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28" yWindow="65428" windowWidth="23256" windowHeight="12456" activeTab="0"/>
  </bookViews>
  <sheets>
    <sheet name="rozpocet_kanaliz_retencni_nadrz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<sst xmlns="http://schemas.openxmlformats.org/spreadsheetml/2006/main" count="110" uniqueCount="86">
  <si>
    <t>t</t>
  </si>
  <si>
    <t>P.č.</t>
  </si>
  <si>
    <t>Název položky</t>
  </si>
  <si>
    <t>Jednotka</t>
  </si>
  <si>
    <t>Díl:</t>
  </si>
  <si>
    <t xml:space="preserve"> Číslo položky </t>
  </si>
  <si>
    <t xml:space="preserve"> Množství</t>
  </si>
  <si>
    <t>Zemní práce</t>
  </si>
  <si>
    <t>Staveništní přesun hmot</t>
  </si>
  <si>
    <t>VN</t>
  </si>
  <si>
    <t>m3</t>
  </si>
  <si>
    <t>m2</t>
  </si>
  <si>
    <t>kus</t>
  </si>
  <si>
    <t>Vytyčení stavby</t>
  </si>
  <si>
    <t>soubor</t>
  </si>
  <si>
    <t>cena bez DPH za jednotku</t>
  </si>
  <si>
    <t>cena bez DPH celkem</t>
  </si>
  <si>
    <t>Celkem v Kč bez DPH</t>
  </si>
  <si>
    <t>Příloha č. 3 - Technická specifikace</t>
  </si>
  <si>
    <t>sazba DPH</t>
  </si>
  <si>
    <t>cena v Kč vč. DPH</t>
  </si>
  <si>
    <t>Minimální technické požadavky - Rekonstrukce kanalizace II – retenční nádrž</t>
  </si>
  <si>
    <t>131301111</t>
  </si>
  <si>
    <t>Hloubení nezapaž. jam hor.4 do 100 m3, STROJNĚ</t>
  </si>
  <si>
    <t>131301119</t>
  </si>
  <si>
    <t>Příplatek za lepivost - hloubení nezap.jam v hor.4</t>
  </si>
  <si>
    <t>162701105</t>
  </si>
  <si>
    <t>Vodorovné přemístění výkopku z hor.1-4 do 10000 m</t>
  </si>
  <si>
    <t>161101101</t>
  </si>
  <si>
    <t>Svislé přemístění výkopku z hor.1-4 do 2,5 m</t>
  </si>
  <si>
    <t>199000002</t>
  </si>
  <si>
    <t>Poplatek za skládku horniny 1- 4, č. dle katal. odpadů 17 05 04</t>
  </si>
  <si>
    <t>460600001</t>
  </si>
  <si>
    <t>Naložení a odvoz zeminy odvoz na vzdálenost 500 m</t>
  </si>
  <si>
    <t>160,0*2</t>
  </si>
  <si>
    <t>171201201</t>
  </si>
  <si>
    <t>Uložení sypaniny na skl.-sypanina na výšku přes 2m</t>
  </si>
  <si>
    <t>174101101</t>
  </si>
  <si>
    <t>Zásyp jam, rýh, šachet se zhutněním</t>
  </si>
  <si>
    <t>564271111</t>
  </si>
  <si>
    <t>Podklad ze štěrkopísku po zhutnění tloušťky 25 cm</t>
  </si>
  <si>
    <t>2</t>
  </si>
  <si>
    <t>Základy a zvláštní zakládání</t>
  </si>
  <si>
    <t>2131511119R00</t>
  </si>
  <si>
    <t xml:space="preserve">Montáž vsakovacího bloku </t>
  </si>
  <si>
    <t>213151121</t>
  </si>
  <si>
    <t>Obalení vsakovacích bloků geotextílií</t>
  </si>
  <si>
    <t>67390503</t>
  </si>
  <si>
    <t>Geotextilie netkaná geoNETEX S 300 g/m2 2 x 50 m</t>
  </si>
  <si>
    <t>760,0*1,15</t>
  </si>
  <si>
    <t>2869810009R</t>
  </si>
  <si>
    <t>Box akumulační  , objem 200 l</t>
  </si>
  <si>
    <t>28697915</t>
  </si>
  <si>
    <t xml:space="preserve">Části spojovací vsakovacích bloků </t>
  </si>
  <si>
    <t>sada</t>
  </si>
  <si>
    <t>28697916</t>
  </si>
  <si>
    <t xml:space="preserve">Hlavice odvětrávací </t>
  </si>
  <si>
    <t>28697938</t>
  </si>
  <si>
    <t>Šachta filtrační</t>
  </si>
  <si>
    <t>99</t>
  </si>
  <si>
    <t>998276201</t>
  </si>
  <si>
    <t>Přesun hmot, trub.vedení plast. obsypaná kamenivem</t>
  </si>
  <si>
    <t>711</t>
  </si>
  <si>
    <t>Izolace proti vodě</t>
  </si>
  <si>
    <t>711172559</t>
  </si>
  <si>
    <t>Provedení izolace proti vlhkosti na ploše svislé, vodorovné , fólií, volně včetně fólie PVC, tl. 1,5 mm</t>
  </si>
  <si>
    <t>9987119999R00</t>
  </si>
  <si>
    <t>Příplatek za stíženou manipulaci</t>
  </si>
  <si>
    <t>998711101</t>
  </si>
  <si>
    <t>Přesun hmot pro izolace proti vodě, výšky do 6 m</t>
  </si>
  <si>
    <t>721</t>
  </si>
  <si>
    <t>Vnitřní kanalizace</t>
  </si>
  <si>
    <t>721199999R00</t>
  </si>
  <si>
    <t>Napojení</t>
  </si>
  <si>
    <t>Vedlejší náklady</t>
  </si>
  <si>
    <t>005121 R</t>
  </si>
  <si>
    <t>Zařízení staveniště, doprava, přesun kapacit</t>
  </si>
  <si>
    <t>Soubor</t>
  </si>
  <si>
    <t>ON</t>
  </si>
  <si>
    <t>Ostatní náklady</t>
  </si>
  <si>
    <t>005111020R</t>
  </si>
  <si>
    <t>005111021R</t>
  </si>
  <si>
    <t>Vytyčení inženýrských sítí</t>
  </si>
  <si>
    <t>Poznámky uchazeče k zadání</t>
  </si>
  <si>
    <t>Dodavatel vyplní cenu za jednotku v Kč bez DPH, příp. část poznámky - modrá část tabulky</t>
  </si>
  <si>
    <t>Dokumentace zakreslení skutečného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</si>
</sst>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0.00000"/>
    <numFmt numFmtId="166" formatCode="#,##0.00\ _K_č"/>
    <numFmt numFmtId="167" formatCode="#,##0.00000"/>
    <numFmt numFmtId="168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/>
      <right style="thin">
        <color indexed="2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23"/>
      </left>
      <right/>
      <top style="thin"/>
      <bottom/>
    </border>
    <border>
      <left/>
      <right style="thin">
        <color indexed="23"/>
      </right>
      <top style="thin"/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 applyAlignment="1">
      <alignment vertical="center"/>
    </xf>
    <xf numFmtId="49" fontId="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shrinkToFit="1"/>
    </xf>
    <xf numFmtId="167" fontId="5" fillId="0" borderId="1" xfId="0" applyNumberFormat="1" applyFont="1" applyBorder="1" applyAlignment="1">
      <alignment vertical="top" shrinkToFit="1"/>
    </xf>
    <xf numFmtId="49" fontId="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5" fillId="2" borderId="1" xfId="0" applyNumberFormat="1" applyFont="1" applyFill="1" applyBorder="1" applyAlignment="1" applyProtection="1">
      <alignment vertical="top" shrinkToFit="1"/>
      <protection locked="0"/>
    </xf>
    <xf numFmtId="164" fontId="5" fillId="0" borderId="1" xfId="0" applyNumberFormat="1" applyFont="1" applyBorder="1" applyAlignment="1">
      <alignment vertical="top" shrinkToFit="1"/>
    </xf>
    <xf numFmtId="167" fontId="6" fillId="0" borderId="0" xfId="0" applyNumberFormat="1" applyFont="1" applyAlignment="1" quotePrefix="1">
      <alignment horizontal="left" vertical="top" wrapText="1"/>
    </xf>
    <xf numFmtId="167" fontId="6" fillId="0" borderId="0" xfId="0" applyNumberFormat="1" applyFont="1" applyAlignment="1">
      <alignment horizontal="center" vertical="top" wrapText="1" shrinkToFit="1"/>
    </xf>
    <xf numFmtId="167" fontId="6" fillId="0" borderId="0" xfId="0" applyNumberFormat="1" applyFont="1" applyAlignment="1">
      <alignment vertical="top" wrapText="1" shrinkToFit="1"/>
    </xf>
    <xf numFmtId="164" fontId="5" fillId="0" borderId="0" xfId="0" applyNumberFormat="1" applyFont="1" applyAlignment="1">
      <alignment vertical="top" shrinkToFi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top" shrinkToFit="1"/>
    </xf>
    <xf numFmtId="167" fontId="5" fillId="0" borderId="2" xfId="0" applyNumberFormat="1" applyFont="1" applyBorder="1" applyAlignment="1">
      <alignment vertical="top" shrinkToFit="1"/>
    </xf>
    <xf numFmtId="0" fontId="9" fillId="0" borderId="0" xfId="0" applyFont="1"/>
    <xf numFmtId="49" fontId="5" fillId="0" borderId="3" xfId="0" applyNumberFormat="1" applyFont="1" applyBorder="1" applyAlignment="1">
      <alignment vertical="top"/>
    </xf>
    <xf numFmtId="49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167" fontId="5" fillId="0" borderId="3" xfId="0" applyNumberFormat="1" applyFont="1" applyBorder="1" applyAlignment="1">
      <alignment vertical="top" shrinkToFit="1"/>
    </xf>
    <xf numFmtId="0" fontId="9" fillId="0" borderId="0" xfId="0" applyFont="1" applyAlignment="1">
      <alignment vertical="center"/>
    </xf>
    <xf numFmtId="0" fontId="10" fillId="0" borderId="0" xfId="0" applyFont="1"/>
    <xf numFmtId="164" fontId="5" fillId="2" borderId="2" xfId="0" applyNumberFormat="1" applyFont="1" applyFill="1" applyBorder="1" applyAlignment="1" applyProtection="1">
      <alignment vertical="top" shrinkToFit="1"/>
      <protection locked="0"/>
    </xf>
    <xf numFmtId="164" fontId="5" fillId="2" borderId="3" xfId="0" applyNumberFormat="1" applyFont="1" applyFill="1" applyBorder="1" applyAlignment="1" applyProtection="1">
      <alignment vertical="top" shrinkToFit="1"/>
      <protection locked="0"/>
    </xf>
    <xf numFmtId="164" fontId="5" fillId="0" borderId="4" xfId="0" applyNumberFormat="1" applyFont="1" applyBorder="1" applyAlignment="1">
      <alignment vertical="top" shrinkToFit="1"/>
    </xf>
    <xf numFmtId="164" fontId="5" fillId="0" borderId="5" xfId="0" applyNumberFormat="1" applyFont="1" applyBorder="1" applyAlignment="1">
      <alignment vertical="top" shrinkToFi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center" vertical="center"/>
    </xf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0" fontId="8" fillId="3" borderId="11" xfId="0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center" vertical="top" shrinkToFit="1"/>
    </xf>
    <xf numFmtId="167" fontId="8" fillId="3" borderId="12" xfId="0" applyNumberFormat="1" applyFont="1" applyFill="1" applyBorder="1" applyAlignment="1">
      <alignment vertical="top" shrinkToFit="1"/>
    </xf>
    <xf numFmtId="164" fontId="8" fillId="3" borderId="12" xfId="0" applyNumberFormat="1" applyFont="1" applyFill="1" applyBorder="1" applyAlignment="1">
      <alignment vertical="top" shrinkToFit="1"/>
    </xf>
    <xf numFmtId="164" fontId="8" fillId="3" borderId="13" xfId="0" applyNumberFormat="1" applyFont="1" applyFill="1" applyBorder="1" applyAlignment="1">
      <alignment vertical="top" shrinkToFit="1"/>
    </xf>
    <xf numFmtId="168" fontId="3" fillId="3" borderId="1" xfId="0" applyNumberFormat="1" applyFont="1" applyFill="1" applyBorder="1"/>
    <xf numFmtId="0" fontId="0" fillId="3" borderId="1" xfId="0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top" wrapText="1"/>
    </xf>
    <xf numFmtId="164" fontId="5" fillId="2" borderId="14" xfId="0" applyNumberFormat="1" applyFont="1" applyFill="1" applyBorder="1" applyAlignment="1" applyProtection="1">
      <alignment horizontal="center" vertical="top" shrinkToFit="1"/>
      <protection locked="0"/>
    </xf>
    <xf numFmtId="164" fontId="5" fillId="2" borderId="12" xfId="0" applyNumberFormat="1" applyFont="1" applyFill="1" applyBorder="1" applyAlignment="1" applyProtection="1">
      <alignment horizontal="center" vertical="top" shrinkToFit="1"/>
      <protection locked="0"/>
    </xf>
    <xf numFmtId="164" fontId="5" fillId="2" borderId="15" xfId="0" applyNumberFormat="1" applyFont="1" applyFill="1" applyBorder="1" applyAlignment="1" applyProtection="1">
      <alignment horizontal="center" vertical="top" shrinkToFit="1"/>
      <protection locked="0"/>
    </xf>
    <xf numFmtId="164" fontId="5" fillId="2" borderId="16" xfId="0" applyNumberFormat="1" applyFont="1" applyFill="1" applyBorder="1" applyAlignment="1" applyProtection="1">
      <alignment horizontal="center" vertical="top" shrinkToFit="1"/>
      <protection locked="0"/>
    </xf>
    <xf numFmtId="164" fontId="5" fillId="2" borderId="0" xfId="0" applyNumberFormat="1" applyFont="1" applyFill="1" applyAlignment="1" applyProtection="1">
      <alignment horizontal="center" vertical="top" shrinkToFit="1"/>
      <protection locked="0"/>
    </xf>
    <xf numFmtId="164" fontId="5" fillId="2" borderId="17" xfId="0" applyNumberFormat="1" applyFont="1" applyFill="1" applyBorder="1" applyAlignment="1" applyProtection="1">
      <alignment horizontal="center" vertical="top" shrinkToFit="1"/>
      <protection locked="0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B65F7-5D3F-40FF-A32E-1ADFD01AB7BE}">
  <sheetPr>
    <pageSetUpPr fitToPage="1"/>
  </sheetPr>
  <dimension ref="A1:G52"/>
  <sheetViews>
    <sheetView tabSelected="1" workbookViewId="0" topLeftCell="A1">
      <pane ySplit="6" topLeftCell="A31" activePane="bottomLeft" state="frozen"/>
      <selection pane="bottomLeft" activeCell="F40" sqref="F40"/>
    </sheetView>
  </sheetViews>
  <sheetFormatPr defaultColWidth="9.140625" defaultRowHeight="15"/>
  <cols>
    <col min="1" max="1" width="3.8515625" style="3" customWidth="1"/>
    <col min="2" max="2" width="14.140625" style="0" bestFit="1" customWidth="1"/>
    <col min="3" max="3" width="69.57421875" style="0" bestFit="1" customWidth="1"/>
    <col min="4" max="4" width="8.7109375" style="3" bestFit="1" customWidth="1"/>
    <col min="5" max="5" width="9.421875" style="0" bestFit="1" customWidth="1"/>
    <col min="6" max="6" width="11.140625" style="0" bestFit="1" customWidth="1"/>
    <col min="7" max="7" width="15.421875" style="0" bestFit="1" customWidth="1"/>
  </cols>
  <sheetData>
    <row r="1" spans="1:7" ht="15.6">
      <c r="A1" s="71" t="s">
        <v>18</v>
      </c>
      <c r="B1" s="71"/>
      <c r="C1" s="71"/>
      <c r="D1" s="71"/>
      <c r="E1" s="71"/>
      <c r="F1" s="71"/>
      <c r="G1" s="71"/>
    </row>
    <row r="2" spans="1:7" ht="15">
      <c r="A2" s="72" t="s">
        <v>21</v>
      </c>
      <c r="B2" s="72"/>
      <c r="C2" s="72"/>
      <c r="D2" s="72"/>
      <c r="E2" s="72"/>
      <c r="F2" s="72"/>
      <c r="G2" s="72"/>
    </row>
    <row r="3" spans="1:7" ht="15">
      <c r="A3" s="2"/>
      <c r="B3" s="2"/>
      <c r="C3" s="2"/>
      <c r="D3" s="2"/>
      <c r="E3" s="2"/>
      <c r="F3" s="2"/>
      <c r="G3" s="2"/>
    </row>
    <row r="4" spans="1:5" ht="15">
      <c r="A4" s="73" t="s">
        <v>84</v>
      </c>
      <c r="B4" s="73"/>
      <c r="C4" s="73"/>
      <c r="E4" s="3"/>
    </row>
    <row r="5" spans="4:5" ht="15">
      <c r="D5" s="43"/>
      <c r="E5" s="7"/>
    </row>
    <row r="6" spans="1:7" s="2" customFormat="1" ht="43.2">
      <c r="A6" s="1" t="s">
        <v>1</v>
      </c>
      <c r="B6" s="5" t="s">
        <v>5</v>
      </c>
      <c r="C6" s="1" t="s">
        <v>2</v>
      </c>
      <c r="D6" s="1" t="s">
        <v>3</v>
      </c>
      <c r="E6" s="1" t="s">
        <v>6</v>
      </c>
      <c r="F6" s="5" t="s">
        <v>15</v>
      </c>
      <c r="G6" s="5" t="s">
        <v>16</v>
      </c>
    </row>
    <row r="7" spans="1:7" s="6" customFormat="1" ht="15.6">
      <c r="A7" s="47" t="s">
        <v>4</v>
      </c>
      <c r="B7" s="48">
        <v>1</v>
      </c>
      <c r="C7" s="49" t="s">
        <v>7</v>
      </c>
      <c r="D7" s="50"/>
      <c r="E7" s="49"/>
      <c r="F7" s="51"/>
      <c r="G7" s="52">
        <f>SUM(G8:G17)</f>
        <v>0</v>
      </c>
    </row>
    <row r="8" spans="1:7" ht="15">
      <c r="A8" s="16">
        <v>1</v>
      </c>
      <c r="B8" s="11" t="s">
        <v>22</v>
      </c>
      <c r="C8" s="12" t="s">
        <v>23</v>
      </c>
      <c r="D8" s="13" t="s">
        <v>10</v>
      </c>
      <c r="E8" s="14">
        <v>355</v>
      </c>
      <c r="F8" s="18"/>
      <c r="G8" s="19">
        <f aca="true" t="shared" si="0" ref="G8:G13">ROUND(E8*F8,2)</f>
        <v>0</v>
      </c>
    </row>
    <row r="9" spans="1:7" ht="15">
      <c r="A9" s="16">
        <v>2</v>
      </c>
      <c r="B9" s="11" t="s">
        <v>24</v>
      </c>
      <c r="C9" s="12" t="s">
        <v>25</v>
      </c>
      <c r="D9" s="13" t="s">
        <v>10</v>
      </c>
      <c r="E9" s="14">
        <v>355</v>
      </c>
      <c r="F9" s="18"/>
      <c r="G9" s="19">
        <f t="shared" si="0"/>
        <v>0</v>
      </c>
    </row>
    <row r="10" spans="1:7" ht="15">
      <c r="A10" s="16">
        <v>3</v>
      </c>
      <c r="B10" s="11" t="s">
        <v>26</v>
      </c>
      <c r="C10" s="12" t="s">
        <v>27</v>
      </c>
      <c r="D10" s="13" t="s">
        <v>10</v>
      </c>
      <c r="E10" s="14">
        <v>195</v>
      </c>
      <c r="F10" s="18"/>
      <c r="G10" s="19">
        <f t="shared" si="0"/>
        <v>0</v>
      </c>
    </row>
    <row r="11" spans="1:7" ht="15">
      <c r="A11" s="16">
        <v>4</v>
      </c>
      <c r="B11" s="11" t="s">
        <v>28</v>
      </c>
      <c r="C11" s="12" t="s">
        <v>29</v>
      </c>
      <c r="D11" s="13" t="s">
        <v>10</v>
      </c>
      <c r="E11" s="14">
        <v>355</v>
      </c>
      <c r="F11" s="18"/>
      <c r="G11" s="19">
        <f t="shared" si="0"/>
        <v>0</v>
      </c>
    </row>
    <row r="12" spans="1:7" ht="15">
      <c r="A12" s="16">
        <v>5</v>
      </c>
      <c r="B12" s="11" t="s">
        <v>30</v>
      </c>
      <c r="C12" s="12" t="s">
        <v>31</v>
      </c>
      <c r="D12" s="13" t="s">
        <v>10</v>
      </c>
      <c r="E12" s="14">
        <v>195</v>
      </c>
      <c r="F12" s="18"/>
      <c r="G12" s="19">
        <f t="shared" si="0"/>
        <v>0</v>
      </c>
    </row>
    <row r="13" spans="1:7" ht="15">
      <c r="A13" s="16">
        <v>6</v>
      </c>
      <c r="B13" s="11" t="s">
        <v>32</v>
      </c>
      <c r="C13" s="12" t="s">
        <v>33</v>
      </c>
      <c r="D13" s="13" t="s">
        <v>10</v>
      </c>
      <c r="E13" s="14">
        <v>320</v>
      </c>
      <c r="F13" s="18"/>
      <c r="G13" s="19">
        <f t="shared" si="0"/>
        <v>0</v>
      </c>
    </row>
    <row r="14" spans="1:7" ht="15">
      <c r="A14" s="17"/>
      <c r="B14" s="15"/>
      <c r="C14" s="20" t="s">
        <v>34</v>
      </c>
      <c r="D14" s="21"/>
      <c r="E14" s="22">
        <v>320</v>
      </c>
      <c r="F14" s="23"/>
      <c r="G14" s="23"/>
    </row>
    <row r="15" spans="1:7" ht="15">
      <c r="A15" s="16">
        <v>7</v>
      </c>
      <c r="B15" s="11" t="s">
        <v>35</v>
      </c>
      <c r="C15" s="12" t="s">
        <v>36</v>
      </c>
      <c r="D15" s="13" t="s">
        <v>10</v>
      </c>
      <c r="E15" s="14">
        <v>160</v>
      </c>
      <c r="F15" s="18"/>
      <c r="G15" s="19">
        <f>ROUND(E15*F15,2)</f>
        <v>0</v>
      </c>
    </row>
    <row r="16" spans="1:7" ht="15">
      <c r="A16" s="16">
        <v>8</v>
      </c>
      <c r="B16" s="11" t="s">
        <v>37</v>
      </c>
      <c r="C16" s="12" t="s">
        <v>38</v>
      </c>
      <c r="D16" s="13" t="s">
        <v>10</v>
      </c>
      <c r="E16" s="14">
        <v>160</v>
      </c>
      <c r="F16" s="18"/>
      <c r="G16" s="19">
        <f>ROUND(E16*F16,2)</f>
        <v>0</v>
      </c>
    </row>
    <row r="17" spans="1:7" ht="15">
      <c r="A17" s="16">
        <v>9</v>
      </c>
      <c r="B17" s="11" t="s">
        <v>39</v>
      </c>
      <c r="C17" s="12" t="s">
        <v>40</v>
      </c>
      <c r="D17" s="13" t="s">
        <v>11</v>
      </c>
      <c r="E17" s="14">
        <v>85</v>
      </c>
      <c r="F17" s="18"/>
      <c r="G17" s="19">
        <f>ROUND(E17*F17,2)</f>
        <v>0</v>
      </c>
    </row>
    <row r="18" spans="1:7" s="6" customFormat="1" ht="15.6">
      <c r="A18" s="53" t="s">
        <v>4</v>
      </c>
      <c r="B18" s="54" t="s">
        <v>41</v>
      </c>
      <c r="C18" s="55" t="s">
        <v>42</v>
      </c>
      <c r="D18" s="56"/>
      <c r="E18" s="57"/>
      <c r="F18" s="58"/>
      <c r="G18" s="59">
        <f>SUMIF(AG19:AG26,"&lt;&gt;NOR",G19:G26)</f>
        <v>0</v>
      </c>
    </row>
    <row r="19" spans="1:7" s="28" customFormat="1" ht="13.8">
      <c r="A19" s="39">
        <v>10</v>
      </c>
      <c r="B19" s="25" t="s">
        <v>43</v>
      </c>
      <c r="C19" s="24" t="s">
        <v>44</v>
      </c>
      <c r="D19" s="26" t="s">
        <v>12</v>
      </c>
      <c r="E19" s="27">
        <v>702</v>
      </c>
      <c r="F19" s="35"/>
      <c r="G19" s="37">
        <f>ROUND(E19*F19,2)</f>
        <v>0</v>
      </c>
    </row>
    <row r="20" spans="1:7" s="28" customFormat="1" ht="13.8">
      <c r="A20" s="39">
        <v>11</v>
      </c>
      <c r="B20" s="25" t="s">
        <v>45</v>
      </c>
      <c r="C20" s="24" t="s">
        <v>46</v>
      </c>
      <c r="D20" s="26" t="s">
        <v>11</v>
      </c>
      <c r="E20" s="27">
        <v>760</v>
      </c>
      <c r="F20" s="35"/>
      <c r="G20" s="37">
        <f>ROUND(E20*F20,2)</f>
        <v>0</v>
      </c>
    </row>
    <row r="21" spans="1:7" s="33" customFormat="1" ht="13.8">
      <c r="A21" s="40">
        <v>12</v>
      </c>
      <c r="B21" s="29" t="s">
        <v>47</v>
      </c>
      <c r="C21" s="30" t="s">
        <v>48</v>
      </c>
      <c r="D21" s="31" t="s">
        <v>11</v>
      </c>
      <c r="E21" s="32">
        <v>874</v>
      </c>
      <c r="F21" s="36"/>
      <c r="G21" s="38">
        <f>ROUND(E21*F21,2)</f>
        <v>0</v>
      </c>
    </row>
    <row r="22" spans="1:7" s="33" customFormat="1" ht="13.8">
      <c r="A22" s="17"/>
      <c r="B22" s="15"/>
      <c r="C22" s="20" t="s">
        <v>49</v>
      </c>
      <c r="D22" s="21"/>
      <c r="E22" s="22">
        <v>874</v>
      </c>
      <c r="F22" s="23"/>
      <c r="G22" s="23"/>
    </row>
    <row r="23" spans="1:7" s="33" customFormat="1" ht="13.8">
      <c r="A23" s="39">
        <v>13</v>
      </c>
      <c r="B23" s="25" t="s">
        <v>50</v>
      </c>
      <c r="C23" s="24" t="s">
        <v>51</v>
      </c>
      <c r="D23" s="26" t="s">
        <v>12</v>
      </c>
      <c r="E23" s="27">
        <v>702</v>
      </c>
      <c r="F23" s="35"/>
      <c r="G23" s="37">
        <f>ROUND(E23*F23,2)</f>
        <v>0</v>
      </c>
    </row>
    <row r="24" spans="1:7" s="34" customFormat="1" ht="13.8">
      <c r="A24" s="39">
        <v>14</v>
      </c>
      <c r="B24" s="25" t="s">
        <v>52</v>
      </c>
      <c r="C24" s="24" t="s">
        <v>53</v>
      </c>
      <c r="D24" s="26" t="s">
        <v>54</v>
      </c>
      <c r="E24" s="27">
        <v>351</v>
      </c>
      <c r="F24" s="35"/>
      <c r="G24" s="37">
        <f>ROUND(E24*F24,2)</f>
        <v>0</v>
      </c>
    </row>
    <row r="25" spans="1:7" s="33" customFormat="1" ht="13.8">
      <c r="A25" s="39">
        <v>15</v>
      </c>
      <c r="B25" s="25" t="s">
        <v>55</v>
      </c>
      <c r="C25" s="24" t="s">
        <v>56</v>
      </c>
      <c r="D25" s="26" t="s">
        <v>12</v>
      </c>
      <c r="E25" s="27">
        <v>2</v>
      </c>
      <c r="F25" s="35"/>
      <c r="G25" s="37">
        <f>ROUND(E25*F25,2)</f>
        <v>0</v>
      </c>
    </row>
    <row r="26" spans="1:7" s="28" customFormat="1" ht="13.8">
      <c r="A26" s="39">
        <v>16</v>
      </c>
      <c r="B26" s="25" t="s">
        <v>57</v>
      </c>
      <c r="C26" s="24" t="s">
        <v>58</v>
      </c>
      <c r="D26" s="26" t="s">
        <v>12</v>
      </c>
      <c r="E26" s="27">
        <v>1</v>
      </c>
      <c r="F26" s="35"/>
      <c r="G26" s="37">
        <f>ROUND(E26*F26,2)</f>
        <v>0</v>
      </c>
    </row>
    <row r="27" spans="1:7" s="41" customFormat="1" ht="15.6">
      <c r="A27" s="53" t="s">
        <v>4</v>
      </c>
      <c r="B27" s="54" t="s">
        <v>59</v>
      </c>
      <c r="C27" s="55" t="s">
        <v>8</v>
      </c>
      <c r="D27" s="56"/>
      <c r="E27" s="57"/>
      <c r="F27" s="58"/>
      <c r="G27" s="59">
        <f>SUMIF(AG28:AG28,"&lt;&gt;NOR",G28:G28)</f>
        <v>0</v>
      </c>
    </row>
    <row r="28" spans="1:7" ht="15">
      <c r="A28" s="39">
        <v>17</v>
      </c>
      <c r="B28" s="25" t="s">
        <v>60</v>
      </c>
      <c r="C28" s="24" t="s">
        <v>61</v>
      </c>
      <c r="D28" s="26" t="s">
        <v>0</v>
      </c>
      <c r="E28" s="27">
        <v>49.71245</v>
      </c>
      <c r="F28" s="35"/>
      <c r="G28" s="37">
        <f>ROUND(E28*F28,2)</f>
        <v>0</v>
      </c>
    </row>
    <row r="29" spans="1:7" s="41" customFormat="1" ht="15.6">
      <c r="A29" s="53" t="s">
        <v>4</v>
      </c>
      <c r="B29" s="54" t="s">
        <v>62</v>
      </c>
      <c r="C29" s="55" t="s">
        <v>63</v>
      </c>
      <c r="D29" s="56"/>
      <c r="E29" s="57"/>
      <c r="F29" s="58"/>
      <c r="G29" s="59">
        <f>SUMIF(AG30:AG32,"&lt;&gt;NOR",G30:G32)</f>
        <v>0</v>
      </c>
    </row>
    <row r="30" spans="1:7" ht="27.6">
      <c r="A30" s="39">
        <v>18</v>
      </c>
      <c r="B30" s="25" t="s">
        <v>64</v>
      </c>
      <c r="C30" s="24" t="s">
        <v>65</v>
      </c>
      <c r="D30" s="44" t="s">
        <v>11</v>
      </c>
      <c r="E30" s="27">
        <v>760</v>
      </c>
      <c r="F30" s="35"/>
      <c r="G30" s="37">
        <f>ROUND(E30*F30,2)</f>
        <v>0</v>
      </c>
    </row>
    <row r="31" spans="1:7" ht="15">
      <c r="A31" s="39">
        <v>19</v>
      </c>
      <c r="B31" s="25" t="s">
        <v>66</v>
      </c>
      <c r="C31" s="24" t="s">
        <v>67</v>
      </c>
      <c r="D31" s="44" t="s">
        <v>11</v>
      </c>
      <c r="E31" s="27">
        <v>760</v>
      </c>
      <c r="F31" s="35"/>
      <c r="G31" s="37">
        <f>ROUND(E31*F31,2)</f>
        <v>0</v>
      </c>
    </row>
    <row r="32" spans="1:7" ht="15">
      <c r="A32" s="39">
        <v>20</v>
      </c>
      <c r="B32" s="25" t="s">
        <v>68</v>
      </c>
      <c r="C32" s="24" t="s">
        <v>69</v>
      </c>
      <c r="D32" s="26" t="s">
        <v>0</v>
      </c>
      <c r="E32" s="27">
        <v>1.672</v>
      </c>
      <c r="F32" s="35"/>
      <c r="G32" s="37">
        <f>ROUND(E32*F32,2)</f>
        <v>0</v>
      </c>
    </row>
    <row r="33" spans="1:7" s="42" customFormat="1" ht="15.6">
      <c r="A33" s="53" t="s">
        <v>4</v>
      </c>
      <c r="B33" s="54" t="s">
        <v>70</v>
      </c>
      <c r="C33" s="55" t="s">
        <v>71</v>
      </c>
      <c r="D33" s="56"/>
      <c r="E33" s="57"/>
      <c r="F33" s="58"/>
      <c r="G33" s="59">
        <f>SUMIF(AG34:AG34,"&lt;&gt;NOR",G34:G34)</f>
        <v>0</v>
      </c>
    </row>
    <row r="34" spans="1:7" ht="15">
      <c r="A34" s="39">
        <v>21</v>
      </c>
      <c r="B34" s="25" t="s">
        <v>72</v>
      </c>
      <c r="C34" s="24" t="s">
        <v>73</v>
      </c>
      <c r="D34" s="26" t="s">
        <v>14</v>
      </c>
      <c r="E34" s="27">
        <v>1</v>
      </c>
      <c r="F34" s="35"/>
      <c r="G34" s="37">
        <f>ROUND(E34*F34,2)</f>
        <v>0</v>
      </c>
    </row>
    <row r="35" spans="1:7" s="42" customFormat="1" ht="15.6">
      <c r="A35" s="53" t="s">
        <v>4</v>
      </c>
      <c r="B35" s="54" t="s">
        <v>9</v>
      </c>
      <c r="C35" s="55" t="s">
        <v>74</v>
      </c>
      <c r="D35" s="56"/>
      <c r="E35" s="57"/>
      <c r="F35" s="58"/>
      <c r="G35" s="59">
        <f>SUMIF(AG36:AG36,"&lt;&gt;NOR",G36:G36)</f>
        <v>0</v>
      </c>
    </row>
    <row r="36" spans="1:7" ht="15">
      <c r="A36" s="39">
        <v>22</v>
      </c>
      <c r="B36" s="25" t="s">
        <v>75</v>
      </c>
      <c r="C36" s="24" t="s">
        <v>76</v>
      </c>
      <c r="D36" s="26" t="s">
        <v>77</v>
      </c>
      <c r="E36" s="27">
        <v>1</v>
      </c>
      <c r="F36" s="35"/>
      <c r="G36" s="37">
        <f>ROUND(E36*F36,2)</f>
        <v>0</v>
      </c>
    </row>
    <row r="37" spans="1:7" s="41" customFormat="1" ht="15.6">
      <c r="A37" s="53" t="s">
        <v>4</v>
      </c>
      <c r="B37" s="54" t="s">
        <v>78</v>
      </c>
      <c r="C37" s="55" t="s">
        <v>79</v>
      </c>
      <c r="D37" s="56"/>
      <c r="E37" s="57"/>
      <c r="F37" s="58"/>
      <c r="G37" s="59">
        <f>SUMIF(AG38:AG40,"&lt;&gt;NOR",G38:G40)</f>
        <v>0</v>
      </c>
    </row>
    <row r="38" spans="1:7" ht="15">
      <c r="A38" s="39">
        <v>23</v>
      </c>
      <c r="B38" s="25" t="s">
        <v>80</v>
      </c>
      <c r="C38" s="24" t="s">
        <v>13</v>
      </c>
      <c r="D38" s="26" t="s">
        <v>77</v>
      </c>
      <c r="E38" s="27">
        <v>1</v>
      </c>
      <c r="F38" s="35"/>
      <c r="G38" s="37">
        <f>ROUND(E38*F38,2)</f>
        <v>0</v>
      </c>
    </row>
    <row r="39" spans="1:7" ht="15">
      <c r="A39" s="40">
        <v>24</v>
      </c>
      <c r="B39" s="29" t="s">
        <v>81</v>
      </c>
      <c r="C39" s="30" t="s">
        <v>82</v>
      </c>
      <c r="D39" s="31" t="s">
        <v>77</v>
      </c>
      <c r="E39" s="32">
        <v>1</v>
      </c>
      <c r="F39" s="36"/>
      <c r="G39" s="38">
        <f>ROUND(E39*F39,2)</f>
        <v>0</v>
      </c>
    </row>
    <row r="40" spans="1:7" ht="15">
      <c r="A40" s="16">
        <v>25</v>
      </c>
      <c r="B40" s="11"/>
      <c r="C40" s="62" t="s">
        <v>85</v>
      </c>
      <c r="D40" s="13" t="s">
        <v>14</v>
      </c>
      <c r="E40" s="14">
        <v>1</v>
      </c>
      <c r="F40" s="18"/>
      <c r="G40" s="38">
        <f>ROUND(E40*F40,2)</f>
        <v>0</v>
      </c>
    </row>
    <row r="41" spans="5:7" ht="15">
      <c r="E41" s="10"/>
      <c r="F41" s="9"/>
      <c r="G41" s="4"/>
    </row>
    <row r="42" spans="1:7" s="6" customFormat="1" ht="15.6">
      <c r="A42" s="69" t="s">
        <v>17</v>
      </c>
      <c r="B42" s="70"/>
      <c r="C42" s="70"/>
      <c r="D42" s="50"/>
      <c r="E42" s="49"/>
      <c r="F42" s="49"/>
      <c r="G42" s="60">
        <f>G7+G18+G27+G29+G33+G35+G37</f>
        <v>0</v>
      </c>
    </row>
    <row r="44" spans="6:7" ht="28.8">
      <c r="F44" s="1" t="s">
        <v>19</v>
      </c>
      <c r="G44" s="8" t="s">
        <v>20</v>
      </c>
    </row>
    <row r="45" spans="6:7" ht="21" customHeight="1">
      <c r="F45" s="61"/>
      <c r="G45" s="61"/>
    </row>
    <row r="47" spans="1:7" ht="15.6">
      <c r="A47" s="74" t="s">
        <v>83</v>
      </c>
      <c r="B47" s="74"/>
      <c r="C47" s="75"/>
      <c r="D47" s="45"/>
      <c r="E47" s="46"/>
      <c r="F47" s="46"/>
      <c r="G47" s="46"/>
    </row>
    <row r="48" spans="1:7" ht="15.6" customHeight="1">
      <c r="A48" s="63"/>
      <c r="B48" s="64"/>
      <c r="C48" s="64"/>
      <c r="D48" s="64"/>
      <c r="E48" s="64"/>
      <c r="F48" s="64"/>
      <c r="G48" s="65"/>
    </row>
    <row r="49" spans="1:7" ht="15.6" customHeight="1">
      <c r="A49" s="66"/>
      <c r="B49" s="67"/>
      <c r="C49" s="67"/>
      <c r="D49" s="67"/>
      <c r="E49" s="67"/>
      <c r="F49" s="67"/>
      <c r="G49" s="68"/>
    </row>
    <row r="50" spans="1:7" ht="15.6" customHeight="1">
      <c r="A50" s="66"/>
      <c r="B50" s="67"/>
      <c r="C50" s="67"/>
      <c r="D50" s="67"/>
      <c r="E50" s="67"/>
      <c r="F50" s="67"/>
      <c r="G50" s="68"/>
    </row>
    <row r="51" spans="1:7" ht="15.6" customHeight="1">
      <c r="A51" s="66"/>
      <c r="B51" s="67"/>
      <c r="C51" s="67"/>
      <c r="D51" s="67"/>
      <c r="E51" s="67"/>
      <c r="F51" s="67"/>
      <c r="G51" s="68"/>
    </row>
    <row r="52" spans="1:7" ht="15.6" customHeight="1">
      <c r="A52" s="66"/>
      <c r="B52" s="67"/>
      <c r="C52" s="67"/>
      <c r="D52" s="67"/>
      <c r="E52" s="67"/>
      <c r="F52" s="67"/>
      <c r="G52" s="68"/>
    </row>
  </sheetData>
  <mergeCells count="6">
    <mergeCell ref="A48:G52"/>
    <mergeCell ref="A42:C42"/>
    <mergeCell ref="A1:G1"/>
    <mergeCell ref="A2:G2"/>
    <mergeCell ref="A4:C4"/>
    <mergeCell ref="A47:C47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scale="73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Michaela Hýblerová</dc:creator>
  <cp:keywords/>
  <dc:description/>
  <cp:lastModifiedBy>Michaela</cp:lastModifiedBy>
  <cp:lastPrinted>2023-09-27T08:49:19Z</cp:lastPrinted>
  <dcterms:created xsi:type="dcterms:W3CDTF">2023-05-18T07:12:54Z</dcterms:created>
  <dcterms:modified xsi:type="dcterms:W3CDTF">2023-10-13T09:17:15Z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2023-09-10T10:44:57Z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cad13097-5c4e-4f7b-93e2-48188450fb42</vt:lpwstr>
  </property>
  <property fmtid="{D5CDD505-2E9C-101B-9397-08002B2CF9AE}" pid="8" name="MSIP_Label_690ebb53-23a2-471a-9c6e-17bd0d11311e_ContentBits">
    <vt:lpwstr>0</vt:lpwstr>
  </property>
</Properties>
</file>