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276" windowWidth="18732" windowHeight="12216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Pol'!$A$1:$U$105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4519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7" i="1"/>
  <c r="I56"/>
  <c r="I55"/>
  <c r="I54"/>
  <c r="I53"/>
  <c r="I52"/>
  <c r="I51"/>
  <c r="I50"/>
  <c r="I49"/>
  <c r="I48"/>
  <c r="I16" s="1"/>
  <c r="I47"/>
  <c r="G39"/>
  <c r="G40" s="1"/>
  <c r="G25" s="1"/>
  <c r="G26" s="1"/>
  <c r="F39"/>
  <c r="G95" i="12"/>
  <c r="AC95"/>
  <c r="AD95"/>
  <c r="G8"/>
  <c r="K8"/>
  <c r="Q8"/>
  <c r="G9"/>
  <c r="I9"/>
  <c r="I8" s="1"/>
  <c r="K9"/>
  <c r="M9"/>
  <c r="M8" s="1"/>
  <c r="O9"/>
  <c r="O8" s="1"/>
  <c r="Q9"/>
  <c r="U9"/>
  <c r="U8" s="1"/>
  <c r="K10"/>
  <c r="O10"/>
  <c r="G11"/>
  <c r="G10" s="1"/>
  <c r="I11"/>
  <c r="I10" s="1"/>
  <c r="K11"/>
  <c r="O11"/>
  <c r="Q11"/>
  <c r="Q10" s="1"/>
  <c r="U11"/>
  <c r="U10" s="1"/>
  <c r="G12"/>
  <c r="M12" s="1"/>
  <c r="I12"/>
  <c r="K12"/>
  <c r="O12"/>
  <c r="Q12"/>
  <c r="U12"/>
  <c r="G14"/>
  <c r="M14" s="1"/>
  <c r="I14"/>
  <c r="I13" s="1"/>
  <c r="K14"/>
  <c r="O14"/>
  <c r="O13" s="1"/>
  <c r="Q14"/>
  <c r="U14"/>
  <c r="U13" s="1"/>
  <c r="G15"/>
  <c r="M15" s="1"/>
  <c r="I15"/>
  <c r="K15"/>
  <c r="O15"/>
  <c r="Q15"/>
  <c r="U15"/>
  <c r="G16"/>
  <c r="M16" s="1"/>
  <c r="I16"/>
  <c r="K16"/>
  <c r="K13" s="1"/>
  <c r="O16"/>
  <c r="Q16"/>
  <c r="Q13" s="1"/>
  <c r="U16"/>
  <c r="G20"/>
  <c r="G19" s="1"/>
  <c r="I20"/>
  <c r="K20"/>
  <c r="K19" s="1"/>
  <c r="O20"/>
  <c r="O19" s="1"/>
  <c r="Q20"/>
  <c r="Q19" s="1"/>
  <c r="U20"/>
  <c r="G22"/>
  <c r="M22" s="1"/>
  <c r="I22"/>
  <c r="K22"/>
  <c r="O22"/>
  <c r="Q22"/>
  <c r="U22"/>
  <c r="G23"/>
  <c r="I23"/>
  <c r="I19" s="1"/>
  <c r="K23"/>
  <c r="M23"/>
  <c r="O23"/>
  <c r="Q23"/>
  <c r="U23"/>
  <c r="U19" s="1"/>
  <c r="G25"/>
  <c r="I25"/>
  <c r="K25"/>
  <c r="M25"/>
  <c r="O25"/>
  <c r="Q25"/>
  <c r="U25"/>
  <c r="G26"/>
  <c r="M26" s="1"/>
  <c r="I26"/>
  <c r="K26"/>
  <c r="O26"/>
  <c r="Q26"/>
  <c r="U26"/>
  <c r="G28"/>
  <c r="M28" s="1"/>
  <c r="I28"/>
  <c r="K28"/>
  <c r="O28"/>
  <c r="Q28"/>
  <c r="U28"/>
  <c r="G29"/>
  <c r="M29" s="1"/>
  <c r="I29"/>
  <c r="K29"/>
  <c r="O29"/>
  <c r="Q29"/>
  <c r="U29"/>
  <c r="G30"/>
  <c r="I30"/>
  <c r="K30"/>
  <c r="M30"/>
  <c r="O30"/>
  <c r="Q30"/>
  <c r="U30"/>
  <c r="G32"/>
  <c r="M32" s="1"/>
  <c r="I32"/>
  <c r="K32"/>
  <c r="O32"/>
  <c r="Q32"/>
  <c r="U32"/>
  <c r="G33"/>
  <c r="M33" s="1"/>
  <c r="I33"/>
  <c r="K33"/>
  <c r="O33"/>
  <c r="Q33"/>
  <c r="U33"/>
  <c r="I35"/>
  <c r="O35"/>
  <c r="U35"/>
  <c r="G36"/>
  <c r="G35" s="1"/>
  <c r="I36"/>
  <c r="K36"/>
  <c r="K35" s="1"/>
  <c r="M36"/>
  <c r="M35" s="1"/>
  <c r="O36"/>
  <c r="Q36"/>
  <c r="Q35" s="1"/>
  <c r="U36"/>
  <c r="G37"/>
  <c r="G38"/>
  <c r="I38"/>
  <c r="I37" s="1"/>
  <c r="K38"/>
  <c r="K37" s="1"/>
  <c r="M38"/>
  <c r="O38"/>
  <c r="O37" s="1"/>
  <c r="Q38"/>
  <c r="Q37" s="1"/>
  <c r="U38"/>
  <c r="G40"/>
  <c r="M40" s="1"/>
  <c r="I40"/>
  <c r="K40"/>
  <c r="O40"/>
  <c r="Q40"/>
  <c r="U40"/>
  <c r="G42"/>
  <c r="I42"/>
  <c r="K42"/>
  <c r="M42"/>
  <c r="O42"/>
  <c r="Q42"/>
  <c r="U42"/>
  <c r="U37" s="1"/>
  <c r="G44"/>
  <c r="M44" s="1"/>
  <c r="I44"/>
  <c r="K44"/>
  <c r="O44"/>
  <c r="Q44"/>
  <c r="U44"/>
  <c r="G46"/>
  <c r="M46" s="1"/>
  <c r="I46"/>
  <c r="K46"/>
  <c r="O46"/>
  <c r="Q46"/>
  <c r="U46"/>
  <c r="G48"/>
  <c r="I48"/>
  <c r="K48"/>
  <c r="M48"/>
  <c r="O48"/>
  <c r="Q48"/>
  <c r="U48"/>
  <c r="G50"/>
  <c r="I50"/>
  <c r="K50"/>
  <c r="M50"/>
  <c r="O50"/>
  <c r="Q50"/>
  <c r="U50"/>
  <c r="G51"/>
  <c r="M51" s="1"/>
  <c r="I51"/>
  <c r="K51"/>
  <c r="O51"/>
  <c r="Q51"/>
  <c r="U51"/>
  <c r="G52"/>
  <c r="I52"/>
  <c r="K52"/>
  <c r="M52"/>
  <c r="O52"/>
  <c r="Q52"/>
  <c r="U52"/>
  <c r="G54"/>
  <c r="M54" s="1"/>
  <c r="I54"/>
  <c r="K54"/>
  <c r="O54"/>
  <c r="Q54"/>
  <c r="U54"/>
  <c r="G56"/>
  <c r="I56"/>
  <c r="K56"/>
  <c r="M56"/>
  <c r="O56"/>
  <c r="Q56"/>
  <c r="U56"/>
  <c r="G58"/>
  <c r="M58" s="1"/>
  <c r="I58"/>
  <c r="K58"/>
  <c r="O58"/>
  <c r="Q58"/>
  <c r="U58"/>
  <c r="G60"/>
  <c r="M60" s="1"/>
  <c r="I60"/>
  <c r="K60"/>
  <c r="O60"/>
  <c r="Q60"/>
  <c r="U60"/>
  <c r="G61"/>
  <c r="I61"/>
  <c r="K61"/>
  <c r="M61"/>
  <c r="O61"/>
  <c r="Q61"/>
  <c r="U61"/>
  <c r="G62"/>
  <c r="I62"/>
  <c r="K62"/>
  <c r="M62"/>
  <c r="O62"/>
  <c r="Q62"/>
  <c r="U62"/>
  <c r="G63"/>
  <c r="M63" s="1"/>
  <c r="I63"/>
  <c r="K63"/>
  <c r="O63"/>
  <c r="Q63"/>
  <c r="U63"/>
  <c r="G65"/>
  <c r="I65"/>
  <c r="K65"/>
  <c r="M65"/>
  <c r="O65"/>
  <c r="Q65"/>
  <c r="U65"/>
  <c r="G66"/>
  <c r="M66" s="1"/>
  <c r="I66"/>
  <c r="K66"/>
  <c r="O66"/>
  <c r="Q66"/>
  <c r="U66"/>
  <c r="G67"/>
  <c r="I67"/>
  <c r="K67"/>
  <c r="M67"/>
  <c r="O67"/>
  <c r="Q67"/>
  <c r="U67"/>
  <c r="G68"/>
  <c r="M68" s="1"/>
  <c r="I68"/>
  <c r="K68"/>
  <c r="O68"/>
  <c r="Q68"/>
  <c r="U68"/>
  <c r="G69"/>
  <c r="M69" s="1"/>
  <c r="I69"/>
  <c r="K69"/>
  <c r="O69"/>
  <c r="Q69"/>
  <c r="U69"/>
  <c r="G70"/>
  <c r="I70"/>
  <c r="K70"/>
  <c r="M70"/>
  <c r="O70"/>
  <c r="Q70"/>
  <c r="U70"/>
  <c r="G72"/>
  <c r="M72" s="1"/>
  <c r="I72"/>
  <c r="I71" s="1"/>
  <c r="K72"/>
  <c r="O72"/>
  <c r="O71" s="1"/>
  <c r="Q72"/>
  <c r="U72"/>
  <c r="U71" s="1"/>
  <c r="G73"/>
  <c r="I73"/>
  <c r="K73"/>
  <c r="M73"/>
  <c r="O73"/>
  <c r="Q73"/>
  <c r="U73"/>
  <c r="G75"/>
  <c r="M75" s="1"/>
  <c r="I75"/>
  <c r="K75"/>
  <c r="K71" s="1"/>
  <c r="O75"/>
  <c r="Q75"/>
  <c r="Q71" s="1"/>
  <c r="U75"/>
  <c r="G76"/>
  <c r="I76"/>
  <c r="K76"/>
  <c r="M76"/>
  <c r="O76"/>
  <c r="Q76"/>
  <c r="U76"/>
  <c r="G78"/>
  <c r="M78" s="1"/>
  <c r="I78"/>
  <c r="K78"/>
  <c r="O78"/>
  <c r="Q78"/>
  <c r="U78"/>
  <c r="G79"/>
  <c r="M79" s="1"/>
  <c r="I79"/>
  <c r="K79"/>
  <c r="O79"/>
  <c r="Q79"/>
  <c r="U79"/>
  <c r="G81"/>
  <c r="I81"/>
  <c r="K81"/>
  <c r="M81"/>
  <c r="O81"/>
  <c r="Q81"/>
  <c r="U81"/>
  <c r="K82"/>
  <c r="Q82"/>
  <c r="G83"/>
  <c r="G82" s="1"/>
  <c r="I83"/>
  <c r="I82" s="1"/>
  <c r="K83"/>
  <c r="O83"/>
  <c r="O82" s="1"/>
  <c r="Q83"/>
  <c r="U83"/>
  <c r="U82" s="1"/>
  <c r="I84"/>
  <c r="O84"/>
  <c r="G85"/>
  <c r="M85" s="1"/>
  <c r="M84" s="1"/>
  <c r="I85"/>
  <c r="K85"/>
  <c r="K84" s="1"/>
  <c r="O85"/>
  <c r="Q85"/>
  <c r="Q84" s="1"/>
  <c r="U85"/>
  <c r="U84" s="1"/>
  <c r="G86"/>
  <c r="I86"/>
  <c r="K86"/>
  <c r="M86"/>
  <c r="O86"/>
  <c r="Q86"/>
  <c r="U86"/>
  <c r="K87"/>
  <c r="O87"/>
  <c r="G88"/>
  <c r="G87" s="1"/>
  <c r="I88"/>
  <c r="I87" s="1"/>
  <c r="K88"/>
  <c r="O88"/>
  <c r="Q88"/>
  <c r="Q87" s="1"/>
  <c r="U88"/>
  <c r="U87" s="1"/>
  <c r="G91"/>
  <c r="I91"/>
  <c r="K91"/>
  <c r="M91"/>
  <c r="O91"/>
  <c r="Q91"/>
  <c r="U91"/>
  <c r="K92"/>
  <c r="Q92"/>
  <c r="G93"/>
  <c r="G92" s="1"/>
  <c r="I93"/>
  <c r="I92" s="1"/>
  <c r="K93"/>
  <c r="O93"/>
  <c r="O92" s="1"/>
  <c r="Q93"/>
  <c r="U93"/>
  <c r="U92" s="1"/>
  <c r="I20" i="1"/>
  <c r="I19"/>
  <c r="I18"/>
  <c r="I17"/>
  <c r="G27"/>
  <c r="F40"/>
  <c r="G23" s="1"/>
  <c r="J28"/>
  <c r="J26"/>
  <c r="G38"/>
  <c r="F38"/>
  <c r="H32"/>
  <c r="J23"/>
  <c r="J24"/>
  <c r="J25"/>
  <c r="J27"/>
  <c r="E24"/>
  <c r="E26"/>
  <c r="I58" l="1"/>
  <c r="H39"/>
  <c r="I39" s="1"/>
  <c r="I40" s="1"/>
  <c r="J39" s="1"/>
  <c r="J40" s="1"/>
  <c r="G24"/>
  <c r="G29" s="1"/>
  <c r="G28"/>
  <c r="M13" i="12"/>
  <c r="M71"/>
  <c r="M37"/>
  <c r="M11"/>
  <c r="M10" s="1"/>
  <c r="M93"/>
  <c r="M92" s="1"/>
  <c r="M83"/>
  <c r="M82" s="1"/>
  <c r="M88"/>
  <c r="M87" s="1"/>
  <c r="G84"/>
  <c r="M20"/>
  <c r="M19" s="1"/>
  <c r="G71"/>
  <c r="G13"/>
  <c r="I21" i="1"/>
  <c r="H40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<sst xmlns="http://schemas.openxmlformats.org/spreadsheetml/2006/main" count="448" uniqueCount="235">
  <si>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</si>
  <si>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</si>
  <si>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</si>
  <si>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</si>
  <si>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</si>
  <si>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</si>
  <si>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</si>
  <si>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</si>
  <si>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</si>
  <si>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</si>
  <si>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</si>
  <si>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</si>
  <si>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</si>
  <si>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</si>
  <si>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</si>
  <si>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</si>
  <si>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</si>
  <si>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</si>
  <si>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</si>
  <si>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</si>
  <si>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</si>
  <si>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</si>
  <si>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</si>
  <si>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</si>
  <si>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</si>
  <si>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</si>
  <si>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</si>
  <si>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</si>
  <si>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</si>
  <si>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</si>
  <si>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</si>
  <si>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</si>
  <si>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</si>
  <si>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</si>
  <si>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</si>
  <si>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</si>
  <si>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</si>
  <si>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</si>
  <si>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</si>
  <si>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</si>
  <si>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</si>
  <si>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</si>
  <si>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</si>
  <si>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"Střední Střední průmyslová škola Jedovnice</t>
  </si>
  <si>
    <t>Rozpočet:</t>
  </si>
  <si>
    <t>Misto</t>
  </si>
  <si>
    <t>Zelená střecha budovy B – areál SPŠ Jedovnice</t>
  </si>
  <si>
    <t>Střední průmyslová škola Jedovnice</t>
  </si>
  <si>
    <t>620 730 87</t>
  </si>
  <si>
    <t>CZ 620 730 87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</si>
  <si>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</si>
  <si>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</si>
  <si>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</si>
  <si>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</si>
  <si>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</si>
  <si>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</si>
  <si>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</si>
  <si>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63</t>
  </si>
  <si>
    <t>Podlahy a podlahové konstrukce</t>
  </si>
  <si>
    <t>96</t>
  </si>
  <si>
    <t>Bourání konstrukcí</t>
  </si>
  <si>
    <t>97</t>
  </si>
  <si>
    <t>Prorážení otvorů</t>
  </si>
  <si>
    <t>99</t>
  </si>
  <si>
    <t>Staveništní přesun hmot</t>
  </si>
  <si>
    <t>712</t>
  </si>
  <si>
    <t>Živičné krytiny</t>
  </si>
  <si>
    <t>713</t>
  </si>
  <si>
    <t>Izolace tepelné</t>
  </si>
  <si>
    <t>721</t>
  </si>
  <si>
    <t>Vnitřní kanalizace</t>
  </si>
  <si>
    <t>764</t>
  </si>
  <si>
    <t>Konstrukce klempířské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</si>
  <si>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</si>
  <si>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</si>
  <si>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</si>
  <si>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</si>
  <si>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</si>
  <si>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</si>
  <si>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</si>
  <si>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</si>
  <si>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</si>
  <si>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</si>
  <si>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</si>
  <si>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</si>
  <si>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</si>
  <si>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</si>
  <si>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</si>
  <si>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</si>
  <si>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</si>
  <si>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</si>
  <si>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</si>
  <si>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</si>
  <si>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</si>
  <si>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</si>
  <si>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</si>
  <si>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</si>
  <si>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</si>
  <si>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</si>
  <si>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</si>
  <si>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</si>
  <si>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</si>
  <si>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</si>
  <si>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</si>
  <si>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</si>
  <si>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</si>
  <si>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611421431R00</t>
  </si>
  <si>
    <t>Oprava váp.omítek stropů do 50% plochy - štukových</t>
  </si>
  <si>
    <t>m2</t>
  </si>
  <si>
    <t>POL1_0</t>
  </si>
  <si>
    <t>632451034R00</t>
  </si>
  <si>
    <t>Vyrovnávací potěr MC 15, v ploše, tl. 50 mm</t>
  </si>
  <si>
    <t>639571215R00</t>
  </si>
  <si>
    <t>Kačírek po obvodu střechy</t>
  </si>
  <si>
    <t>965042141RT1</t>
  </si>
  <si>
    <t>Bourání mazanin betonových tl. 10 cm, nad 4 m2, ručně tl. mazaniny 5 - 8 cm</t>
  </si>
  <si>
    <t>m3</t>
  </si>
  <si>
    <t>965082941R00</t>
  </si>
  <si>
    <t>Odstranění desek Calofrig</t>
  </si>
  <si>
    <t>962032231R00</t>
  </si>
  <si>
    <t>Bourání zdiva z cihel pálených na MVC</t>
  </si>
  <si>
    <t>část stáv. atiky:9,8</t>
  </si>
  <si>
    <t>VV</t>
  </si>
  <si>
    <t>odstranění dvojatiky:11</t>
  </si>
  <si>
    <t>979011111R00</t>
  </si>
  <si>
    <t>Svislá doprava suti a vybour. hmot za 2.NP a 1.PP</t>
  </si>
  <si>
    <t>t</t>
  </si>
  <si>
    <t>89,98+9,545+229+0,8+37,44</t>
  </si>
  <si>
    <t>979082111R00</t>
  </si>
  <si>
    <t>Vnitrostaveništní doprava suti do 10 m</t>
  </si>
  <si>
    <t>979082121R00</t>
  </si>
  <si>
    <t>Příplatek k vnitrost. dopravě suti za dalších 5 m</t>
  </si>
  <si>
    <t>366,765*8</t>
  </si>
  <si>
    <t>979081111R00</t>
  </si>
  <si>
    <t>Odvoz suti a vybour. hmot na skládku do 1 km</t>
  </si>
  <si>
    <t>979081121R00</t>
  </si>
  <si>
    <t>Příplatek k odvozu za každý další 1 km</t>
  </si>
  <si>
    <t>366,765*16</t>
  </si>
  <si>
    <t>979990103R00</t>
  </si>
  <si>
    <t>Poplatek za skládku suti - beton do 30x30 cm</t>
  </si>
  <si>
    <t>979990121R00</t>
  </si>
  <si>
    <t>Poplatek za skládku suti - asfaltové pásy</t>
  </si>
  <si>
    <t>979990143R00</t>
  </si>
  <si>
    <t>Poplatek za skládku suti - calofrig</t>
  </si>
  <si>
    <t>750kg/m3:306*0,75</t>
  </si>
  <si>
    <t>979951161R00</t>
  </si>
  <si>
    <t>Výkup kovů - zinek, plechy</t>
  </si>
  <si>
    <t>979990101R00</t>
  </si>
  <si>
    <t>Poplatek za sklád.suti-směs bet.a cihel do 30x30cm</t>
  </si>
  <si>
    <t>zdivo:37,44</t>
  </si>
  <si>
    <t>998011002R00</t>
  </si>
  <si>
    <t>Přesun hmot pro budovy zděné výšky do 12 m</t>
  </si>
  <si>
    <t>712300833RT1</t>
  </si>
  <si>
    <t>Odstranění povlakové krytiny střech do 10° 3vrstvé, z ploch jednotlivě do 10 m2</t>
  </si>
  <si>
    <t>681,8</t>
  </si>
  <si>
    <t>712311101RZ1</t>
  </si>
  <si>
    <t>Povlaková krytina střech do 10°, za studena ALP, 1 x nátěr - včetně dodávky ALP</t>
  </si>
  <si>
    <t>681,8+187,95*1</t>
  </si>
  <si>
    <t>712341659RT1</t>
  </si>
  <si>
    <t>Povlaková krytina střech do 10°, NAIP bodově, 1 vrstva - materiál ve specifikaci</t>
  </si>
  <si>
    <t>62836163.AR</t>
  </si>
  <si>
    <t>Pás asfaltovaný s hliníkovou vložkou,posypem</t>
  </si>
  <si>
    <t>POL3_0</t>
  </si>
  <si>
    <t>869,75*1,15*1,05</t>
  </si>
  <si>
    <t>712372111RU1</t>
  </si>
  <si>
    <t>Krytina střech do 10° fólie, 4 kotvy/m2, na beton, tl. izolace do 250 mm, fólie ve specifikaci</t>
  </si>
  <si>
    <t>283220013R</t>
  </si>
  <si>
    <t xml:space="preserve">Fólie izolační tl. 1,8 mm </t>
  </si>
  <si>
    <t>712391172RZ5</t>
  </si>
  <si>
    <t>Povlaková krytina střech do 10°, ochran. textilie, 1 vrstva - včetně dodávky textilie</t>
  </si>
  <si>
    <t>712361701RT1</t>
  </si>
  <si>
    <t>Povlaková krytina střech do 10°, fólií volně, 1 vrstva - fólie ve specifikaci</t>
  </si>
  <si>
    <t>28323125R</t>
  </si>
  <si>
    <t>Fólie nopová  tl. 1,0 mm , perforovaná</t>
  </si>
  <si>
    <t>681,8*1,15*1,05</t>
  </si>
  <si>
    <t xml:space="preserve">Povlaková krytina střech do 10°, ochran. textilie, 1 vrstva - včetně dodávky textilie </t>
  </si>
  <si>
    <t>681,8+187,95*0,3</t>
  </si>
  <si>
    <t>10371505R</t>
  </si>
  <si>
    <t>Substrát střešní extenziv B RNSO 80</t>
  </si>
  <si>
    <t>(681,8-69)*0,15</t>
  </si>
  <si>
    <t>01</t>
  </si>
  <si>
    <t>Rozchodníková rohož, D+M</t>
  </si>
  <si>
    <t>D+M</t>
  </si>
  <si>
    <t>02</t>
  </si>
  <si>
    <t>Poplastovaný plech vnitřní roh 50/50, D+M</t>
  </si>
  <si>
    <t>m</t>
  </si>
  <si>
    <t>03</t>
  </si>
  <si>
    <t>Poplastovaný plech vnitřní roh 50/80, D+M</t>
  </si>
  <si>
    <t>04</t>
  </si>
  <si>
    <t>Poplastovaný plech vnější roh, D+M</t>
  </si>
  <si>
    <t>05</t>
  </si>
  <si>
    <t>Foliovaná překližka, D+M</t>
  </si>
  <si>
    <t>187,95*0,6</t>
  </si>
  <si>
    <t>06</t>
  </si>
  <si>
    <t>Poplastovaný plech závětrná lišta, D+M</t>
  </si>
  <si>
    <t>07</t>
  </si>
  <si>
    <t>Ukončovací okenní profil, D+M</t>
  </si>
  <si>
    <t>08</t>
  </si>
  <si>
    <t>EPDM pěnová páska, D+M</t>
  </si>
  <si>
    <t>09</t>
  </si>
  <si>
    <t>Polyst.EPS 150-lemování í atiky - svislé,vodorovné, D+M</t>
  </si>
  <si>
    <t>10</t>
  </si>
  <si>
    <t>Ukončovací profil substrátu</t>
  </si>
  <si>
    <t>998712102R00</t>
  </si>
  <si>
    <t>Přesun hmot pro povlakové krytiny, výšky do 12 m</t>
  </si>
  <si>
    <t>713141131R00</t>
  </si>
  <si>
    <t>Izolace tepelná střech plně lep.za studena,1vrstvá</t>
  </si>
  <si>
    <t>28375705R</t>
  </si>
  <si>
    <t>Deska izolační stabilizov. EPS 150  1000 x 500 mm</t>
  </si>
  <si>
    <t>681,8*0,08*1,05</t>
  </si>
  <si>
    <t>28375972R</t>
  </si>
  <si>
    <t xml:space="preserve">Deska spádová EPS 150 </t>
  </si>
  <si>
    <t>681,8*0,1475*1,05</t>
  </si>
  <si>
    <t>681,8*1,05*0,08</t>
  </si>
  <si>
    <t>998713102R00</t>
  </si>
  <si>
    <t>Přesun hmot pro izolace tepelné, výšky do 12 m</t>
  </si>
  <si>
    <t>721231173RT4</t>
  </si>
  <si>
    <t>Vtok střešní TW, v zelené střeše, zateplení 220 mm, průměr 75-125 mm</t>
  </si>
  <si>
    <t>kus</t>
  </si>
  <si>
    <t>764321820R00</t>
  </si>
  <si>
    <t>Demontáž oplechování atiky</t>
  </si>
  <si>
    <t>sanace průlezu</t>
  </si>
  <si>
    <t>ks</t>
  </si>
  <si>
    <t>784191101R00</t>
  </si>
  <si>
    <t>Penetrace podkladu univerzální Primalex 1x</t>
  </si>
  <si>
    <t>strop:681,8</t>
  </si>
  <si>
    <t>20% stěn:302,8</t>
  </si>
  <si>
    <t>784195112R00</t>
  </si>
  <si>
    <t>Malba Primalex Standard, bílá, bez penetrace, 2 x</t>
  </si>
  <si>
    <t>Demontáž a zpětná montáž hromossvodu</t>
  </si>
  <si>
    <t>kpl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</si>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</sst>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172" fontId="16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>
      <selection activeCell="A2" sqref="A2:G2"/>
    </sheetView>
  </sheetViews>
  <sheetFormatPr defaultRowHeight="13.2"/>
  <sheetData>
    <row r="1" spans="1:7">
      <c r="A1" s="37" t="s">
        <v>38</v>
      </c>
    </row>
    <row r="2" spans="1:7" ht="57.75" customHeight="1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1"/>
  <sheetViews>
    <sheetView showGridLines="0" topLeftCell="B25" zoomScaleSheetLayoutView="75" workbookViewId="0">
      <selection activeCell="A28" sqref="A28"/>
    </sheetView>
  </sheetViews>
  <sheetFormatPr defaultColWidth="9" defaultRowHeight="13.2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48</v>
      </c>
      <c r="J5" s="11"/>
    </row>
    <row r="6" spans="1:15" ht="15.75" customHeight="1">
      <c r="A6" s="4"/>
      <c r="B6" s="41"/>
      <c r="C6" s="26"/>
      <c r="D6" s="122"/>
      <c r="E6" s="26"/>
      <c r="F6" s="26"/>
      <c r="G6" s="26"/>
      <c r="H6" s="28" t="s">
        <v>34</v>
      </c>
      <c r="I6" s="122" t="s">
        <v>49</v>
      </c>
      <c r="J6" s="11"/>
    </row>
    <row r="7" spans="1:15" ht="15.75" customHeight="1">
      <c r="A7" s="4"/>
      <c r="B7" s="42"/>
      <c r="C7" s="123"/>
      <c r="D7" s="105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SUMIF(F47:F57,A16,I47:I57)+SUMIF(F47:F57,"PSU",I47:I57)</f>
        <v>0</v>
      </c>
      <c r="J16" s="93"/>
    </row>
    <row r="17" spans="1:10" ht="23.25" customHeight="1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SUMIF(F47:F57,A17,I47:I57)</f>
        <v>0</v>
      </c>
      <c r="J17" s="93"/>
    </row>
    <row r="18" spans="1:10" ht="23.25" customHeight="1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SUMIF(F47:F57,A18,I47:I57)</f>
        <v>0</v>
      </c>
      <c r="J18" s="93"/>
    </row>
    <row r="19" spans="1:10" ht="23.25" customHeight="1">
      <c r="A19" s="193" t="s">
        <v>77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SUMIF(F47:F57,A19,I47:I57)</f>
        <v>0</v>
      </c>
      <c r="J19" s="93"/>
    </row>
    <row r="20" spans="1:10" ht="23.25" customHeight="1">
      <c r="A20" s="193" t="s">
        <v>78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SUMIF(F47:F57,A20,I47:I57)</f>
        <v>0</v>
      </c>
      <c r="J20" s="93"/>
    </row>
    <row r="21" spans="1:10" ht="23.25" customHeight="1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52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44075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>
      <c r="A39" s="131">
        <v>1</v>
      </c>
      <c r="B39" s="137" t="s">
        <v>50</v>
      </c>
      <c r="C39" s="138" t="s">
        <v>46</v>
      </c>
      <c r="D39" s="139"/>
      <c r="E39" s="139"/>
      <c r="F39" s="147">
        <f>'Rozpočet Pol'!AC95</f>
        <v>0</v>
      </c>
      <c r="G39" s="148">
        <f>'Rozpočet Pol'!AD95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>
      <c r="A40" s="131"/>
      <c r="B40" s="141" t="s">
        <v>51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6">
      <c r="B44" s="161" t="s">
        <v>53</v>
      </c>
    </row>
    <row r="46" spans="1:10" ht="25.5" customHeight="1">
      <c r="A46" s="162"/>
      <c r="B46" s="168" t="s">
        <v>16</v>
      </c>
      <c r="C46" s="168" t="s">
        <v>5</v>
      </c>
      <c r="D46" s="169"/>
      <c r="E46" s="169"/>
      <c r="F46" s="172" t="s">
        <v>54</v>
      </c>
      <c r="G46" s="172"/>
      <c r="H46" s="172"/>
      <c r="I46" s="173" t="s">
        <v>28</v>
      </c>
      <c r="J46" s="173"/>
    </row>
    <row r="47" spans="1:10" ht="25.5" customHeight="1">
      <c r="A47" s="163"/>
      <c r="B47" s="174" t="s">
        <v>55</v>
      </c>
      <c r="C47" s="175" t="s">
        <v>56</v>
      </c>
      <c r="D47" s="176"/>
      <c r="E47" s="176"/>
      <c r="F47" s="180" t="s">
        <v>23</v>
      </c>
      <c r="G47" s="181"/>
      <c r="H47" s="181"/>
      <c r="I47" s="182">
        <f>'Rozpočet Pol'!G8</f>
        <v>0</v>
      </c>
      <c r="J47" s="182"/>
    </row>
    <row r="48" spans="1:10" ht="25.5" customHeight="1">
      <c r="A48" s="163"/>
      <c r="B48" s="166" t="s">
        <v>57</v>
      </c>
      <c r="C48" s="165" t="s">
        <v>58</v>
      </c>
      <c r="D48" s="167"/>
      <c r="E48" s="167"/>
      <c r="F48" s="183" t="s">
        <v>23</v>
      </c>
      <c r="G48" s="184"/>
      <c r="H48" s="184"/>
      <c r="I48" s="185">
        <f>'Rozpočet Pol'!G10</f>
        <v>0</v>
      </c>
      <c r="J48" s="185"/>
    </row>
    <row r="49" spans="1:10" ht="25.5" customHeight="1">
      <c r="A49" s="163"/>
      <c r="B49" s="166" t="s">
        <v>59</v>
      </c>
      <c r="C49" s="165" t="s">
        <v>60</v>
      </c>
      <c r="D49" s="167"/>
      <c r="E49" s="167"/>
      <c r="F49" s="183" t="s">
        <v>23</v>
      </c>
      <c r="G49" s="184"/>
      <c r="H49" s="184"/>
      <c r="I49" s="185">
        <f>'Rozpočet Pol'!G13</f>
        <v>0</v>
      </c>
      <c r="J49" s="185"/>
    </row>
    <row r="50" spans="1:10" ht="25.5" customHeight="1">
      <c r="A50" s="163"/>
      <c r="B50" s="166" t="s">
        <v>61</v>
      </c>
      <c r="C50" s="165" t="s">
        <v>62</v>
      </c>
      <c r="D50" s="167"/>
      <c r="E50" s="167"/>
      <c r="F50" s="183" t="s">
        <v>23</v>
      </c>
      <c r="G50" s="184"/>
      <c r="H50" s="184"/>
      <c r="I50" s="185">
        <f>'Rozpočet Pol'!G19</f>
        <v>0</v>
      </c>
      <c r="J50" s="185"/>
    </row>
    <row r="51" spans="1:10" ht="25.5" customHeight="1">
      <c r="A51" s="163"/>
      <c r="B51" s="166" t="s">
        <v>63</v>
      </c>
      <c r="C51" s="165" t="s">
        <v>64</v>
      </c>
      <c r="D51" s="167"/>
      <c r="E51" s="167"/>
      <c r="F51" s="183" t="s">
        <v>23</v>
      </c>
      <c r="G51" s="184"/>
      <c r="H51" s="184"/>
      <c r="I51" s="185">
        <f>'Rozpočet Pol'!G35</f>
        <v>0</v>
      </c>
      <c r="J51" s="185"/>
    </row>
    <row r="52" spans="1:10" ht="25.5" customHeight="1">
      <c r="A52" s="163"/>
      <c r="B52" s="166" t="s">
        <v>65</v>
      </c>
      <c r="C52" s="165" t="s">
        <v>66</v>
      </c>
      <c r="D52" s="167"/>
      <c r="E52" s="167"/>
      <c r="F52" s="183" t="s">
        <v>24</v>
      </c>
      <c r="G52" s="184"/>
      <c r="H52" s="184"/>
      <c r="I52" s="185">
        <f>'Rozpočet Pol'!G37</f>
        <v>0</v>
      </c>
      <c r="J52" s="185"/>
    </row>
    <row r="53" spans="1:10" ht="25.5" customHeight="1">
      <c r="A53" s="163"/>
      <c r="B53" s="166" t="s">
        <v>67</v>
      </c>
      <c r="C53" s="165" t="s">
        <v>68</v>
      </c>
      <c r="D53" s="167"/>
      <c r="E53" s="167"/>
      <c r="F53" s="183" t="s">
        <v>24</v>
      </c>
      <c r="G53" s="184"/>
      <c r="H53" s="184"/>
      <c r="I53" s="185">
        <f>'Rozpočet Pol'!G71</f>
        <v>0</v>
      </c>
      <c r="J53" s="185"/>
    </row>
    <row r="54" spans="1:10" ht="25.5" customHeight="1">
      <c r="A54" s="163"/>
      <c r="B54" s="166" t="s">
        <v>69</v>
      </c>
      <c r="C54" s="165" t="s">
        <v>70</v>
      </c>
      <c r="D54" s="167"/>
      <c r="E54" s="167"/>
      <c r="F54" s="183" t="s">
        <v>24</v>
      </c>
      <c r="G54" s="184"/>
      <c r="H54" s="184"/>
      <c r="I54" s="185">
        <f>'Rozpočet Pol'!G82</f>
        <v>0</v>
      </c>
      <c r="J54" s="185"/>
    </row>
    <row r="55" spans="1:10" ht="25.5" customHeight="1">
      <c r="A55" s="163"/>
      <c r="B55" s="166" t="s">
        <v>71</v>
      </c>
      <c r="C55" s="165" t="s">
        <v>72</v>
      </c>
      <c r="D55" s="167"/>
      <c r="E55" s="167"/>
      <c r="F55" s="183" t="s">
        <v>24</v>
      </c>
      <c r="G55" s="184"/>
      <c r="H55" s="184"/>
      <c r="I55" s="185">
        <f>'Rozpočet Pol'!G84</f>
        <v>0</v>
      </c>
      <c r="J55" s="185"/>
    </row>
    <row r="56" spans="1:10" ht="25.5" customHeight="1">
      <c r="A56" s="163"/>
      <c r="B56" s="166" t="s">
        <v>73</v>
      </c>
      <c r="C56" s="165" t="s">
        <v>74</v>
      </c>
      <c r="D56" s="167"/>
      <c r="E56" s="167"/>
      <c r="F56" s="183" t="s">
        <v>24</v>
      </c>
      <c r="G56" s="184"/>
      <c r="H56" s="184"/>
      <c r="I56" s="185">
        <f>'Rozpočet Pol'!G87</f>
        <v>0</v>
      </c>
      <c r="J56" s="185"/>
    </row>
    <row r="57" spans="1:10" ht="25.5" customHeight="1">
      <c r="A57" s="163"/>
      <c r="B57" s="177" t="s">
        <v>75</v>
      </c>
      <c r="C57" s="178" t="s">
        <v>76</v>
      </c>
      <c r="D57" s="179"/>
      <c r="E57" s="179"/>
      <c r="F57" s="186" t="s">
        <v>25</v>
      </c>
      <c r="G57" s="187"/>
      <c r="H57" s="187"/>
      <c r="I57" s="188">
        <f>'Rozpočet Pol'!G92</f>
        <v>0</v>
      </c>
      <c r="J57" s="188"/>
    </row>
    <row r="58" spans="1:10" ht="25.5" customHeight="1">
      <c r="A58" s="164"/>
      <c r="B58" s="170" t="s">
        <v>1</v>
      </c>
      <c r="C58" s="170"/>
      <c r="D58" s="171"/>
      <c r="E58" s="171"/>
      <c r="F58" s="189"/>
      <c r="G58" s="190"/>
      <c r="H58" s="190"/>
      <c r="I58" s="191">
        <f>SUM(I47:I57)</f>
        <v>0</v>
      </c>
      <c r="J58" s="191"/>
    </row>
    <row r="59" spans="1:10">
      <c r="F59" s="192"/>
      <c r="G59" s="130"/>
      <c r="H59" s="192"/>
      <c r="I59" s="130"/>
      <c r="J59" s="130"/>
    </row>
    <row r="60" spans="1:10">
      <c r="F60" s="192"/>
      <c r="G60" s="130"/>
      <c r="H60" s="192"/>
      <c r="I60" s="130"/>
      <c r="J60" s="130"/>
    </row>
    <row r="61" spans="1:10">
      <c r="F61" s="192"/>
      <c r="G61" s="130"/>
      <c r="H61" s="192"/>
      <c r="I61" s="130"/>
      <c r="J61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I58:J58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>
      <c r="A1" s="101" t="s">
        <v>6</v>
      </c>
      <c r="B1" s="101"/>
      <c r="C1" s="102"/>
      <c r="D1" s="101"/>
      <c r="E1" s="101"/>
      <c r="F1" s="101"/>
      <c r="G1" s="101"/>
    </row>
    <row r="2" spans="1:7" ht="24.9" customHeight="1">
      <c r="A2" s="79" t="s">
        <v>41</v>
      </c>
      <c r="B2" s="78"/>
      <c r="C2" s="103"/>
      <c r="D2" s="103"/>
      <c r="E2" s="103"/>
      <c r="F2" s="103"/>
      <c r="G2" s="104"/>
    </row>
    <row r="3" spans="1:7" ht="24.9" hidden="1" customHeight="1">
      <c r="A3" s="79" t="s">
        <v>7</v>
      </c>
      <c r="B3" s="78"/>
      <c r="C3" s="103"/>
      <c r="D3" s="103"/>
      <c r="E3" s="103"/>
      <c r="F3" s="103"/>
      <c r="G3" s="104"/>
    </row>
    <row r="4" spans="1:7" ht="24.9" hidden="1" customHeight="1">
      <c r="A4" s="79" t="s">
        <v>8</v>
      </c>
      <c r="B4" s="78"/>
      <c r="C4" s="103"/>
      <c r="D4" s="103"/>
      <c r="E4" s="103"/>
      <c r="F4" s="103"/>
      <c r="G4" s="104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105"/>
  <sheetViews>
    <sheetView workbookViewId="0">
      <selection sqref="A1:G1"/>
    </sheetView>
  </sheetViews>
  <sheetFormatPr defaultRowHeight="13.2" outlineLevelRow="1"/>
  <cols>
    <col min="1" max="1" width="4.33203125" customWidth="1"/>
    <col min="2" max="2" width="14.44140625" style="129" customWidth="1"/>
    <col min="3" max="3" width="38.33203125" style="129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1" width="0" hidden="1" customWidth="1"/>
    <col min="29" max="39" width="0" hidden="1" customWidth="1"/>
  </cols>
  <sheetData>
    <row r="1" spans="1:60" ht="15.75" customHeight="1">
      <c r="A1" s="195" t="s">
        <v>6</v>
      </c>
      <c r="B1" s="195"/>
      <c r="C1" s="195"/>
      <c r="D1" s="195"/>
      <c r="E1" s="195"/>
      <c r="F1" s="195"/>
      <c r="G1" s="195"/>
      <c r="AE1" t="s">
        <v>80</v>
      </c>
    </row>
    <row r="2" spans="1:60" ht="25.05" customHeight="1">
      <c r="A2" s="202" t="s">
        <v>79</v>
      </c>
      <c r="B2" s="196"/>
      <c r="C2" s="197" t="s">
        <v>46</v>
      </c>
      <c r="D2" s="198"/>
      <c r="E2" s="198"/>
      <c r="F2" s="198"/>
      <c r="G2" s="204"/>
      <c r="AE2" t="s">
        <v>81</v>
      </c>
    </row>
    <row r="3" spans="1:60" ht="25.05" customHeight="1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82</v>
      </c>
    </row>
    <row r="4" spans="1:60" ht="25.05" hidden="1" customHeight="1">
      <c r="A4" s="203" t="s">
        <v>8</v>
      </c>
      <c r="B4" s="201"/>
      <c r="C4" s="199"/>
      <c r="D4" s="200"/>
      <c r="E4" s="200"/>
      <c r="F4" s="200"/>
      <c r="G4" s="205"/>
      <c r="AE4" t="s">
        <v>83</v>
      </c>
    </row>
    <row r="5" spans="1:60" hidden="1">
      <c r="A5" s="206" t="s">
        <v>84</v>
      </c>
      <c r="B5" s="207"/>
      <c r="C5" s="208"/>
      <c r="D5" s="209"/>
      <c r="E5" s="209"/>
      <c r="F5" s="209"/>
      <c r="G5" s="210"/>
      <c r="AE5" t="s">
        <v>85</v>
      </c>
    </row>
    <row r="7" spans="1:60" ht="39.6">
      <c r="A7" s="215" t="s">
        <v>86</v>
      </c>
      <c r="B7" s="216" t="s">
        <v>87</v>
      </c>
      <c r="C7" s="216" t="s">
        <v>88</v>
      </c>
      <c r="D7" s="215" t="s">
        <v>89</v>
      </c>
      <c r="E7" s="215" t="s">
        <v>90</v>
      </c>
      <c r="F7" s="211" t="s">
        <v>91</v>
      </c>
      <c r="G7" s="234" t="s">
        <v>28</v>
      </c>
      <c r="H7" s="235" t="s">
        <v>29</v>
      </c>
      <c r="I7" s="235" t="s">
        <v>92</v>
      </c>
      <c r="J7" s="235" t="s">
        <v>30</v>
      </c>
      <c r="K7" s="235" t="s">
        <v>93</v>
      </c>
      <c r="L7" s="235" t="s">
        <v>94</v>
      </c>
      <c r="M7" s="235" t="s">
        <v>95</v>
      </c>
      <c r="N7" s="235" t="s">
        <v>96</v>
      </c>
      <c r="O7" s="235" t="s">
        <v>97</v>
      </c>
      <c r="P7" s="235" t="s">
        <v>98</v>
      </c>
      <c r="Q7" s="235" t="s">
        <v>99</v>
      </c>
      <c r="R7" s="235" t="s">
        <v>100</v>
      </c>
      <c r="S7" s="235" t="s">
        <v>101</v>
      </c>
      <c r="T7" s="235" t="s">
        <v>102</v>
      </c>
      <c r="U7" s="218" t="s">
        <v>103</v>
      </c>
    </row>
    <row r="8" spans="1:60">
      <c r="A8" s="236" t="s">
        <v>104</v>
      </c>
      <c r="B8" s="237" t="s">
        <v>55</v>
      </c>
      <c r="C8" s="238" t="s">
        <v>56</v>
      </c>
      <c r="D8" s="239"/>
      <c r="E8" s="240"/>
      <c r="F8" s="241"/>
      <c r="G8" s="241">
        <f>SUMIF(AE9:AE9,"&lt;&gt;NOR",G9:G9)</f>
        <v>0</v>
      </c>
      <c r="H8" s="241"/>
      <c r="I8" s="241">
        <f>SUM(I9:I9)</f>
        <v>0</v>
      </c>
      <c r="J8" s="241"/>
      <c r="K8" s="241">
        <f>SUM(K9:K9)</f>
        <v>0</v>
      </c>
      <c r="L8" s="241"/>
      <c r="M8" s="241">
        <f>SUM(M9:M9)</f>
        <v>0</v>
      </c>
      <c r="N8" s="217"/>
      <c r="O8" s="217">
        <f>SUM(O9:O9)</f>
        <v>19.867650000000001</v>
      </c>
      <c r="P8" s="217"/>
      <c r="Q8" s="217">
        <f>SUM(Q9:Q9)</f>
        <v>0</v>
      </c>
      <c r="R8" s="217"/>
      <c r="S8" s="217"/>
      <c r="T8" s="236"/>
      <c r="U8" s="217">
        <f>SUM(U9:U9)</f>
        <v>415.39</v>
      </c>
      <c r="AE8" t="s">
        <v>105</v>
      </c>
    </row>
    <row r="9" spans="1:60" outlineLevel="1">
      <c r="A9" s="213">
        <v>1</v>
      </c>
      <c r="B9" s="219" t="s">
        <v>106</v>
      </c>
      <c r="C9" s="264" t="s">
        <v>107</v>
      </c>
      <c r="D9" s="221" t="s">
        <v>108</v>
      </c>
      <c r="E9" s="228">
        <v>681.8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22">
        <v>2.9139999999999999E-2</v>
      </c>
      <c r="O9" s="222">
        <f>ROUND(E9*N9,5)</f>
        <v>19.867650000000001</v>
      </c>
      <c r="P9" s="222">
        <v>0</v>
      </c>
      <c r="Q9" s="222">
        <f>ROUND(E9*P9,5)</f>
        <v>0</v>
      </c>
      <c r="R9" s="222"/>
      <c r="S9" s="222"/>
      <c r="T9" s="223">
        <v>0.60924999999999996</v>
      </c>
      <c r="U9" s="222">
        <f>ROUND(E9*T9,2)</f>
        <v>415.39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109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>
      <c r="A10" s="214" t="s">
        <v>104</v>
      </c>
      <c r="B10" s="220" t="s">
        <v>57</v>
      </c>
      <c r="C10" s="265" t="s">
        <v>58</v>
      </c>
      <c r="D10" s="224"/>
      <c r="E10" s="229"/>
      <c r="F10" s="233"/>
      <c r="G10" s="233">
        <f>SUMIF(AE11:AE12,"&lt;&gt;NOR",G11:G12)</f>
        <v>0</v>
      </c>
      <c r="H10" s="233"/>
      <c r="I10" s="233">
        <f>SUM(I11:I12)</f>
        <v>0</v>
      </c>
      <c r="J10" s="233"/>
      <c r="K10" s="233">
        <f>SUM(K11:K12)</f>
        <v>0</v>
      </c>
      <c r="L10" s="233"/>
      <c r="M10" s="233">
        <f>SUM(M11:M12)</f>
        <v>0</v>
      </c>
      <c r="N10" s="225"/>
      <c r="O10" s="225">
        <f>SUM(O11:O12)</f>
        <v>100.48958</v>
      </c>
      <c r="P10" s="225"/>
      <c r="Q10" s="225">
        <f>SUM(Q11:Q12)</f>
        <v>0</v>
      </c>
      <c r="R10" s="225"/>
      <c r="S10" s="225"/>
      <c r="T10" s="226"/>
      <c r="U10" s="225">
        <f>SUM(U11:U12)</f>
        <v>248.4</v>
      </c>
      <c r="AE10" t="s">
        <v>105</v>
      </c>
    </row>
    <row r="11" spans="1:60" outlineLevel="1">
      <c r="A11" s="213">
        <v>2</v>
      </c>
      <c r="B11" s="219" t="s">
        <v>110</v>
      </c>
      <c r="C11" s="264" t="s">
        <v>111</v>
      </c>
      <c r="D11" s="221" t="s">
        <v>108</v>
      </c>
      <c r="E11" s="228">
        <v>681.8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22">
        <v>0.1231</v>
      </c>
      <c r="O11" s="222">
        <f>ROUND(E11*N11,5)</f>
        <v>83.929580000000001</v>
      </c>
      <c r="P11" s="222">
        <v>0</v>
      </c>
      <c r="Q11" s="222">
        <f>ROUND(E11*P11,5)</f>
        <v>0</v>
      </c>
      <c r="R11" s="222"/>
      <c r="S11" s="222"/>
      <c r="T11" s="223">
        <v>0.33700000000000002</v>
      </c>
      <c r="U11" s="222">
        <f>ROUND(E11*T11,2)</f>
        <v>229.77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109</v>
      </c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13">
        <v>3</v>
      </c>
      <c r="B12" s="219" t="s">
        <v>112</v>
      </c>
      <c r="C12" s="264" t="s">
        <v>113</v>
      </c>
      <c r="D12" s="221" t="s">
        <v>108</v>
      </c>
      <c r="E12" s="228">
        <v>69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22">
        <v>0.24</v>
      </c>
      <c r="O12" s="222">
        <f>ROUND(E12*N12,5)</f>
        <v>16.559999999999999</v>
      </c>
      <c r="P12" s="222">
        <v>0</v>
      </c>
      <c r="Q12" s="222">
        <f>ROUND(E12*P12,5)</f>
        <v>0</v>
      </c>
      <c r="R12" s="222"/>
      <c r="S12" s="222"/>
      <c r="T12" s="223">
        <v>0.27</v>
      </c>
      <c r="U12" s="222">
        <f>ROUND(E12*T12,2)</f>
        <v>18.63</v>
      </c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109</v>
      </c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>
      <c r="A13" s="214" t="s">
        <v>104</v>
      </c>
      <c r="B13" s="220" t="s">
        <v>59</v>
      </c>
      <c r="C13" s="265" t="s">
        <v>60</v>
      </c>
      <c r="D13" s="224"/>
      <c r="E13" s="229"/>
      <c r="F13" s="233"/>
      <c r="G13" s="233">
        <f>SUMIF(AE14:AE18,"&lt;&gt;NOR",G14:G18)</f>
        <v>0</v>
      </c>
      <c r="H13" s="233"/>
      <c r="I13" s="233">
        <f>SUM(I14:I18)</f>
        <v>0</v>
      </c>
      <c r="J13" s="233"/>
      <c r="K13" s="233">
        <f>SUM(K14:K18)</f>
        <v>0</v>
      </c>
      <c r="L13" s="233"/>
      <c r="M13" s="233">
        <f>SUM(M14:M18)</f>
        <v>0</v>
      </c>
      <c r="N13" s="225"/>
      <c r="O13" s="225">
        <f>SUM(O14:O18)</f>
        <v>2.6620000000000001E-2</v>
      </c>
      <c r="P13" s="225"/>
      <c r="Q13" s="225">
        <f>SUM(Q14:Q18)</f>
        <v>356.92</v>
      </c>
      <c r="R13" s="225"/>
      <c r="S13" s="225"/>
      <c r="T13" s="226"/>
      <c r="U13" s="225">
        <f>SUM(U14:U18)</f>
        <v>751.32</v>
      </c>
      <c r="AE13" t="s">
        <v>105</v>
      </c>
    </row>
    <row r="14" spans="1:60" ht="20.399999999999999" outlineLevel="1">
      <c r="A14" s="213">
        <v>4</v>
      </c>
      <c r="B14" s="219" t="s">
        <v>114</v>
      </c>
      <c r="C14" s="264" t="s">
        <v>115</v>
      </c>
      <c r="D14" s="221" t="s">
        <v>116</v>
      </c>
      <c r="E14" s="228">
        <v>40.9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21</v>
      </c>
      <c r="M14" s="232">
        <f>G14*(1+L14/100)</f>
        <v>0</v>
      </c>
      <c r="N14" s="222">
        <v>0</v>
      </c>
      <c r="O14" s="222">
        <f>ROUND(E14*N14,5)</f>
        <v>0</v>
      </c>
      <c r="P14" s="222">
        <v>2.2000000000000002</v>
      </c>
      <c r="Q14" s="222">
        <f>ROUND(E14*P14,5)</f>
        <v>89.98</v>
      </c>
      <c r="R14" s="222"/>
      <c r="S14" s="222"/>
      <c r="T14" s="223">
        <v>11.05</v>
      </c>
      <c r="U14" s="222">
        <f>ROUND(E14*T14,2)</f>
        <v>451.95</v>
      </c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109</v>
      </c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13">
        <v>5</v>
      </c>
      <c r="B15" s="219" t="s">
        <v>117</v>
      </c>
      <c r="C15" s="264" t="s">
        <v>118</v>
      </c>
      <c r="D15" s="221" t="s">
        <v>116</v>
      </c>
      <c r="E15" s="228">
        <v>306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22">
        <v>0</v>
      </c>
      <c r="O15" s="222">
        <f>ROUND(E15*N15,5)</f>
        <v>0</v>
      </c>
      <c r="P15" s="222">
        <v>0.75</v>
      </c>
      <c r="Q15" s="222">
        <f>ROUND(E15*P15,5)</f>
        <v>229.5</v>
      </c>
      <c r="R15" s="222"/>
      <c r="S15" s="222"/>
      <c r="T15" s="223">
        <v>0.875</v>
      </c>
      <c r="U15" s="222">
        <f>ROUND(E15*T15,2)</f>
        <v>267.75</v>
      </c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109</v>
      </c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13">
        <v>6</v>
      </c>
      <c r="B16" s="219" t="s">
        <v>119</v>
      </c>
      <c r="C16" s="264" t="s">
        <v>120</v>
      </c>
      <c r="D16" s="221" t="s">
        <v>116</v>
      </c>
      <c r="E16" s="228">
        <v>20.8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21</v>
      </c>
      <c r="M16" s="232">
        <f>G16*(1+L16/100)</f>
        <v>0</v>
      </c>
      <c r="N16" s="222">
        <v>1.2800000000000001E-3</v>
      </c>
      <c r="O16" s="222">
        <f>ROUND(E16*N16,5)</f>
        <v>2.6620000000000001E-2</v>
      </c>
      <c r="P16" s="222">
        <v>1.8</v>
      </c>
      <c r="Q16" s="222">
        <f>ROUND(E16*P16,5)</f>
        <v>37.44</v>
      </c>
      <c r="R16" s="222"/>
      <c r="S16" s="222"/>
      <c r="T16" s="223">
        <v>1.52</v>
      </c>
      <c r="U16" s="222">
        <f>ROUND(E16*T16,2)</f>
        <v>31.62</v>
      </c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109</v>
      </c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13"/>
      <c r="B17" s="219"/>
      <c r="C17" s="266" t="s">
        <v>121</v>
      </c>
      <c r="D17" s="227"/>
      <c r="E17" s="230">
        <v>9.8000000000000007</v>
      </c>
      <c r="F17" s="232"/>
      <c r="G17" s="232"/>
      <c r="H17" s="232"/>
      <c r="I17" s="232"/>
      <c r="J17" s="232"/>
      <c r="K17" s="232"/>
      <c r="L17" s="232"/>
      <c r="M17" s="232"/>
      <c r="N17" s="222"/>
      <c r="O17" s="222"/>
      <c r="P17" s="222"/>
      <c r="Q17" s="222"/>
      <c r="R17" s="222"/>
      <c r="S17" s="222"/>
      <c r="T17" s="223"/>
      <c r="U17" s="222"/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122</v>
      </c>
      <c r="AF17" s="212">
        <v>0</v>
      </c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13"/>
      <c r="B18" s="219"/>
      <c r="C18" s="266" t="s">
        <v>123</v>
      </c>
      <c r="D18" s="227"/>
      <c r="E18" s="230">
        <v>11</v>
      </c>
      <c r="F18" s="232"/>
      <c r="G18" s="232"/>
      <c r="H18" s="232"/>
      <c r="I18" s="232"/>
      <c r="J18" s="232"/>
      <c r="K18" s="232"/>
      <c r="L18" s="232"/>
      <c r="M18" s="232"/>
      <c r="N18" s="222"/>
      <c r="O18" s="222"/>
      <c r="P18" s="222"/>
      <c r="Q18" s="222"/>
      <c r="R18" s="222"/>
      <c r="S18" s="222"/>
      <c r="T18" s="223"/>
      <c r="U18" s="222"/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122</v>
      </c>
      <c r="AF18" s="212">
        <v>0</v>
      </c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>
      <c r="A19" s="214" t="s">
        <v>104</v>
      </c>
      <c r="B19" s="220" t="s">
        <v>61</v>
      </c>
      <c r="C19" s="265" t="s">
        <v>62</v>
      </c>
      <c r="D19" s="224"/>
      <c r="E19" s="229"/>
      <c r="F19" s="233"/>
      <c r="G19" s="233">
        <f>SUMIF(AE20:AE34,"&lt;&gt;NOR",G20:G34)</f>
        <v>0</v>
      </c>
      <c r="H19" s="233"/>
      <c r="I19" s="233">
        <f>SUM(I20:I34)</f>
        <v>0</v>
      </c>
      <c r="J19" s="233"/>
      <c r="K19" s="233">
        <f>SUM(K20:K34)</f>
        <v>0</v>
      </c>
      <c r="L19" s="233"/>
      <c r="M19" s="233">
        <f>SUM(M20:M34)</f>
        <v>0</v>
      </c>
      <c r="N19" s="225"/>
      <c r="O19" s="225">
        <f>SUM(O20:O34)</f>
        <v>0</v>
      </c>
      <c r="P19" s="225"/>
      <c r="Q19" s="225">
        <f>SUM(Q20:Q34)</f>
        <v>0</v>
      </c>
      <c r="R19" s="225"/>
      <c r="S19" s="225"/>
      <c r="T19" s="226"/>
      <c r="U19" s="225">
        <f>SUM(U20:U34)</f>
        <v>1175.47</v>
      </c>
      <c r="AE19" t="s">
        <v>105</v>
      </c>
    </row>
    <row r="20" spans="1:60" outlineLevel="1">
      <c r="A20" s="213">
        <v>7</v>
      </c>
      <c r="B20" s="219" t="s">
        <v>124</v>
      </c>
      <c r="C20" s="264" t="s">
        <v>125</v>
      </c>
      <c r="D20" s="221" t="s">
        <v>126</v>
      </c>
      <c r="E20" s="228">
        <v>366.76500000000004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22">
        <v>0</v>
      </c>
      <c r="O20" s="222">
        <f>ROUND(E20*N20,5)</f>
        <v>0</v>
      </c>
      <c r="P20" s="222">
        <v>0</v>
      </c>
      <c r="Q20" s="222">
        <f>ROUND(E20*P20,5)</f>
        <v>0</v>
      </c>
      <c r="R20" s="222"/>
      <c r="S20" s="222"/>
      <c r="T20" s="223">
        <v>0.93300000000000005</v>
      </c>
      <c r="U20" s="222">
        <f>ROUND(E20*T20,2)</f>
        <v>342.19</v>
      </c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109</v>
      </c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13"/>
      <c r="B21" s="219"/>
      <c r="C21" s="266" t="s">
        <v>127</v>
      </c>
      <c r="D21" s="227"/>
      <c r="E21" s="230">
        <v>366.76499999999999</v>
      </c>
      <c r="F21" s="232"/>
      <c r="G21" s="232"/>
      <c r="H21" s="232"/>
      <c r="I21" s="232"/>
      <c r="J21" s="232"/>
      <c r="K21" s="232"/>
      <c r="L21" s="232"/>
      <c r="M21" s="232"/>
      <c r="N21" s="222"/>
      <c r="O21" s="222"/>
      <c r="P21" s="222"/>
      <c r="Q21" s="222"/>
      <c r="R21" s="222"/>
      <c r="S21" s="222"/>
      <c r="T21" s="223"/>
      <c r="U21" s="222"/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122</v>
      </c>
      <c r="AF21" s="212">
        <v>0</v>
      </c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13">
        <v>8</v>
      </c>
      <c r="B22" s="219" t="s">
        <v>128</v>
      </c>
      <c r="C22" s="264" t="s">
        <v>129</v>
      </c>
      <c r="D22" s="221" t="s">
        <v>126</v>
      </c>
      <c r="E22" s="228">
        <v>366.76499999999999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21</v>
      </c>
      <c r="M22" s="232">
        <f>G22*(1+L22/100)</f>
        <v>0</v>
      </c>
      <c r="N22" s="222">
        <v>0</v>
      </c>
      <c r="O22" s="222">
        <f>ROUND(E22*N22,5)</f>
        <v>0</v>
      </c>
      <c r="P22" s="222">
        <v>0</v>
      </c>
      <c r="Q22" s="222">
        <f>ROUND(E22*P22,5)</f>
        <v>0</v>
      </c>
      <c r="R22" s="222"/>
      <c r="S22" s="222"/>
      <c r="T22" s="223">
        <v>0.94199999999999995</v>
      </c>
      <c r="U22" s="222">
        <f>ROUND(E22*T22,2)</f>
        <v>345.49</v>
      </c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109</v>
      </c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13">
        <v>9</v>
      </c>
      <c r="B23" s="219" t="s">
        <v>130</v>
      </c>
      <c r="C23" s="264" t="s">
        <v>131</v>
      </c>
      <c r="D23" s="221" t="s">
        <v>126</v>
      </c>
      <c r="E23" s="228">
        <v>2934.12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21</v>
      </c>
      <c r="M23" s="232">
        <f>G23*(1+L23/100)</f>
        <v>0</v>
      </c>
      <c r="N23" s="222">
        <v>0</v>
      </c>
      <c r="O23" s="222">
        <f>ROUND(E23*N23,5)</f>
        <v>0</v>
      </c>
      <c r="P23" s="222">
        <v>0</v>
      </c>
      <c r="Q23" s="222">
        <f>ROUND(E23*P23,5)</f>
        <v>0</v>
      </c>
      <c r="R23" s="222"/>
      <c r="S23" s="222"/>
      <c r="T23" s="223">
        <v>0.105</v>
      </c>
      <c r="U23" s="222">
        <f>ROUND(E23*T23,2)</f>
        <v>308.08</v>
      </c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109</v>
      </c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13"/>
      <c r="B24" s="219"/>
      <c r="C24" s="266" t="s">
        <v>132</v>
      </c>
      <c r="D24" s="227"/>
      <c r="E24" s="230">
        <v>2934.12</v>
      </c>
      <c r="F24" s="232"/>
      <c r="G24" s="232"/>
      <c r="H24" s="232"/>
      <c r="I24" s="232"/>
      <c r="J24" s="232"/>
      <c r="K24" s="232"/>
      <c r="L24" s="232"/>
      <c r="M24" s="232"/>
      <c r="N24" s="222"/>
      <c r="O24" s="222"/>
      <c r="P24" s="222"/>
      <c r="Q24" s="222"/>
      <c r="R24" s="222"/>
      <c r="S24" s="222"/>
      <c r="T24" s="223"/>
      <c r="U24" s="222"/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122</v>
      </c>
      <c r="AF24" s="212">
        <v>0</v>
      </c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13">
        <v>10</v>
      </c>
      <c r="B25" s="219" t="s">
        <v>133</v>
      </c>
      <c r="C25" s="264" t="s">
        <v>134</v>
      </c>
      <c r="D25" s="221" t="s">
        <v>126</v>
      </c>
      <c r="E25" s="228">
        <v>366.76499999999999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22">
        <v>0</v>
      </c>
      <c r="O25" s="222">
        <f>ROUND(E25*N25,5)</f>
        <v>0</v>
      </c>
      <c r="P25" s="222">
        <v>0</v>
      </c>
      <c r="Q25" s="222">
        <f>ROUND(E25*P25,5)</f>
        <v>0</v>
      </c>
      <c r="R25" s="222"/>
      <c r="S25" s="222"/>
      <c r="T25" s="223">
        <v>0.49</v>
      </c>
      <c r="U25" s="222">
        <f>ROUND(E25*T25,2)</f>
        <v>179.71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109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13">
        <v>11</v>
      </c>
      <c r="B26" s="219" t="s">
        <v>135</v>
      </c>
      <c r="C26" s="264" t="s">
        <v>136</v>
      </c>
      <c r="D26" s="221" t="s">
        <v>126</v>
      </c>
      <c r="E26" s="228">
        <v>5868.24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21</v>
      </c>
      <c r="M26" s="232">
        <f>G26*(1+L26/100)</f>
        <v>0</v>
      </c>
      <c r="N26" s="222">
        <v>0</v>
      </c>
      <c r="O26" s="222">
        <f>ROUND(E26*N26,5)</f>
        <v>0</v>
      </c>
      <c r="P26" s="222">
        <v>0</v>
      </c>
      <c r="Q26" s="222">
        <f>ROUND(E26*P26,5)</f>
        <v>0</v>
      </c>
      <c r="R26" s="222"/>
      <c r="S26" s="222"/>
      <c r="T26" s="223">
        <v>0</v>
      </c>
      <c r="U26" s="222">
        <f>ROUND(E26*T26,2)</f>
        <v>0</v>
      </c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109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13"/>
      <c r="B27" s="219"/>
      <c r="C27" s="266" t="s">
        <v>137</v>
      </c>
      <c r="D27" s="227"/>
      <c r="E27" s="230">
        <v>5868.24</v>
      </c>
      <c r="F27" s="232"/>
      <c r="G27" s="232"/>
      <c r="H27" s="232"/>
      <c r="I27" s="232"/>
      <c r="J27" s="232"/>
      <c r="K27" s="232"/>
      <c r="L27" s="232"/>
      <c r="M27" s="232"/>
      <c r="N27" s="222"/>
      <c r="O27" s="222"/>
      <c r="P27" s="222"/>
      <c r="Q27" s="222"/>
      <c r="R27" s="222"/>
      <c r="S27" s="222"/>
      <c r="T27" s="223"/>
      <c r="U27" s="222"/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122</v>
      </c>
      <c r="AF27" s="212">
        <v>0</v>
      </c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13">
        <v>12</v>
      </c>
      <c r="B28" s="219" t="s">
        <v>138</v>
      </c>
      <c r="C28" s="264" t="s">
        <v>139</v>
      </c>
      <c r="D28" s="221" t="s">
        <v>126</v>
      </c>
      <c r="E28" s="228">
        <v>89.98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21</v>
      </c>
      <c r="M28" s="232">
        <f>G28*(1+L28/100)</f>
        <v>0</v>
      </c>
      <c r="N28" s="222">
        <v>0</v>
      </c>
      <c r="O28" s="222">
        <f>ROUND(E28*N28,5)</f>
        <v>0</v>
      </c>
      <c r="P28" s="222">
        <v>0</v>
      </c>
      <c r="Q28" s="222">
        <f>ROUND(E28*P28,5)</f>
        <v>0</v>
      </c>
      <c r="R28" s="222"/>
      <c r="S28" s="222"/>
      <c r="T28" s="223">
        <v>0</v>
      </c>
      <c r="U28" s="222">
        <f>ROUND(E28*T28,2)</f>
        <v>0</v>
      </c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109</v>
      </c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13">
        <v>13</v>
      </c>
      <c r="B29" s="219" t="s">
        <v>140</v>
      </c>
      <c r="C29" s="264" t="s">
        <v>141</v>
      </c>
      <c r="D29" s="221" t="s">
        <v>126</v>
      </c>
      <c r="E29" s="228">
        <v>9.5449999999999999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21</v>
      </c>
      <c r="M29" s="232">
        <f>G29*(1+L29/100)</f>
        <v>0</v>
      </c>
      <c r="N29" s="222">
        <v>0</v>
      </c>
      <c r="O29" s="222">
        <f>ROUND(E29*N29,5)</f>
        <v>0</v>
      </c>
      <c r="P29" s="222">
        <v>0</v>
      </c>
      <c r="Q29" s="222">
        <f>ROUND(E29*P29,5)</f>
        <v>0</v>
      </c>
      <c r="R29" s="222"/>
      <c r="S29" s="222"/>
      <c r="T29" s="223">
        <v>0</v>
      </c>
      <c r="U29" s="222">
        <f>ROUND(E29*T29,2)</f>
        <v>0</v>
      </c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109</v>
      </c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13">
        <v>14</v>
      </c>
      <c r="B30" s="219" t="s">
        <v>142</v>
      </c>
      <c r="C30" s="264" t="s">
        <v>143</v>
      </c>
      <c r="D30" s="221" t="s">
        <v>126</v>
      </c>
      <c r="E30" s="228">
        <v>229.5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21</v>
      </c>
      <c r="M30" s="232">
        <f>G30*(1+L30/100)</f>
        <v>0</v>
      </c>
      <c r="N30" s="222">
        <v>0</v>
      </c>
      <c r="O30" s="222">
        <f>ROUND(E30*N30,5)</f>
        <v>0</v>
      </c>
      <c r="P30" s="222">
        <v>0</v>
      </c>
      <c r="Q30" s="222">
        <f>ROUND(E30*P30,5)</f>
        <v>0</v>
      </c>
      <c r="R30" s="222"/>
      <c r="S30" s="222"/>
      <c r="T30" s="223">
        <v>0</v>
      </c>
      <c r="U30" s="222">
        <f>ROUND(E30*T30,2)</f>
        <v>0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109</v>
      </c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13"/>
      <c r="B31" s="219"/>
      <c r="C31" s="266" t="s">
        <v>144</v>
      </c>
      <c r="D31" s="227"/>
      <c r="E31" s="230">
        <v>229.5</v>
      </c>
      <c r="F31" s="232"/>
      <c r="G31" s="232"/>
      <c r="H31" s="232"/>
      <c r="I31" s="232"/>
      <c r="J31" s="232"/>
      <c r="K31" s="232"/>
      <c r="L31" s="232"/>
      <c r="M31" s="232"/>
      <c r="N31" s="222"/>
      <c r="O31" s="222"/>
      <c r="P31" s="222"/>
      <c r="Q31" s="222"/>
      <c r="R31" s="222"/>
      <c r="S31" s="222"/>
      <c r="T31" s="223"/>
      <c r="U31" s="222"/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122</v>
      </c>
      <c r="AF31" s="212">
        <v>0</v>
      </c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13">
        <v>15</v>
      </c>
      <c r="B32" s="219" t="s">
        <v>145</v>
      </c>
      <c r="C32" s="264" t="s">
        <v>146</v>
      </c>
      <c r="D32" s="221" t="s">
        <v>126</v>
      </c>
      <c r="E32" s="228">
        <v>0.8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22">
        <v>0</v>
      </c>
      <c r="O32" s="222">
        <f>ROUND(E32*N32,5)</f>
        <v>0</v>
      </c>
      <c r="P32" s="222">
        <v>0</v>
      </c>
      <c r="Q32" s="222">
        <f>ROUND(E32*P32,5)</f>
        <v>0</v>
      </c>
      <c r="R32" s="222"/>
      <c r="S32" s="222"/>
      <c r="T32" s="223">
        <v>0</v>
      </c>
      <c r="U32" s="222">
        <f>ROUND(E32*T32,2)</f>
        <v>0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109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13">
        <v>16</v>
      </c>
      <c r="B33" s="219" t="s">
        <v>147</v>
      </c>
      <c r="C33" s="264" t="s">
        <v>148</v>
      </c>
      <c r="D33" s="221" t="s">
        <v>126</v>
      </c>
      <c r="E33" s="228">
        <v>37.44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21</v>
      </c>
      <c r="M33" s="232">
        <f>G33*(1+L33/100)</f>
        <v>0</v>
      </c>
      <c r="N33" s="222">
        <v>0</v>
      </c>
      <c r="O33" s="222">
        <f>ROUND(E33*N33,5)</f>
        <v>0</v>
      </c>
      <c r="P33" s="222">
        <v>0</v>
      </c>
      <c r="Q33" s="222">
        <f>ROUND(E33*P33,5)</f>
        <v>0</v>
      </c>
      <c r="R33" s="222"/>
      <c r="S33" s="222"/>
      <c r="T33" s="223">
        <v>0</v>
      </c>
      <c r="U33" s="222">
        <f>ROUND(E33*T33,2)</f>
        <v>0</v>
      </c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109</v>
      </c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13"/>
      <c r="B34" s="219"/>
      <c r="C34" s="266" t="s">
        <v>149</v>
      </c>
      <c r="D34" s="227"/>
      <c r="E34" s="230">
        <v>37.44</v>
      </c>
      <c r="F34" s="232"/>
      <c r="G34" s="232"/>
      <c r="H34" s="232"/>
      <c r="I34" s="232"/>
      <c r="J34" s="232"/>
      <c r="K34" s="232"/>
      <c r="L34" s="232"/>
      <c r="M34" s="232"/>
      <c r="N34" s="222"/>
      <c r="O34" s="222"/>
      <c r="P34" s="222"/>
      <c r="Q34" s="222"/>
      <c r="R34" s="222"/>
      <c r="S34" s="222"/>
      <c r="T34" s="223"/>
      <c r="U34" s="222"/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122</v>
      </c>
      <c r="AF34" s="212">
        <v>0</v>
      </c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>
      <c r="A35" s="214" t="s">
        <v>104</v>
      </c>
      <c r="B35" s="220" t="s">
        <v>63</v>
      </c>
      <c r="C35" s="265" t="s">
        <v>64</v>
      </c>
      <c r="D35" s="224"/>
      <c r="E35" s="229"/>
      <c r="F35" s="233"/>
      <c r="G35" s="233">
        <f>SUMIF(AE36:AE36,"&lt;&gt;NOR",G36:G36)</f>
        <v>0</v>
      </c>
      <c r="H35" s="233"/>
      <c r="I35" s="233">
        <f>SUM(I36:I36)</f>
        <v>0</v>
      </c>
      <c r="J35" s="233"/>
      <c r="K35" s="233">
        <f>SUM(K36:K36)</f>
        <v>0</v>
      </c>
      <c r="L35" s="233"/>
      <c r="M35" s="233">
        <f>SUM(M36:M36)</f>
        <v>0</v>
      </c>
      <c r="N35" s="225"/>
      <c r="O35" s="225">
        <f>SUM(O36:O36)</f>
        <v>0</v>
      </c>
      <c r="P35" s="225"/>
      <c r="Q35" s="225">
        <f>SUM(Q36:Q36)</f>
        <v>0</v>
      </c>
      <c r="R35" s="225"/>
      <c r="S35" s="225"/>
      <c r="T35" s="226"/>
      <c r="U35" s="225">
        <f>SUM(U36:U36)</f>
        <v>31.62</v>
      </c>
      <c r="AE35" t="s">
        <v>105</v>
      </c>
    </row>
    <row r="36" spans="1:60" outlineLevel="1">
      <c r="A36" s="213">
        <v>17</v>
      </c>
      <c r="B36" s="219" t="s">
        <v>150</v>
      </c>
      <c r="C36" s="264" t="s">
        <v>151</v>
      </c>
      <c r="D36" s="221" t="s">
        <v>126</v>
      </c>
      <c r="E36" s="228">
        <v>103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21</v>
      </c>
      <c r="M36" s="232">
        <f>G36*(1+L36/100)</f>
        <v>0</v>
      </c>
      <c r="N36" s="222">
        <v>0</v>
      </c>
      <c r="O36" s="222">
        <f>ROUND(E36*N36,5)</f>
        <v>0</v>
      </c>
      <c r="P36" s="222">
        <v>0</v>
      </c>
      <c r="Q36" s="222">
        <f>ROUND(E36*P36,5)</f>
        <v>0</v>
      </c>
      <c r="R36" s="222"/>
      <c r="S36" s="222"/>
      <c r="T36" s="223">
        <v>0.307</v>
      </c>
      <c r="U36" s="222">
        <f>ROUND(E36*T36,2)</f>
        <v>31.62</v>
      </c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109</v>
      </c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>
      <c r="A37" s="214" t="s">
        <v>104</v>
      </c>
      <c r="B37" s="220" t="s">
        <v>65</v>
      </c>
      <c r="C37" s="265" t="s">
        <v>66</v>
      </c>
      <c r="D37" s="224"/>
      <c r="E37" s="229"/>
      <c r="F37" s="233"/>
      <c r="G37" s="233">
        <f>SUMIF(AE38:AE70,"&lt;&gt;NOR",G38:G70)</f>
        <v>0</v>
      </c>
      <c r="H37" s="233"/>
      <c r="I37" s="233">
        <f>SUM(I38:I70)</f>
        <v>0</v>
      </c>
      <c r="J37" s="233"/>
      <c r="K37" s="233">
        <f>SUM(K38:K70)</f>
        <v>0</v>
      </c>
      <c r="L37" s="233"/>
      <c r="M37" s="233">
        <f>SUM(M38:M70)</f>
        <v>0</v>
      </c>
      <c r="N37" s="225"/>
      <c r="O37" s="225">
        <f>SUM(O38:O70)</f>
        <v>40.69164</v>
      </c>
      <c r="P37" s="225"/>
      <c r="Q37" s="225">
        <f>SUM(Q38:Q70)</f>
        <v>9.5451999999999995</v>
      </c>
      <c r="R37" s="225"/>
      <c r="S37" s="225"/>
      <c r="T37" s="226"/>
      <c r="U37" s="225">
        <f>SUM(U38:U70)</f>
        <v>1286.1899999999998</v>
      </c>
      <c r="AE37" t="s">
        <v>105</v>
      </c>
    </row>
    <row r="38" spans="1:60" ht="20.399999999999999" outlineLevel="1">
      <c r="A38" s="213">
        <v>18</v>
      </c>
      <c r="B38" s="219" t="s">
        <v>152</v>
      </c>
      <c r="C38" s="264" t="s">
        <v>153</v>
      </c>
      <c r="D38" s="221" t="s">
        <v>108</v>
      </c>
      <c r="E38" s="228">
        <v>681.8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22">
        <v>0</v>
      </c>
      <c r="O38" s="222">
        <f>ROUND(E38*N38,5)</f>
        <v>0</v>
      </c>
      <c r="P38" s="222">
        <v>1.4E-2</v>
      </c>
      <c r="Q38" s="222">
        <f>ROUND(E38*P38,5)</f>
        <v>9.5451999999999995</v>
      </c>
      <c r="R38" s="222"/>
      <c r="S38" s="222"/>
      <c r="T38" s="223">
        <v>8.5000000000000006E-2</v>
      </c>
      <c r="U38" s="222">
        <f>ROUND(E38*T38,2)</f>
        <v>57.95</v>
      </c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109</v>
      </c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13"/>
      <c r="B39" s="219"/>
      <c r="C39" s="266" t="s">
        <v>154</v>
      </c>
      <c r="D39" s="227"/>
      <c r="E39" s="230">
        <v>681.8</v>
      </c>
      <c r="F39" s="232"/>
      <c r="G39" s="232"/>
      <c r="H39" s="232"/>
      <c r="I39" s="232"/>
      <c r="J39" s="232"/>
      <c r="K39" s="232"/>
      <c r="L39" s="232"/>
      <c r="M39" s="232"/>
      <c r="N39" s="222"/>
      <c r="O39" s="222"/>
      <c r="P39" s="222"/>
      <c r="Q39" s="222"/>
      <c r="R39" s="222"/>
      <c r="S39" s="222"/>
      <c r="T39" s="223"/>
      <c r="U39" s="222"/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122</v>
      </c>
      <c r="AF39" s="212">
        <v>0</v>
      </c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0.399999999999999" outlineLevel="1">
      <c r="A40" s="213">
        <v>19</v>
      </c>
      <c r="B40" s="219" t="s">
        <v>155</v>
      </c>
      <c r="C40" s="264" t="s">
        <v>156</v>
      </c>
      <c r="D40" s="221" t="s">
        <v>108</v>
      </c>
      <c r="E40" s="228">
        <v>869.75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21</v>
      </c>
      <c r="M40" s="232">
        <f>G40*(1+L40/100)</f>
        <v>0</v>
      </c>
      <c r="N40" s="222">
        <v>3.3E-4</v>
      </c>
      <c r="O40" s="222">
        <f>ROUND(E40*N40,5)</f>
        <v>0.28702</v>
      </c>
      <c r="P40" s="222">
        <v>0</v>
      </c>
      <c r="Q40" s="222">
        <f>ROUND(E40*P40,5)</f>
        <v>0</v>
      </c>
      <c r="R40" s="222"/>
      <c r="S40" s="222"/>
      <c r="T40" s="223">
        <v>2.75E-2</v>
      </c>
      <c r="U40" s="222">
        <f>ROUND(E40*T40,2)</f>
        <v>23.92</v>
      </c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109</v>
      </c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13"/>
      <c r="B41" s="219"/>
      <c r="C41" s="266" t="s">
        <v>157</v>
      </c>
      <c r="D41" s="227"/>
      <c r="E41" s="230">
        <v>869.75</v>
      </c>
      <c r="F41" s="232"/>
      <c r="G41" s="232"/>
      <c r="H41" s="232"/>
      <c r="I41" s="232"/>
      <c r="J41" s="232"/>
      <c r="K41" s="232"/>
      <c r="L41" s="232"/>
      <c r="M41" s="232"/>
      <c r="N41" s="222"/>
      <c r="O41" s="222"/>
      <c r="P41" s="222"/>
      <c r="Q41" s="222"/>
      <c r="R41" s="222"/>
      <c r="S41" s="222"/>
      <c r="T41" s="223"/>
      <c r="U41" s="222"/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122</v>
      </c>
      <c r="AF41" s="212">
        <v>0</v>
      </c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0.399999999999999" outlineLevel="1">
      <c r="A42" s="213">
        <v>20</v>
      </c>
      <c r="B42" s="219" t="s">
        <v>158</v>
      </c>
      <c r="C42" s="264" t="s">
        <v>159</v>
      </c>
      <c r="D42" s="221" t="s">
        <v>108</v>
      </c>
      <c r="E42" s="228">
        <v>869.75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21</v>
      </c>
      <c r="M42" s="232">
        <f>G42*(1+L42/100)</f>
        <v>0</v>
      </c>
      <c r="N42" s="222">
        <v>3.6000000000000002E-4</v>
      </c>
      <c r="O42" s="222">
        <f>ROUND(E42*N42,5)</f>
        <v>0.31311</v>
      </c>
      <c r="P42" s="222">
        <v>0</v>
      </c>
      <c r="Q42" s="222">
        <f>ROUND(E42*P42,5)</f>
        <v>0</v>
      </c>
      <c r="R42" s="222"/>
      <c r="S42" s="222"/>
      <c r="T42" s="223">
        <v>0.17777999999999999</v>
      </c>
      <c r="U42" s="222">
        <f>ROUND(E42*T42,2)</f>
        <v>154.62</v>
      </c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109</v>
      </c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13"/>
      <c r="B43" s="219"/>
      <c r="C43" s="266" t="s">
        <v>157</v>
      </c>
      <c r="D43" s="227"/>
      <c r="E43" s="230">
        <v>869.75</v>
      </c>
      <c r="F43" s="232"/>
      <c r="G43" s="232"/>
      <c r="H43" s="232"/>
      <c r="I43" s="232"/>
      <c r="J43" s="232"/>
      <c r="K43" s="232"/>
      <c r="L43" s="232"/>
      <c r="M43" s="232"/>
      <c r="N43" s="222"/>
      <c r="O43" s="222"/>
      <c r="P43" s="222"/>
      <c r="Q43" s="222"/>
      <c r="R43" s="222"/>
      <c r="S43" s="222"/>
      <c r="T43" s="223"/>
      <c r="U43" s="222"/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122</v>
      </c>
      <c r="AF43" s="212">
        <v>0</v>
      </c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13">
        <v>21</v>
      </c>
      <c r="B44" s="219" t="s">
        <v>160</v>
      </c>
      <c r="C44" s="264" t="s">
        <v>161</v>
      </c>
      <c r="D44" s="221" t="s">
        <v>108</v>
      </c>
      <c r="E44" s="228">
        <v>1050.223125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21</v>
      </c>
      <c r="M44" s="232">
        <f>G44*(1+L44/100)</f>
        <v>0</v>
      </c>
      <c r="N44" s="222">
        <v>3.8999999999999998E-3</v>
      </c>
      <c r="O44" s="222">
        <f>ROUND(E44*N44,5)</f>
        <v>4.0958699999999997</v>
      </c>
      <c r="P44" s="222">
        <v>0</v>
      </c>
      <c r="Q44" s="222">
        <f>ROUND(E44*P44,5)</f>
        <v>0</v>
      </c>
      <c r="R44" s="222"/>
      <c r="S44" s="222"/>
      <c r="T44" s="223">
        <v>0</v>
      </c>
      <c r="U44" s="222">
        <f>ROUND(E44*T44,2)</f>
        <v>0</v>
      </c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162</v>
      </c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13"/>
      <c r="B45" s="219"/>
      <c r="C45" s="266" t="s">
        <v>163</v>
      </c>
      <c r="D45" s="227"/>
      <c r="E45" s="230">
        <v>1050.223125</v>
      </c>
      <c r="F45" s="232"/>
      <c r="G45" s="232"/>
      <c r="H45" s="232"/>
      <c r="I45" s="232"/>
      <c r="J45" s="232"/>
      <c r="K45" s="232"/>
      <c r="L45" s="232"/>
      <c r="M45" s="232"/>
      <c r="N45" s="222"/>
      <c r="O45" s="222"/>
      <c r="P45" s="222"/>
      <c r="Q45" s="222"/>
      <c r="R45" s="222"/>
      <c r="S45" s="222"/>
      <c r="T45" s="223"/>
      <c r="U45" s="222"/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122</v>
      </c>
      <c r="AF45" s="212">
        <v>0</v>
      </c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0.399999999999999" outlineLevel="1">
      <c r="A46" s="213">
        <v>22</v>
      </c>
      <c r="B46" s="219" t="s">
        <v>164</v>
      </c>
      <c r="C46" s="264" t="s">
        <v>165</v>
      </c>
      <c r="D46" s="221" t="s">
        <v>108</v>
      </c>
      <c r="E46" s="228">
        <v>869.75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21</v>
      </c>
      <c r="M46" s="232">
        <f>G46*(1+L46/100)</f>
        <v>0</v>
      </c>
      <c r="N46" s="222">
        <v>0</v>
      </c>
      <c r="O46" s="222">
        <f>ROUND(E46*N46,5)</f>
        <v>0</v>
      </c>
      <c r="P46" s="222">
        <v>0</v>
      </c>
      <c r="Q46" s="222">
        <f>ROUND(E46*P46,5)</f>
        <v>0</v>
      </c>
      <c r="R46" s="222"/>
      <c r="S46" s="222"/>
      <c r="T46" s="223">
        <v>0.84799999999999998</v>
      </c>
      <c r="U46" s="222">
        <f>ROUND(E46*T46,2)</f>
        <v>737.55</v>
      </c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109</v>
      </c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13"/>
      <c r="B47" s="219"/>
      <c r="C47" s="266" t="s">
        <v>157</v>
      </c>
      <c r="D47" s="227"/>
      <c r="E47" s="230">
        <v>869.75</v>
      </c>
      <c r="F47" s="232"/>
      <c r="G47" s="232"/>
      <c r="H47" s="232"/>
      <c r="I47" s="232"/>
      <c r="J47" s="232"/>
      <c r="K47" s="232"/>
      <c r="L47" s="232"/>
      <c r="M47" s="232"/>
      <c r="N47" s="222"/>
      <c r="O47" s="222"/>
      <c r="P47" s="222"/>
      <c r="Q47" s="222"/>
      <c r="R47" s="222"/>
      <c r="S47" s="222"/>
      <c r="T47" s="223"/>
      <c r="U47" s="222"/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122</v>
      </c>
      <c r="AF47" s="212">
        <v>0</v>
      </c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13">
        <v>23</v>
      </c>
      <c r="B48" s="219" t="s">
        <v>166</v>
      </c>
      <c r="C48" s="264" t="s">
        <v>167</v>
      </c>
      <c r="D48" s="221" t="s">
        <v>108</v>
      </c>
      <c r="E48" s="228">
        <v>1050.223125</v>
      </c>
      <c r="F48" s="231"/>
      <c r="G48" s="232">
        <f>ROUND(E48*F48,2)</f>
        <v>0</v>
      </c>
      <c r="H48" s="231"/>
      <c r="I48" s="232">
        <f>ROUND(E48*H48,2)</f>
        <v>0</v>
      </c>
      <c r="J48" s="231"/>
      <c r="K48" s="232">
        <f>ROUND(E48*J48,2)</f>
        <v>0</v>
      </c>
      <c r="L48" s="232">
        <v>21</v>
      </c>
      <c r="M48" s="232">
        <f>G48*(1+L48/100)</f>
        <v>0</v>
      </c>
      <c r="N48" s="222">
        <v>2.2000000000000001E-3</v>
      </c>
      <c r="O48" s="222">
        <f>ROUND(E48*N48,5)</f>
        <v>2.3104900000000002</v>
      </c>
      <c r="P48" s="222">
        <v>0</v>
      </c>
      <c r="Q48" s="222">
        <f>ROUND(E48*P48,5)</f>
        <v>0</v>
      </c>
      <c r="R48" s="222"/>
      <c r="S48" s="222"/>
      <c r="T48" s="223">
        <v>0</v>
      </c>
      <c r="U48" s="222">
        <f>ROUND(E48*T48,2)</f>
        <v>0</v>
      </c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162</v>
      </c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13"/>
      <c r="B49" s="219"/>
      <c r="C49" s="266" t="s">
        <v>163</v>
      </c>
      <c r="D49" s="227"/>
      <c r="E49" s="230">
        <v>1050.223125</v>
      </c>
      <c r="F49" s="232"/>
      <c r="G49" s="232"/>
      <c r="H49" s="232"/>
      <c r="I49" s="232"/>
      <c r="J49" s="232"/>
      <c r="K49" s="232"/>
      <c r="L49" s="232"/>
      <c r="M49" s="232"/>
      <c r="N49" s="222"/>
      <c r="O49" s="222"/>
      <c r="P49" s="222"/>
      <c r="Q49" s="222"/>
      <c r="R49" s="222"/>
      <c r="S49" s="222"/>
      <c r="T49" s="223"/>
      <c r="U49" s="222"/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122</v>
      </c>
      <c r="AF49" s="212">
        <v>0</v>
      </c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0.399999999999999" outlineLevel="1">
      <c r="A50" s="213">
        <v>24</v>
      </c>
      <c r="B50" s="219" t="s">
        <v>168</v>
      </c>
      <c r="C50" s="264" t="s">
        <v>169</v>
      </c>
      <c r="D50" s="221" t="s">
        <v>108</v>
      </c>
      <c r="E50" s="228">
        <v>869.75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21</v>
      </c>
      <c r="M50" s="232">
        <f>G50*(1+L50/100)</f>
        <v>0</v>
      </c>
      <c r="N50" s="222">
        <v>3.4000000000000002E-4</v>
      </c>
      <c r="O50" s="222">
        <f>ROUND(E50*N50,5)</f>
        <v>0.29571999999999998</v>
      </c>
      <c r="P50" s="222">
        <v>0</v>
      </c>
      <c r="Q50" s="222">
        <f>ROUND(E50*P50,5)</f>
        <v>0</v>
      </c>
      <c r="R50" s="222"/>
      <c r="S50" s="222"/>
      <c r="T50" s="223">
        <v>0.11765</v>
      </c>
      <c r="U50" s="222">
        <f>ROUND(E50*T50,2)</f>
        <v>102.33</v>
      </c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109</v>
      </c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0.399999999999999" outlineLevel="1">
      <c r="A51" s="213">
        <v>25</v>
      </c>
      <c r="B51" s="219" t="s">
        <v>170</v>
      </c>
      <c r="C51" s="264" t="s">
        <v>171</v>
      </c>
      <c r="D51" s="221" t="s">
        <v>108</v>
      </c>
      <c r="E51" s="228">
        <v>681.8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21</v>
      </c>
      <c r="M51" s="232">
        <f>G51*(1+L51/100)</f>
        <v>0</v>
      </c>
      <c r="N51" s="222">
        <v>2.1000000000000001E-4</v>
      </c>
      <c r="O51" s="222">
        <f>ROUND(E51*N51,5)</f>
        <v>0.14318</v>
      </c>
      <c r="P51" s="222">
        <v>0</v>
      </c>
      <c r="Q51" s="222">
        <f>ROUND(E51*P51,5)</f>
        <v>0</v>
      </c>
      <c r="R51" s="222"/>
      <c r="S51" s="222"/>
      <c r="T51" s="223">
        <v>0.06</v>
      </c>
      <c r="U51" s="222">
        <f>ROUND(E51*T51,2)</f>
        <v>40.909999999999997</v>
      </c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109</v>
      </c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13">
        <v>26</v>
      </c>
      <c r="B52" s="219" t="s">
        <v>172</v>
      </c>
      <c r="C52" s="264" t="s">
        <v>173</v>
      </c>
      <c r="D52" s="221" t="s">
        <v>108</v>
      </c>
      <c r="E52" s="228">
        <v>823.27350000000001</v>
      </c>
      <c r="F52" s="231"/>
      <c r="G52" s="232">
        <f>ROUND(E52*F52,2)</f>
        <v>0</v>
      </c>
      <c r="H52" s="231"/>
      <c r="I52" s="232">
        <f>ROUND(E52*H52,2)</f>
        <v>0</v>
      </c>
      <c r="J52" s="231"/>
      <c r="K52" s="232">
        <f>ROUND(E52*J52,2)</f>
        <v>0</v>
      </c>
      <c r="L52" s="232">
        <v>21</v>
      </c>
      <c r="M52" s="232">
        <f>G52*(1+L52/100)</f>
        <v>0</v>
      </c>
      <c r="N52" s="222">
        <v>1E-3</v>
      </c>
      <c r="O52" s="222">
        <f>ROUND(E52*N52,5)</f>
        <v>0.82326999999999995</v>
      </c>
      <c r="P52" s="222">
        <v>0</v>
      </c>
      <c r="Q52" s="222">
        <f>ROUND(E52*P52,5)</f>
        <v>0</v>
      </c>
      <c r="R52" s="222"/>
      <c r="S52" s="222"/>
      <c r="T52" s="223">
        <v>0</v>
      </c>
      <c r="U52" s="222">
        <f>ROUND(E52*T52,2)</f>
        <v>0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162</v>
      </c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13"/>
      <c r="B53" s="219"/>
      <c r="C53" s="266" t="s">
        <v>174</v>
      </c>
      <c r="D53" s="227"/>
      <c r="E53" s="230">
        <v>823.27350000000001</v>
      </c>
      <c r="F53" s="232"/>
      <c r="G53" s="232"/>
      <c r="H53" s="232"/>
      <c r="I53" s="232"/>
      <c r="J53" s="232"/>
      <c r="K53" s="232"/>
      <c r="L53" s="232"/>
      <c r="M53" s="232"/>
      <c r="N53" s="222"/>
      <c r="O53" s="222"/>
      <c r="P53" s="222"/>
      <c r="Q53" s="222"/>
      <c r="R53" s="222"/>
      <c r="S53" s="222"/>
      <c r="T53" s="223"/>
      <c r="U53" s="222"/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122</v>
      </c>
      <c r="AF53" s="212">
        <v>0</v>
      </c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0.399999999999999" outlineLevel="1">
      <c r="A54" s="213">
        <v>27</v>
      </c>
      <c r="B54" s="219" t="s">
        <v>168</v>
      </c>
      <c r="C54" s="264" t="s">
        <v>175</v>
      </c>
      <c r="D54" s="221" t="s">
        <v>108</v>
      </c>
      <c r="E54" s="228">
        <v>738.18499999999995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21</v>
      </c>
      <c r="M54" s="232">
        <f>G54*(1+L54/100)</f>
        <v>0</v>
      </c>
      <c r="N54" s="222">
        <v>3.4000000000000002E-4</v>
      </c>
      <c r="O54" s="222">
        <f>ROUND(E54*N54,5)</f>
        <v>0.25097999999999998</v>
      </c>
      <c r="P54" s="222">
        <v>0</v>
      </c>
      <c r="Q54" s="222">
        <f>ROUND(E54*P54,5)</f>
        <v>0</v>
      </c>
      <c r="R54" s="222"/>
      <c r="S54" s="222"/>
      <c r="T54" s="223">
        <v>0.11765</v>
      </c>
      <c r="U54" s="222">
        <f>ROUND(E54*T54,2)</f>
        <v>86.85</v>
      </c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109</v>
      </c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13"/>
      <c r="B55" s="219"/>
      <c r="C55" s="266" t="s">
        <v>176</v>
      </c>
      <c r="D55" s="227"/>
      <c r="E55" s="230">
        <v>738.18499999999995</v>
      </c>
      <c r="F55" s="232"/>
      <c r="G55" s="232"/>
      <c r="H55" s="232"/>
      <c r="I55" s="232"/>
      <c r="J55" s="232"/>
      <c r="K55" s="232"/>
      <c r="L55" s="232"/>
      <c r="M55" s="232"/>
      <c r="N55" s="222"/>
      <c r="O55" s="222"/>
      <c r="P55" s="222"/>
      <c r="Q55" s="222"/>
      <c r="R55" s="222"/>
      <c r="S55" s="222"/>
      <c r="T55" s="223"/>
      <c r="U55" s="222"/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122</v>
      </c>
      <c r="AF55" s="212">
        <v>0</v>
      </c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13">
        <v>28</v>
      </c>
      <c r="B56" s="219" t="s">
        <v>177</v>
      </c>
      <c r="C56" s="264" t="s">
        <v>178</v>
      </c>
      <c r="D56" s="221" t="s">
        <v>116</v>
      </c>
      <c r="E56" s="228">
        <v>91.92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21</v>
      </c>
      <c r="M56" s="232">
        <f>G56*(1+L56/100)</f>
        <v>0</v>
      </c>
      <c r="N56" s="222">
        <v>0.35</v>
      </c>
      <c r="O56" s="222">
        <f>ROUND(E56*N56,5)</f>
        <v>32.171999999999997</v>
      </c>
      <c r="P56" s="222">
        <v>0</v>
      </c>
      <c r="Q56" s="222">
        <f>ROUND(E56*P56,5)</f>
        <v>0</v>
      </c>
      <c r="R56" s="222"/>
      <c r="S56" s="222"/>
      <c r="T56" s="223">
        <v>0</v>
      </c>
      <c r="U56" s="222">
        <f>ROUND(E56*T56,2)</f>
        <v>0</v>
      </c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162</v>
      </c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13"/>
      <c r="B57" s="219"/>
      <c r="C57" s="266" t="s">
        <v>179</v>
      </c>
      <c r="D57" s="227"/>
      <c r="E57" s="230">
        <v>91.92</v>
      </c>
      <c r="F57" s="232"/>
      <c r="G57" s="232"/>
      <c r="H57" s="232"/>
      <c r="I57" s="232"/>
      <c r="J57" s="232"/>
      <c r="K57" s="232"/>
      <c r="L57" s="232"/>
      <c r="M57" s="232"/>
      <c r="N57" s="222"/>
      <c r="O57" s="222"/>
      <c r="P57" s="222"/>
      <c r="Q57" s="222"/>
      <c r="R57" s="222"/>
      <c r="S57" s="222"/>
      <c r="T57" s="223"/>
      <c r="U57" s="222"/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122</v>
      </c>
      <c r="AF57" s="212">
        <v>0</v>
      </c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13">
        <v>29</v>
      </c>
      <c r="B58" s="219" t="s">
        <v>180</v>
      </c>
      <c r="C58" s="264" t="s">
        <v>181</v>
      </c>
      <c r="D58" s="221" t="s">
        <v>108</v>
      </c>
      <c r="E58" s="228">
        <v>681.8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21</v>
      </c>
      <c r="M58" s="232">
        <f>G58*(1+L58/100)</f>
        <v>0</v>
      </c>
      <c r="N58" s="222">
        <v>0</v>
      </c>
      <c r="O58" s="222">
        <f>ROUND(E58*N58,5)</f>
        <v>0</v>
      </c>
      <c r="P58" s="222">
        <v>0</v>
      </c>
      <c r="Q58" s="222">
        <f>ROUND(E58*P58,5)</f>
        <v>0</v>
      </c>
      <c r="R58" s="222"/>
      <c r="S58" s="222"/>
      <c r="T58" s="223">
        <v>0</v>
      </c>
      <c r="U58" s="222">
        <f>ROUND(E58*T58,2)</f>
        <v>0</v>
      </c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109</v>
      </c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13"/>
      <c r="B59" s="219"/>
      <c r="C59" s="266" t="s">
        <v>182</v>
      </c>
      <c r="D59" s="227"/>
      <c r="E59" s="230"/>
      <c r="F59" s="232"/>
      <c r="G59" s="232"/>
      <c r="H59" s="232"/>
      <c r="I59" s="232"/>
      <c r="J59" s="232"/>
      <c r="K59" s="232"/>
      <c r="L59" s="232"/>
      <c r="M59" s="232"/>
      <c r="N59" s="222"/>
      <c r="O59" s="222"/>
      <c r="P59" s="222"/>
      <c r="Q59" s="222"/>
      <c r="R59" s="222"/>
      <c r="S59" s="222"/>
      <c r="T59" s="223"/>
      <c r="U59" s="222"/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122</v>
      </c>
      <c r="AF59" s="212">
        <v>0</v>
      </c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13">
        <v>30</v>
      </c>
      <c r="B60" s="219" t="s">
        <v>183</v>
      </c>
      <c r="C60" s="264" t="s">
        <v>184</v>
      </c>
      <c r="D60" s="221" t="s">
        <v>185</v>
      </c>
      <c r="E60" s="228">
        <v>187.95</v>
      </c>
      <c r="F60" s="231"/>
      <c r="G60" s="232">
        <f>ROUND(E60*F60,2)</f>
        <v>0</v>
      </c>
      <c r="H60" s="231"/>
      <c r="I60" s="232">
        <f>ROUND(E60*H60,2)</f>
        <v>0</v>
      </c>
      <c r="J60" s="231"/>
      <c r="K60" s="232">
        <f>ROUND(E60*J60,2)</f>
        <v>0</v>
      </c>
      <c r="L60" s="232">
        <v>21</v>
      </c>
      <c r="M60" s="232">
        <f>G60*(1+L60/100)</f>
        <v>0</v>
      </c>
      <c r="N60" s="222">
        <v>0</v>
      </c>
      <c r="O60" s="222">
        <f>ROUND(E60*N60,5)</f>
        <v>0</v>
      </c>
      <c r="P60" s="222">
        <v>0</v>
      </c>
      <c r="Q60" s="222">
        <f>ROUND(E60*P60,5)</f>
        <v>0</v>
      </c>
      <c r="R60" s="222"/>
      <c r="S60" s="222"/>
      <c r="T60" s="223">
        <v>0</v>
      </c>
      <c r="U60" s="222">
        <f>ROUND(E60*T60,2)</f>
        <v>0</v>
      </c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109</v>
      </c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13">
        <v>31</v>
      </c>
      <c r="B61" s="219" t="s">
        <v>186</v>
      </c>
      <c r="C61" s="264" t="s">
        <v>187</v>
      </c>
      <c r="D61" s="221" t="s">
        <v>185</v>
      </c>
      <c r="E61" s="228">
        <v>187.95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21</v>
      </c>
      <c r="M61" s="232">
        <f>G61*(1+L61/100)</f>
        <v>0</v>
      </c>
      <c r="N61" s="222">
        <v>0</v>
      </c>
      <c r="O61" s="222">
        <f>ROUND(E61*N61,5)</f>
        <v>0</v>
      </c>
      <c r="P61" s="222">
        <v>0</v>
      </c>
      <c r="Q61" s="222">
        <f>ROUND(E61*P61,5)</f>
        <v>0</v>
      </c>
      <c r="R61" s="222"/>
      <c r="S61" s="222"/>
      <c r="T61" s="223">
        <v>0</v>
      </c>
      <c r="U61" s="222">
        <f>ROUND(E61*T61,2)</f>
        <v>0</v>
      </c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109</v>
      </c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13">
        <v>32</v>
      </c>
      <c r="B62" s="219" t="s">
        <v>188</v>
      </c>
      <c r="C62" s="264" t="s">
        <v>189</v>
      </c>
      <c r="D62" s="221" t="s">
        <v>185</v>
      </c>
      <c r="E62" s="228">
        <v>187.95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21</v>
      </c>
      <c r="M62" s="232">
        <f>G62*(1+L62/100)</f>
        <v>0</v>
      </c>
      <c r="N62" s="222">
        <v>0</v>
      </c>
      <c r="O62" s="222">
        <f>ROUND(E62*N62,5)</f>
        <v>0</v>
      </c>
      <c r="P62" s="222">
        <v>0</v>
      </c>
      <c r="Q62" s="222">
        <f>ROUND(E62*P62,5)</f>
        <v>0</v>
      </c>
      <c r="R62" s="222"/>
      <c r="S62" s="222"/>
      <c r="T62" s="223">
        <v>0</v>
      </c>
      <c r="U62" s="222">
        <f>ROUND(E62*T62,2)</f>
        <v>0</v>
      </c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109</v>
      </c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13">
        <v>33</v>
      </c>
      <c r="B63" s="219" t="s">
        <v>190</v>
      </c>
      <c r="C63" s="264" t="s">
        <v>191</v>
      </c>
      <c r="D63" s="221" t="s">
        <v>185</v>
      </c>
      <c r="E63" s="228">
        <v>187.95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21</v>
      </c>
      <c r="M63" s="232">
        <f>G63*(1+L63/100)</f>
        <v>0</v>
      </c>
      <c r="N63" s="222">
        <v>0</v>
      </c>
      <c r="O63" s="222">
        <f>ROUND(E63*N63,5)</f>
        <v>0</v>
      </c>
      <c r="P63" s="222">
        <v>0</v>
      </c>
      <c r="Q63" s="222">
        <f>ROUND(E63*P63,5)</f>
        <v>0</v>
      </c>
      <c r="R63" s="222"/>
      <c r="S63" s="222"/>
      <c r="T63" s="223">
        <v>0</v>
      </c>
      <c r="U63" s="222">
        <f>ROUND(E63*T63,2)</f>
        <v>0</v>
      </c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109</v>
      </c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13"/>
      <c r="B64" s="219"/>
      <c r="C64" s="266" t="s">
        <v>192</v>
      </c>
      <c r="D64" s="227"/>
      <c r="E64" s="230">
        <v>112.77</v>
      </c>
      <c r="F64" s="232"/>
      <c r="G64" s="232"/>
      <c r="H64" s="232"/>
      <c r="I64" s="232"/>
      <c r="J64" s="232"/>
      <c r="K64" s="232"/>
      <c r="L64" s="232"/>
      <c r="M64" s="232"/>
      <c r="N64" s="222"/>
      <c r="O64" s="222"/>
      <c r="P64" s="222"/>
      <c r="Q64" s="222"/>
      <c r="R64" s="222"/>
      <c r="S64" s="222"/>
      <c r="T64" s="223"/>
      <c r="U64" s="222"/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122</v>
      </c>
      <c r="AF64" s="212">
        <v>0</v>
      </c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13">
        <v>34</v>
      </c>
      <c r="B65" s="219" t="s">
        <v>193</v>
      </c>
      <c r="C65" s="264" t="s">
        <v>194</v>
      </c>
      <c r="D65" s="221" t="s">
        <v>185</v>
      </c>
      <c r="E65" s="228">
        <v>187.95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21</v>
      </c>
      <c r="M65" s="232">
        <f>G65*(1+L65/100)</f>
        <v>0</v>
      </c>
      <c r="N65" s="222">
        <v>0</v>
      </c>
      <c r="O65" s="222">
        <f>ROUND(E65*N65,5)</f>
        <v>0</v>
      </c>
      <c r="P65" s="222">
        <v>0</v>
      </c>
      <c r="Q65" s="222">
        <f>ROUND(E65*P65,5)</f>
        <v>0</v>
      </c>
      <c r="R65" s="222"/>
      <c r="S65" s="222"/>
      <c r="T65" s="223">
        <v>0</v>
      </c>
      <c r="U65" s="222">
        <f>ROUND(E65*T65,2)</f>
        <v>0</v>
      </c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109</v>
      </c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13">
        <v>35</v>
      </c>
      <c r="B66" s="219" t="s">
        <v>195</v>
      </c>
      <c r="C66" s="264" t="s">
        <v>196</v>
      </c>
      <c r="D66" s="221" t="s">
        <v>185</v>
      </c>
      <c r="E66" s="228">
        <v>187.95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21</v>
      </c>
      <c r="M66" s="232">
        <f>G66*(1+L66/100)</f>
        <v>0</v>
      </c>
      <c r="N66" s="222">
        <v>0</v>
      </c>
      <c r="O66" s="222">
        <f>ROUND(E66*N66,5)</f>
        <v>0</v>
      </c>
      <c r="P66" s="222">
        <v>0</v>
      </c>
      <c r="Q66" s="222">
        <f>ROUND(E66*P66,5)</f>
        <v>0</v>
      </c>
      <c r="R66" s="222"/>
      <c r="S66" s="222"/>
      <c r="T66" s="223">
        <v>0</v>
      </c>
      <c r="U66" s="222">
        <f>ROUND(E66*T66,2)</f>
        <v>0</v>
      </c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109</v>
      </c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13">
        <v>36</v>
      </c>
      <c r="B67" s="219" t="s">
        <v>197</v>
      </c>
      <c r="C67" s="264" t="s">
        <v>198</v>
      </c>
      <c r="D67" s="221" t="s">
        <v>185</v>
      </c>
      <c r="E67" s="228">
        <v>187.95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21</v>
      </c>
      <c r="M67" s="232">
        <f>G67*(1+L67/100)</f>
        <v>0</v>
      </c>
      <c r="N67" s="222">
        <v>0</v>
      </c>
      <c r="O67" s="222">
        <f>ROUND(E67*N67,5)</f>
        <v>0</v>
      </c>
      <c r="P67" s="222">
        <v>0</v>
      </c>
      <c r="Q67" s="222">
        <f>ROUND(E67*P67,5)</f>
        <v>0</v>
      </c>
      <c r="R67" s="222"/>
      <c r="S67" s="222"/>
      <c r="T67" s="223">
        <v>0</v>
      </c>
      <c r="U67" s="222">
        <f>ROUND(E67*T67,2)</f>
        <v>0</v>
      </c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109</v>
      </c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13">
        <v>37</v>
      </c>
      <c r="B68" s="219" t="s">
        <v>199</v>
      </c>
      <c r="C68" s="264" t="s">
        <v>200</v>
      </c>
      <c r="D68" s="221" t="s">
        <v>185</v>
      </c>
      <c r="E68" s="228">
        <v>187.95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21</v>
      </c>
      <c r="M68" s="232">
        <f>G68*(1+L68/100)</f>
        <v>0</v>
      </c>
      <c r="N68" s="222">
        <v>0</v>
      </c>
      <c r="O68" s="222">
        <f>ROUND(E68*N68,5)</f>
        <v>0</v>
      </c>
      <c r="P68" s="222">
        <v>0</v>
      </c>
      <c r="Q68" s="222">
        <f>ROUND(E68*P68,5)</f>
        <v>0</v>
      </c>
      <c r="R68" s="222"/>
      <c r="S68" s="222"/>
      <c r="T68" s="223">
        <v>0</v>
      </c>
      <c r="U68" s="222">
        <f>ROUND(E68*T68,2)</f>
        <v>0</v>
      </c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109</v>
      </c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13">
        <v>38</v>
      </c>
      <c r="B69" s="219" t="s">
        <v>201</v>
      </c>
      <c r="C69" s="264" t="s">
        <v>202</v>
      </c>
      <c r="D69" s="221" t="s">
        <v>185</v>
      </c>
      <c r="E69" s="228">
        <v>187.95</v>
      </c>
      <c r="F69" s="231"/>
      <c r="G69" s="232">
        <f>ROUND(E69*F69,2)</f>
        <v>0</v>
      </c>
      <c r="H69" s="231"/>
      <c r="I69" s="232">
        <f>ROUND(E69*H69,2)</f>
        <v>0</v>
      </c>
      <c r="J69" s="231"/>
      <c r="K69" s="232">
        <f>ROUND(E69*J69,2)</f>
        <v>0</v>
      </c>
      <c r="L69" s="232">
        <v>21</v>
      </c>
      <c r="M69" s="232">
        <f>G69*(1+L69/100)</f>
        <v>0</v>
      </c>
      <c r="N69" s="222">
        <v>0</v>
      </c>
      <c r="O69" s="222">
        <f>ROUND(E69*N69,5)</f>
        <v>0</v>
      </c>
      <c r="P69" s="222">
        <v>0</v>
      </c>
      <c r="Q69" s="222">
        <f>ROUND(E69*P69,5)</f>
        <v>0</v>
      </c>
      <c r="R69" s="222"/>
      <c r="S69" s="222"/>
      <c r="T69" s="223">
        <v>0</v>
      </c>
      <c r="U69" s="222">
        <f>ROUND(E69*T69,2)</f>
        <v>0</v>
      </c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109</v>
      </c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13">
        <v>39</v>
      </c>
      <c r="B70" s="219" t="s">
        <v>203</v>
      </c>
      <c r="C70" s="264" t="s">
        <v>204</v>
      </c>
      <c r="D70" s="221" t="s">
        <v>126</v>
      </c>
      <c r="E70" s="228">
        <v>51</v>
      </c>
      <c r="F70" s="231"/>
      <c r="G70" s="232">
        <f>ROUND(E70*F70,2)</f>
        <v>0</v>
      </c>
      <c r="H70" s="231"/>
      <c r="I70" s="232">
        <f>ROUND(E70*H70,2)</f>
        <v>0</v>
      </c>
      <c r="J70" s="231"/>
      <c r="K70" s="232">
        <f>ROUND(E70*J70,2)</f>
        <v>0</v>
      </c>
      <c r="L70" s="232">
        <v>21</v>
      </c>
      <c r="M70" s="232">
        <f>G70*(1+L70/100)</f>
        <v>0</v>
      </c>
      <c r="N70" s="222">
        <v>0</v>
      </c>
      <c r="O70" s="222">
        <f>ROUND(E70*N70,5)</f>
        <v>0</v>
      </c>
      <c r="P70" s="222">
        <v>0</v>
      </c>
      <c r="Q70" s="222">
        <f>ROUND(E70*P70,5)</f>
        <v>0</v>
      </c>
      <c r="R70" s="222"/>
      <c r="S70" s="222"/>
      <c r="T70" s="223">
        <v>1.609</v>
      </c>
      <c r="U70" s="222">
        <f>ROUND(E70*T70,2)</f>
        <v>82.06</v>
      </c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109</v>
      </c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>
      <c r="A71" s="214" t="s">
        <v>104</v>
      </c>
      <c r="B71" s="220" t="s">
        <v>67</v>
      </c>
      <c r="C71" s="265" t="s">
        <v>68</v>
      </c>
      <c r="D71" s="224"/>
      <c r="E71" s="229"/>
      <c r="F71" s="233"/>
      <c r="G71" s="233">
        <f>SUMIF(AE72:AE81,"&lt;&gt;NOR",G72:G81)</f>
        <v>0</v>
      </c>
      <c r="H71" s="233"/>
      <c r="I71" s="233">
        <f>SUM(I72:I81)</f>
        <v>0</v>
      </c>
      <c r="J71" s="233"/>
      <c r="K71" s="233">
        <f>SUM(K72:K81)</f>
        <v>0</v>
      </c>
      <c r="L71" s="233"/>
      <c r="M71" s="233">
        <f>SUM(M72:M81)</f>
        <v>0</v>
      </c>
      <c r="N71" s="225"/>
      <c r="O71" s="225">
        <f>SUM(O72:O81)</f>
        <v>10.717129999999999</v>
      </c>
      <c r="P71" s="225"/>
      <c r="Q71" s="225">
        <f>SUM(Q72:Q81)</f>
        <v>0</v>
      </c>
      <c r="R71" s="225"/>
      <c r="S71" s="225"/>
      <c r="T71" s="226"/>
      <c r="U71" s="225">
        <f>SUM(U72:U81)</f>
        <v>670</v>
      </c>
      <c r="AE71" t="s">
        <v>105</v>
      </c>
    </row>
    <row r="72" spans="1:60" outlineLevel="1">
      <c r="A72" s="213">
        <v>40</v>
      </c>
      <c r="B72" s="219" t="s">
        <v>205</v>
      </c>
      <c r="C72" s="264" t="s">
        <v>206</v>
      </c>
      <c r="D72" s="221" t="s">
        <v>108</v>
      </c>
      <c r="E72" s="228">
        <v>681.8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21</v>
      </c>
      <c r="M72" s="232">
        <f>G72*(1+L72/100)</f>
        <v>0</v>
      </c>
      <c r="N72" s="222">
        <v>2.5500000000000002E-3</v>
      </c>
      <c r="O72" s="222">
        <f>ROUND(E72*N72,5)</f>
        <v>1.7385900000000001</v>
      </c>
      <c r="P72" s="222">
        <v>0</v>
      </c>
      <c r="Q72" s="222">
        <f>ROUND(E72*P72,5)</f>
        <v>0</v>
      </c>
      <c r="R72" s="222"/>
      <c r="S72" s="222"/>
      <c r="T72" s="223">
        <v>0.31809999999999999</v>
      </c>
      <c r="U72" s="222">
        <f>ROUND(E72*T72,2)</f>
        <v>216.88</v>
      </c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109</v>
      </c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13">
        <v>41</v>
      </c>
      <c r="B73" s="219" t="s">
        <v>207</v>
      </c>
      <c r="C73" s="264" t="s">
        <v>208</v>
      </c>
      <c r="D73" s="221" t="s">
        <v>116</v>
      </c>
      <c r="E73" s="228">
        <v>57.2712</v>
      </c>
      <c r="F73" s="231"/>
      <c r="G73" s="232">
        <f>ROUND(E73*F73,2)</f>
        <v>0</v>
      </c>
      <c r="H73" s="231"/>
      <c r="I73" s="232">
        <f>ROUND(E73*H73,2)</f>
        <v>0</v>
      </c>
      <c r="J73" s="231"/>
      <c r="K73" s="232">
        <f>ROUND(E73*J73,2)</f>
        <v>0</v>
      </c>
      <c r="L73" s="232">
        <v>21</v>
      </c>
      <c r="M73" s="232">
        <f>G73*(1+L73/100)</f>
        <v>0</v>
      </c>
      <c r="N73" s="222">
        <v>2.5000000000000001E-2</v>
      </c>
      <c r="O73" s="222">
        <f>ROUND(E73*N73,5)</f>
        <v>1.4317800000000001</v>
      </c>
      <c r="P73" s="222">
        <v>0</v>
      </c>
      <c r="Q73" s="222">
        <f>ROUND(E73*P73,5)</f>
        <v>0</v>
      </c>
      <c r="R73" s="222"/>
      <c r="S73" s="222"/>
      <c r="T73" s="223">
        <v>0</v>
      </c>
      <c r="U73" s="222">
        <f>ROUND(E73*T73,2)</f>
        <v>0</v>
      </c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162</v>
      </c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13"/>
      <c r="B74" s="219"/>
      <c r="C74" s="266" t="s">
        <v>209</v>
      </c>
      <c r="D74" s="227"/>
      <c r="E74" s="230">
        <v>57.2712</v>
      </c>
      <c r="F74" s="232"/>
      <c r="G74" s="232"/>
      <c r="H74" s="232"/>
      <c r="I74" s="232"/>
      <c r="J74" s="232"/>
      <c r="K74" s="232"/>
      <c r="L74" s="232"/>
      <c r="M74" s="232"/>
      <c r="N74" s="222"/>
      <c r="O74" s="222"/>
      <c r="P74" s="222"/>
      <c r="Q74" s="222"/>
      <c r="R74" s="222"/>
      <c r="S74" s="222"/>
      <c r="T74" s="223"/>
      <c r="U74" s="222"/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122</v>
      </c>
      <c r="AF74" s="212">
        <v>0</v>
      </c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13">
        <v>42</v>
      </c>
      <c r="B75" s="219" t="s">
        <v>205</v>
      </c>
      <c r="C75" s="264" t="s">
        <v>206</v>
      </c>
      <c r="D75" s="221" t="s">
        <v>108</v>
      </c>
      <c r="E75" s="228">
        <v>681.8</v>
      </c>
      <c r="F75" s="231"/>
      <c r="G75" s="232">
        <f>ROUND(E75*F75,2)</f>
        <v>0</v>
      </c>
      <c r="H75" s="231"/>
      <c r="I75" s="232">
        <f>ROUND(E75*H75,2)</f>
        <v>0</v>
      </c>
      <c r="J75" s="231"/>
      <c r="K75" s="232">
        <f>ROUND(E75*J75,2)</f>
        <v>0</v>
      </c>
      <c r="L75" s="232">
        <v>21</v>
      </c>
      <c r="M75" s="232">
        <f>G75*(1+L75/100)</f>
        <v>0</v>
      </c>
      <c r="N75" s="222">
        <v>2.5500000000000002E-3</v>
      </c>
      <c r="O75" s="222">
        <f>ROUND(E75*N75,5)</f>
        <v>1.7385900000000001</v>
      </c>
      <c r="P75" s="222">
        <v>0</v>
      </c>
      <c r="Q75" s="222">
        <f>ROUND(E75*P75,5)</f>
        <v>0</v>
      </c>
      <c r="R75" s="222"/>
      <c r="S75" s="222"/>
      <c r="T75" s="223">
        <v>0.31809999999999999</v>
      </c>
      <c r="U75" s="222">
        <f>ROUND(E75*T75,2)</f>
        <v>216.88</v>
      </c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109</v>
      </c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13">
        <v>43</v>
      </c>
      <c r="B76" s="219" t="s">
        <v>210</v>
      </c>
      <c r="C76" s="264" t="s">
        <v>211</v>
      </c>
      <c r="D76" s="221" t="s">
        <v>116</v>
      </c>
      <c r="E76" s="228">
        <v>105.59377499999998</v>
      </c>
      <c r="F76" s="231"/>
      <c r="G76" s="232">
        <f>ROUND(E76*F76,2)</f>
        <v>0</v>
      </c>
      <c r="H76" s="231"/>
      <c r="I76" s="232">
        <f>ROUND(E76*H76,2)</f>
        <v>0</v>
      </c>
      <c r="J76" s="231"/>
      <c r="K76" s="232">
        <f>ROUND(E76*J76,2)</f>
        <v>0</v>
      </c>
      <c r="L76" s="232">
        <v>21</v>
      </c>
      <c r="M76" s="232">
        <f>G76*(1+L76/100)</f>
        <v>0</v>
      </c>
      <c r="N76" s="222">
        <v>2.5000000000000001E-2</v>
      </c>
      <c r="O76" s="222">
        <f>ROUND(E76*N76,5)</f>
        <v>2.63984</v>
      </c>
      <c r="P76" s="222">
        <v>0</v>
      </c>
      <c r="Q76" s="222">
        <f>ROUND(E76*P76,5)</f>
        <v>0</v>
      </c>
      <c r="R76" s="222"/>
      <c r="S76" s="222"/>
      <c r="T76" s="223">
        <v>0</v>
      </c>
      <c r="U76" s="222">
        <f>ROUND(E76*T76,2)</f>
        <v>0</v>
      </c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162</v>
      </c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13"/>
      <c r="B77" s="219"/>
      <c r="C77" s="266" t="s">
        <v>212</v>
      </c>
      <c r="D77" s="227"/>
      <c r="E77" s="230">
        <v>105.59377499999999</v>
      </c>
      <c r="F77" s="232"/>
      <c r="G77" s="232"/>
      <c r="H77" s="232"/>
      <c r="I77" s="232"/>
      <c r="J77" s="232"/>
      <c r="K77" s="232"/>
      <c r="L77" s="232"/>
      <c r="M77" s="232"/>
      <c r="N77" s="222"/>
      <c r="O77" s="222"/>
      <c r="P77" s="222"/>
      <c r="Q77" s="222"/>
      <c r="R77" s="222"/>
      <c r="S77" s="222"/>
      <c r="T77" s="223"/>
      <c r="U77" s="222"/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122</v>
      </c>
      <c r="AF77" s="212">
        <v>0</v>
      </c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13">
        <v>44</v>
      </c>
      <c r="B78" s="219" t="s">
        <v>205</v>
      </c>
      <c r="C78" s="264" t="s">
        <v>206</v>
      </c>
      <c r="D78" s="221" t="s">
        <v>108</v>
      </c>
      <c r="E78" s="228">
        <v>681</v>
      </c>
      <c r="F78" s="231"/>
      <c r="G78" s="232">
        <f>ROUND(E78*F78,2)</f>
        <v>0</v>
      </c>
      <c r="H78" s="231"/>
      <c r="I78" s="232">
        <f>ROUND(E78*H78,2)</f>
        <v>0</v>
      </c>
      <c r="J78" s="231"/>
      <c r="K78" s="232">
        <f>ROUND(E78*J78,2)</f>
        <v>0</v>
      </c>
      <c r="L78" s="232">
        <v>21</v>
      </c>
      <c r="M78" s="232">
        <f>G78*(1+L78/100)</f>
        <v>0</v>
      </c>
      <c r="N78" s="222">
        <v>2.5500000000000002E-3</v>
      </c>
      <c r="O78" s="222">
        <f>ROUND(E78*N78,5)</f>
        <v>1.73655</v>
      </c>
      <c r="P78" s="222">
        <v>0</v>
      </c>
      <c r="Q78" s="222">
        <f>ROUND(E78*P78,5)</f>
        <v>0</v>
      </c>
      <c r="R78" s="222"/>
      <c r="S78" s="222"/>
      <c r="T78" s="223">
        <v>0.31809999999999999</v>
      </c>
      <c r="U78" s="222">
        <f>ROUND(E78*T78,2)</f>
        <v>216.63</v>
      </c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109</v>
      </c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13">
        <v>45</v>
      </c>
      <c r="B79" s="219" t="s">
        <v>207</v>
      </c>
      <c r="C79" s="264" t="s">
        <v>208</v>
      </c>
      <c r="D79" s="221" t="s">
        <v>116</v>
      </c>
      <c r="E79" s="228">
        <v>57.2712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21</v>
      </c>
      <c r="M79" s="232">
        <f>G79*(1+L79/100)</f>
        <v>0</v>
      </c>
      <c r="N79" s="222">
        <v>2.5000000000000001E-2</v>
      </c>
      <c r="O79" s="222">
        <f>ROUND(E79*N79,5)</f>
        <v>1.4317800000000001</v>
      </c>
      <c r="P79" s="222">
        <v>0</v>
      </c>
      <c r="Q79" s="222">
        <f>ROUND(E79*P79,5)</f>
        <v>0</v>
      </c>
      <c r="R79" s="222"/>
      <c r="S79" s="222"/>
      <c r="T79" s="223">
        <v>0</v>
      </c>
      <c r="U79" s="222">
        <f>ROUND(E79*T79,2)</f>
        <v>0</v>
      </c>
      <c r="V79" s="212"/>
      <c r="W79" s="212"/>
      <c r="X79" s="212"/>
      <c r="Y79" s="212"/>
      <c r="Z79" s="212"/>
      <c r="AA79" s="212"/>
      <c r="AB79" s="212"/>
      <c r="AC79" s="212"/>
      <c r="AD79" s="212"/>
      <c r="AE79" s="212" t="s">
        <v>162</v>
      </c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13"/>
      <c r="B80" s="219"/>
      <c r="C80" s="266" t="s">
        <v>213</v>
      </c>
      <c r="D80" s="227"/>
      <c r="E80" s="230">
        <v>57.2712</v>
      </c>
      <c r="F80" s="232"/>
      <c r="G80" s="232"/>
      <c r="H80" s="232"/>
      <c r="I80" s="232"/>
      <c r="J80" s="232"/>
      <c r="K80" s="232"/>
      <c r="L80" s="232"/>
      <c r="M80" s="232"/>
      <c r="N80" s="222"/>
      <c r="O80" s="222"/>
      <c r="P80" s="222"/>
      <c r="Q80" s="222"/>
      <c r="R80" s="222"/>
      <c r="S80" s="222"/>
      <c r="T80" s="223"/>
      <c r="U80" s="222"/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122</v>
      </c>
      <c r="AF80" s="212">
        <v>0</v>
      </c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13">
        <v>46</v>
      </c>
      <c r="B81" s="219" t="s">
        <v>214</v>
      </c>
      <c r="C81" s="264" t="s">
        <v>215</v>
      </c>
      <c r="D81" s="221" t="s">
        <v>126</v>
      </c>
      <c r="E81" s="228">
        <v>10.71</v>
      </c>
      <c r="F81" s="231"/>
      <c r="G81" s="232">
        <f>ROUND(E81*F81,2)</f>
        <v>0</v>
      </c>
      <c r="H81" s="231"/>
      <c r="I81" s="232">
        <f>ROUND(E81*H81,2)</f>
        <v>0</v>
      </c>
      <c r="J81" s="231"/>
      <c r="K81" s="232">
        <f>ROUND(E81*J81,2)</f>
        <v>0</v>
      </c>
      <c r="L81" s="232">
        <v>21</v>
      </c>
      <c r="M81" s="232">
        <f>G81*(1+L81/100)</f>
        <v>0</v>
      </c>
      <c r="N81" s="222">
        <v>0</v>
      </c>
      <c r="O81" s="222">
        <f>ROUND(E81*N81,5)</f>
        <v>0</v>
      </c>
      <c r="P81" s="222">
        <v>0</v>
      </c>
      <c r="Q81" s="222">
        <f>ROUND(E81*P81,5)</f>
        <v>0</v>
      </c>
      <c r="R81" s="222"/>
      <c r="S81" s="222"/>
      <c r="T81" s="223">
        <v>1.831</v>
      </c>
      <c r="U81" s="222">
        <f>ROUND(E81*T81,2)</f>
        <v>19.61</v>
      </c>
      <c r="V81" s="212"/>
      <c r="W81" s="212"/>
      <c r="X81" s="212"/>
      <c r="Y81" s="212"/>
      <c r="Z81" s="212"/>
      <c r="AA81" s="212"/>
      <c r="AB81" s="212"/>
      <c r="AC81" s="212"/>
      <c r="AD81" s="212"/>
      <c r="AE81" s="212" t="s">
        <v>109</v>
      </c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>
      <c r="A82" s="214" t="s">
        <v>104</v>
      </c>
      <c r="B82" s="220" t="s">
        <v>69</v>
      </c>
      <c r="C82" s="265" t="s">
        <v>70</v>
      </c>
      <c r="D82" s="224"/>
      <c r="E82" s="229"/>
      <c r="F82" s="233"/>
      <c r="G82" s="233">
        <f>SUMIF(AE83:AE83,"&lt;&gt;NOR",G83:G83)</f>
        <v>0</v>
      </c>
      <c r="H82" s="233"/>
      <c r="I82" s="233">
        <f>SUM(I83:I83)</f>
        <v>0</v>
      </c>
      <c r="J82" s="233"/>
      <c r="K82" s="233">
        <f>SUM(K83:K83)</f>
        <v>0</v>
      </c>
      <c r="L82" s="233"/>
      <c r="M82" s="233">
        <f>SUM(M83:M83)</f>
        <v>0</v>
      </c>
      <c r="N82" s="225"/>
      <c r="O82" s="225">
        <f>SUM(O83:O83)</f>
        <v>8.4799999999999997E-3</v>
      </c>
      <c r="P82" s="225"/>
      <c r="Q82" s="225">
        <f>SUM(Q83:Q83)</f>
        <v>0</v>
      </c>
      <c r="R82" s="225"/>
      <c r="S82" s="225"/>
      <c r="T82" s="226"/>
      <c r="U82" s="225">
        <f>SUM(U83:U83)</f>
        <v>2.96</v>
      </c>
      <c r="AE82" t="s">
        <v>105</v>
      </c>
    </row>
    <row r="83" spans="1:60" ht="20.399999999999999" outlineLevel="1">
      <c r="A83" s="213">
        <v>47</v>
      </c>
      <c r="B83" s="219" t="s">
        <v>216</v>
      </c>
      <c r="C83" s="264" t="s">
        <v>217</v>
      </c>
      <c r="D83" s="221" t="s">
        <v>218</v>
      </c>
      <c r="E83" s="228">
        <v>4</v>
      </c>
      <c r="F83" s="231"/>
      <c r="G83" s="232">
        <f>ROUND(E83*F83,2)</f>
        <v>0</v>
      </c>
      <c r="H83" s="231"/>
      <c r="I83" s="232">
        <f>ROUND(E83*H83,2)</f>
        <v>0</v>
      </c>
      <c r="J83" s="231"/>
      <c r="K83" s="232">
        <f>ROUND(E83*J83,2)</f>
        <v>0</v>
      </c>
      <c r="L83" s="232">
        <v>21</v>
      </c>
      <c r="M83" s="232">
        <f>G83*(1+L83/100)</f>
        <v>0</v>
      </c>
      <c r="N83" s="222">
        <v>2.1199999999999999E-3</v>
      </c>
      <c r="O83" s="222">
        <f>ROUND(E83*N83,5)</f>
        <v>8.4799999999999997E-3</v>
      </c>
      <c r="P83" s="222">
        <v>0</v>
      </c>
      <c r="Q83" s="222">
        <f>ROUND(E83*P83,5)</f>
        <v>0</v>
      </c>
      <c r="R83" s="222"/>
      <c r="S83" s="222"/>
      <c r="T83" s="223">
        <v>0.74</v>
      </c>
      <c r="U83" s="222">
        <f>ROUND(E83*T83,2)</f>
        <v>2.96</v>
      </c>
      <c r="V83" s="212"/>
      <c r="W83" s="212"/>
      <c r="X83" s="212"/>
      <c r="Y83" s="212"/>
      <c r="Z83" s="212"/>
      <c r="AA83" s="212"/>
      <c r="AB83" s="212"/>
      <c r="AC83" s="212"/>
      <c r="AD83" s="212"/>
      <c r="AE83" s="212" t="s">
        <v>109</v>
      </c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>
      <c r="A84" s="214" t="s">
        <v>104</v>
      </c>
      <c r="B84" s="220" t="s">
        <v>71</v>
      </c>
      <c r="C84" s="265" t="s">
        <v>72</v>
      </c>
      <c r="D84" s="224"/>
      <c r="E84" s="229"/>
      <c r="F84" s="233"/>
      <c r="G84" s="233">
        <f>SUMIF(AE85:AE86,"&lt;&gt;NOR",G85:G86)</f>
        <v>0</v>
      </c>
      <c r="H84" s="233"/>
      <c r="I84" s="233">
        <f>SUM(I85:I86)</f>
        <v>0</v>
      </c>
      <c r="J84" s="233"/>
      <c r="K84" s="233">
        <f>SUM(K85:K86)</f>
        <v>0</v>
      </c>
      <c r="L84" s="233"/>
      <c r="M84" s="233">
        <f>SUM(M85:M86)</f>
        <v>0</v>
      </c>
      <c r="N84" s="225"/>
      <c r="O84" s="225">
        <f>SUM(O85:O86)</f>
        <v>0</v>
      </c>
      <c r="P84" s="225"/>
      <c r="Q84" s="225">
        <f>SUM(Q85:Q86)</f>
        <v>0.80088000000000004</v>
      </c>
      <c r="R84" s="225"/>
      <c r="S84" s="225"/>
      <c r="T84" s="226"/>
      <c r="U84" s="225">
        <f>SUM(U85:U86)</f>
        <v>12.97</v>
      </c>
      <c r="AE84" t="s">
        <v>105</v>
      </c>
    </row>
    <row r="85" spans="1:60" outlineLevel="1">
      <c r="A85" s="213">
        <v>48</v>
      </c>
      <c r="B85" s="219" t="s">
        <v>219</v>
      </c>
      <c r="C85" s="264" t="s">
        <v>220</v>
      </c>
      <c r="D85" s="221" t="s">
        <v>185</v>
      </c>
      <c r="E85" s="228">
        <v>188</v>
      </c>
      <c r="F85" s="231"/>
      <c r="G85" s="232">
        <f>ROUND(E85*F85,2)</f>
        <v>0</v>
      </c>
      <c r="H85" s="231"/>
      <c r="I85" s="232">
        <f>ROUND(E85*H85,2)</f>
        <v>0</v>
      </c>
      <c r="J85" s="231"/>
      <c r="K85" s="232">
        <f>ROUND(E85*J85,2)</f>
        <v>0</v>
      </c>
      <c r="L85" s="232">
        <v>21</v>
      </c>
      <c r="M85" s="232">
        <f>G85*(1+L85/100)</f>
        <v>0</v>
      </c>
      <c r="N85" s="222">
        <v>0</v>
      </c>
      <c r="O85" s="222">
        <f>ROUND(E85*N85,5)</f>
        <v>0</v>
      </c>
      <c r="P85" s="222">
        <v>4.2599999999999999E-3</v>
      </c>
      <c r="Q85" s="222">
        <f>ROUND(E85*P85,5)</f>
        <v>0.80088000000000004</v>
      </c>
      <c r="R85" s="222"/>
      <c r="S85" s="222"/>
      <c r="T85" s="223">
        <v>6.9000000000000006E-2</v>
      </c>
      <c r="U85" s="222">
        <f>ROUND(E85*T85,2)</f>
        <v>12.97</v>
      </c>
      <c r="V85" s="212"/>
      <c r="W85" s="212"/>
      <c r="X85" s="212"/>
      <c r="Y85" s="212"/>
      <c r="Z85" s="212"/>
      <c r="AA85" s="212"/>
      <c r="AB85" s="212"/>
      <c r="AC85" s="212"/>
      <c r="AD85" s="212"/>
      <c r="AE85" s="212" t="s">
        <v>109</v>
      </c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13">
        <v>49</v>
      </c>
      <c r="B86" s="219" t="s">
        <v>180</v>
      </c>
      <c r="C86" s="264" t="s">
        <v>221</v>
      </c>
      <c r="D86" s="221" t="s">
        <v>222</v>
      </c>
      <c r="E86" s="228">
        <v>1</v>
      </c>
      <c r="F86" s="231"/>
      <c r="G86" s="232">
        <f>ROUND(E86*F86,2)</f>
        <v>0</v>
      </c>
      <c r="H86" s="231"/>
      <c r="I86" s="232">
        <f>ROUND(E86*H86,2)</f>
        <v>0</v>
      </c>
      <c r="J86" s="231"/>
      <c r="K86" s="232">
        <f>ROUND(E86*J86,2)</f>
        <v>0</v>
      </c>
      <c r="L86" s="232">
        <v>21</v>
      </c>
      <c r="M86" s="232">
        <f>G86*(1+L86/100)</f>
        <v>0</v>
      </c>
      <c r="N86" s="222">
        <v>0</v>
      </c>
      <c r="O86" s="222">
        <f>ROUND(E86*N86,5)</f>
        <v>0</v>
      </c>
      <c r="P86" s="222">
        <v>0</v>
      </c>
      <c r="Q86" s="222">
        <f>ROUND(E86*P86,5)</f>
        <v>0</v>
      </c>
      <c r="R86" s="222"/>
      <c r="S86" s="222"/>
      <c r="T86" s="223">
        <v>0</v>
      </c>
      <c r="U86" s="222">
        <f>ROUND(E86*T86,2)</f>
        <v>0</v>
      </c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109</v>
      </c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>
      <c r="A87" s="214" t="s">
        <v>104</v>
      </c>
      <c r="B87" s="220" t="s">
        <v>73</v>
      </c>
      <c r="C87" s="265" t="s">
        <v>74</v>
      </c>
      <c r="D87" s="224"/>
      <c r="E87" s="229"/>
      <c r="F87" s="233"/>
      <c r="G87" s="233">
        <f>SUMIF(AE88:AE91,"&lt;&gt;NOR",G88:G91)</f>
        <v>0</v>
      </c>
      <c r="H87" s="233"/>
      <c r="I87" s="233">
        <f>SUM(I88:I91)</f>
        <v>0</v>
      </c>
      <c r="J87" s="233"/>
      <c r="K87" s="233">
        <f>SUM(K88:K91)</f>
        <v>0</v>
      </c>
      <c r="L87" s="233"/>
      <c r="M87" s="233">
        <f>SUM(M88:M91)</f>
        <v>0</v>
      </c>
      <c r="N87" s="225"/>
      <c r="O87" s="225">
        <f>SUM(O88:O91)</f>
        <v>0.20676</v>
      </c>
      <c r="P87" s="225"/>
      <c r="Q87" s="225">
        <f>SUM(Q88:Q91)</f>
        <v>0</v>
      </c>
      <c r="R87" s="225"/>
      <c r="S87" s="225"/>
      <c r="T87" s="226"/>
      <c r="U87" s="225">
        <f>SUM(U88:U91)</f>
        <v>132.32</v>
      </c>
      <c r="AE87" t="s">
        <v>105</v>
      </c>
    </row>
    <row r="88" spans="1:60" outlineLevel="1">
      <c r="A88" s="213">
        <v>50</v>
      </c>
      <c r="B88" s="219" t="s">
        <v>223</v>
      </c>
      <c r="C88" s="264" t="s">
        <v>224</v>
      </c>
      <c r="D88" s="221" t="s">
        <v>108</v>
      </c>
      <c r="E88" s="228">
        <v>984.6</v>
      </c>
      <c r="F88" s="231"/>
      <c r="G88" s="232">
        <f>ROUND(E88*F88,2)</f>
        <v>0</v>
      </c>
      <c r="H88" s="231"/>
      <c r="I88" s="232">
        <f>ROUND(E88*H88,2)</f>
        <v>0</v>
      </c>
      <c r="J88" s="231"/>
      <c r="K88" s="232">
        <f>ROUND(E88*J88,2)</f>
        <v>0</v>
      </c>
      <c r="L88" s="232">
        <v>21</v>
      </c>
      <c r="M88" s="232">
        <f>G88*(1+L88/100)</f>
        <v>0</v>
      </c>
      <c r="N88" s="222">
        <v>6.9999999999999994E-5</v>
      </c>
      <c r="O88" s="222">
        <f>ROUND(E88*N88,5)</f>
        <v>6.8919999999999995E-2</v>
      </c>
      <c r="P88" s="222">
        <v>0</v>
      </c>
      <c r="Q88" s="222">
        <f>ROUND(E88*P88,5)</f>
        <v>0</v>
      </c>
      <c r="R88" s="222"/>
      <c r="S88" s="222"/>
      <c r="T88" s="223">
        <v>3.2480000000000002E-2</v>
      </c>
      <c r="U88" s="222">
        <f>ROUND(E88*T88,2)</f>
        <v>31.98</v>
      </c>
      <c r="V88" s="212"/>
      <c r="W88" s="212"/>
      <c r="X88" s="212"/>
      <c r="Y88" s="212"/>
      <c r="Z88" s="212"/>
      <c r="AA88" s="212"/>
      <c r="AB88" s="212"/>
      <c r="AC88" s="212"/>
      <c r="AD88" s="212"/>
      <c r="AE88" s="212" t="s">
        <v>109</v>
      </c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13"/>
      <c r="B89" s="219"/>
      <c r="C89" s="266" t="s">
        <v>225</v>
      </c>
      <c r="D89" s="227"/>
      <c r="E89" s="230">
        <v>681.8</v>
      </c>
      <c r="F89" s="232"/>
      <c r="G89" s="232"/>
      <c r="H89" s="232"/>
      <c r="I89" s="232"/>
      <c r="J89" s="232"/>
      <c r="K89" s="232"/>
      <c r="L89" s="232"/>
      <c r="M89" s="232"/>
      <c r="N89" s="222"/>
      <c r="O89" s="222"/>
      <c r="P89" s="222"/>
      <c r="Q89" s="222"/>
      <c r="R89" s="222"/>
      <c r="S89" s="222"/>
      <c r="T89" s="223"/>
      <c r="U89" s="222"/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122</v>
      </c>
      <c r="AF89" s="212">
        <v>0</v>
      </c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13"/>
      <c r="B90" s="219"/>
      <c r="C90" s="266" t="s">
        <v>226</v>
      </c>
      <c r="D90" s="227"/>
      <c r="E90" s="230">
        <v>302.8</v>
      </c>
      <c r="F90" s="232"/>
      <c r="G90" s="232"/>
      <c r="H90" s="232"/>
      <c r="I90" s="232"/>
      <c r="J90" s="232"/>
      <c r="K90" s="232"/>
      <c r="L90" s="232"/>
      <c r="M90" s="232"/>
      <c r="N90" s="222"/>
      <c r="O90" s="222"/>
      <c r="P90" s="222"/>
      <c r="Q90" s="222"/>
      <c r="R90" s="222"/>
      <c r="S90" s="222"/>
      <c r="T90" s="223"/>
      <c r="U90" s="222"/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122</v>
      </c>
      <c r="AF90" s="212">
        <v>0</v>
      </c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13">
        <v>51</v>
      </c>
      <c r="B91" s="219" t="s">
        <v>227</v>
      </c>
      <c r="C91" s="264" t="s">
        <v>228</v>
      </c>
      <c r="D91" s="221" t="s">
        <v>108</v>
      </c>
      <c r="E91" s="228">
        <v>984.6</v>
      </c>
      <c r="F91" s="231"/>
      <c r="G91" s="232">
        <f>ROUND(E91*F91,2)</f>
        <v>0</v>
      </c>
      <c r="H91" s="231"/>
      <c r="I91" s="232">
        <f>ROUND(E91*H91,2)</f>
        <v>0</v>
      </c>
      <c r="J91" s="231"/>
      <c r="K91" s="232">
        <f>ROUND(E91*J91,2)</f>
        <v>0</v>
      </c>
      <c r="L91" s="232">
        <v>21</v>
      </c>
      <c r="M91" s="232">
        <f>G91*(1+L91/100)</f>
        <v>0</v>
      </c>
      <c r="N91" s="222">
        <v>1.3999999999999999E-4</v>
      </c>
      <c r="O91" s="222">
        <f>ROUND(E91*N91,5)</f>
        <v>0.13783999999999999</v>
      </c>
      <c r="P91" s="222">
        <v>0</v>
      </c>
      <c r="Q91" s="222">
        <f>ROUND(E91*P91,5)</f>
        <v>0</v>
      </c>
      <c r="R91" s="222"/>
      <c r="S91" s="222"/>
      <c r="T91" s="223">
        <v>0.10191</v>
      </c>
      <c r="U91" s="222">
        <f>ROUND(E91*T91,2)</f>
        <v>100.34</v>
      </c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109</v>
      </c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>
      <c r="A92" s="214" t="s">
        <v>104</v>
      </c>
      <c r="B92" s="220" t="s">
        <v>75</v>
      </c>
      <c r="C92" s="265" t="s">
        <v>76</v>
      </c>
      <c r="D92" s="224"/>
      <c r="E92" s="229"/>
      <c r="F92" s="233"/>
      <c r="G92" s="233">
        <f>SUMIF(AE93:AE93,"&lt;&gt;NOR",G93:G93)</f>
        <v>0</v>
      </c>
      <c r="H92" s="233"/>
      <c r="I92" s="233">
        <f>SUM(I93:I93)</f>
        <v>0</v>
      </c>
      <c r="J92" s="233"/>
      <c r="K92" s="233">
        <f>SUM(K93:K93)</f>
        <v>0</v>
      </c>
      <c r="L92" s="233"/>
      <c r="M92" s="233">
        <f>SUM(M93:M93)</f>
        <v>0</v>
      </c>
      <c r="N92" s="225"/>
      <c r="O92" s="225">
        <f>SUM(O93:O93)</f>
        <v>0</v>
      </c>
      <c r="P92" s="225"/>
      <c r="Q92" s="225">
        <f>SUM(Q93:Q93)</f>
        <v>0</v>
      </c>
      <c r="R92" s="225"/>
      <c r="S92" s="225"/>
      <c r="T92" s="226"/>
      <c r="U92" s="225">
        <f>SUM(U93:U93)</f>
        <v>0</v>
      </c>
      <c r="AE92" t="s">
        <v>105</v>
      </c>
    </row>
    <row r="93" spans="1:60" outlineLevel="1">
      <c r="A93" s="242">
        <v>52</v>
      </c>
      <c r="B93" s="243" t="s">
        <v>180</v>
      </c>
      <c r="C93" s="267" t="s">
        <v>229</v>
      </c>
      <c r="D93" s="244" t="s">
        <v>230</v>
      </c>
      <c r="E93" s="245">
        <v>1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21</v>
      </c>
      <c r="M93" s="247">
        <f>G93*(1+L93/100)</f>
        <v>0</v>
      </c>
      <c r="N93" s="248">
        <v>0</v>
      </c>
      <c r="O93" s="248">
        <f>ROUND(E93*N93,5)</f>
        <v>0</v>
      </c>
      <c r="P93" s="248">
        <v>0</v>
      </c>
      <c r="Q93" s="248">
        <f>ROUND(E93*P93,5)</f>
        <v>0</v>
      </c>
      <c r="R93" s="248"/>
      <c r="S93" s="248"/>
      <c r="T93" s="249">
        <v>0</v>
      </c>
      <c r="U93" s="248">
        <f>ROUND(E93*T93,2)</f>
        <v>0</v>
      </c>
      <c r="V93" s="212"/>
      <c r="W93" s="212"/>
      <c r="X93" s="212"/>
      <c r="Y93" s="212"/>
      <c r="Z93" s="212"/>
      <c r="AA93" s="212"/>
      <c r="AB93" s="212"/>
      <c r="AC93" s="212"/>
      <c r="AD93" s="212"/>
      <c r="AE93" s="212" t="s">
        <v>109</v>
      </c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>
      <c r="A94" s="6"/>
      <c r="B94" s="7" t="s">
        <v>231</v>
      </c>
      <c r="C94" s="268" t="s">
        <v>231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AC94">
        <v>15</v>
      </c>
      <c r="AD94">
        <v>21</v>
      </c>
    </row>
    <row r="95" spans="1:60">
      <c r="A95" s="250"/>
      <c r="B95" s="251">
        <v>26</v>
      </c>
      <c r="C95" s="269" t="s">
        <v>231</v>
      </c>
      <c r="D95" s="252"/>
      <c r="E95" s="252"/>
      <c r="F95" s="252"/>
      <c r="G95" s="263">
        <f>G8+G10+G13+G19+G35+G37+G71+G82+G84+G87+G92</f>
        <v>0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AC95">
        <f>SUMIF(L7:L93,AC94,G7:G93)</f>
        <v>0</v>
      </c>
      <c r="AD95">
        <f>SUMIF(L7:L93,AD94,G7:G93)</f>
        <v>0</v>
      </c>
      <c r="AE95" t="s">
        <v>232</v>
      </c>
    </row>
    <row r="96" spans="1:60">
      <c r="A96" s="6"/>
      <c r="B96" s="7" t="s">
        <v>231</v>
      </c>
      <c r="C96" s="268" t="s">
        <v>231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31">
      <c r="A97" s="6"/>
      <c r="B97" s="7" t="s">
        <v>231</v>
      </c>
      <c r="C97" s="268" t="s">
        <v>231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31">
      <c r="A98" s="253">
        <v>33</v>
      </c>
      <c r="B98" s="253"/>
      <c r="C98" s="270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31">
      <c r="A99" s="254"/>
      <c r="B99" s="255"/>
      <c r="C99" s="271"/>
      <c r="D99" s="255"/>
      <c r="E99" s="255"/>
      <c r="F99" s="255"/>
      <c r="G99" s="25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AE99" t="s">
        <v>233</v>
      </c>
    </row>
    <row r="100" spans="1:31">
      <c r="A100" s="257"/>
      <c r="B100" s="258"/>
      <c r="C100" s="272"/>
      <c r="D100" s="258"/>
      <c r="E100" s="258"/>
      <c r="F100" s="258"/>
      <c r="G100" s="259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31">
      <c r="A101" s="257"/>
      <c r="B101" s="258"/>
      <c r="C101" s="272"/>
      <c r="D101" s="258"/>
      <c r="E101" s="258"/>
      <c r="F101" s="258"/>
      <c r="G101" s="259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31">
      <c r="A102" s="257"/>
      <c r="B102" s="258"/>
      <c r="C102" s="272"/>
      <c r="D102" s="258"/>
      <c r="E102" s="258"/>
      <c r="F102" s="258"/>
      <c r="G102" s="259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31">
      <c r="A103" s="260"/>
      <c r="B103" s="261"/>
      <c r="C103" s="273"/>
      <c r="D103" s="261"/>
      <c r="E103" s="261"/>
      <c r="F103" s="261"/>
      <c r="G103" s="262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31">
      <c r="A104" s="6"/>
      <c r="B104" s="7" t="s">
        <v>231</v>
      </c>
      <c r="C104" s="268" t="s">
        <v>231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31">
      <c r="C105" s="274"/>
      <c r="AE105" t="s">
        <v>234</v>
      </c>
    </row>
  </sheetData>
  <mergeCells count="6">
    <mergeCell ref="A1:G1"/>
    <mergeCell ref="C2:G2"/>
    <mergeCell ref="C3:G3"/>
    <mergeCell ref="C4:G4"/>
    <mergeCell ref="A98:C98"/>
    <mergeCell ref="A99:G103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Pavel</cp:lastModifiedBy>
  <cp:lastPrinted>2014-02-28T09:52:57Z</cp:lastPrinted>
  <dcterms:created xsi:type="dcterms:W3CDTF">2009-04-08T07:15:50Z</dcterms:created>
  <dcterms:modified xsi:type="dcterms:W3CDTF">2020-09-01T06:49:25Z</dcterms:modified>
</cp:coreProperties>
</file>