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adrova.silvie\OneDrive - Jihomoravský kraj\VZ\INTEMAC\Vybavení\Na profil\PD\5_PD_INTEMAC_vybaveni_cast_1\"/>
    </mc:Choice>
  </mc:AlternateContent>
  <xr:revisionPtr revIDLastSave="93" documentId="11_8416C9523D3834E5C87025BB80DA8D1A9C98D38F" xr6:coauthVersionLast="45" xr6:coauthVersionMax="45" xr10:uidLastSave="{5B9D4F80-0A5D-4535-99AD-3D7A9A5822F5}"/>
  <bookViews>
    <workbookView xWindow="-110" yWindow="-110" windowWidth="19420" windowHeight="10420" xr2:uid="{00000000-000D-0000-FFFF-FFFF00000000}"/>
  </bookViews>
  <sheets>
    <sheet name="List1" sheetId="1" r:id="rId1"/>
  </sheets>
  <definedNames>
    <definedName name="_xlnm.Print_Titles" localSheetId="0">List1!$6:$6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E34" i="1"/>
  <c r="H34" i="1" s="1"/>
  <c r="E33" i="1"/>
  <c r="H33" i="1" s="1"/>
  <c r="I34" i="1" l="1"/>
  <c r="I33" i="1"/>
  <c r="E12" i="1"/>
  <c r="I12" i="1" s="1"/>
  <c r="E20" i="1"/>
  <c r="E19" i="1"/>
  <c r="H20" i="1" l="1"/>
  <c r="I20" i="1"/>
  <c r="H19" i="1"/>
  <c r="I19" i="1"/>
  <c r="E13" i="1"/>
  <c r="I13" i="1" s="1"/>
  <c r="E30" i="1" l="1"/>
  <c r="E29" i="1"/>
  <c r="E28" i="1"/>
  <c r="E27" i="1"/>
  <c r="E26" i="1"/>
  <c r="E25" i="1"/>
  <c r="E23" i="1"/>
  <c r="E24" i="1"/>
  <c r="E22" i="1"/>
  <c r="E21" i="1"/>
  <c r="E18" i="1"/>
  <c r="E17" i="1"/>
  <c r="E16" i="1"/>
  <c r="E15" i="1"/>
  <c r="E14" i="1"/>
  <c r="H13" i="1"/>
  <c r="H12" i="1"/>
  <c r="E10" i="1"/>
  <c r="E9" i="1"/>
  <c r="E8" i="1"/>
  <c r="E11" i="1"/>
  <c r="E31" i="1"/>
  <c r="E32" i="1"/>
  <c r="E7" i="1"/>
  <c r="H9" i="1" l="1"/>
  <c r="I9" i="1"/>
  <c r="H22" i="1"/>
  <c r="I22" i="1"/>
  <c r="H29" i="1"/>
  <c r="I29" i="1"/>
  <c r="H17" i="1"/>
  <c r="I17" i="1"/>
  <c r="H30" i="1"/>
  <c r="I30" i="1"/>
  <c r="H8" i="1"/>
  <c r="I8" i="1"/>
  <c r="H21" i="1"/>
  <c r="I21" i="1"/>
  <c r="H25" i="1"/>
  <c r="I25" i="1"/>
  <c r="H32" i="1"/>
  <c r="I32" i="1"/>
  <c r="H11" i="1"/>
  <c r="I11" i="1"/>
  <c r="H16" i="1"/>
  <c r="I16" i="1"/>
  <c r="H23" i="1"/>
  <c r="I23" i="1"/>
  <c r="H28" i="1"/>
  <c r="I28" i="1"/>
  <c r="H14" i="1"/>
  <c r="I14" i="1"/>
  <c r="H26" i="1"/>
  <c r="I26" i="1"/>
  <c r="H7" i="1"/>
  <c r="I7" i="1"/>
  <c r="H31" i="1"/>
  <c r="I31" i="1"/>
  <c r="H10" i="1"/>
  <c r="I10" i="1"/>
  <c r="H15" i="1"/>
  <c r="I15" i="1"/>
  <c r="H18" i="1"/>
  <c r="I18" i="1"/>
  <c r="H24" i="1"/>
  <c r="I24" i="1"/>
  <c r="H27" i="1"/>
  <c r="I27" i="1"/>
  <c r="I36" i="1" l="1"/>
  <c r="H36" i="1"/>
</calcChain>
</file>

<file path=xl/sharedStrings.xml><?xml version="1.0" encoding="utf-8"?>
<sst xmlns="http://schemas.openxmlformats.org/spreadsheetml/2006/main" count="98" uniqueCount="93">
  <si>
    <t>TYPOLOGIE</t>
  </si>
  <si>
    <t>POČET</t>
  </si>
  <si>
    <t>N</t>
  </si>
  <si>
    <t>ÚLOŽNÝ REGÁL</t>
  </si>
  <si>
    <t>KONFERENČNÍ STOLEK</t>
  </si>
  <si>
    <t>VĚŠÁK - STOJAN
V1</t>
  </si>
  <si>
    <t>OSTRŮVEK</t>
  </si>
  <si>
    <t>KŘESLO TYPU LOUNGE</t>
  </si>
  <si>
    <t>L1</t>
  </si>
  <si>
    <t>ST2</t>
  </si>
  <si>
    <t>OZNAČENÍ</t>
  </si>
  <si>
    <t>254</t>
  </si>
  <si>
    <t>351</t>
  </si>
  <si>
    <t>154</t>
  </si>
  <si>
    <t>151</t>
  </si>
  <si>
    <t>153</t>
  </si>
  <si>
    <t>156</t>
  </si>
  <si>
    <t>252</t>
  </si>
  <si>
    <t>ST5</t>
  </si>
  <si>
    <t>JEDNACÍ STŮL</t>
  </si>
  <si>
    <t>ST1</t>
  </si>
  <si>
    <t>KAVÁRENSKÝ STOLEK VYSOKÝ</t>
  </si>
  <si>
    <t>ST3</t>
  </si>
  <si>
    <t>ST4</t>
  </si>
  <si>
    <t>STŮL PRO CATERINGOVÉ ZAŘÍZENÍ</t>
  </si>
  <si>
    <t>ST6</t>
  </si>
  <si>
    <t>UNIVERZÁLNÍ STŮL</t>
  </si>
  <si>
    <t>ST7</t>
  </si>
  <si>
    <t>ST10</t>
  </si>
  <si>
    <t>ST11</t>
  </si>
  <si>
    <t>ZAHRADNÍ STŮL</t>
  </si>
  <si>
    <t>ROHOVÁ SEDACÍ SOUPRAVA</t>
  </si>
  <si>
    <t>SK2</t>
  </si>
  <si>
    <t>SK3</t>
  </si>
  <si>
    <t>SKŘÍNKA S REGÁLEM</t>
  </si>
  <si>
    <t>SK4</t>
  </si>
  <si>
    <t>KVĚTINÁČ S DRÁTĚNÝM PODSTAVCEM</t>
  </si>
  <si>
    <t>K1</t>
  </si>
  <si>
    <t>Ž1</t>
  </si>
  <si>
    <t>K2</t>
  </si>
  <si>
    <t>K3</t>
  </si>
  <si>
    <t>K4</t>
  </si>
  <si>
    <t>VELKOOBJEMOVÝ KVĚTINÁČ</t>
  </si>
  <si>
    <t>LA</t>
  </si>
  <si>
    <t>PARKOVÁ LAVIČKA S OPĚRADLEM</t>
  </si>
  <si>
    <t>ŽIDLE BAROVÁ BEZ PODRUČEK</t>
  </si>
  <si>
    <t>Ž2</t>
  </si>
  <si>
    <t>KANCELÁŘSKÁ ŽIDLE</t>
  </si>
  <si>
    <t>Ž3</t>
  </si>
  <si>
    <t>ZAHRADNÍ STOHOVATELNÁ ŽIDLE</t>
  </si>
  <si>
    <t>Ž4</t>
  </si>
  <si>
    <t>JEDNACÍ ŽIDLE</t>
  </si>
  <si>
    <t>O1</t>
  </si>
  <si>
    <t>700 x 700 x 1110 mm</t>
  </si>
  <si>
    <t>550 x 420 x 710 mm</t>
  </si>
  <si>
    <t>1800 x 1000 x 1070 mm</t>
  </si>
  <si>
    <t>1200 x 600 x 750 mm</t>
  </si>
  <si>
    <t>2000 x 750 - 800 x 730 mm</t>
  </si>
  <si>
    <t>600 x 600 x 750 mm</t>
  </si>
  <si>
    <t>1000 x 900 x 750 mm</t>
  </si>
  <si>
    <t>S1-S4</t>
  </si>
  <si>
    <t>2200 x 690 x 2810 mm</t>
  </si>
  <si>
    <t>2000 x 340 x 2140 mm</t>
  </si>
  <si>
    <t>630 x 463 (960) mm</t>
  </si>
  <si>
    <r>
      <rPr>
        <sz val="9"/>
        <color theme="1"/>
        <rFont val="Calibri"/>
        <family val="2"/>
        <charset val="238"/>
      </rPr>
      <t>ø</t>
    </r>
    <r>
      <rPr>
        <sz val="7.2"/>
        <color theme="1"/>
        <rFont val="Calibri"/>
        <family val="2"/>
        <charset val="238"/>
      </rPr>
      <t xml:space="preserve"> </t>
    </r>
    <r>
      <rPr>
        <sz val="9"/>
        <color theme="1"/>
        <rFont val="Calibri"/>
        <family val="2"/>
        <charset val="238"/>
        <scheme val="minor"/>
      </rPr>
      <t>230 x 200 mm</t>
    </r>
  </si>
  <si>
    <r>
      <rPr>
        <sz val="9"/>
        <color theme="1"/>
        <rFont val="Calibri"/>
        <family val="2"/>
        <charset val="238"/>
      </rPr>
      <t>ø</t>
    </r>
    <r>
      <rPr>
        <sz val="7.2"/>
        <color theme="1"/>
        <rFont val="Calibri"/>
        <family val="2"/>
        <charset val="238"/>
      </rPr>
      <t xml:space="preserve"> </t>
    </r>
    <r>
      <rPr>
        <sz val="9"/>
        <color theme="1"/>
        <rFont val="Calibri"/>
        <family val="2"/>
        <charset val="238"/>
        <scheme val="minor"/>
      </rPr>
      <t>230 x 400 mm</t>
    </r>
  </si>
  <si>
    <t>1000 x 1000 x 1000 mm</t>
  </si>
  <si>
    <t>700 x 700 x 700 mm</t>
  </si>
  <si>
    <t>1800 x 780 x 840 mm</t>
  </si>
  <si>
    <t>540 x 440 x 770 mm</t>
  </si>
  <si>
    <t>550 x 540 x 450 mm</t>
  </si>
  <si>
    <t>540 x 610 x 460 mm</t>
  </si>
  <si>
    <t>640 x 620 x 380 - 490 mm</t>
  </si>
  <si>
    <t>800 x600 x 720 mm</t>
  </si>
  <si>
    <t>1200 x 445 x 800 mm</t>
  </si>
  <si>
    <t>SKŘÍNKA  POSUV.DVEŘE</t>
  </si>
  <si>
    <t>3100 x 900 x 1200</t>
  </si>
  <si>
    <t>1400 x 750-800 x 730 mm</t>
  </si>
  <si>
    <t>OK</t>
  </si>
  <si>
    <t>d 230-250 x 330</t>
  </si>
  <si>
    <t>KÁVOVAR</t>
  </si>
  <si>
    <t>Výpis prvků</t>
  </si>
  <si>
    <t>Orientační rozměry</t>
  </si>
  <si>
    <t>Cena v Kč/ks bez DPH</t>
  </si>
  <si>
    <t>Cena v Kč/ks s DPH</t>
  </si>
  <si>
    <t>Celkem v Kč bez DPH</t>
  </si>
  <si>
    <t>Celkem v Kč s DPH</t>
  </si>
  <si>
    <t>Místnost</t>
  </si>
  <si>
    <t>Celkem:</t>
  </si>
  <si>
    <t>Rozšíření centra Intemac - Nábytek a vybavení administrativní části a exteriéru</t>
  </si>
  <si>
    <t>1800 x 1200 x 430 mm</t>
  </si>
  <si>
    <t>ODPADKOVÝ KOŠ</t>
  </si>
  <si>
    <t>CHLADNIČKA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</si>
</sst>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_-* #,##0\ _K_č_-;\-* #,##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7.2"/>
      <color theme="1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2" fillId="2" borderId="3" xfId="1" applyNumberFormat="1" applyFont="1" applyFill="1" applyBorder="1" applyAlignment="1">
      <alignment horizontal="center" vertical="center" wrapText="1"/>
    </xf>
    <xf numFmtId="2" fontId="2" fillId="0" borderId="3" xfId="1" applyNumberFormat="1" applyFont="1" applyBorder="1" applyAlignment="1">
      <alignment horizontal="center" vertical="center" wrapText="1"/>
    </xf>
    <xf numFmtId="2" fontId="4" fillId="0" borderId="3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/>
    </xf>
    <xf numFmtId="2" fontId="2" fillId="0" borderId="1" xfId="1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2" fontId="4" fillId="0" borderId="9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</cellXfs>
  <cellStyles count="2">
    <cellStyle name="Čárka" xfId="1" builtinId="3"/>
    <cellStyle name="Normální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  <alignment horizontal="center" vertical="center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2" formatCode="0.00"/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164" formatCode="_-* #,##0.00\ _K_č_-;\-* #,##0.00\ _K_č_-;_-* &quot;-&quot;??\ _K_č_-;_-@_-"/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6:P34" totalsRowShown="0" headerRowDxfId="20" dataDxfId="18" headerRowBorderDxfId="19" tableBorderDxfId="17" totalsRowBorderDxfId="16">
  <tableColumns count="16">
    <tableColumn id="1" xr3:uid="{00000000-0010-0000-0000-000001000000}" name="N" dataDxfId="15"/>
    <tableColumn id="10" xr3:uid="{00000000-0010-0000-0000-00000A000000}" name="OZNAČENÍ" dataDxfId="14"/>
    <tableColumn id="6" xr3:uid="{00000000-0010-0000-0000-000006000000}" name="TYPOLOGIE" dataDxfId="13"/>
    <tableColumn id="2" xr3:uid="{00000000-0010-0000-0000-000002000000}" name="Orientační rozměry" dataDxfId="12"/>
    <tableColumn id="7" xr3:uid="{00000000-0010-0000-0000-000007000000}" name="POČET" dataDxfId="11"/>
    <tableColumn id="8" xr3:uid="{00000000-0010-0000-0000-000008000000}" name="Cena v Kč/ks bez DPH" dataDxfId="10"/>
    <tableColumn id="3" xr3:uid="{00000000-0010-0000-0000-000003000000}" name="Cena v Kč/ks s DPH" dataDxfId="9">
      <calculatedColumnFormula>Tabulka1[[#This Row],[Cena v Kč/ks bez DPH]]*1.21</calculatedColumnFormula>
    </tableColumn>
    <tableColumn id="9" xr3:uid="{00000000-0010-0000-0000-000009000000}" name="Celkem v Kč bez DPH" dataDxfId="8">
      <calculatedColumnFormula>(Tabulka1[[#This Row],[Cena v Kč/ks bez DPH]]*Tabulka1[[#This Row],[POČET]])</calculatedColumnFormula>
    </tableColumn>
    <tableColumn id="11" xr3:uid="{00000000-0010-0000-0000-00000B000000}" name="Celkem v Kč s DPH" dataDxfId="7">
      <calculatedColumnFormula>Tabulka1[[#This Row],[Cena v Kč/ks s DPH]]*Tabulka1[[#This Row],[POČET]]</calculatedColumnFormula>
    </tableColumn>
    <tableColumn id="12" xr3:uid="{00000000-0010-0000-0000-00000C000000}" name="151" dataDxfId="6"/>
    <tableColumn id="14" xr3:uid="{00000000-0010-0000-0000-00000E000000}" name="153" dataDxfId="5"/>
    <tableColumn id="16" xr3:uid="{00000000-0010-0000-0000-000010000000}" name="154" dataDxfId="4"/>
    <tableColumn id="15" xr3:uid="{00000000-0010-0000-0000-00000F000000}" name="156" dataDxfId="3"/>
    <tableColumn id="20" xr3:uid="{00000000-0010-0000-0000-000014000000}" name="252" dataDxfId="2"/>
    <tableColumn id="21" xr3:uid="{00000000-0010-0000-0000-000015000000}" name="254" dataDxfId="1"/>
    <tableColumn id="22" xr3:uid="{00000000-0010-0000-0000-000016000000}" name="35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6"/>
  <sheetViews>
    <sheetView tabSelected="1" topLeftCell="B1" zoomScale="80" zoomScaleNormal="80" workbookViewId="0">
      <selection activeCell="E40" sqref="E40"/>
    </sheetView>
  </sheetViews>
  <sheetFormatPr defaultColWidth="9.1796875" defaultRowHeight="12" x14ac:dyDescent="0.35"/>
  <cols>
    <col min="1" max="1" width="5.7265625" style="1" customWidth="1"/>
    <col min="2" max="2" width="9.453125" style="1" customWidth="1"/>
    <col min="3" max="4" width="19.1796875" style="1" customWidth="1"/>
    <col min="5" max="5" width="6.90625" style="1" customWidth="1"/>
    <col min="6" max="6" width="16.08984375" style="2" customWidth="1"/>
    <col min="7" max="7" width="15.6328125" style="2" customWidth="1"/>
    <col min="8" max="8" width="14.7265625" style="3" customWidth="1"/>
    <col min="9" max="9" width="15.26953125" style="3" customWidth="1"/>
    <col min="10" max="16" width="5.54296875" style="1" customWidth="1"/>
    <col min="17" max="16384" width="9.1796875" style="1"/>
  </cols>
  <sheetData>
    <row r="1" spans="1:17" ht="18.5" x14ac:dyDescent="0.35">
      <c r="A1" s="44" t="s">
        <v>89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</row>
    <row r="2" spans="1:17" ht="18.5" x14ac:dyDescent="0.35">
      <c r="A2" s="8"/>
      <c r="B2" s="8"/>
      <c r="C2" s="8"/>
      <c r="D2" s="8"/>
      <c r="E2" s="8"/>
      <c r="F2" s="9"/>
      <c r="G2" s="9"/>
      <c r="H2" s="8"/>
      <c r="I2" s="8"/>
      <c r="J2" s="8"/>
      <c r="K2" s="8"/>
      <c r="L2" s="8"/>
      <c r="M2" s="8"/>
      <c r="N2" s="8"/>
      <c r="O2" s="8"/>
      <c r="P2" s="8"/>
    </row>
    <row r="3" spans="1:17" ht="18.5" x14ac:dyDescent="0.35">
      <c r="A3" s="44" t="s">
        <v>81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</row>
    <row r="4" spans="1:17" ht="19" thickBot="1" x14ac:dyDescent="0.4">
      <c r="A4" s="2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</row>
    <row r="5" spans="1:17" ht="12.5" thickBot="1" x14ac:dyDescent="0.4">
      <c r="J5" s="46" t="s">
        <v>87</v>
      </c>
      <c r="K5" s="47"/>
      <c r="L5" s="47"/>
      <c r="M5" s="47"/>
      <c r="N5" s="47"/>
      <c r="O5" s="47"/>
      <c r="P5" s="48"/>
    </row>
    <row r="6" spans="1:17" ht="24.5" thickBot="1" x14ac:dyDescent="0.4">
      <c r="A6" s="23" t="s">
        <v>2</v>
      </c>
      <c r="B6" s="24" t="s">
        <v>10</v>
      </c>
      <c r="C6" s="24" t="s">
        <v>0</v>
      </c>
      <c r="D6" s="24" t="s">
        <v>82</v>
      </c>
      <c r="E6" s="24" t="s">
        <v>1</v>
      </c>
      <c r="F6" s="25" t="s">
        <v>83</v>
      </c>
      <c r="G6" s="25" t="s">
        <v>84</v>
      </c>
      <c r="H6" s="38" t="s">
        <v>85</v>
      </c>
      <c r="I6" s="38" t="s">
        <v>86</v>
      </c>
      <c r="J6" s="39" t="s">
        <v>14</v>
      </c>
      <c r="K6" s="39" t="s">
        <v>15</v>
      </c>
      <c r="L6" s="39" t="s">
        <v>13</v>
      </c>
      <c r="M6" s="39" t="s">
        <v>16</v>
      </c>
      <c r="N6" s="39" t="s">
        <v>17</v>
      </c>
      <c r="O6" s="39" t="s">
        <v>11</v>
      </c>
      <c r="P6" s="40" t="s">
        <v>12</v>
      </c>
      <c r="Q6" s="4"/>
    </row>
    <row r="7" spans="1:17" ht="30" customHeight="1" x14ac:dyDescent="0.35">
      <c r="A7" s="10">
        <v>1</v>
      </c>
      <c r="B7" s="11" t="s">
        <v>20</v>
      </c>
      <c r="C7" s="12" t="s">
        <v>21</v>
      </c>
      <c r="D7" s="12" t="s">
        <v>53</v>
      </c>
      <c r="E7" s="11">
        <f>SUM(Tabulka1[[#This Row],[151]:[351]])</f>
        <v>3</v>
      </c>
      <c r="F7" s="28">
        <v>0</v>
      </c>
      <c r="G7" s="29">
        <f>Tabulka1[[#This Row],[Cena v Kč/ks bez DPH]]*1.21</f>
        <v>0</v>
      </c>
      <c r="H7" s="30">
        <f>(Tabulka1[[#This Row],[Cena v Kč/ks bez DPH]]*Tabulka1[[#This Row],[POČET]])</f>
        <v>0</v>
      </c>
      <c r="I7" s="30">
        <f>Tabulka1[[#This Row],[Cena v Kč/ks s DPH]]*Tabulka1[[#This Row],[POČET]]</f>
        <v>0</v>
      </c>
      <c r="J7" s="11"/>
      <c r="K7" s="11"/>
      <c r="L7" s="11">
        <v>3</v>
      </c>
      <c r="M7" s="11"/>
      <c r="N7" s="11"/>
      <c r="O7" s="11"/>
      <c r="P7" s="22"/>
    </row>
    <row r="8" spans="1:17" ht="30" customHeight="1" x14ac:dyDescent="0.35">
      <c r="A8" s="13">
        <v>2</v>
      </c>
      <c r="B8" s="14" t="s">
        <v>9</v>
      </c>
      <c r="C8" s="15" t="s">
        <v>4</v>
      </c>
      <c r="D8" s="15" t="s">
        <v>54</v>
      </c>
      <c r="E8" s="14">
        <f>SUM(Tabulka1[[#This Row],[151]:[351]])</f>
        <v>4</v>
      </c>
      <c r="F8" s="28">
        <v>0</v>
      </c>
      <c r="G8" s="31">
        <f>Tabulka1[[#This Row],[Cena v Kč/ks bez DPH]]*1.21</f>
        <v>0</v>
      </c>
      <c r="H8" s="32">
        <f>(Tabulka1[[#This Row],[Cena v Kč/ks bez DPH]]*Tabulka1[[#This Row],[POČET]])</f>
        <v>0</v>
      </c>
      <c r="I8" s="32">
        <f>Tabulka1[[#This Row],[Cena v Kč/ks s DPH]]*Tabulka1[[#This Row],[POČET]]</f>
        <v>0</v>
      </c>
      <c r="J8" s="17"/>
      <c r="K8" s="17"/>
      <c r="L8" s="17">
        <v>2</v>
      </c>
      <c r="M8" s="17"/>
      <c r="N8" s="17"/>
      <c r="O8" s="17">
        <v>2</v>
      </c>
      <c r="P8" s="18"/>
    </row>
    <row r="9" spans="1:17" ht="30" customHeight="1" x14ac:dyDescent="0.35">
      <c r="A9" s="13">
        <v>3</v>
      </c>
      <c r="B9" s="14" t="s">
        <v>22</v>
      </c>
      <c r="C9" s="15" t="s">
        <v>19</v>
      </c>
      <c r="D9" s="15" t="s">
        <v>55</v>
      </c>
      <c r="E9" s="14">
        <f>SUM(Tabulka1[[#This Row],[151]:[351]])</f>
        <v>2</v>
      </c>
      <c r="F9" s="28">
        <v>0</v>
      </c>
      <c r="G9" s="33">
        <f>Tabulka1[[#This Row],[Cena v Kč/ks bez DPH]]*1.21</f>
        <v>0</v>
      </c>
      <c r="H9" s="32">
        <f>(Tabulka1[[#This Row],[Cena v Kč/ks bez DPH]]*Tabulka1[[#This Row],[POČET]])</f>
        <v>0</v>
      </c>
      <c r="I9" s="32">
        <f>Tabulka1[[#This Row],[Cena v Kč/ks s DPH]]*Tabulka1[[#This Row],[POČET]]</f>
        <v>0</v>
      </c>
      <c r="J9" s="14"/>
      <c r="K9" s="14"/>
      <c r="L9" s="14">
        <v>2</v>
      </c>
      <c r="M9" s="14"/>
      <c r="N9" s="14"/>
      <c r="O9" s="14"/>
      <c r="P9" s="16"/>
    </row>
    <row r="10" spans="1:17" ht="30" customHeight="1" x14ac:dyDescent="0.35">
      <c r="A10" s="13">
        <v>4</v>
      </c>
      <c r="B10" s="14" t="s">
        <v>23</v>
      </c>
      <c r="C10" s="15" t="s">
        <v>24</v>
      </c>
      <c r="D10" s="15" t="s">
        <v>56</v>
      </c>
      <c r="E10" s="14">
        <f>SUM(Tabulka1[[#This Row],[151]:[351]])</f>
        <v>3</v>
      </c>
      <c r="F10" s="28">
        <v>0</v>
      </c>
      <c r="G10" s="33">
        <f>Tabulka1[[#This Row],[Cena v Kč/ks bez DPH]]*1.21</f>
        <v>0</v>
      </c>
      <c r="H10" s="32">
        <f>(Tabulka1[[#This Row],[Cena v Kč/ks bez DPH]]*Tabulka1[[#This Row],[POČET]])</f>
        <v>0</v>
      </c>
      <c r="I10" s="32">
        <f>Tabulka1[[#This Row],[Cena v Kč/ks s DPH]]*Tabulka1[[#This Row],[POČET]]</f>
        <v>0</v>
      </c>
      <c r="J10" s="14"/>
      <c r="K10" s="14"/>
      <c r="L10" s="14">
        <v>3</v>
      </c>
      <c r="M10" s="14"/>
      <c r="N10" s="14"/>
      <c r="O10" s="14"/>
      <c r="P10" s="16"/>
    </row>
    <row r="11" spans="1:17" ht="30" customHeight="1" x14ac:dyDescent="0.35">
      <c r="A11" s="13">
        <v>5</v>
      </c>
      <c r="B11" s="14" t="s">
        <v>18</v>
      </c>
      <c r="C11" s="15" t="s">
        <v>19</v>
      </c>
      <c r="D11" s="15" t="s">
        <v>57</v>
      </c>
      <c r="E11" s="14">
        <f>SUM(Tabulka1[[#This Row],[151]:[351]])</f>
        <v>1</v>
      </c>
      <c r="F11" s="28">
        <v>0</v>
      </c>
      <c r="G11" s="33">
        <f>Tabulka1[[#This Row],[Cena v Kč/ks bez DPH]]*1.21</f>
        <v>0</v>
      </c>
      <c r="H11" s="32">
        <f>(Tabulka1[[#This Row],[Cena v Kč/ks bez DPH]]*Tabulka1[[#This Row],[POČET]])</f>
        <v>0</v>
      </c>
      <c r="I11" s="32">
        <f>Tabulka1[[#This Row],[Cena v Kč/ks s DPH]]*Tabulka1[[#This Row],[POČET]]</f>
        <v>0</v>
      </c>
      <c r="J11" s="14"/>
      <c r="K11" s="14"/>
      <c r="L11" s="14"/>
      <c r="M11" s="14">
        <v>1</v>
      </c>
      <c r="N11" s="14"/>
      <c r="O11" s="14"/>
      <c r="P11" s="16"/>
    </row>
    <row r="12" spans="1:17" ht="30" customHeight="1" x14ac:dyDescent="0.35">
      <c r="A12" s="13">
        <v>6</v>
      </c>
      <c r="B12" s="14" t="s">
        <v>25</v>
      </c>
      <c r="C12" s="15" t="s">
        <v>26</v>
      </c>
      <c r="D12" s="15" t="s">
        <v>77</v>
      </c>
      <c r="E12" s="14">
        <f>SUM(Tabulka1[[#This Row],[151]:[351]])</f>
        <v>3</v>
      </c>
      <c r="F12" s="28">
        <v>0</v>
      </c>
      <c r="G12" s="33">
        <f>Tabulka1[[#This Row],[Cena v Kč/ks bez DPH]]*1.21</f>
        <v>0</v>
      </c>
      <c r="H12" s="32">
        <f>(Tabulka1[[#This Row],[Cena v Kč/ks bez DPH]]*Tabulka1[[#This Row],[POČET]])</f>
        <v>0</v>
      </c>
      <c r="I12" s="32">
        <f>Tabulka1[[#This Row],[Cena v Kč/ks s DPH]]*Tabulka1[[#This Row],[POČET]]</f>
        <v>0</v>
      </c>
      <c r="J12" s="14"/>
      <c r="K12" s="14"/>
      <c r="L12" s="14"/>
      <c r="M12" s="14">
        <v>2</v>
      </c>
      <c r="N12" s="14"/>
      <c r="O12" s="14">
        <v>1</v>
      </c>
      <c r="P12" s="16"/>
    </row>
    <row r="13" spans="1:17" ht="30" customHeight="1" x14ac:dyDescent="0.35">
      <c r="A13" s="13">
        <v>7</v>
      </c>
      <c r="B13" s="14" t="s">
        <v>27</v>
      </c>
      <c r="C13" s="15" t="s">
        <v>19</v>
      </c>
      <c r="D13" s="15" t="s">
        <v>73</v>
      </c>
      <c r="E13" s="19">
        <f>SUM(Tabulka1[[#This Row],[151]:[351]])</f>
        <v>19</v>
      </c>
      <c r="F13" s="28">
        <v>0</v>
      </c>
      <c r="G13" s="33">
        <f>Tabulka1[[#This Row],[Cena v Kč/ks bez DPH]]*1.21</f>
        <v>0</v>
      </c>
      <c r="H13" s="32">
        <f>(Tabulka1[[#This Row],[Cena v Kč/ks bez DPH]]*Tabulka1[[#This Row],[POČET]])</f>
        <v>0</v>
      </c>
      <c r="I13" s="32">
        <f>Tabulka1[[#This Row],[Cena v Kč/ks s DPH]]*Tabulka1[[#This Row],[POČET]]</f>
        <v>0</v>
      </c>
      <c r="J13" s="14"/>
      <c r="K13" s="14"/>
      <c r="L13" s="14"/>
      <c r="M13" s="14"/>
      <c r="N13" s="19">
        <v>19</v>
      </c>
      <c r="O13" s="14"/>
      <c r="P13" s="16"/>
    </row>
    <row r="14" spans="1:17" ht="30" customHeight="1" x14ac:dyDescent="0.35">
      <c r="A14" s="13">
        <v>8</v>
      </c>
      <c r="B14" s="14" t="s">
        <v>28</v>
      </c>
      <c r="C14" s="15" t="s">
        <v>24</v>
      </c>
      <c r="D14" s="15" t="s">
        <v>58</v>
      </c>
      <c r="E14" s="14">
        <f>SUM(Tabulka1[[#This Row],[151]:[351]])</f>
        <v>1</v>
      </c>
      <c r="F14" s="28">
        <v>0</v>
      </c>
      <c r="G14" s="33">
        <f>Tabulka1[[#This Row],[Cena v Kč/ks bez DPH]]*1.21</f>
        <v>0</v>
      </c>
      <c r="H14" s="32">
        <f>(Tabulka1[[#This Row],[Cena v Kč/ks bez DPH]]*Tabulka1[[#This Row],[POČET]])</f>
        <v>0</v>
      </c>
      <c r="I14" s="32">
        <f>Tabulka1[[#This Row],[Cena v Kč/ks s DPH]]*Tabulka1[[#This Row],[POČET]]</f>
        <v>0</v>
      </c>
      <c r="J14" s="14"/>
      <c r="K14" s="14"/>
      <c r="L14" s="14">
        <v>1</v>
      </c>
      <c r="M14" s="14"/>
      <c r="N14" s="14"/>
      <c r="O14" s="14"/>
      <c r="P14" s="16"/>
    </row>
    <row r="15" spans="1:17" ht="30" customHeight="1" x14ac:dyDescent="0.35">
      <c r="A15" s="13">
        <v>9</v>
      </c>
      <c r="B15" s="14" t="s">
        <v>29</v>
      </c>
      <c r="C15" s="15" t="s">
        <v>30</v>
      </c>
      <c r="D15" s="15" t="s">
        <v>59</v>
      </c>
      <c r="E15" s="14">
        <f>SUM(Tabulka1[[#This Row],[151]:[351]])</f>
        <v>2</v>
      </c>
      <c r="F15" s="28">
        <v>0</v>
      </c>
      <c r="G15" s="33">
        <f>Tabulka1[[#This Row],[Cena v Kč/ks bez DPH]]*1.21</f>
        <v>0</v>
      </c>
      <c r="H15" s="32">
        <f>(Tabulka1[[#This Row],[Cena v Kč/ks bez DPH]]*Tabulka1[[#This Row],[POČET]])</f>
        <v>0</v>
      </c>
      <c r="I15" s="32">
        <f>Tabulka1[[#This Row],[Cena v Kč/ks s DPH]]*Tabulka1[[#This Row],[POČET]]</f>
        <v>0</v>
      </c>
      <c r="J15" s="14"/>
      <c r="K15" s="14"/>
      <c r="L15" s="14"/>
      <c r="M15" s="14"/>
      <c r="N15" s="14"/>
      <c r="O15" s="14"/>
      <c r="P15" s="16">
        <v>2</v>
      </c>
    </row>
    <row r="16" spans="1:17" ht="30" customHeight="1" x14ac:dyDescent="0.35">
      <c r="A16" s="13">
        <v>10</v>
      </c>
      <c r="B16" s="19" t="s">
        <v>60</v>
      </c>
      <c r="C16" s="15" t="s">
        <v>31</v>
      </c>
      <c r="D16" s="15" t="s">
        <v>90</v>
      </c>
      <c r="E16" s="14">
        <f>SUM(Tabulka1[[#This Row],[151]:[351]])</f>
        <v>1</v>
      </c>
      <c r="F16" s="28">
        <v>0</v>
      </c>
      <c r="G16" s="33">
        <f>Tabulka1[[#This Row],[Cena v Kč/ks bez DPH]]*1.21</f>
        <v>0</v>
      </c>
      <c r="H16" s="32">
        <f>(Tabulka1[[#This Row],[Cena v Kč/ks bez DPH]]*Tabulka1[[#This Row],[POČET]])</f>
        <v>0</v>
      </c>
      <c r="I16" s="32">
        <f>Tabulka1[[#This Row],[Cena v Kč/ks s DPH]]*Tabulka1[[#This Row],[POČET]]</f>
        <v>0</v>
      </c>
      <c r="J16" s="14"/>
      <c r="K16" s="14"/>
      <c r="L16" s="14">
        <v>1</v>
      </c>
      <c r="M16" s="14"/>
      <c r="N16" s="14"/>
      <c r="O16" s="14"/>
      <c r="P16" s="16"/>
    </row>
    <row r="17" spans="1:16" ht="30" customHeight="1" x14ac:dyDescent="0.35">
      <c r="A17" s="13">
        <v>12</v>
      </c>
      <c r="B17" s="19" t="s">
        <v>32</v>
      </c>
      <c r="C17" s="15" t="s">
        <v>3</v>
      </c>
      <c r="D17" s="15" t="s">
        <v>61</v>
      </c>
      <c r="E17" s="14">
        <f>SUM(Tabulka1[[#This Row],[151]:[351]])</f>
        <v>1</v>
      </c>
      <c r="F17" s="28">
        <v>0</v>
      </c>
      <c r="G17" s="33">
        <f>Tabulka1[[#This Row],[Cena v Kč/ks bez DPH]]*1.21</f>
        <v>0</v>
      </c>
      <c r="H17" s="32">
        <f>(Tabulka1[[#This Row],[Cena v Kč/ks bez DPH]]*Tabulka1[[#This Row],[POČET]])</f>
        <v>0</v>
      </c>
      <c r="I17" s="32">
        <f>Tabulka1[[#This Row],[Cena v Kč/ks s DPH]]*Tabulka1[[#This Row],[POČET]]</f>
        <v>0</v>
      </c>
      <c r="J17" s="14"/>
      <c r="K17" s="14"/>
      <c r="L17" s="14"/>
      <c r="M17" s="14"/>
      <c r="N17" s="14"/>
      <c r="O17" s="14">
        <v>1</v>
      </c>
      <c r="P17" s="16"/>
    </row>
    <row r="18" spans="1:16" ht="30" customHeight="1" x14ac:dyDescent="0.35">
      <c r="A18" s="13">
        <v>13</v>
      </c>
      <c r="B18" s="19" t="s">
        <v>33</v>
      </c>
      <c r="C18" s="15" t="s">
        <v>34</v>
      </c>
      <c r="D18" s="15" t="s">
        <v>62</v>
      </c>
      <c r="E18" s="14">
        <f>SUM(Tabulka1[[#This Row],[151]:[351]])</f>
        <v>1</v>
      </c>
      <c r="F18" s="28">
        <v>0</v>
      </c>
      <c r="G18" s="33">
        <f>Tabulka1[[#This Row],[Cena v Kč/ks bez DPH]]*1.21</f>
        <v>0</v>
      </c>
      <c r="H18" s="32">
        <f>(Tabulka1[[#This Row],[Cena v Kč/ks bez DPH]]*Tabulka1[[#This Row],[POČET]])</f>
        <v>0</v>
      </c>
      <c r="I18" s="32">
        <f>Tabulka1[[#This Row],[Cena v Kč/ks s DPH]]*Tabulka1[[#This Row],[POČET]]</f>
        <v>0</v>
      </c>
      <c r="J18" s="14"/>
      <c r="K18" s="14"/>
      <c r="L18" s="14"/>
      <c r="M18" s="14">
        <v>1</v>
      </c>
      <c r="N18" s="14"/>
      <c r="O18" s="14"/>
      <c r="P18" s="16"/>
    </row>
    <row r="19" spans="1:16" ht="30" customHeight="1" x14ac:dyDescent="0.35">
      <c r="A19" s="13">
        <v>14</v>
      </c>
      <c r="B19" s="19" t="s">
        <v>35</v>
      </c>
      <c r="C19" s="15" t="s">
        <v>75</v>
      </c>
      <c r="D19" s="15" t="s">
        <v>74</v>
      </c>
      <c r="E19" s="14">
        <f>SUM(Tabulka1[[#This Row],[151]:[351]])</f>
        <v>1</v>
      </c>
      <c r="F19" s="28">
        <v>0</v>
      </c>
      <c r="G19" s="33">
        <f>Tabulka1[[#This Row],[Cena v Kč/ks bez DPH]]*1.21</f>
        <v>0</v>
      </c>
      <c r="H19" s="32">
        <f>(Tabulka1[[#This Row],[Cena v Kč/ks bez DPH]]*Tabulka1[[#This Row],[POČET]])</f>
        <v>0</v>
      </c>
      <c r="I19" s="32">
        <f>Tabulka1[[#This Row],[Cena v Kč/ks s DPH]]*Tabulka1[[#This Row],[POČET]]</f>
        <v>0</v>
      </c>
      <c r="J19" s="14"/>
      <c r="K19" s="14"/>
      <c r="L19" s="14"/>
      <c r="M19" s="14"/>
      <c r="N19" s="14">
        <v>1</v>
      </c>
      <c r="O19" s="14"/>
      <c r="P19" s="16"/>
    </row>
    <row r="20" spans="1:16" ht="30" customHeight="1" x14ac:dyDescent="0.35">
      <c r="A20" s="13">
        <v>18</v>
      </c>
      <c r="B20" s="14" t="s">
        <v>8</v>
      </c>
      <c r="C20" s="15" t="s">
        <v>7</v>
      </c>
      <c r="D20" s="15" t="s">
        <v>63</v>
      </c>
      <c r="E20" s="14">
        <f>SUM(Tabulka1[[#This Row],[151]:[351]])</f>
        <v>6</v>
      </c>
      <c r="F20" s="28">
        <v>0</v>
      </c>
      <c r="G20" s="31">
        <f>Tabulka1[[#This Row],[Cena v Kč/ks bez DPH]]*1.21</f>
        <v>0</v>
      </c>
      <c r="H20" s="32">
        <f>(Tabulka1[[#This Row],[Cena v Kč/ks bez DPH]]*Tabulka1[[#This Row],[POČET]])</f>
        <v>0</v>
      </c>
      <c r="I20" s="32">
        <f>Tabulka1[[#This Row],[Cena v Kč/ks s DPH]]*Tabulka1[[#This Row],[POČET]]</f>
        <v>0</v>
      </c>
      <c r="J20" s="17"/>
      <c r="K20" s="17"/>
      <c r="L20" s="17">
        <v>2</v>
      </c>
      <c r="M20" s="17"/>
      <c r="N20" s="17"/>
      <c r="O20" s="17">
        <v>4</v>
      </c>
      <c r="P20" s="18"/>
    </row>
    <row r="21" spans="1:16" ht="30" customHeight="1" x14ac:dyDescent="0.35">
      <c r="A21" s="13">
        <v>19</v>
      </c>
      <c r="B21" s="14" t="s">
        <v>37</v>
      </c>
      <c r="C21" s="15" t="s">
        <v>36</v>
      </c>
      <c r="D21" s="15" t="s">
        <v>64</v>
      </c>
      <c r="E21" s="14">
        <f>SUM(Tabulka1[[#This Row],[151]:[351]])</f>
        <v>3</v>
      </c>
      <c r="F21" s="28">
        <v>0</v>
      </c>
      <c r="G21" s="33">
        <f>Tabulka1[[#This Row],[Cena v Kč/ks bez DPH]]*1.21</f>
        <v>0</v>
      </c>
      <c r="H21" s="32">
        <f>(Tabulka1[[#This Row],[Cena v Kč/ks bez DPH]]*Tabulka1[[#This Row],[POČET]])</f>
        <v>0</v>
      </c>
      <c r="I21" s="32">
        <f>Tabulka1[[#This Row],[Cena v Kč/ks s DPH]]*Tabulka1[[#This Row],[POČET]]</f>
        <v>0</v>
      </c>
      <c r="J21" s="14"/>
      <c r="K21" s="14"/>
      <c r="L21" s="14">
        <v>3</v>
      </c>
      <c r="M21" s="14"/>
      <c r="N21" s="14"/>
      <c r="O21" s="14"/>
      <c r="P21" s="16"/>
    </row>
    <row r="22" spans="1:16" ht="30" customHeight="1" x14ac:dyDescent="0.35">
      <c r="A22" s="13">
        <v>20</v>
      </c>
      <c r="B22" s="14" t="s">
        <v>39</v>
      </c>
      <c r="C22" s="15" t="s">
        <v>36</v>
      </c>
      <c r="D22" s="15" t="s">
        <v>65</v>
      </c>
      <c r="E22" s="14">
        <f>SUM(Tabulka1[[#This Row],[151]:[351]])</f>
        <v>9</v>
      </c>
      <c r="F22" s="28">
        <v>0</v>
      </c>
      <c r="G22" s="33">
        <f>Tabulka1[[#This Row],[Cena v Kč/ks bez DPH]]*1.21</f>
        <v>0</v>
      </c>
      <c r="H22" s="32">
        <f>(Tabulka1[[#This Row],[Cena v Kč/ks bez DPH]]*Tabulka1[[#This Row],[POČET]])</f>
        <v>0</v>
      </c>
      <c r="I22" s="32">
        <f>Tabulka1[[#This Row],[Cena v Kč/ks s DPH]]*Tabulka1[[#This Row],[POČET]]</f>
        <v>0</v>
      </c>
      <c r="J22" s="14"/>
      <c r="K22" s="14"/>
      <c r="L22" s="14">
        <v>3</v>
      </c>
      <c r="M22" s="14">
        <v>1</v>
      </c>
      <c r="N22" s="14">
        <v>3</v>
      </c>
      <c r="O22" s="14">
        <v>2</v>
      </c>
      <c r="P22" s="16"/>
    </row>
    <row r="23" spans="1:16" ht="30" customHeight="1" x14ac:dyDescent="0.35">
      <c r="A23" s="13">
        <v>21</v>
      </c>
      <c r="B23" s="14" t="s">
        <v>40</v>
      </c>
      <c r="C23" s="15" t="s">
        <v>42</v>
      </c>
      <c r="D23" s="15" t="s">
        <v>66</v>
      </c>
      <c r="E23" s="14">
        <f>SUM(Tabulka1[[#This Row],[151]:[351]])</f>
        <v>2</v>
      </c>
      <c r="F23" s="28">
        <v>0</v>
      </c>
      <c r="G23" s="33">
        <f>Tabulka1[[#This Row],[Cena v Kč/ks bez DPH]]*1.21</f>
        <v>0</v>
      </c>
      <c r="H23" s="32">
        <f>(Tabulka1[[#This Row],[Cena v Kč/ks bez DPH]]*Tabulka1[[#This Row],[POČET]])</f>
        <v>0</v>
      </c>
      <c r="I23" s="32">
        <f>Tabulka1[[#This Row],[Cena v Kč/ks s DPH]]*Tabulka1[[#This Row],[POČET]]</f>
        <v>0</v>
      </c>
      <c r="J23" s="14"/>
      <c r="K23" s="14"/>
      <c r="L23" s="14"/>
      <c r="M23" s="14"/>
      <c r="N23" s="14"/>
      <c r="O23" s="14"/>
      <c r="P23" s="16">
        <v>2</v>
      </c>
    </row>
    <row r="24" spans="1:16" ht="30" customHeight="1" x14ac:dyDescent="0.35">
      <c r="A24" s="13">
        <v>22</v>
      </c>
      <c r="B24" s="14" t="s">
        <v>41</v>
      </c>
      <c r="C24" s="15" t="s">
        <v>42</v>
      </c>
      <c r="D24" s="15" t="s">
        <v>67</v>
      </c>
      <c r="E24" s="14">
        <f>SUM(Tabulka1[[#This Row],[151]:[351]])</f>
        <v>1</v>
      </c>
      <c r="F24" s="28">
        <v>0</v>
      </c>
      <c r="G24" s="33">
        <f>Tabulka1[[#This Row],[Cena v Kč/ks bez DPH]]*1.21</f>
        <v>0</v>
      </c>
      <c r="H24" s="32">
        <f>(Tabulka1[[#This Row],[Cena v Kč/ks bez DPH]]*Tabulka1[[#This Row],[POČET]])</f>
        <v>0</v>
      </c>
      <c r="I24" s="32">
        <f>Tabulka1[[#This Row],[Cena v Kč/ks s DPH]]*Tabulka1[[#This Row],[POČET]]</f>
        <v>0</v>
      </c>
      <c r="J24" s="14"/>
      <c r="K24" s="14"/>
      <c r="L24" s="14"/>
      <c r="M24" s="14"/>
      <c r="N24" s="14"/>
      <c r="O24" s="14"/>
      <c r="P24" s="16">
        <v>1</v>
      </c>
    </row>
    <row r="25" spans="1:16" ht="30" customHeight="1" x14ac:dyDescent="0.35">
      <c r="A25" s="13">
        <v>23</v>
      </c>
      <c r="B25" s="14" t="s">
        <v>43</v>
      </c>
      <c r="C25" s="15" t="s">
        <v>44</v>
      </c>
      <c r="D25" s="15" t="s">
        <v>68</v>
      </c>
      <c r="E25" s="14">
        <f>SUM(Tabulka1[[#This Row],[151]:[351]])</f>
        <v>2</v>
      </c>
      <c r="F25" s="28">
        <v>0</v>
      </c>
      <c r="G25" s="33">
        <f>Tabulka1[[#This Row],[Cena v Kč/ks bez DPH]]*1.21</f>
        <v>0</v>
      </c>
      <c r="H25" s="32">
        <f>(Tabulka1[[#This Row],[Cena v Kč/ks bez DPH]]*Tabulka1[[#This Row],[POČET]])</f>
        <v>0</v>
      </c>
      <c r="I25" s="32">
        <f>Tabulka1[[#This Row],[Cena v Kč/ks s DPH]]*Tabulka1[[#This Row],[POČET]]</f>
        <v>0</v>
      </c>
      <c r="J25" s="14"/>
      <c r="K25" s="14"/>
      <c r="L25" s="14"/>
      <c r="M25" s="14"/>
      <c r="N25" s="14"/>
      <c r="O25" s="14"/>
      <c r="P25" s="16">
        <v>2</v>
      </c>
    </row>
    <row r="26" spans="1:16" ht="30" customHeight="1" x14ac:dyDescent="0.35">
      <c r="A26" s="13">
        <v>24</v>
      </c>
      <c r="B26" s="14" t="s">
        <v>38</v>
      </c>
      <c r="C26" s="15" t="s">
        <v>45</v>
      </c>
      <c r="D26" s="15" t="s">
        <v>69</v>
      </c>
      <c r="E26" s="14">
        <f>SUM(Tabulka1[[#This Row],[151]:[351]])</f>
        <v>14</v>
      </c>
      <c r="F26" s="28">
        <v>0</v>
      </c>
      <c r="G26" s="33">
        <f>Tabulka1[[#This Row],[Cena v Kč/ks bez DPH]]*1.21</f>
        <v>0</v>
      </c>
      <c r="H26" s="32">
        <f>(Tabulka1[[#This Row],[Cena v Kč/ks bez DPH]]*Tabulka1[[#This Row],[POČET]])</f>
        <v>0</v>
      </c>
      <c r="I26" s="32">
        <f>Tabulka1[[#This Row],[Cena v Kč/ks s DPH]]*Tabulka1[[#This Row],[POČET]]</f>
        <v>0</v>
      </c>
      <c r="J26" s="14"/>
      <c r="K26" s="14"/>
      <c r="L26" s="14">
        <v>14</v>
      </c>
      <c r="M26" s="14"/>
      <c r="N26" s="14"/>
      <c r="O26" s="14"/>
      <c r="P26" s="16"/>
    </row>
    <row r="27" spans="1:16" ht="30" customHeight="1" x14ac:dyDescent="0.35">
      <c r="A27" s="13">
        <v>25</v>
      </c>
      <c r="B27" s="14" t="s">
        <v>46</v>
      </c>
      <c r="C27" s="15" t="s">
        <v>47</v>
      </c>
      <c r="D27" s="15" t="s">
        <v>72</v>
      </c>
      <c r="E27" s="14">
        <f>SUM(Tabulka1[[#This Row],[151]:[351]])</f>
        <v>2</v>
      </c>
      <c r="F27" s="28">
        <v>0</v>
      </c>
      <c r="G27" s="33">
        <f>Tabulka1[[#This Row],[Cena v Kč/ks bez DPH]]*1.21</f>
        <v>0</v>
      </c>
      <c r="H27" s="32">
        <f>(Tabulka1[[#This Row],[Cena v Kč/ks bez DPH]]*Tabulka1[[#This Row],[POČET]])</f>
        <v>0</v>
      </c>
      <c r="I27" s="32">
        <f>Tabulka1[[#This Row],[Cena v Kč/ks s DPH]]*Tabulka1[[#This Row],[POČET]]</f>
        <v>0</v>
      </c>
      <c r="J27" s="14"/>
      <c r="K27" s="14"/>
      <c r="L27" s="14"/>
      <c r="M27" s="14">
        <v>2</v>
      </c>
      <c r="N27" s="14"/>
      <c r="O27" s="14"/>
      <c r="P27" s="16"/>
    </row>
    <row r="28" spans="1:16" ht="30" customHeight="1" x14ac:dyDescent="0.35">
      <c r="A28" s="13">
        <v>26</v>
      </c>
      <c r="B28" s="14" t="s">
        <v>48</v>
      </c>
      <c r="C28" s="15" t="s">
        <v>49</v>
      </c>
      <c r="D28" s="15" t="s">
        <v>70</v>
      </c>
      <c r="E28" s="14">
        <f>SUM(Tabulka1[[#This Row],[151]:[351]])</f>
        <v>8</v>
      </c>
      <c r="F28" s="28">
        <v>0</v>
      </c>
      <c r="G28" s="33">
        <f>Tabulka1[[#This Row],[Cena v Kč/ks bez DPH]]*1.21</f>
        <v>0</v>
      </c>
      <c r="H28" s="32">
        <f>(Tabulka1[[#This Row],[Cena v Kč/ks bez DPH]]*Tabulka1[[#This Row],[POČET]])</f>
        <v>0</v>
      </c>
      <c r="I28" s="32">
        <f>Tabulka1[[#This Row],[Cena v Kč/ks s DPH]]*Tabulka1[[#This Row],[POČET]]</f>
        <v>0</v>
      </c>
      <c r="J28" s="14"/>
      <c r="K28" s="14"/>
      <c r="L28" s="14"/>
      <c r="M28" s="14"/>
      <c r="N28" s="14"/>
      <c r="O28" s="14"/>
      <c r="P28" s="16">
        <v>8</v>
      </c>
    </row>
    <row r="29" spans="1:16" ht="30" customHeight="1" x14ac:dyDescent="0.35">
      <c r="A29" s="13">
        <v>27</v>
      </c>
      <c r="B29" s="14" t="s">
        <v>50</v>
      </c>
      <c r="C29" s="15" t="s">
        <v>51</v>
      </c>
      <c r="D29" s="15" t="s">
        <v>71</v>
      </c>
      <c r="E29" s="14">
        <f>SUM(Tabulka1[[#This Row],[151]:[351]])</f>
        <v>46</v>
      </c>
      <c r="F29" s="28">
        <v>0</v>
      </c>
      <c r="G29" s="33">
        <f>Tabulka1[[#This Row],[Cena v Kč/ks bez DPH]]*1.21</f>
        <v>0</v>
      </c>
      <c r="H29" s="32">
        <f>(Tabulka1[[#This Row],[Cena v Kč/ks bez DPH]]*Tabulka1[[#This Row],[POČET]])</f>
        <v>0</v>
      </c>
      <c r="I29" s="32">
        <f>Tabulka1[[#This Row],[Cena v Kč/ks s DPH]]*Tabulka1[[#This Row],[POČET]]</f>
        <v>0</v>
      </c>
      <c r="J29" s="14"/>
      <c r="K29" s="14"/>
      <c r="L29" s="14"/>
      <c r="M29" s="14">
        <v>6</v>
      </c>
      <c r="N29" s="14">
        <v>36</v>
      </c>
      <c r="O29" s="14">
        <v>4</v>
      </c>
      <c r="P29" s="16"/>
    </row>
    <row r="30" spans="1:16" ht="30" customHeight="1" x14ac:dyDescent="0.35">
      <c r="A30" s="13">
        <v>28</v>
      </c>
      <c r="B30" s="14" t="s">
        <v>52</v>
      </c>
      <c r="C30" s="15" t="s">
        <v>6</v>
      </c>
      <c r="D30" s="15" t="s">
        <v>76</v>
      </c>
      <c r="E30" s="14">
        <f>SUM(Tabulka1[[#This Row],[151]:[351]])</f>
        <v>1</v>
      </c>
      <c r="F30" s="28">
        <v>0</v>
      </c>
      <c r="G30" s="33">
        <f>Tabulka1[[#This Row],[Cena v Kč/ks bez DPH]]*1.21</f>
        <v>0</v>
      </c>
      <c r="H30" s="32">
        <f>(Tabulka1[[#This Row],[Cena v Kč/ks bez DPH]]*Tabulka1[[#This Row],[POČET]])</f>
        <v>0</v>
      </c>
      <c r="I30" s="32">
        <f>Tabulka1[[#This Row],[Cena v Kč/ks s DPH]]*Tabulka1[[#This Row],[POČET]]</f>
        <v>0</v>
      </c>
      <c r="J30" s="14"/>
      <c r="K30" s="14"/>
      <c r="L30" s="14">
        <v>1</v>
      </c>
      <c r="M30" s="14"/>
      <c r="N30" s="14"/>
      <c r="O30" s="14"/>
      <c r="P30" s="16"/>
    </row>
    <row r="31" spans="1:16" ht="30" customHeight="1" x14ac:dyDescent="0.35">
      <c r="A31" s="13">
        <v>29</v>
      </c>
      <c r="B31" s="14"/>
      <c r="C31" s="15" t="s">
        <v>5</v>
      </c>
      <c r="D31" s="15"/>
      <c r="E31" s="14">
        <f>SUM(Tabulka1[[#This Row],[151]:[351]])</f>
        <v>10</v>
      </c>
      <c r="F31" s="28">
        <v>0</v>
      </c>
      <c r="G31" s="34">
        <f>Tabulka1[[#This Row],[Cena v Kč/ks bez DPH]]*1.21</f>
        <v>0</v>
      </c>
      <c r="H31" s="35">
        <f>(Tabulka1[[#This Row],[Cena v Kč/ks bez DPH]]*Tabulka1[[#This Row],[POČET]])</f>
        <v>0</v>
      </c>
      <c r="I31" s="35">
        <f>Tabulka1[[#This Row],[Cena v Kč/ks s DPH]]*Tabulka1[[#This Row],[POČET]]</f>
        <v>0</v>
      </c>
      <c r="J31" s="17"/>
      <c r="K31" s="17"/>
      <c r="L31" s="17">
        <v>4</v>
      </c>
      <c r="M31" s="17">
        <v>1</v>
      </c>
      <c r="N31" s="17">
        <v>4</v>
      </c>
      <c r="O31" s="17">
        <v>1</v>
      </c>
      <c r="P31" s="18"/>
    </row>
    <row r="32" spans="1:16" ht="38.25" customHeight="1" x14ac:dyDescent="0.35">
      <c r="A32" s="13">
        <v>32</v>
      </c>
      <c r="B32" s="14" t="s">
        <v>78</v>
      </c>
      <c r="C32" s="15" t="s">
        <v>91</v>
      </c>
      <c r="D32" s="15" t="s">
        <v>79</v>
      </c>
      <c r="E32" s="14">
        <f>SUM(Tabulka1[[#This Row],[151]:[351]])</f>
        <v>6</v>
      </c>
      <c r="F32" s="28">
        <v>0</v>
      </c>
      <c r="G32" s="34">
        <f>Tabulka1[[#This Row],[Cena v Kč/ks bez DPH]]*1.21</f>
        <v>0</v>
      </c>
      <c r="H32" s="35">
        <f>(Tabulka1[[#This Row],[Cena v Kč/ks bez DPH]]*Tabulka1[[#This Row],[POČET]])</f>
        <v>0</v>
      </c>
      <c r="I32" s="35">
        <f>Tabulka1[[#This Row],[Cena v Kč/ks s DPH]]*Tabulka1[[#This Row],[POČET]]</f>
        <v>0</v>
      </c>
      <c r="J32" s="17"/>
      <c r="K32" s="17"/>
      <c r="L32" s="17">
        <v>6</v>
      </c>
      <c r="M32" s="17"/>
      <c r="N32" s="17"/>
      <c r="O32" s="17"/>
      <c r="P32" s="18"/>
    </row>
    <row r="33" spans="1:16" ht="30" customHeight="1" x14ac:dyDescent="0.35">
      <c r="A33" s="20">
        <v>39</v>
      </c>
      <c r="B33" s="17"/>
      <c r="C33" s="15" t="s">
        <v>92</v>
      </c>
      <c r="D33" s="21"/>
      <c r="E33" s="14">
        <f>SUM(Tabulka1[[#This Row],[151]:[351]])</f>
        <v>1</v>
      </c>
      <c r="F33" s="28">
        <v>0</v>
      </c>
      <c r="G33" s="36">
        <f>Tabulka1[[#This Row],[Cena v Kč/ks bez DPH]]*1.21</f>
        <v>0</v>
      </c>
      <c r="H33" s="37">
        <f>(Tabulka1[[#This Row],[Cena v Kč/ks bez DPH]]*Tabulka1[[#This Row],[POČET]])</f>
        <v>0</v>
      </c>
      <c r="I33" s="37">
        <f>Tabulka1[[#This Row],[Cena v Kč/ks s DPH]]*Tabulka1[[#This Row],[POČET]]</f>
        <v>0</v>
      </c>
      <c r="J33" s="17"/>
      <c r="K33" s="17"/>
      <c r="L33" s="17">
        <v>1</v>
      </c>
      <c r="M33" s="17"/>
      <c r="N33" s="17"/>
      <c r="O33" s="17"/>
      <c r="P33" s="18"/>
    </row>
    <row r="34" spans="1:16" ht="30" customHeight="1" x14ac:dyDescent="0.35">
      <c r="A34" s="20">
        <v>40</v>
      </c>
      <c r="B34" s="17"/>
      <c r="C34" s="15" t="s">
        <v>80</v>
      </c>
      <c r="D34" s="21"/>
      <c r="E34" s="14">
        <f>SUM(Tabulka1[[#This Row],[151]:[351]])</f>
        <v>1</v>
      </c>
      <c r="F34" s="28">
        <v>0</v>
      </c>
      <c r="G34" s="36">
        <f>Tabulka1[[#This Row],[Cena v Kč/ks bez DPH]]*1.21</f>
        <v>0</v>
      </c>
      <c r="H34" s="37">
        <f>(Tabulka1[[#This Row],[Cena v Kč/ks bez DPH]]*Tabulka1[[#This Row],[POČET]])</f>
        <v>0</v>
      </c>
      <c r="I34" s="37">
        <f>Tabulka1[[#This Row],[Cena v Kč/ks s DPH]]*Tabulka1[[#This Row],[POČET]]</f>
        <v>0</v>
      </c>
      <c r="J34" s="17"/>
      <c r="K34" s="17"/>
      <c r="L34" s="17">
        <v>1</v>
      </c>
      <c r="M34" s="17"/>
      <c r="N34" s="17"/>
      <c r="O34" s="17"/>
      <c r="P34" s="18"/>
    </row>
    <row r="35" spans="1:16" ht="12.5" thickBot="1" x14ac:dyDescent="0.4">
      <c r="A35" s="5"/>
      <c r="C35" s="6"/>
      <c r="D35" s="6"/>
      <c r="E35" s="5"/>
      <c r="F35" s="6"/>
      <c r="G35" s="6"/>
      <c r="H35" s="7"/>
      <c r="I35" s="7"/>
      <c r="J35" s="5"/>
      <c r="K35" s="5"/>
      <c r="L35" s="5"/>
      <c r="M35" s="5"/>
      <c r="N35" s="5"/>
      <c r="O35" s="5"/>
      <c r="P35" s="5"/>
    </row>
    <row r="36" spans="1:16" ht="12.5" thickBot="1" x14ac:dyDescent="0.4">
      <c r="G36" s="42" t="s">
        <v>88</v>
      </c>
      <c r="H36" s="43">
        <f>SUM(Tabulka1[Celkem v Kč bez DPH])</f>
        <v>0</v>
      </c>
      <c r="I36" s="41">
        <f>SUM(Tabulka1[Celkem v Kč s DPH])</f>
        <v>0</v>
      </c>
    </row>
  </sheetData>
  <mergeCells count="3">
    <mergeCell ref="A3:P3"/>
    <mergeCell ref="A1:P1"/>
    <mergeCell ref="J5:P5"/>
  </mergeCells>
  <phoneticPr fontId="7" type="noConversion"/>
  <conditionalFormatting sqref="J2:P2 J5 J6:P1048576">
    <cfRule type="cellIs" dxfId="21" priority="1" operator="between">
      <formula>1</formula>
      <formula>100</formula>
    </cfRule>
  </conditionalFormatting>
  <pageMargins left="0.25" right="0.25" top="0.75" bottom="0.75" header="0.3" footer="0.3"/>
  <pageSetup paperSize="9" scale="8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 Žák</dc:creator>
  <cp:lastModifiedBy>Mádrová Silvie</cp:lastModifiedBy>
  <cp:lastPrinted>2019-10-17T10:01:14Z</cp:lastPrinted>
  <dcterms:created xsi:type="dcterms:W3CDTF">2018-10-13T15:47:59Z</dcterms:created>
  <dcterms:modified xsi:type="dcterms:W3CDTF">2020-09-24T22:38:12Z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HAVLICKOVA.ALENA@kr-jihomoravsky.cz</vt:lpwstr>
  </property>
  <property fmtid="{D5CDD505-2E9C-101B-9397-08002B2CF9AE}" pid="5" name="MSIP_Label_690ebb53-23a2-471a-9c6e-17bd0d11311e_SetDate">
    <vt:lpwstr>2020-07-16T10:51:28.4118152Z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