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Cenové nabídky\2020\Kyjov Horizont\"/>
    </mc:Choice>
  </mc:AlternateContent>
  <xr:revisionPtr revIDLastSave="0" documentId="8_{38732C35-1EDE-4D7E-AC78-E988688631C2}" xr6:coauthVersionLast="45" xr6:coauthVersionMax="45" xr10:uidLastSave="{00000000-0000-0000-0000-000000000000}"/>
  <bookViews>
    <workbookView xWindow="34669" yWindow="-109" windowWidth="34994" windowHeight="191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1102020_1_01102020_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01102020_1_01102020_1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01102020_1_01102020_1 Pol'!$A$1:$X$58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G41" i="1"/>
  <c r="F41" i="1"/>
  <c r="G40" i="1"/>
  <c r="H40" i="1" s="1"/>
  <c r="I40" i="1" s="1"/>
  <c r="F40" i="1"/>
  <c r="G39" i="1"/>
  <c r="F39" i="1"/>
  <c r="G48" i="12"/>
  <c r="G9" i="12"/>
  <c r="I9" i="12"/>
  <c r="I8" i="12" s="1"/>
  <c r="K9" i="12"/>
  <c r="M9" i="12"/>
  <c r="O9" i="12"/>
  <c r="Q9" i="12"/>
  <c r="Q8" i="12" s="1"/>
  <c r="V9" i="12"/>
  <c r="G10" i="12"/>
  <c r="G8" i="12" s="1"/>
  <c r="I10" i="12"/>
  <c r="K10" i="12"/>
  <c r="O10" i="12"/>
  <c r="O8" i="12" s="1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K8" i="12" s="1"/>
  <c r="O12" i="12"/>
  <c r="Q12" i="12"/>
  <c r="V12" i="12"/>
  <c r="V8" i="12" s="1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I17" i="12" s="1"/>
  <c r="K18" i="12"/>
  <c r="K17" i="12" s="1"/>
  <c r="O18" i="12"/>
  <c r="O17" i="12" s="1"/>
  <c r="Q18" i="12"/>
  <c r="Q17" i="12" s="1"/>
  <c r="V18" i="12"/>
  <c r="V17" i="12" s="1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I23" i="12"/>
  <c r="Q23" i="12"/>
  <c r="G24" i="12"/>
  <c r="G23" i="12" s="1"/>
  <c r="I24" i="12"/>
  <c r="K24" i="12"/>
  <c r="K23" i="12" s="1"/>
  <c r="M24" i="12"/>
  <c r="M23" i="12" s="1"/>
  <c r="O24" i="12"/>
  <c r="O23" i="12" s="1"/>
  <c r="Q24" i="12"/>
  <c r="V24" i="12"/>
  <c r="V23" i="12" s="1"/>
  <c r="G25" i="12"/>
  <c r="I25" i="12"/>
  <c r="K25" i="12"/>
  <c r="M25" i="12"/>
  <c r="O25" i="12"/>
  <c r="Q25" i="12"/>
  <c r="V25" i="12"/>
  <c r="G26" i="12"/>
  <c r="O26" i="12"/>
  <c r="G27" i="12"/>
  <c r="I27" i="12"/>
  <c r="I26" i="12" s="1"/>
  <c r="K27" i="12"/>
  <c r="K26" i="12" s="1"/>
  <c r="M27" i="12"/>
  <c r="M26" i="12" s="1"/>
  <c r="O27" i="12"/>
  <c r="Q27" i="12"/>
  <c r="Q26" i="12" s="1"/>
  <c r="V27" i="12"/>
  <c r="V26" i="12" s="1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O30" i="12"/>
  <c r="G31" i="12"/>
  <c r="I31" i="12"/>
  <c r="I30" i="12" s="1"/>
  <c r="K31" i="12"/>
  <c r="K30" i="12" s="1"/>
  <c r="M31" i="12"/>
  <c r="M30" i="12" s="1"/>
  <c r="O31" i="12"/>
  <c r="Q31" i="12"/>
  <c r="Q30" i="12" s="1"/>
  <c r="V31" i="12"/>
  <c r="V30" i="12" s="1"/>
  <c r="G32" i="12"/>
  <c r="K32" i="12"/>
  <c r="O32" i="12"/>
  <c r="V32" i="12"/>
  <c r="G33" i="12"/>
  <c r="I33" i="12"/>
  <c r="I32" i="12" s="1"/>
  <c r="K33" i="12"/>
  <c r="M33" i="12"/>
  <c r="M32" i="12" s="1"/>
  <c r="O33" i="12"/>
  <c r="Q33" i="12"/>
  <c r="Q32" i="12" s="1"/>
  <c r="V33" i="12"/>
  <c r="G34" i="12"/>
  <c r="G35" i="12"/>
  <c r="I35" i="12"/>
  <c r="I34" i="12" s="1"/>
  <c r="K35" i="12"/>
  <c r="M35" i="12"/>
  <c r="O35" i="12"/>
  <c r="Q35" i="12"/>
  <c r="Q34" i="12" s="1"/>
  <c r="V35" i="12"/>
  <c r="G36" i="12"/>
  <c r="M36" i="12" s="1"/>
  <c r="I36" i="12"/>
  <c r="K36" i="12"/>
  <c r="K34" i="12" s="1"/>
  <c r="O36" i="12"/>
  <c r="Q36" i="12"/>
  <c r="V36" i="12"/>
  <c r="V34" i="12" s="1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O34" i="12" s="1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I42" i="12"/>
  <c r="I41" i="12" s="1"/>
  <c r="K42" i="12"/>
  <c r="K41" i="12" s="1"/>
  <c r="O42" i="12"/>
  <c r="O41" i="12" s="1"/>
  <c r="Q42" i="12"/>
  <c r="Q41" i="12" s="1"/>
  <c r="V42" i="12"/>
  <c r="V41" i="12" s="1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AE48" i="12"/>
  <c r="AF48" i="12"/>
  <c r="I20" i="1"/>
  <c r="I19" i="1"/>
  <c r="I18" i="1"/>
  <c r="I17" i="1"/>
  <c r="I16" i="1"/>
  <c r="F42" i="1"/>
  <c r="G42" i="1"/>
  <c r="G25" i="1" s="1"/>
  <c r="A25" i="1" s="1"/>
  <c r="H41" i="1"/>
  <c r="I41" i="1" s="1"/>
  <c r="H39" i="1"/>
  <c r="H42" i="1" s="1"/>
  <c r="I57" i="1" l="1"/>
  <c r="J52" i="1" s="1"/>
  <c r="G26" i="1"/>
  <c r="A26" i="1"/>
  <c r="G28" i="1"/>
  <c r="G23" i="1"/>
  <c r="M41" i="12"/>
  <c r="M34" i="12"/>
  <c r="M17" i="12"/>
  <c r="G41" i="12"/>
  <c r="G17" i="12"/>
  <c r="M10" i="12"/>
  <c r="M8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55" i="1" l="1"/>
  <c r="J50" i="1"/>
  <c r="J53" i="1"/>
  <c r="J54" i="1"/>
  <c r="J51" i="1"/>
  <c r="J56" i="1"/>
  <c r="J49" i="1"/>
  <c r="A23" i="1"/>
  <c r="J40" i="1"/>
  <c r="J39" i="1"/>
  <c r="J42" i="1" s="1"/>
  <c r="J57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26C571F7-5C0E-47FA-AE46-3FE0CE3DF7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35B5A0-A185-4623-8330-EF0CF1B8EB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<sst xmlns="http://schemas.openxmlformats.org/spreadsheetml/2006/main" count="391" uniqueCount="186">
  <si>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</si>
  <si>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</si>
  <si>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</si>
  <si>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</si>
  <si>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</si>
  <si>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</si>
  <si>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</si>
  <si>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</si>
  <si>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</si>
  <si>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</si>
  <si>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</si>
  <si>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</si>
  <si>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</si>
  <si>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</si>
  <si>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</si>
  <si>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</si>
  <si>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</si>
  <si>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</si>
  <si>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</si>
  <si>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</si>
  <si>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</si>
  <si>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</si>
  <si>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</si>
  <si>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</si>
  <si>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</si>
  <si>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</si>
  <si>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</si>
  <si>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</si>
  <si>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</si>
  <si>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</si>
  <si>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</si>
  <si>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</si>
  <si>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</si>
  <si>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</si>
  <si>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</si>
  <si>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</si>
  <si>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</si>
  <si>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</si>
  <si>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</si>
  <si>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</si>
  <si>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</si>
  <si>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</si>
  <si>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</si>
  <si>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Havarijní oprava venkovni kanalizace dodatek č.1</t>
  </si>
  <si>
    <t>02</t>
  </si>
  <si>
    <t>Havarijní oprava venkovní kanalizace</t>
  </si>
  <si>
    <t>Objekt:</t>
  </si>
  <si>
    <t>Rozpočet:</t>
  </si>
  <si>
    <t>Domov Horizont Kyjov, Strážovská</t>
  </si>
  <si>
    <t>Stavba</t>
  </si>
  <si>
    <t>01102020/1/01102020/1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</si>
  <si>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</si>
  <si>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</si>
  <si>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</si>
  <si>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</si>
  <si>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</si>
  <si>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</si>
  <si>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</si>
  <si>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</si>
  <si>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</si>
  <si>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</si>
  <si>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</si>
  <si>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</si>
  <si>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</si>
  <si>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</si>
  <si>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</si>
  <si>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</si>
  <si>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D96</t>
  </si>
  <si>
    <t>Přesuny suti a vybouraných hmot</t>
  </si>
  <si>
    <t>VN</t>
  </si>
  <si>
    <t>ON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</si>
  <si>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</si>
  <si>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</si>
  <si>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</si>
  <si>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</si>
  <si>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</si>
  <si>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</si>
  <si>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</si>
  <si>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</si>
  <si>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</si>
  <si>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</si>
  <si>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</si>
  <si>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</si>
  <si>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</si>
  <si>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</si>
  <si>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</si>
  <si>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</si>
  <si>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</si>
  <si>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</si>
  <si>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</si>
  <si>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</si>
  <si>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</si>
  <si>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</si>
  <si>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</si>
  <si>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</si>
  <si>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</si>
  <si>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</si>
  <si>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</si>
  <si>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</si>
  <si>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</t>
  </si>
  <si>
    <t>Rozebrání dlažeb ze zámkové dlažby v kamenivu</t>
  </si>
  <si>
    <t>m2</t>
  </si>
  <si>
    <t>RTS 20/ II</t>
  </si>
  <si>
    <t>Práce</t>
  </si>
  <si>
    <t>POL1_1</t>
  </si>
  <si>
    <t>113202111</t>
  </si>
  <si>
    <t>Vytrhání obrub obrubníků silničních</t>
  </si>
  <si>
    <t>m</t>
  </si>
  <si>
    <t>115101202</t>
  </si>
  <si>
    <t>Čerpání vody do výšky 10 m, přítok 500-1000 l/min</t>
  </si>
  <si>
    <t>h</t>
  </si>
  <si>
    <t>115101302</t>
  </si>
  <si>
    <t>Pohotovost čerp.soupravy, výška 10 m,přítok 1000 l</t>
  </si>
  <si>
    <t>den</t>
  </si>
  <si>
    <t>120001101</t>
  </si>
  <si>
    <t>Příplatek za ztížení vykopávky v blízkosti vedení</t>
  </si>
  <si>
    <t>m3</t>
  </si>
  <si>
    <t>113107161</t>
  </si>
  <si>
    <t>Odstraň podklad -200m2 kam drc 10cm</t>
  </si>
  <si>
    <t>Vlastní</t>
  </si>
  <si>
    <t>Kalkul</t>
  </si>
  <si>
    <t>113107163</t>
  </si>
  <si>
    <t>Odstraň podklad -200m2 kam drc 30cm</t>
  </si>
  <si>
    <t>113107182</t>
  </si>
  <si>
    <t>Odstraň podklad -200m2 živice 10cm</t>
  </si>
  <si>
    <t>564762111</t>
  </si>
  <si>
    <t>Podklad z kam.drceného 32-63 s výplň.kamen. 20 cm</t>
  </si>
  <si>
    <t>564782111</t>
  </si>
  <si>
    <t>Podklad z kam.drceného 32-63 s výplň.kamen. 30 cm</t>
  </si>
  <si>
    <t>566905111</t>
  </si>
  <si>
    <t>Vyspravení podkladu po překopech podklad.betonem</t>
  </si>
  <si>
    <t>572952112</t>
  </si>
  <si>
    <t>Vyspravení krytu po překopu asf.betonem tl.do 7 cm</t>
  </si>
  <si>
    <t>596215040</t>
  </si>
  <si>
    <t>Kladení zámkové dlažby tl. 8 cm do drtě tl. 4 cm</t>
  </si>
  <si>
    <t>871371111</t>
  </si>
  <si>
    <t>Montáž trubek z tvrdého PVC ve výkopu d 315 mm</t>
  </si>
  <si>
    <t>286567483</t>
  </si>
  <si>
    <t>Koleno X-STREAM PP DN 300 mm, 30°, dl. 553 mm</t>
  </si>
  <si>
    <t>kus</t>
  </si>
  <si>
    <t>SPCM</t>
  </si>
  <si>
    <t>Specifikace</t>
  </si>
  <si>
    <t>POL3_</t>
  </si>
  <si>
    <t>917832111</t>
  </si>
  <si>
    <t>Osazení stojat. obrub. bet.bez opěry,lože z C12/15</t>
  </si>
  <si>
    <t>918101111</t>
  </si>
  <si>
    <t>Lože pod obrubníky nebo obruby dlažeb z C 12/15</t>
  </si>
  <si>
    <t>919735113</t>
  </si>
  <si>
    <t>Řezání stávajícího živičného krytu tl. 10 - 15 cm</t>
  </si>
  <si>
    <t>979054451U00</t>
  </si>
  <si>
    <t>Očištění vybourané zámk dlaždice</t>
  </si>
  <si>
    <t>998276101</t>
  </si>
  <si>
    <t>Přesun hmot, trubní vedení plastová, otevř. výkop</t>
  </si>
  <si>
    <t>t</t>
  </si>
  <si>
    <t>POL1_</t>
  </si>
  <si>
    <t>979087212</t>
  </si>
  <si>
    <t>Nakládání suti na dopravní prostředky - komunikace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</si>
  <si>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</si>
  <si>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</si>
  <si>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</si>
  <si>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</si>
  <si>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</si>
  <si>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</si>
  <si>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</si>
  <si>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</si>
  <si>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</si>
  <si>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</si>
  <si>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</si>
  <si>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005121R</t>
  </si>
  <si>
    <t>Zařízení staveniště</t>
  </si>
  <si>
    <t>Soubor</t>
  </si>
  <si>
    <t>Indiv</t>
  </si>
  <si>
    <t>VRN</t>
  </si>
  <si>
    <t>POL99_8</t>
  </si>
  <si>
    <t>VRN1</t>
  </si>
  <si>
    <t>Provoz investora</t>
  </si>
  <si>
    <t>VRN2</t>
  </si>
  <si>
    <t>Ztížené výrobní podmínky</t>
  </si>
  <si>
    <t>VRN3</t>
  </si>
  <si>
    <t>Kompletační činnost (IČD)</t>
  </si>
  <si>
    <t>VRN4</t>
  </si>
  <si>
    <t>Rezerva rozpočtu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</si>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</sst>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35" zoomScaleNormal="100" zoomScaleSheetLayoutView="75" workbookViewId="0">
      <selection activeCell="D34" sqref="D34:E34"/>
    </sheetView>
  </sheetViews>
  <sheetFormatPr defaultColWidth="9" defaultRowHeight="12.9" x14ac:dyDescent="0.2"/>
  <cols>
    <col min="1" max="1" width="8.375" hidden="1" customWidth="1"/>
    <col min="2" max="2" width="13.375" customWidth="1"/>
    <col min="3" max="3" width="7.375" style="52" customWidth="1"/>
    <col min="4" max="4" width="13" style="52" customWidth="1"/>
    <col min="5" max="5" width="9.75" style="52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99999999999997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/>
      <c r="E2" s="115" t="s">
        <v>48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/>
      <c r="E3" s="120" t="s">
        <v>45</v>
      </c>
      <c r="F3" s="121"/>
      <c r="G3" s="121"/>
      <c r="H3" s="121"/>
      <c r="I3" s="121"/>
      <c r="J3" s="122"/>
    </row>
    <row r="4" spans="1:15" ht="23.3" customHeight="1" x14ac:dyDescent="0.2">
      <c r="A4" s="111">
        <v>2236</v>
      </c>
      <c r="B4" s="123" t="s">
        <v>47</v>
      </c>
      <c r="C4" s="124"/>
      <c r="D4" s="125"/>
      <c r="E4" s="126" t="s">
        <v>43</v>
      </c>
      <c r="F4" s="127"/>
      <c r="G4" s="127"/>
      <c r="H4" s="127"/>
      <c r="I4" s="127"/>
      <c r="J4" s="128"/>
    </row>
    <row r="5" spans="1:15" ht="23.95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8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8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3.95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8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8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3.95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3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SUMIF(F49:F56,A16,I49:I56)+SUMIF(F49:F56,"PSU",I49:I56)</f>
        <v>0</v>
      </c>
      <c r="J16" s="85"/>
    </row>
    <row r="17" spans="1:10" ht="23.3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SUMIF(F49:F56,A17,I49:I56)</f>
        <v>0</v>
      </c>
      <c r="J17" s="85"/>
    </row>
    <row r="18" spans="1:10" ht="23.3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SUMIF(F49:F56,A18,I49:I56)</f>
        <v>0</v>
      </c>
      <c r="J18" s="85"/>
    </row>
    <row r="19" spans="1:10" ht="23.3" customHeight="1" x14ac:dyDescent="0.2">
      <c r="A19" s="196" t="s">
        <v>69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SUMIF(F49:F56,A19,I49:I56)</f>
        <v>0</v>
      </c>
      <c r="J19" s="85"/>
    </row>
    <row r="20" spans="1:10" ht="23.3" customHeight="1" x14ac:dyDescent="0.2">
      <c r="A20" s="196" t="s">
        <v>70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SUMIF(F49:F56,A20,I49:I56)</f>
        <v>0</v>
      </c>
      <c r="J20" s="85"/>
    </row>
    <row r="21" spans="1:10" ht="23.3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2.95000000000000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3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3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3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3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3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6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49</v>
      </c>
      <c r="C39" s="148"/>
      <c r="D39" s="148"/>
      <c r="E39" s="148"/>
      <c r="F39" s="149">
        <f>'02 01102020_1_01102020_1 Pol'!AE48</f>
        <v>0</v>
      </c>
      <c r="G39" s="150">
        <f>'02 01102020_1_01102020_1 Pol'!AF48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hidden="1" customHeight="1" x14ac:dyDescent="0.2">
      <c r="A40" s="137">
        <v>2</v>
      </c>
      <c r="B40" s="153" t="s">
        <v>44</v>
      </c>
      <c r="C40" s="154" t="s">
        <v>45</v>
      </c>
      <c r="D40" s="154"/>
      <c r="E40" s="154"/>
      <c r="F40" s="155">
        <f>'02 01102020_1_01102020_1 Pol'!AE48</f>
        <v>0</v>
      </c>
      <c r="G40" s="156">
        <f>'02 01102020_1_01102020_1 Pol'!AF48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hidden="1" customHeight="1" x14ac:dyDescent="0.2">
      <c r="A41" s="137">
        <v>3</v>
      </c>
      <c r="B41" s="158" t="s">
        <v>50</v>
      </c>
      <c r="C41" s="148" t="s">
        <v>43</v>
      </c>
      <c r="D41" s="148"/>
      <c r="E41" s="148"/>
      <c r="F41" s="159">
        <f>'02 01102020_1_01102020_1 Pol'!AE48</f>
        <v>0</v>
      </c>
      <c r="G41" s="151">
        <f>'02 01102020_1_01102020_1 Pol'!AF48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5" x14ac:dyDescent="0.25">
      <c r="B46" s="176" t="s">
        <v>53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54</v>
      </c>
      <c r="G48" s="183"/>
      <c r="H48" s="183"/>
      <c r="I48" s="183" t="s">
        <v>31</v>
      </c>
      <c r="J48" s="183" t="s">
        <v>0</v>
      </c>
    </row>
    <row r="49" spans="1:10" ht="36.700000000000003" customHeight="1" x14ac:dyDescent="0.2">
      <c r="A49" s="179"/>
      <c r="B49" s="184" t="s">
        <v>55</v>
      </c>
      <c r="C49" s="185" t="s">
        <v>56</v>
      </c>
      <c r="D49" s="186"/>
      <c r="E49" s="186"/>
      <c r="F49" s="192" t="s">
        <v>26</v>
      </c>
      <c r="G49" s="193"/>
      <c r="H49" s="193"/>
      <c r="I49" s="193">
        <f>'02 01102020_1_01102020_1 Pol'!G8</f>
        <v>0</v>
      </c>
      <c r="J49" s="190" t="str">
        <f>IF(I57=0,"",I49/I57*100)</f>
        <v/>
      </c>
    </row>
    <row r="50" spans="1:10" ht="36.700000000000003" customHeight="1" x14ac:dyDescent="0.2">
      <c r="A50" s="179"/>
      <c r="B50" s="184" t="s">
        <v>57</v>
      </c>
      <c r="C50" s="185" t="s">
        <v>58</v>
      </c>
      <c r="D50" s="186"/>
      <c r="E50" s="186"/>
      <c r="F50" s="192" t="s">
        <v>26</v>
      </c>
      <c r="G50" s="193"/>
      <c r="H50" s="193"/>
      <c r="I50" s="193">
        <f>'02 01102020_1_01102020_1 Pol'!G17</f>
        <v>0</v>
      </c>
      <c r="J50" s="190" t="str">
        <f>IF(I57=0,"",I50/I57*100)</f>
        <v/>
      </c>
    </row>
    <row r="51" spans="1:10" ht="36.700000000000003" customHeight="1" x14ac:dyDescent="0.2">
      <c r="A51" s="179"/>
      <c r="B51" s="184" t="s">
        <v>59</v>
      </c>
      <c r="C51" s="185" t="s">
        <v>60</v>
      </c>
      <c r="D51" s="186"/>
      <c r="E51" s="186"/>
      <c r="F51" s="192" t="s">
        <v>26</v>
      </c>
      <c r="G51" s="193"/>
      <c r="H51" s="193"/>
      <c r="I51" s="193">
        <f>'02 01102020_1_01102020_1 Pol'!G23</f>
        <v>0</v>
      </c>
      <c r="J51" s="190" t="str">
        <f>IF(I57=0,"",I51/I57*100)</f>
        <v/>
      </c>
    </row>
    <row r="52" spans="1:10" ht="36.700000000000003" customHeight="1" x14ac:dyDescent="0.2">
      <c r="A52" s="179"/>
      <c r="B52" s="184" t="s">
        <v>61</v>
      </c>
      <c r="C52" s="185" t="s">
        <v>62</v>
      </c>
      <c r="D52" s="186"/>
      <c r="E52" s="186"/>
      <c r="F52" s="192" t="s">
        <v>26</v>
      </c>
      <c r="G52" s="193"/>
      <c r="H52" s="193"/>
      <c r="I52" s="193">
        <f>'02 01102020_1_01102020_1 Pol'!G26</f>
        <v>0</v>
      </c>
      <c r="J52" s="190" t="str">
        <f>IF(I57=0,"",I52/I57*100)</f>
        <v/>
      </c>
    </row>
    <row r="53" spans="1:10" ht="36.700000000000003" customHeight="1" x14ac:dyDescent="0.2">
      <c r="A53" s="179"/>
      <c r="B53" s="184" t="s">
        <v>63</v>
      </c>
      <c r="C53" s="185" t="s">
        <v>64</v>
      </c>
      <c r="D53" s="186"/>
      <c r="E53" s="186"/>
      <c r="F53" s="192" t="s">
        <v>26</v>
      </c>
      <c r="G53" s="193"/>
      <c r="H53" s="193"/>
      <c r="I53" s="193">
        <f>'02 01102020_1_01102020_1 Pol'!G30</f>
        <v>0</v>
      </c>
      <c r="J53" s="190" t="str">
        <f>IF(I57=0,"",I53/I57*100)</f>
        <v/>
      </c>
    </row>
    <row r="54" spans="1:10" ht="36.700000000000003" customHeight="1" x14ac:dyDescent="0.2">
      <c r="A54" s="179"/>
      <c r="B54" s="184" t="s">
        <v>65</v>
      </c>
      <c r="C54" s="185" t="s">
        <v>66</v>
      </c>
      <c r="D54" s="186"/>
      <c r="E54" s="186"/>
      <c r="F54" s="192" t="s">
        <v>26</v>
      </c>
      <c r="G54" s="193"/>
      <c r="H54" s="193"/>
      <c r="I54" s="193">
        <f>'02 01102020_1_01102020_1 Pol'!G32</f>
        <v>0</v>
      </c>
      <c r="J54" s="190" t="str">
        <f>IF(I57=0,"",I54/I57*100)</f>
        <v/>
      </c>
    </row>
    <row r="55" spans="1:10" ht="36.700000000000003" customHeight="1" x14ac:dyDescent="0.2">
      <c r="A55" s="179"/>
      <c r="B55" s="184" t="s">
        <v>67</v>
      </c>
      <c r="C55" s="185" t="s">
        <v>68</v>
      </c>
      <c r="D55" s="186"/>
      <c r="E55" s="186"/>
      <c r="F55" s="192" t="s">
        <v>28</v>
      </c>
      <c r="G55" s="193"/>
      <c r="H55" s="193"/>
      <c r="I55" s="193">
        <f>'02 01102020_1_01102020_1 Pol'!G34</f>
        <v>0</v>
      </c>
      <c r="J55" s="190" t="str">
        <f>IF(I57=0,"",I55/I57*100)</f>
        <v/>
      </c>
    </row>
    <row r="56" spans="1:10" ht="36.700000000000003" customHeight="1" x14ac:dyDescent="0.2">
      <c r="A56" s="179"/>
      <c r="B56" s="184" t="s">
        <v>69</v>
      </c>
      <c r="C56" s="185" t="s">
        <v>29</v>
      </c>
      <c r="D56" s="186"/>
      <c r="E56" s="186"/>
      <c r="F56" s="192" t="s">
        <v>69</v>
      </c>
      <c r="G56" s="193"/>
      <c r="H56" s="193"/>
      <c r="I56" s="193">
        <f>'02 01102020_1_01102020_1 Pol'!G41</f>
        <v>0</v>
      </c>
      <c r="J56" s="190" t="str">
        <f>IF(I57=0,"",I56/I57*100)</f>
        <v/>
      </c>
    </row>
    <row r="57" spans="1:10" ht="25.5" customHeight="1" x14ac:dyDescent="0.2">
      <c r="A57" s="180"/>
      <c r="B57" s="187" t="s">
        <v>1</v>
      </c>
      <c r="C57" s="188"/>
      <c r="D57" s="189"/>
      <c r="E57" s="189"/>
      <c r="F57" s="194"/>
      <c r="G57" s="195"/>
      <c r="H57" s="195"/>
      <c r="I57" s="195">
        <f>SUM(I49:I56)</f>
        <v>0</v>
      </c>
      <c r="J57" s="191">
        <f>SUM(J49:J56)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6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C69C-5DBF-48E5-9CE5-DF6B6B5B6681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2.9" outlineLevelRow="1" x14ac:dyDescent="0.2"/>
  <cols>
    <col min="1" max="1" width="3.375" customWidth="1"/>
    <col min="2" max="2" width="12.5" style="177" customWidth="1"/>
    <col min="3" max="3" width="38.25" style="177" customWidth="1"/>
    <col min="4" max="4" width="4.75" customWidth="1"/>
    <col min="5" max="5" width="10.5" customWidth="1"/>
    <col min="6" max="6" width="9.75" customWidth="1"/>
    <col min="7" max="7" width="12.625" customWidth="1"/>
    <col min="8" max="24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71</v>
      </c>
    </row>
    <row r="2" spans="1:60" ht="25" customHeight="1" x14ac:dyDescent="0.2">
      <c r="A2" s="198" t="s">
        <v>8</v>
      </c>
      <c r="B2" s="49"/>
      <c r="C2" s="201" t="s">
        <v>48</v>
      </c>
      <c r="D2" s="199"/>
      <c r="E2" s="199"/>
      <c r="F2" s="199"/>
      <c r="G2" s="200"/>
      <c r="AG2" t="s">
        <v>72</v>
      </c>
    </row>
    <row r="3" spans="1:60" ht="25" customHeight="1" x14ac:dyDescent="0.2">
      <c r="A3" s="198" t="s">
        <v>9</v>
      </c>
      <c r="B3" s="49"/>
      <c r="C3" s="201" t="s">
        <v>45</v>
      </c>
      <c r="D3" s="199"/>
      <c r="E3" s="199"/>
      <c r="F3" s="199"/>
      <c r="G3" s="200"/>
      <c r="AC3" s="177" t="s">
        <v>73</v>
      </c>
      <c r="AG3" t="s">
        <v>74</v>
      </c>
    </row>
    <row r="4" spans="1:60" ht="25" customHeight="1" x14ac:dyDescent="0.2">
      <c r="A4" s="202" t="s">
        <v>10</v>
      </c>
      <c r="B4" s="203" t="s">
        <v>50</v>
      </c>
      <c r="C4" s="204" t="s">
        <v>43</v>
      </c>
      <c r="D4" s="205"/>
      <c r="E4" s="205"/>
      <c r="F4" s="205"/>
      <c r="G4" s="206"/>
      <c r="AG4" t="s">
        <v>75</v>
      </c>
    </row>
    <row r="5" spans="1:60" x14ac:dyDescent="0.2">
      <c r="D5" s="10"/>
    </row>
    <row r="6" spans="1:60" ht="38.75" x14ac:dyDescent="0.2">
      <c r="A6" s="208" t="s">
        <v>76</v>
      </c>
      <c r="B6" s="210" t="s">
        <v>77</v>
      </c>
      <c r="C6" s="210" t="s">
        <v>78</v>
      </c>
      <c r="D6" s="209" t="s">
        <v>79</v>
      </c>
      <c r="E6" s="208" t="s">
        <v>80</v>
      </c>
      <c r="F6" s="207" t="s">
        <v>81</v>
      </c>
      <c r="G6" s="208" t="s">
        <v>31</v>
      </c>
      <c r="H6" s="211" t="s">
        <v>32</v>
      </c>
      <c r="I6" s="211" t="s">
        <v>82</v>
      </c>
      <c r="J6" s="211" t="s">
        <v>33</v>
      </c>
      <c r="K6" s="211" t="s">
        <v>83</v>
      </c>
      <c r="L6" s="211" t="s">
        <v>84</v>
      </c>
      <c r="M6" s="211" t="s">
        <v>85</v>
      </c>
      <c r="N6" s="211" t="s">
        <v>86</v>
      </c>
      <c r="O6" s="211" t="s">
        <v>87</v>
      </c>
      <c r="P6" s="211" t="s">
        <v>88</v>
      </c>
      <c r="Q6" s="211" t="s">
        <v>89</v>
      </c>
      <c r="R6" s="211" t="s">
        <v>90</v>
      </c>
      <c r="S6" s="211" t="s">
        <v>91</v>
      </c>
      <c r="T6" s="211" t="s">
        <v>92</v>
      </c>
      <c r="U6" s="211" t="s">
        <v>93</v>
      </c>
      <c r="V6" s="211" t="s">
        <v>94</v>
      </c>
      <c r="W6" s="211" t="s">
        <v>95</v>
      </c>
      <c r="X6" s="211" t="s">
        <v>96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ht="13.6" x14ac:dyDescent="0.2">
      <c r="A8" s="232" t="s">
        <v>97</v>
      </c>
      <c r="B8" s="233" t="s">
        <v>55</v>
      </c>
      <c r="C8" s="251" t="s">
        <v>56</v>
      </c>
      <c r="D8" s="234"/>
      <c r="E8" s="235"/>
      <c r="F8" s="236"/>
      <c r="G8" s="237">
        <f>SUMIF(AG9:AG16,"&lt;&gt;NOR",G9:G16)</f>
        <v>0</v>
      </c>
      <c r="H8" s="231"/>
      <c r="I8" s="231">
        <f>SUM(I9:I16)</f>
        <v>0</v>
      </c>
      <c r="J8" s="231"/>
      <c r="K8" s="231">
        <f>SUM(K9:K16)</f>
        <v>0</v>
      </c>
      <c r="L8" s="231"/>
      <c r="M8" s="231">
        <f>SUM(M9:M16)</f>
        <v>0</v>
      </c>
      <c r="N8" s="231"/>
      <c r="O8" s="231">
        <f>SUM(O9:O16)</f>
        <v>0</v>
      </c>
      <c r="P8" s="231"/>
      <c r="Q8" s="231">
        <f>SUM(Q9:Q16)</f>
        <v>7.0200000000000005</v>
      </c>
      <c r="R8" s="231"/>
      <c r="S8" s="231"/>
      <c r="T8" s="231"/>
      <c r="U8" s="231"/>
      <c r="V8" s="231">
        <f>SUM(V9:V16)</f>
        <v>68.97</v>
      </c>
      <c r="W8" s="231"/>
      <c r="X8" s="231"/>
      <c r="AG8" t="s">
        <v>98</v>
      </c>
    </row>
    <row r="9" spans="1:60" outlineLevel="1" x14ac:dyDescent="0.2">
      <c r="A9" s="244">
        <v>1</v>
      </c>
      <c r="B9" s="245" t="s">
        <v>99</v>
      </c>
      <c r="C9" s="252" t="s">
        <v>100</v>
      </c>
      <c r="D9" s="246" t="s">
        <v>101</v>
      </c>
      <c r="E9" s="247">
        <v>24</v>
      </c>
      <c r="F9" s="248"/>
      <c r="G9" s="249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0.22500000000000001</v>
      </c>
      <c r="Q9" s="229">
        <f>ROUND(E9*P9,2)</f>
        <v>5.4</v>
      </c>
      <c r="R9" s="229"/>
      <c r="S9" s="229" t="s">
        <v>102</v>
      </c>
      <c r="T9" s="229" t="s">
        <v>102</v>
      </c>
      <c r="U9" s="229">
        <v>0.14199999999999999</v>
      </c>
      <c r="V9" s="229">
        <f>ROUND(E9*U9,2)</f>
        <v>3.41</v>
      </c>
      <c r="W9" s="229"/>
      <c r="X9" s="229" t="s">
        <v>103</v>
      </c>
      <c r="Y9" s="212"/>
      <c r="Z9" s="212"/>
      <c r="AA9" s="212"/>
      <c r="AB9" s="212"/>
      <c r="AC9" s="212"/>
      <c r="AD9" s="212"/>
      <c r="AE9" s="212"/>
      <c r="AF9" s="212"/>
      <c r="AG9" s="212" t="s">
        <v>104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105</v>
      </c>
      <c r="C10" s="252" t="s">
        <v>106</v>
      </c>
      <c r="D10" s="246" t="s">
        <v>107</v>
      </c>
      <c r="E10" s="247">
        <v>6</v>
      </c>
      <c r="F10" s="248"/>
      <c r="G10" s="249">
        <f>ROUND(E10*F10,2)</f>
        <v>0</v>
      </c>
      <c r="H10" s="230"/>
      <c r="I10" s="229">
        <f>ROUND(E10*H10,2)</f>
        <v>0</v>
      </c>
      <c r="J10" s="230"/>
      <c r="K10" s="229">
        <f>ROUND(E10*J10,2)</f>
        <v>0</v>
      </c>
      <c r="L10" s="229">
        <v>21</v>
      </c>
      <c r="M10" s="229">
        <f>G10*(1+L10/100)</f>
        <v>0</v>
      </c>
      <c r="N10" s="229">
        <v>0</v>
      </c>
      <c r="O10" s="229">
        <f>ROUND(E10*N10,2)</f>
        <v>0</v>
      </c>
      <c r="P10" s="229">
        <v>0.27</v>
      </c>
      <c r="Q10" s="229">
        <f>ROUND(E10*P10,2)</f>
        <v>1.62</v>
      </c>
      <c r="R10" s="229"/>
      <c r="S10" s="229" t="s">
        <v>102</v>
      </c>
      <c r="T10" s="229" t="s">
        <v>102</v>
      </c>
      <c r="U10" s="229">
        <v>0.123</v>
      </c>
      <c r="V10" s="229">
        <f>ROUND(E10*U10,2)</f>
        <v>0.74</v>
      </c>
      <c r="W10" s="229"/>
      <c r="X10" s="229" t="s">
        <v>103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104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108</v>
      </c>
      <c r="C11" s="252" t="s">
        <v>109</v>
      </c>
      <c r="D11" s="246" t="s">
        <v>110</v>
      </c>
      <c r="E11" s="247">
        <v>30</v>
      </c>
      <c r="F11" s="248"/>
      <c r="G11" s="249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4.0000000000000003E-5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102</v>
      </c>
      <c r="T11" s="229" t="s">
        <v>102</v>
      </c>
      <c r="U11" s="229">
        <v>0.30299999999999999</v>
      </c>
      <c r="V11" s="229">
        <f>ROUND(E11*U11,2)</f>
        <v>9.09</v>
      </c>
      <c r="W11" s="229"/>
      <c r="X11" s="229" t="s">
        <v>103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104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4">
        <v>4</v>
      </c>
      <c r="B12" s="245" t="s">
        <v>111</v>
      </c>
      <c r="C12" s="252" t="s">
        <v>112</v>
      </c>
      <c r="D12" s="246" t="s">
        <v>113</v>
      </c>
      <c r="E12" s="247">
        <v>30</v>
      </c>
      <c r="F12" s="248"/>
      <c r="G12" s="249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102</v>
      </c>
      <c r="T12" s="229" t="s">
        <v>102</v>
      </c>
      <c r="U12" s="229">
        <v>0</v>
      </c>
      <c r="V12" s="229">
        <f>ROUND(E12*U12,2)</f>
        <v>0</v>
      </c>
      <c r="W12" s="229"/>
      <c r="X12" s="229" t="s">
        <v>103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104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4">
        <v>5</v>
      </c>
      <c r="B13" s="245" t="s">
        <v>114</v>
      </c>
      <c r="C13" s="252" t="s">
        <v>115</v>
      </c>
      <c r="D13" s="246" t="s">
        <v>116</v>
      </c>
      <c r="E13" s="247">
        <v>36</v>
      </c>
      <c r="F13" s="248"/>
      <c r="G13" s="249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102</v>
      </c>
      <c r="T13" s="229" t="s">
        <v>102</v>
      </c>
      <c r="U13" s="229">
        <v>1.548</v>
      </c>
      <c r="V13" s="229">
        <f>ROUND(E13*U13,2)</f>
        <v>55.73</v>
      </c>
      <c r="W13" s="229"/>
      <c r="X13" s="229" t="s">
        <v>103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104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4">
        <v>6</v>
      </c>
      <c r="B14" s="245" t="s">
        <v>117</v>
      </c>
      <c r="C14" s="252" t="s">
        <v>118</v>
      </c>
      <c r="D14" s="246" t="s">
        <v>101</v>
      </c>
      <c r="E14" s="247">
        <v>27.12</v>
      </c>
      <c r="F14" s="248"/>
      <c r="G14" s="249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119</v>
      </c>
      <c r="T14" s="229" t="s">
        <v>120</v>
      </c>
      <c r="U14" s="229">
        <v>0</v>
      </c>
      <c r="V14" s="229">
        <f>ROUND(E14*U14,2)</f>
        <v>0</v>
      </c>
      <c r="W14" s="229"/>
      <c r="X14" s="229" t="s">
        <v>103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104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7</v>
      </c>
      <c r="B15" s="245" t="s">
        <v>121</v>
      </c>
      <c r="C15" s="252" t="s">
        <v>122</v>
      </c>
      <c r="D15" s="246" t="s">
        <v>101</v>
      </c>
      <c r="E15" s="247">
        <v>3.12</v>
      </c>
      <c r="F15" s="248"/>
      <c r="G15" s="249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119</v>
      </c>
      <c r="T15" s="229" t="s">
        <v>120</v>
      </c>
      <c r="U15" s="229">
        <v>0</v>
      </c>
      <c r="V15" s="229">
        <f>ROUND(E15*U15,2)</f>
        <v>0</v>
      </c>
      <c r="W15" s="229"/>
      <c r="X15" s="229" t="s">
        <v>103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104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8</v>
      </c>
      <c r="B16" s="245" t="s">
        <v>123</v>
      </c>
      <c r="C16" s="252" t="s">
        <v>124</v>
      </c>
      <c r="D16" s="246" t="s">
        <v>101</v>
      </c>
      <c r="E16" s="247">
        <v>3.12</v>
      </c>
      <c r="F16" s="248"/>
      <c r="G16" s="249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119</v>
      </c>
      <c r="T16" s="229" t="s">
        <v>120</v>
      </c>
      <c r="U16" s="229">
        <v>0</v>
      </c>
      <c r="V16" s="229">
        <f>ROUND(E16*U16,2)</f>
        <v>0</v>
      </c>
      <c r="W16" s="229"/>
      <c r="X16" s="229" t="s">
        <v>103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104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13.6" x14ac:dyDescent="0.2">
      <c r="A17" s="232" t="s">
        <v>97</v>
      </c>
      <c r="B17" s="233" t="s">
        <v>57</v>
      </c>
      <c r="C17" s="251" t="s">
        <v>58</v>
      </c>
      <c r="D17" s="234"/>
      <c r="E17" s="235"/>
      <c r="F17" s="236"/>
      <c r="G17" s="237">
        <f>SUMIF(AG18:AG22,"&lt;&gt;NOR",G18:G22)</f>
        <v>0</v>
      </c>
      <c r="H17" s="231"/>
      <c r="I17" s="231">
        <f>SUM(I18:I22)</f>
        <v>0</v>
      </c>
      <c r="J17" s="231"/>
      <c r="K17" s="231">
        <f>SUM(K18:K22)</f>
        <v>0</v>
      </c>
      <c r="L17" s="231"/>
      <c r="M17" s="231">
        <f>SUM(M18:M22)</f>
        <v>0</v>
      </c>
      <c r="N17" s="231"/>
      <c r="O17" s="231">
        <f>SUM(O18:O22)</f>
        <v>26.32</v>
      </c>
      <c r="P17" s="231"/>
      <c r="Q17" s="231">
        <f>SUM(Q18:Q22)</f>
        <v>0</v>
      </c>
      <c r="R17" s="231"/>
      <c r="S17" s="231"/>
      <c r="T17" s="231"/>
      <c r="U17" s="231"/>
      <c r="V17" s="231">
        <f>SUM(V18:V22)</f>
        <v>18.37</v>
      </c>
      <c r="W17" s="231"/>
      <c r="X17" s="231"/>
      <c r="AG17" t="s">
        <v>98</v>
      </c>
    </row>
    <row r="18" spans="1:60" outlineLevel="1" x14ac:dyDescent="0.2">
      <c r="A18" s="244">
        <v>9</v>
      </c>
      <c r="B18" s="245" t="s">
        <v>125</v>
      </c>
      <c r="C18" s="252" t="s">
        <v>126</v>
      </c>
      <c r="D18" s="246" t="s">
        <v>101</v>
      </c>
      <c r="E18" s="247">
        <v>24</v>
      </c>
      <c r="F18" s="248"/>
      <c r="G18" s="249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0.48574000000000001</v>
      </c>
      <c r="O18" s="229">
        <f>ROUND(E18*N18,2)</f>
        <v>11.66</v>
      </c>
      <c r="P18" s="229">
        <v>0</v>
      </c>
      <c r="Q18" s="229">
        <f>ROUND(E18*P18,2)</f>
        <v>0</v>
      </c>
      <c r="R18" s="229"/>
      <c r="S18" s="229" t="s">
        <v>102</v>
      </c>
      <c r="T18" s="229" t="s">
        <v>102</v>
      </c>
      <c r="U18" s="229">
        <v>5.7000000000000002E-2</v>
      </c>
      <c r="V18" s="229">
        <f>ROUND(E18*U18,2)</f>
        <v>1.37</v>
      </c>
      <c r="W18" s="229"/>
      <c r="X18" s="229" t="s">
        <v>103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104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4">
        <v>10</v>
      </c>
      <c r="B19" s="245" t="s">
        <v>127</v>
      </c>
      <c r="C19" s="252" t="s">
        <v>128</v>
      </c>
      <c r="D19" s="246" t="s">
        <v>101</v>
      </c>
      <c r="E19" s="247">
        <v>3.12</v>
      </c>
      <c r="F19" s="248"/>
      <c r="G19" s="249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0.71643999999999997</v>
      </c>
      <c r="O19" s="229">
        <f>ROUND(E19*N19,2)</f>
        <v>2.2400000000000002</v>
      </c>
      <c r="P19" s="229">
        <v>0</v>
      </c>
      <c r="Q19" s="229">
        <f>ROUND(E19*P19,2)</f>
        <v>0</v>
      </c>
      <c r="R19" s="229"/>
      <c r="S19" s="229" t="s">
        <v>102</v>
      </c>
      <c r="T19" s="229" t="s">
        <v>102</v>
      </c>
      <c r="U19" s="229">
        <v>7.2999999999999995E-2</v>
      </c>
      <c r="V19" s="229">
        <f>ROUND(E19*U19,2)</f>
        <v>0.23</v>
      </c>
      <c r="W19" s="229"/>
      <c r="X19" s="229" t="s">
        <v>103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104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11</v>
      </c>
      <c r="B20" s="245" t="s">
        <v>129</v>
      </c>
      <c r="C20" s="252" t="s">
        <v>130</v>
      </c>
      <c r="D20" s="246" t="s">
        <v>116</v>
      </c>
      <c r="E20" s="247">
        <v>4.0679999999999996</v>
      </c>
      <c r="F20" s="248"/>
      <c r="G20" s="249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2.5</v>
      </c>
      <c r="O20" s="229">
        <f>ROUND(E20*N20,2)</f>
        <v>10.17</v>
      </c>
      <c r="P20" s="229">
        <v>0</v>
      </c>
      <c r="Q20" s="229">
        <f>ROUND(E20*P20,2)</f>
        <v>0</v>
      </c>
      <c r="R20" s="229"/>
      <c r="S20" s="229" t="s">
        <v>102</v>
      </c>
      <c r="T20" s="229" t="s">
        <v>102</v>
      </c>
      <c r="U20" s="229">
        <v>1.21</v>
      </c>
      <c r="V20" s="229">
        <f>ROUND(E20*U20,2)</f>
        <v>4.92</v>
      </c>
      <c r="W20" s="229"/>
      <c r="X20" s="229" t="s">
        <v>103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104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4">
        <v>12</v>
      </c>
      <c r="B21" s="245" t="s">
        <v>131</v>
      </c>
      <c r="C21" s="252" t="s">
        <v>132</v>
      </c>
      <c r="D21" s="246" t="s">
        <v>101</v>
      </c>
      <c r="E21" s="247">
        <v>3.12</v>
      </c>
      <c r="F21" s="248"/>
      <c r="G21" s="249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0.15382000000000001</v>
      </c>
      <c r="O21" s="229">
        <f>ROUND(E21*N21,2)</f>
        <v>0.48</v>
      </c>
      <c r="P21" s="229">
        <v>0</v>
      </c>
      <c r="Q21" s="229">
        <f>ROUND(E21*P21,2)</f>
        <v>0</v>
      </c>
      <c r="R21" s="229"/>
      <c r="S21" s="229" t="s">
        <v>102</v>
      </c>
      <c r="T21" s="229" t="s">
        <v>102</v>
      </c>
      <c r="U21" s="229">
        <v>0.123</v>
      </c>
      <c r="V21" s="229">
        <f>ROUND(E21*U21,2)</f>
        <v>0.38</v>
      </c>
      <c r="W21" s="229"/>
      <c r="X21" s="229" t="s">
        <v>103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104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4">
        <v>13</v>
      </c>
      <c r="B22" s="245" t="s">
        <v>133</v>
      </c>
      <c r="C22" s="252" t="s">
        <v>134</v>
      </c>
      <c r="D22" s="246" t="s">
        <v>101</v>
      </c>
      <c r="E22" s="247">
        <v>24</v>
      </c>
      <c r="F22" s="248"/>
      <c r="G22" s="249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7.3899999999999993E-2</v>
      </c>
      <c r="O22" s="229">
        <f>ROUND(E22*N22,2)</f>
        <v>1.77</v>
      </c>
      <c r="P22" s="229">
        <v>0</v>
      </c>
      <c r="Q22" s="229">
        <f>ROUND(E22*P22,2)</f>
        <v>0</v>
      </c>
      <c r="R22" s="229"/>
      <c r="S22" s="229" t="s">
        <v>102</v>
      </c>
      <c r="T22" s="229" t="s">
        <v>102</v>
      </c>
      <c r="U22" s="229">
        <v>0.47799999999999998</v>
      </c>
      <c r="V22" s="229">
        <f>ROUND(E22*U22,2)</f>
        <v>11.47</v>
      </c>
      <c r="W22" s="229"/>
      <c r="X22" s="229" t="s">
        <v>103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104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13.6" x14ac:dyDescent="0.2">
      <c r="A23" s="232" t="s">
        <v>97</v>
      </c>
      <c r="B23" s="233" t="s">
        <v>59</v>
      </c>
      <c r="C23" s="251" t="s">
        <v>60</v>
      </c>
      <c r="D23" s="234"/>
      <c r="E23" s="235"/>
      <c r="F23" s="236"/>
      <c r="G23" s="237">
        <f>SUMIF(AG24:AG25,"&lt;&gt;NOR",G24:G25)</f>
        <v>0</v>
      </c>
      <c r="H23" s="231"/>
      <c r="I23" s="231">
        <f>SUM(I24:I25)</f>
        <v>0</v>
      </c>
      <c r="J23" s="231"/>
      <c r="K23" s="231">
        <f>SUM(K24:K25)</f>
        <v>0</v>
      </c>
      <c r="L23" s="231"/>
      <c r="M23" s="231">
        <f>SUM(M24:M25)</f>
        <v>0</v>
      </c>
      <c r="N23" s="231"/>
      <c r="O23" s="231">
        <f>SUM(O24:O25)</f>
        <v>0</v>
      </c>
      <c r="P23" s="231"/>
      <c r="Q23" s="231">
        <f>SUM(Q24:Q25)</f>
        <v>0</v>
      </c>
      <c r="R23" s="231"/>
      <c r="S23" s="231"/>
      <c r="T23" s="231"/>
      <c r="U23" s="231"/>
      <c r="V23" s="231">
        <f>SUM(V24:V25)</f>
        <v>0.3</v>
      </c>
      <c r="W23" s="231"/>
      <c r="X23" s="231"/>
      <c r="AG23" t="s">
        <v>98</v>
      </c>
    </row>
    <row r="24" spans="1:60" outlineLevel="1" x14ac:dyDescent="0.2">
      <c r="A24" s="244">
        <v>14</v>
      </c>
      <c r="B24" s="245" t="s">
        <v>135</v>
      </c>
      <c r="C24" s="252" t="s">
        <v>136</v>
      </c>
      <c r="D24" s="246" t="s">
        <v>107</v>
      </c>
      <c r="E24" s="247">
        <v>1</v>
      </c>
      <c r="F24" s="248"/>
      <c r="G24" s="249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1.6000000000000001E-4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102</v>
      </c>
      <c r="T24" s="229" t="s">
        <v>102</v>
      </c>
      <c r="U24" s="229">
        <v>0.29599999999999999</v>
      </c>
      <c r="V24" s="229">
        <f>ROUND(E24*U24,2)</f>
        <v>0.3</v>
      </c>
      <c r="W24" s="229"/>
      <c r="X24" s="229" t="s">
        <v>103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104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4">
        <v>15</v>
      </c>
      <c r="B25" s="245" t="s">
        <v>137</v>
      </c>
      <c r="C25" s="252" t="s">
        <v>138</v>
      </c>
      <c r="D25" s="246" t="s">
        <v>139</v>
      </c>
      <c r="E25" s="247">
        <v>1</v>
      </c>
      <c r="F25" s="248"/>
      <c r="G25" s="249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3.2000000000000002E-3</v>
      </c>
      <c r="O25" s="229">
        <f>ROUND(E25*N25,2)</f>
        <v>0</v>
      </c>
      <c r="P25" s="229">
        <v>0</v>
      </c>
      <c r="Q25" s="229">
        <f>ROUND(E25*P25,2)</f>
        <v>0</v>
      </c>
      <c r="R25" s="229" t="s">
        <v>140</v>
      </c>
      <c r="S25" s="229" t="s">
        <v>102</v>
      </c>
      <c r="T25" s="229" t="s">
        <v>102</v>
      </c>
      <c r="U25" s="229">
        <v>0</v>
      </c>
      <c r="V25" s="229">
        <f>ROUND(E25*U25,2)</f>
        <v>0</v>
      </c>
      <c r="W25" s="229"/>
      <c r="X25" s="229" t="s">
        <v>141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142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13.6" x14ac:dyDescent="0.2">
      <c r="A26" s="232" t="s">
        <v>97</v>
      </c>
      <c r="B26" s="233" t="s">
        <v>61</v>
      </c>
      <c r="C26" s="251" t="s">
        <v>62</v>
      </c>
      <c r="D26" s="234"/>
      <c r="E26" s="235"/>
      <c r="F26" s="236"/>
      <c r="G26" s="237">
        <f>SUMIF(AG27:AG29,"&lt;&gt;NOR",G27:G29)</f>
        <v>0</v>
      </c>
      <c r="H26" s="231"/>
      <c r="I26" s="231">
        <f>SUM(I27:I29)</f>
        <v>0</v>
      </c>
      <c r="J26" s="231"/>
      <c r="K26" s="231">
        <f>SUM(K27:K29)</f>
        <v>0</v>
      </c>
      <c r="L26" s="231"/>
      <c r="M26" s="231">
        <f>SUM(M27:M29)</f>
        <v>0</v>
      </c>
      <c r="N26" s="231"/>
      <c r="O26" s="231">
        <f>SUM(O27:O29)</f>
        <v>1.5699999999999998</v>
      </c>
      <c r="P26" s="231"/>
      <c r="Q26" s="231">
        <f>SUM(Q27:Q29)</f>
        <v>0</v>
      </c>
      <c r="R26" s="231"/>
      <c r="S26" s="231"/>
      <c r="T26" s="231"/>
      <c r="U26" s="231"/>
      <c r="V26" s="231">
        <f>SUM(V27:V29)</f>
        <v>2.2400000000000002</v>
      </c>
      <c r="W26" s="231"/>
      <c r="X26" s="231"/>
      <c r="AG26" t="s">
        <v>98</v>
      </c>
    </row>
    <row r="27" spans="1:60" outlineLevel="1" x14ac:dyDescent="0.2">
      <c r="A27" s="244">
        <v>16</v>
      </c>
      <c r="B27" s="245" t="s">
        <v>143</v>
      </c>
      <c r="C27" s="252" t="s">
        <v>144</v>
      </c>
      <c r="D27" s="246" t="s">
        <v>107</v>
      </c>
      <c r="E27" s="247">
        <v>6</v>
      </c>
      <c r="F27" s="248"/>
      <c r="G27" s="249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0.10249999999999999</v>
      </c>
      <c r="O27" s="229">
        <f>ROUND(E27*N27,2)</f>
        <v>0.62</v>
      </c>
      <c r="P27" s="229">
        <v>0</v>
      </c>
      <c r="Q27" s="229">
        <f>ROUND(E27*P27,2)</f>
        <v>0</v>
      </c>
      <c r="R27" s="229"/>
      <c r="S27" s="229" t="s">
        <v>102</v>
      </c>
      <c r="T27" s="229" t="s">
        <v>102</v>
      </c>
      <c r="U27" s="229">
        <v>0.22503999999999999</v>
      </c>
      <c r="V27" s="229">
        <f>ROUND(E27*U27,2)</f>
        <v>1.35</v>
      </c>
      <c r="W27" s="229"/>
      <c r="X27" s="229" t="s">
        <v>103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104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4">
        <v>17</v>
      </c>
      <c r="B28" s="245" t="s">
        <v>145</v>
      </c>
      <c r="C28" s="252" t="s">
        <v>146</v>
      </c>
      <c r="D28" s="246" t="s">
        <v>116</v>
      </c>
      <c r="E28" s="247">
        <v>0.375</v>
      </c>
      <c r="F28" s="248"/>
      <c r="G28" s="249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2.5249999999999999</v>
      </c>
      <c r="O28" s="229">
        <f>ROUND(E28*N28,2)</f>
        <v>0.95</v>
      </c>
      <c r="P28" s="229">
        <v>0</v>
      </c>
      <c r="Q28" s="229">
        <f>ROUND(E28*P28,2)</f>
        <v>0</v>
      </c>
      <c r="R28" s="229"/>
      <c r="S28" s="229" t="s">
        <v>102</v>
      </c>
      <c r="T28" s="229" t="s">
        <v>102</v>
      </c>
      <c r="U28" s="229">
        <v>1.4419999999999999</v>
      </c>
      <c r="V28" s="229">
        <f>ROUND(E28*U28,2)</f>
        <v>0.54</v>
      </c>
      <c r="W28" s="229"/>
      <c r="X28" s="229" t="s">
        <v>103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104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4">
        <v>18</v>
      </c>
      <c r="B29" s="245" t="s">
        <v>147</v>
      </c>
      <c r="C29" s="252" t="s">
        <v>148</v>
      </c>
      <c r="D29" s="246" t="s">
        <v>107</v>
      </c>
      <c r="E29" s="247">
        <v>6.4</v>
      </c>
      <c r="F29" s="248"/>
      <c r="G29" s="249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102</v>
      </c>
      <c r="T29" s="229" t="s">
        <v>102</v>
      </c>
      <c r="U29" s="229">
        <v>5.5E-2</v>
      </c>
      <c r="V29" s="229">
        <f>ROUND(E29*U29,2)</f>
        <v>0.35</v>
      </c>
      <c r="W29" s="229"/>
      <c r="X29" s="229" t="s">
        <v>103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104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13.6" x14ac:dyDescent="0.2">
      <c r="A30" s="232" t="s">
        <v>97</v>
      </c>
      <c r="B30" s="233" t="s">
        <v>63</v>
      </c>
      <c r="C30" s="251" t="s">
        <v>64</v>
      </c>
      <c r="D30" s="234"/>
      <c r="E30" s="235"/>
      <c r="F30" s="236"/>
      <c r="G30" s="237">
        <f>SUMIF(AG31:AG31,"&lt;&gt;NOR",G31:G31)</f>
        <v>0</v>
      </c>
      <c r="H30" s="231"/>
      <c r="I30" s="231">
        <f>SUM(I31:I31)</f>
        <v>0</v>
      </c>
      <c r="J30" s="231"/>
      <c r="K30" s="231">
        <f>SUM(K31:K31)</f>
        <v>0</v>
      </c>
      <c r="L30" s="231"/>
      <c r="M30" s="231">
        <f>SUM(M31:M31)</f>
        <v>0</v>
      </c>
      <c r="N30" s="231"/>
      <c r="O30" s="231">
        <f>SUM(O31:O31)</f>
        <v>0</v>
      </c>
      <c r="P30" s="231"/>
      <c r="Q30" s="231">
        <f>SUM(Q31:Q31)</f>
        <v>0</v>
      </c>
      <c r="R30" s="231"/>
      <c r="S30" s="231"/>
      <c r="T30" s="231"/>
      <c r="U30" s="231"/>
      <c r="V30" s="231">
        <f>SUM(V31:V31)</f>
        <v>0</v>
      </c>
      <c r="W30" s="231"/>
      <c r="X30" s="231"/>
      <c r="AG30" t="s">
        <v>98</v>
      </c>
    </row>
    <row r="31" spans="1:60" outlineLevel="1" x14ac:dyDescent="0.2">
      <c r="A31" s="244">
        <v>19</v>
      </c>
      <c r="B31" s="245" t="s">
        <v>149</v>
      </c>
      <c r="C31" s="252" t="s">
        <v>150</v>
      </c>
      <c r="D31" s="246" t="s">
        <v>101</v>
      </c>
      <c r="E31" s="247">
        <v>24</v>
      </c>
      <c r="F31" s="248"/>
      <c r="G31" s="249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119</v>
      </c>
      <c r="T31" s="229" t="s">
        <v>120</v>
      </c>
      <c r="U31" s="229">
        <v>0</v>
      </c>
      <c r="V31" s="229">
        <f>ROUND(E31*U31,2)</f>
        <v>0</v>
      </c>
      <c r="W31" s="229"/>
      <c r="X31" s="229" t="s">
        <v>103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104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13.6" x14ac:dyDescent="0.2">
      <c r="A32" s="232" t="s">
        <v>97</v>
      </c>
      <c r="B32" s="233" t="s">
        <v>65</v>
      </c>
      <c r="C32" s="251" t="s">
        <v>66</v>
      </c>
      <c r="D32" s="234"/>
      <c r="E32" s="235"/>
      <c r="F32" s="236"/>
      <c r="G32" s="237">
        <f>SUMIF(AG33:AG33,"&lt;&gt;NOR",G33:G33)</f>
        <v>0</v>
      </c>
      <c r="H32" s="231"/>
      <c r="I32" s="231">
        <f>SUM(I33:I33)</f>
        <v>0</v>
      </c>
      <c r="J32" s="231"/>
      <c r="K32" s="231">
        <f>SUM(K33:K33)</f>
        <v>0</v>
      </c>
      <c r="L32" s="231"/>
      <c r="M32" s="231">
        <f>SUM(M33:M33)</f>
        <v>0</v>
      </c>
      <c r="N32" s="231"/>
      <c r="O32" s="231">
        <f>SUM(O33:O33)</f>
        <v>0</v>
      </c>
      <c r="P32" s="231"/>
      <c r="Q32" s="231">
        <f>SUM(Q33:Q33)</f>
        <v>0</v>
      </c>
      <c r="R32" s="231"/>
      <c r="S32" s="231"/>
      <c r="T32" s="231"/>
      <c r="U32" s="231"/>
      <c r="V32" s="231">
        <f>SUM(V33:V33)</f>
        <v>5.9</v>
      </c>
      <c r="W32" s="231"/>
      <c r="X32" s="231"/>
      <c r="AG32" t="s">
        <v>98</v>
      </c>
    </row>
    <row r="33" spans="1:60" outlineLevel="1" x14ac:dyDescent="0.2">
      <c r="A33" s="244">
        <v>20</v>
      </c>
      <c r="B33" s="245" t="s">
        <v>151</v>
      </c>
      <c r="C33" s="252" t="s">
        <v>152</v>
      </c>
      <c r="D33" s="246" t="s">
        <v>153</v>
      </c>
      <c r="E33" s="247">
        <v>27.905090000000001</v>
      </c>
      <c r="F33" s="248"/>
      <c r="G33" s="249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102</v>
      </c>
      <c r="T33" s="229" t="s">
        <v>102</v>
      </c>
      <c r="U33" s="229">
        <v>0.21149999999999999</v>
      </c>
      <c r="V33" s="229">
        <f>ROUND(E33*U33,2)</f>
        <v>5.9</v>
      </c>
      <c r="W33" s="229"/>
      <c r="X33" s="229" t="s">
        <v>103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13.6" x14ac:dyDescent="0.2">
      <c r="A34" s="232" t="s">
        <v>97</v>
      </c>
      <c r="B34" s="233" t="s">
        <v>67</v>
      </c>
      <c r="C34" s="251" t="s">
        <v>68</v>
      </c>
      <c r="D34" s="234"/>
      <c r="E34" s="235"/>
      <c r="F34" s="236"/>
      <c r="G34" s="237">
        <f>SUMIF(AG35:AG40,"&lt;&gt;NOR",G35:G40)</f>
        <v>0</v>
      </c>
      <c r="H34" s="231"/>
      <c r="I34" s="231">
        <f>SUM(I35:I40)</f>
        <v>0</v>
      </c>
      <c r="J34" s="231"/>
      <c r="K34" s="231">
        <f>SUM(K35:K40)</f>
        <v>0</v>
      </c>
      <c r="L34" s="231"/>
      <c r="M34" s="231">
        <f>SUM(M35:M40)</f>
        <v>0</v>
      </c>
      <c r="N34" s="231"/>
      <c r="O34" s="231">
        <f>SUM(O35:O40)</f>
        <v>0</v>
      </c>
      <c r="P34" s="231"/>
      <c r="Q34" s="231">
        <f>SUM(Q35:Q40)</f>
        <v>0</v>
      </c>
      <c r="R34" s="231"/>
      <c r="S34" s="231"/>
      <c r="T34" s="231"/>
      <c r="U34" s="231"/>
      <c r="V34" s="231">
        <f>SUM(V35:V40)</f>
        <v>9.07</v>
      </c>
      <c r="W34" s="231"/>
      <c r="X34" s="231"/>
      <c r="AG34" t="s">
        <v>98</v>
      </c>
    </row>
    <row r="35" spans="1:60" outlineLevel="1" x14ac:dyDescent="0.2">
      <c r="A35" s="244">
        <v>21</v>
      </c>
      <c r="B35" s="245" t="s">
        <v>155</v>
      </c>
      <c r="C35" s="252" t="s">
        <v>156</v>
      </c>
      <c r="D35" s="246" t="s">
        <v>153</v>
      </c>
      <c r="E35" s="247">
        <v>5.5447199999999999</v>
      </c>
      <c r="F35" s="248"/>
      <c r="G35" s="249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102</v>
      </c>
      <c r="T35" s="229" t="s">
        <v>102</v>
      </c>
      <c r="U35" s="229">
        <v>9.9000000000000005E-2</v>
      </c>
      <c r="V35" s="229">
        <f>ROUND(E35*U35,2)</f>
        <v>0.55000000000000004</v>
      </c>
      <c r="W35" s="229"/>
      <c r="X35" s="229" t="s">
        <v>103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154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22</v>
      </c>
      <c r="B36" s="245" t="s">
        <v>157</v>
      </c>
      <c r="C36" s="252" t="s">
        <v>158</v>
      </c>
      <c r="D36" s="246" t="s">
        <v>153</v>
      </c>
      <c r="E36" s="247">
        <v>5.5447199999999999</v>
      </c>
      <c r="F36" s="248"/>
      <c r="G36" s="249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102</v>
      </c>
      <c r="T36" s="229" t="s">
        <v>102</v>
      </c>
      <c r="U36" s="229">
        <v>0.49</v>
      </c>
      <c r="V36" s="229">
        <f>ROUND(E36*U36,2)</f>
        <v>2.72</v>
      </c>
      <c r="W36" s="229"/>
      <c r="X36" s="229" t="s">
        <v>103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154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23</v>
      </c>
      <c r="B37" s="245" t="s">
        <v>159</v>
      </c>
      <c r="C37" s="252" t="s">
        <v>160</v>
      </c>
      <c r="D37" s="246" t="s">
        <v>153</v>
      </c>
      <c r="E37" s="247">
        <v>66.536640000000006</v>
      </c>
      <c r="F37" s="248"/>
      <c r="G37" s="249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102</v>
      </c>
      <c r="T37" s="229" t="s">
        <v>102</v>
      </c>
      <c r="U37" s="229">
        <v>0</v>
      </c>
      <c r="V37" s="229">
        <f>ROUND(E37*U37,2)</f>
        <v>0</v>
      </c>
      <c r="W37" s="229"/>
      <c r="X37" s="229" t="s">
        <v>103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154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24</v>
      </c>
      <c r="B38" s="245" t="s">
        <v>161</v>
      </c>
      <c r="C38" s="252" t="s">
        <v>162</v>
      </c>
      <c r="D38" s="246" t="s">
        <v>153</v>
      </c>
      <c r="E38" s="247">
        <v>5.5447199999999999</v>
      </c>
      <c r="F38" s="248"/>
      <c r="G38" s="249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102</v>
      </c>
      <c r="T38" s="229" t="s">
        <v>102</v>
      </c>
      <c r="U38" s="229">
        <v>0.94199999999999995</v>
      </c>
      <c r="V38" s="229">
        <f>ROUND(E38*U38,2)</f>
        <v>5.22</v>
      </c>
      <c r="W38" s="229"/>
      <c r="X38" s="229" t="s">
        <v>103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154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4">
        <v>25</v>
      </c>
      <c r="B39" s="245" t="s">
        <v>163</v>
      </c>
      <c r="C39" s="252" t="s">
        <v>164</v>
      </c>
      <c r="D39" s="246" t="s">
        <v>153</v>
      </c>
      <c r="E39" s="247">
        <v>5.5447199999999999</v>
      </c>
      <c r="F39" s="248"/>
      <c r="G39" s="249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102</v>
      </c>
      <c r="T39" s="229" t="s">
        <v>102</v>
      </c>
      <c r="U39" s="229">
        <v>0.105</v>
      </c>
      <c r="V39" s="229">
        <f>ROUND(E39*U39,2)</f>
        <v>0.57999999999999996</v>
      </c>
      <c r="W39" s="229"/>
      <c r="X39" s="229" t="s">
        <v>103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154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26</v>
      </c>
      <c r="B40" s="245" t="s">
        <v>165</v>
      </c>
      <c r="C40" s="252" t="s">
        <v>166</v>
      </c>
      <c r="D40" s="246" t="s">
        <v>153</v>
      </c>
      <c r="E40" s="247">
        <v>5.5447199999999999</v>
      </c>
      <c r="F40" s="248"/>
      <c r="G40" s="249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102</v>
      </c>
      <c r="T40" s="229" t="s">
        <v>167</v>
      </c>
      <c r="U40" s="229">
        <v>0</v>
      </c>
      <c r="V40" s="229">
        <f>ROUND(E40*U40,2)</f>
        <v>0</v>
      </c>
      <c r="W40" s="229"/>
      <c r="X40" s="229" t="s">
        <v>103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154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13.6" x14ac:dyDescent="0.2">
      <c r="A41" s="232" t="s">
        <v>97</v>
      </c>
      <c r="B41" s="233" t="s">
        <v>69</v>
      </c>
      <c r="C41" s="251" t="s">
        <v>29</v>
      </c>
      <c r="D41" s="234"/>
      <c r="E41" s="235"/>
      <c r="F41" s="236"/>
      <c r="G41" s="237">
        <f>SUMIF(AG42:AG46,"&lt;&gt;NOR",G42:G46)</f>
        <v>0</v>
      </c>
      <c r="H41" s="231"/>
      <c r="I41" s="231">
        <f>SUM(I42:I46)</f>
        <v>0</v>
      </c>
      <c r="J41" s="231"/>
      <c r="K41" s="231">
        <f>SUM(K42:K46)</f>
        <v>0</v>
      </c>
      <c r="L41" s="231"/>
      <c r="M41" s="231">
        <f>SUM(M42:M46)</f>
        <v>0</v>
      </c>
      <c r="N41" s="231"/>
      <c r="O41" s="231">
        <f>SUM(O42:O46)</f>
        <v>0</v>
      </c>
      <c r="P41" s="231"/>
      <c r="Q41" s="231">
        <f>SUM(Q42:Q46)</f>
        <v>0</v>
      </c>
      <c r="R41" s="231"/>
      <c r="S41" s="231"/>
      <c r="T41" s="231"/>
      <c r="U41" s="231"/>
      <c r="V41" s="231">
        <f>SUM(V42:V46)</f>
        <v>0</v>
      </c>
      <c r="W41" s="231"/>
      <c r="X41" s="231"/>
      <c r="AG41" t="s">
        <v>98</v>
      </c>
    </row>
    <row r="42" spans="1:60" outlineLevel="1" x14ac:dyDescent="0.2">
      <c r="A42" s="244">
        <v>27</v>
      </c>
      <c r="B42" s="245" t="s">
        <v>168</v>
      </c>
      <c r="C42" s="252" t="s">
        <v>169</v>
      </c>
      <c r="D42" s="246" t="s">
        <v>170</v>
      </c>
      <c r="E42" s="247">
        <v>1</v>
      </c>
      <c r="F42" s="248"/>
      <c r="G42" s="249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102</v>
      </c>
      <c r="T42" s="229" t="s">
        <v>171</v>
      </c>
      <c r="U42" s="229">
        <v>0</v>
      </c>
      <c r="V42" s="229">
        <f>ROUND(E42*U42,2)</f>
        <v>0</v>
      </c>
      <c r="W42" s="229"/>
      <c r="X42" s="229" t="s">
        <v>172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173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4">
        <v>28</v>
      </c>
      <c r="B43" s="245" t="s">
        <v>174</v>
      </c>
      <c r="C43" s="252" t="s">
        <v>175</v>
      </c>
      <c r="D43" s="246" t="s">
        <v>170</v>
      </c>
      <c r="E43" s="247">
        <v>1</v>
      </c>
      <c r="F43" s="248"/>
      <c r="G43" s="249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119</v>
      </c>
      <c r="T43" s="229" t="s">
        <v>171</v>
      </c>
      <c r="U43" s="229">
        <v>0</v>
      </c>
      <c r="V43" s="229">
        <f>ROUND(E43*U43,2)</f>
        <v>0</v>
      </c>
      <c r="W43" s="229"/>
      <c r="X43" s="229" t="s">
        <v>172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173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4">
        <v>29</v>
      </c>
      <c r="B44" s="245" t="s">
        <v>176</v>
      </c>
      <c r="C44" s="252" t="s">
        <v>177</v>
      </c>
      <c r="D44" s="246" t="s">
        <v>170</v>
      </c>
      <c r="E44" s="247">
        <v>1</v>
      </c>
      <c r="F44" s="248"/>
      <c r="G44" s="249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119</v>
      </c>
      <c r="T44" s="229" t="s">
        <v>171</v>
      </c>
      <c r="U44" s="229">
        <v>0</v>
      </c>
      <c r="V44" s="229">
        <f>ROUND(E44*U44,2)</f>
        <v>0</v>
      </c>
      <c r="W44" s="229"/>
      <c r="X44" s="229" t="s">
        <v>172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173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4">
        <v>30</v>
      </c>
      <c r="B45" s="245" t="s">
        <v>178</v>
      </c>
      <c r="C45" s="252" t="s">
        <v>179</v>
      </c>
      <c r="D45" s="246" t="s">
        <v>170</v>
      </c>
      <c r="E45" s="247">
        <v>1</v>
      </c>
      <c r="F45" s="248"/>
      <c r="G45" s="249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119</v>
      </c>
      <c r="T45" s="229" t="s">
        <v>171</v>
      </c>
      <c r="U45" s="229">
        <v>0</v>
      </c>
      <c r="V45" s="229">
        <f>ROUND(E45*U45,2)</f>
        <v>0</v>
      </c>
      <c r="W45" s="229"/>
      <c r="X45" s="229" t="s">
        <v>172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173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8">
        <v>31</v>
      </c>
      <c r="B46" s="239" t="s">
        <v>180</v>
      </c>
      <c r="C46" s="253" t="s">
        <v>181</v>
      </c>
      <c r="D46" s="240" t="s">
        <v>170</v>
      </c>
      <c r="E46" s="241">
        <v>1</v>
      </c>
      <c r="F46" s="242"/>
      <c r="G46" s="243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119</v>
      </c>
      <c r="T46" s="229" t="s">
        <v>171</v>
      </c>
      <c r="U46" s="229">
        <v>0</v>
      </c>
      <c r="V46" s="229">
        <f>ROUND(E46*U46,2)</f>
        <v>0</v>
      </c>
      <c r="W46" s="229"/>
      <c r="X46" s="229" t="s">
        <v>172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173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3"/>
      <c r="B47" s="4"/>
      <c r="C47" s="25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84</v>
      </c>
    </row>
    <row r="48" spans="1:60" ht="13.6" x14ac:dyDescent="0.2">
      <c r="A48" s="215"/>
      <c r="B48" s="216" t="s">
        <v>31</v>
      </c>
      <c r="C48" s="255"/>
      <c r="D48" s="217"/>
      <c r="E48" s="218"/>
      <c r="F48" s="218"/>
      <c r="G48" s="250">
        <f>G8+G17+G23+G26+G30+G32+G34+G41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182</v>
      </c>
    </row>
    <row r="49" spans="1:33" x14ac:dyDescent="0.2">
      <c r="A49" s="3"/>
      <c r="B49" s="4"/>
      <c r="C49" s="25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25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19" t="s">
        <v>183</v>
      </c>
      <c r="B51" s="219"/>
      <c r="C51" s="25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20"/>
      <c r="B52" s="221"/>
      <c r="C52" s="257"/>
      <c r="D52" s="221"/>
      <c r="E52" s="221"/>
      <c r="F52" s="221"/>
      <c r="G52" s="22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184</v>
      </c>
    </row>
    <row r="53" spans="1:33" x14ac:dyDescent="0.2">
      <c r="A53" s="223"/>
      <c r="B53" s="224"/>
      <c r="C53" s="258"/>
      <c r="D53" s="224"/>
      <c r="E53" s="224"/>
      <c r="F53" s="224"/>
      <c r="G53" s="2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23"/>
      <c r="B54" s="224"/>
      <c r="C54" s="258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23"/>
      <c r="B55" s="224"/>
      <c r="C55" s="258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6"/>
      <c r="B56" s="227"/>
      <c r="C56" s="259"/>
      <c r="D56" s="227"/>
      <c r="E56" s="227"/>
      <c r="F56" s="227"/>
      <c r="G56" s="22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25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260"/>
      <c r="D58" s="10"/>
      <c r="AG58" t="s">
        <v>185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01102020_1_01102020_1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01102020_1_01102020_1 Pol'!Názvy_tisku</vt:lpstr>
      <vt:lpstr>oadresa</vt:lpstr>
      <vt:lpstr>Stavba!Objednatel</vt:lpstr>
      <vt:lpstr>Stavba!Objekt</vt:lpstr>
      <vt:lpstr>'02 01102020_1_01102020_1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2020-10-11T15:11:31Z</dcterms:modified>
</cp:coreProperties>
</file>