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List1" sheetId="1" r:id="rId1"/>
  </sheets>
  <definedNames>
    <definedName name="_xlnm.Print_Area" localSheetId="0">'List1'!$A$1:$H$60</definedName>
  </definedNames>
  <calcPr fullCalcOnLoad="1"/>
</workbook>
</file>

<file path=xl/sharedStrings.xml><?xml version="1.0" encoding="utf-8"?>
<sst xmlns="http://schemas.openxmlformats.org/spreadsheetml/2006/main" count="96" uniqueCount="64">
  <si>
    <t>Název</t>
  </si>
  <si>
    <t>Množství</t>
  </si>
  <si>
    <t>MJ</t>
  </si>
  <si>
    <t>Cena/Mj</t>
  </si>
  <si>
    <t>Celk.cena</t>
  </si>
  <si>
    <r>
      <t>m</t>
    </r>
    <r>
      <rPr>
        <vertAlign val="superscript"/>
        <sz val="8"/>
        <rFont val="Arial"/>
        <family val="2"/>
      </rPr>
      <t>2</t>
    </r>
  </si>
  <si>
    <t>Hm./MJ</t>
  </si>
  <si>
    <t>Hmotn.</t>
  </si>
  <si>
    <t>t</t>
  </si>
  <si>
    <t>mont =</t>
  </si>
  <si>
    <t>P.č.</t>
  </si>
  <si>
    <t>Cena celkem</t>
  </si>
  <si>
    <t>Základ daně z přidané hodnoty</t>
  </si>
  <si>
    <t>ks</t>
  </si>
  <si>
    <t>m</t>
  </si>
  <si>
    <t>spec =</t>
  </si>
  <si>
    <t>Konstrukce klempířské</t>
  </si>
  <si>
    <t>Konstrukce klempířské celkem</t>
  </si>
  <si>
    <t>Povlakové krytiny</t>
  </si>
  <si>
    <t>Tmel Pu Emfi kartuše 310 ml.</t>
  </si>
  <si>
    <t>Povlakové krytiny celkem</t>
  </si>
  <si>
    <t>Izolační pás BITAGIT 35 MINERAL</t>
  </si>
  <si>
    <t xml:space="preserve">Přesun hmot pro povlakové krytiny, výšky do 12 m  </t>
  </si>
  <si>
    <t>Přesun hmot pro klempířské konstr., výšky do 12 m</t>
  </si>
  <si>
    <t>Oprava povl. krytiny NAIP střech plochých</t>
  </si>
  <si>
    <t>Daň z přidané hodnoty(DPH) 21%</t>
  </si>
  <si>
    <t>Povlaková krytina střech do 10°, fólií PVC</t>
  </si>
  <si>
    <t>Izolační fólie PVC tl. 1,5 mm</t>
  </si>
  <si>
    <t>Vnitřní roh PVC</t>
  </si>
  <si>
    <t>Vnější roh PVC</t>
  </si>
  <si>
    <t>Zálivková hmota Z 01</t>
  </si>
  <si>
    <t>l</t>
  </si>
  <si>
    <t>Kotevní prvek s podložkou</t>
  </si>
  <si>
    <t>Povlaková krytina střech do 10°, podklad. textilie</t>
  </si>
  <si>
    <t>Geotextilie 300g/m2</t>
  </si>
  <si>
    <t>Připevnění izolace kotvicími pásky, úhelníky</t>
  </si>
  <si>
    <t>Koutová lišta VIPLANYL 60 rš 100mm</t>
  </si>
  <si>
    <t>Rohový Pz profil rš 100 mm</t>
  </si>
  <si>
    <t>Kotvící prvek AL 01/50</t>
  </si>
  <si>
    <t>Samostatné vytažení izolace, fólií PVC polož.volně</t>
  </si>
  <si>
    <t>Údržba proniků střech fólií PVC do 100 mm</t>
  </si>
  <si>
    <t>Izolační fólie PVC tl. 2 mm na detaily</t>
  </si>
  <si>
    <t>Střešní vpust k fólim PVC D 100</t>
  </si>
  <si>
    <t>Podložky patek hromosvodu PVC</t>
  </si>
  <si>
    <t>Mont. oplech. zdí poplast, fólie PVC</t>
  </si>
  <si>
    <t>Okap. plech VIPLANYL 60 rš 250 mm</t>
  </si>
  <si>
    <t>Demontáž oplechování zdí,rš od 330 do 500 mm</t>
  </si>
  <si>
    <t>Elektromontáže</t>
  </si>
  <si>
    <t>Hromosvod FeZn v úrovni střechy, zpětná montáž</t>
  </si>
  <si>
    <t>kompl</t>
  </si>
  <si>
    <t>Svorka hromosvodová SS</t>
  </si>
  <si>
    <t>Podpora hromosvodu PV 21 plast</t>
  </si>
  <si>
    <t>Vedení uzem. na povrchu FeZn D 10 mm, demontáž</t>
  </si>
  <si>
    <t>Elektromontáže celkem</t>
  </si>
  <si>
    <t>Elektroinstalace včetně svítidel</t>
  </si>
  <si>
    <t>Položkový soupis prací</t>
  </si>
  <si>
    <t>Nemocnice Kyjov, příspěvková organizace</t>
  </si>
  <si>
    <t>Strážovská 1247/222</t>
  </si>
  <si>
    <t>697 01  Kyjov</t>
  </si>
  <si>
    <t>Název akce: Havarijní oprava budovy "R" - veřejné lékárny a skladu MTZ</t>
  </si>
  <si>
    <t>Zpracoval:</t>
  </si>
  <si>
    <t>Datum:</t>
  </si>
  <si>
    <t>Zadavatel:</t>
  </si>
  <si>
    <t>Příloha č. 2 ZD_Položkový soupis prací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</si>
</sst>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.##0.00,&quot;Kč&quot;"/>
    <numFmt numFmtId="167" formatCode="#,##0\ &quot;Kč&quot;"/>
    <numFmt numFmtId="168" formatCode="0.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"/>
    <numFmt numFmtId="178" formatCode="#,##0.000"/>
    <numFmt numFmtId="179" formatCode="#,##0.00\ &quot;Kč&quot;"/>
    <numFmt numFmtId="180" formatCode="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#,##0.000000000000000"/>
    <numFmt numFmtId="190" formatCode="#,##0.0000000000000000"/>
    <numFmt numFmtId="191" formatCode="#,##0.00000000000000000"/>
    <numFmt numFmtId="192" formatCode="#,##0.000000000000000000"/>
    <numFmt numFmtId="193" formatCode="#,##0.0000000000000000000"/>
    <numFmt numFmtId="194" formatCode="#,##0.00000000000000000000"/>
    <numFmt numFmtId="195" formatCode="#,##0.0"/>
  </numFmts>
  <fonts count="47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177" fontId="3" fillId="34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right"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/>
    </xf>
    <xf numFmtId="0" fontId="9" fillId="34" borderId="16" xfId="0" applyFont="1" applyFill="1" applyBorder="1" applyAlignment="1">
      <alignment horizontal="right"/>
    </xf>
    <xf numFmtId="0" fontId="9" fillId="34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/>
    </xf>
    <xf numFmtId="170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7" fillId="35" borderId="19" xfId="0" applyFont="1" applyFill="1" applyBorder="1" applyAlignment="1">
      <alignment/>
    </xf>
    <xf numFmtId="0" fontId="1" fillId="35" borderId="19" xfId="0" applyFont="1" applyFill="1" applyBorder="1" applyAlignment="1">
      <alignment horizontal="right"/>
    </xf>
    <xf numFmtId="4" fontId="1" fillId="35" borderId="19" xfId="0" applyNumberFormat="1" applyFont="1" applyFill="1" applyBorder="1" applyAlignment="1">
      <alignment horizontal="left"/>
    </xf>
    <xf numFmtId="4" fontId="7" fillId="35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35" borderId="19" xfId="0" applyFont="1" applyFill="1" applyBorder="1" applyAlignment="1">
      <alignment horizontal="left"/>
    </xf>
    <xf numFmtId="4" fontId="0" fillId="34" borderId="0" xfId="0" applyNumberFormat="1" applyFont="1" applyFill="1" applyAlignment="1">
      <alignment/>
    </xf>
    <xf numFmtId="0" fontId="3" fillId="35" borderId="18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2" fillId="34" borderId="0" xfId="0" applyFont="1" applyFill="1" applyAlignment="1">
      <alignment/>
    </xf>
    <xf numFmtId="167" fontId="0" fillId="35" borderId="22" xfId="0" applyNumberFormat="1" applyFont="1" applyFill="1" applyBorder="1" applyAlignment="1">
      <alignment horizontal="right"/>
    </xf>
    <xf numFmtId="167" fontId="8" fillId="35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167" fontId="11" fillId="35" borderId="19" xfId="0" applyNumberFormat="1" applyFont="1" applyFill="1" applyBorder="1" applyAlignment="1">
      <alignment/>
    </xf>
    <xf numFmtId="167" fontId="2" fillId="35" borderId="20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2" fontId="12" fillId="35" borderId="16" xfId="0" applyNumberFormat="1" applyFont="1" applyFill="1" applyBorder="1" applyAlignment="1">
      <alignment horizontal="right"/>
    </xf>
    <xf numFmtId="2" fontId="12" fillId="35" borderId="16" xfId="0" applyNumberFormat="1" applyFont="1" applyFill="1" applyBorder="1" applyAlignment="1">
      <alignment horizontal="left"/>
    </xf>
    <xf numFmtId="3" fontId="10" fillId="35" borderId="16" xfId="0" applyNumberFormat="1" applyFont="1" applyFill="1" applyBorder="1" applyAlignment="1">
      <alignment/>
    </xf>
    <xf numFmtId="167" fontId="11" fillId="35" borderId="16" xfId="0" applyNumberFormat="1" applyFont="1" applyFill="1" applyBorder="1" applyAlignment="1">
      <alignment/>
    </xf>
    <xf numFmtId="167" fontId="2" fillId="35" borderId="17" xfId="0" applyNumberFormat="1" applyFont="1" applyFill="1" applyBorder="1" applyAlignment="1">
      <alignment horizontal="right"/>
    </xf>
    <xf numFmtId="0" fontId="13" fillId="34" borderId="0" xfId="0" applyFont="1" applyFill="1" applyAlignment="1">
      <alignment/>
    </xf>
    <xf numFmtId="0" fontId="9" fillId="34" borderId="23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4" fontId="3" fillId="34" borderId="0" xfId="0" applyNumberFormat="1" applyFont="1" applyFill="1" applyAlignment="1">
      <alignment/>
    </xf>
    <xf numFmtId="195" fontId="0" fillId="33" borderId="0" xfId="0" applyNumberFormat="1" applyFont="1" applyFill="1" applyAlignment="1">
      <alignment/>
    </xf>
    <xf numFmtId="195" fontId="1" fillId="35" borderId="19" xfId="0" applyNumberFormat="1" applyFont="1" applyFill="1" applyBorder="1" applyAlignment="1">
      <alignment horizontal="left"/>
    </xf>
    <xf numFmtId="0" fontId="3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5" borderId="18" xfId="0" applyFill="1" applyBorder="1" applyAlignment="1">
      <alignment/>
    </xf>
    <xf numFmtId="0" fontId="2" fillId="0" borderId="0" xfId="0" applyFont="1" applyAlignment="1">
      <alignment/>
    </xf>
    <xf numFmtId="0" fontId="0" fillId="34" borderId="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view="pageBreakPreview" zoomScale="110" zoomScaleNormal="145" zoomScaleSheetLayoutView="110" workbookViewId="0" topLeftCell="A1">
      <selection activeCell="K13" sqref="K13"/>
    </sheetView>
  </sheetViews>
  <sheetFormatPr defaultColWidth="9.140625" defaultRowHeight="12.75"/>
  <cols>
    <col min="1" max="1" width="2.8515625" style="0" customWidth="1"/>
    <col min="2" max="2" width="40.140625" style="0" customWidth="1"/>
    <col min="3" max="3" width="7.57421875" style="0" customWidth="1"/>
    <col min="4" max="4" width="8.140625" style="0" customWidth="1"/>
    <col min="5" max="5" width="6.421875" style="0" customWidth="1"/>
    <col min="6" max="6" width="6.57421875" style="0" customWidth="1"/>
    <col min="7" max="7" width="7.140625" style="0" customWidth="1"/>
    <col min="8" max="8" width="10.8515625" style="0" customWidth="1"/>
    <col min="9" max="9" width="12.140625" style="0" bestFit="1" customWidth="1"/>
    <col min="10" max="10" width="9.421875" style="0" customWidth="1"/>
  </cols>
  <sheetData>
    <row r="1" ht="12.75">
      <c r="A1" s="76" t="s">
        <v>63</v>
      </c>
    </row>
    <row r="3" ht="12.75">
      <c r="A3" s="73" t="s">
        <v>62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8" spans="1:8" ht="12.75">
      <c r="A8" s="75" t="s">
        <v>59</v>
      </c>
      <c r="B8" s="75"/>
      <c r="C8" s="75"/>
      <c r="D8" s="75"/>
      <c r="E8" s="75"/>
      <c r="F8" s="75"/>
      <c r="G8" s="75"/>
      <c r="H8" s="75"/>
    </row>
    <row r="11" spans="1:8" s="57" customFormat="1" ht="12.75">
      <c r="A11" s="74" t="s">
        <v>55</v>
      </c>
      <c r="B11" s="74"/>
      <c r="C11" s="74"/>
      <c r="D11" s="74"/>
      <c r="E11" s="74"/>
      <c r="F11" s="74"/>
      <c r="G11" s="74"/>
      <c r="H11" s="74"/>
    </row>
    <row r="12" spans="1:8" s="57" customFormat="1" ht="12.75">
      <c r="A12" s="58" t="s">
        <v>10</v>
      </c>
      <c r="B12" s="13" t="s">
        <v>0</v>
      </c>
      <c r="C12" s="14" t="s">
        <v>1</v>
      </c>
      <c r="D12" s="14" t="s">
        <v>2</v>
      </c>
      <c r="E12" s="13" t="s">
        <v>6</v>
      </c>
      <c r="F12" s="14" t="s">
        <v>7</v>
      </c>
      <c r="G12" s="14" t="s">
        <v>3</v>
      </c>
      <c r="H12" s="15" t="s">
        <v>4</v>
      </c>
    </row>
    <row r="13" spans="1:8" s="57" customFormat="1" ht="12.75">
      <c r="A13" s="59"/>
      <c r="B13" s="4"/>
      <c r="C13" s="59"/>
      <c r="D13" s="59"/>
      <c r="E13" s="4"/>
      <c r="F13" s="59"/>
      <c r="G13" s="59"/>
      <c r="H13" s="60"/>
    </row>
    <row r="14" spans="1:8" s="57" customFormat="1" ht="12.75">
      <c r="A14" s="16"/>
      <c r="B14" s="17" t="s">
        <v>18</v>
      </c>
      <c r="C14" s="18"/>
      <c r="D14" s="19"/>
      <c r="E14" s="20"/>
      <c r="F14" s="19"/>
      <c r="G14" s="18"/>
      <c r="H14" s="21"/>
    </row>
    <row r="15" spans="1:8" s="3" customFormat="1" ht="12.75" customHeight="1">
      <c r="A15" s="8">
        <v>1</v>
      </c>
      <c r="B15" s="23" t="s">
        <v>24</v>
      </c>
      <c r="C15" s="23">
        <v>644.95</v>
      </c>
      <c r="D15" s="22" t="s">
        <v>5</v>
      </c>
      <c r="E15" s="24">
        <v>0.00045</v>
      </c>
      <c r="F15" s="24">
        <f>SUM(C15*E15)</f>
        <v>0.2902275</v>
      </c>
      <c r="G15" s="23"/>
      <c r="H15" s="26">
        <f>SUM(C15*G15)</f>
        <v>0</v>
      </c>
    </row>
    <row r="16" spans="1:8" s="1" customFormat="1" ht="12.75" customHeight="1">
      <c r="A16" s="8">
        <f aca="true" t="shared" si="0" ref="A16:A36">SUM(A15+1)</f>
        <v>2</v>
      </c>
      <c r="B16" s="23" t="s">
        <v>21</v>
      </c>
      <c r="C16" s="23">
        <v>15</v>
      </c>
      <c r="D16" s="22" t="s">
        <v>5</v>
      </c>
      <c r="E16" s="24">
        <v>0.0044</v>
      </c>
      <c r="F16" s="24">
        <f>SUM(C16*E16)</f>
        <v>0.066</v>
      </c>
      <c r="G16" s="23"/>
      <c r="H16" s="26">
        <f>SUM(C16*G16)</f>
        <v>0</v>
      </c>
    </row>
    <row r="17" spans="1:9" s="6" customFormat="1" ht="12.75">
      <c r="A17" s="8">
        <f t="shared" si="0"/>
        <v>3</v>
      </c>
      <c r="B17" s="5" t="s">
        <v>26</v>
      </c>
      <c r="C17" s="25">
        <v>644.95</v>
      </c>
      <c r="D17" s="22" t="s">
        <v>5</v>
      </c>
      <c r="E17" s="24">
        <v>3E-05</v>
      </c>
      <c r="F17" s="24">
        <f aca="true" t="shared" si="1" ref="F17:F35">SUM(C17*E17)</f>
        <v>0.0193485</v>
      </c>
      <c r="G17" s="25"/>
      <c r="H17" s="26">
        <f aca="true" t="shared" si="2" ref="H17:H36">SUM(C17*G17)</f>
        <v>0</v>
      </c>
      <c r="I17" s="36"/>
    </row>
    <row r="18" spans="1:8" s="3" customFormat="1" ht="12.75">
      <c r="A18" s="8">
        <f t="shared" si="0"/>
        <v>4</v>
      </c>
      <c r="B18" s="5" t="s">
        <v>27</v>
      </c>
      <c r="C18" s="25">
        <f>SUM(C17*1.15)</f>
        <v>741.6925</v>
      </c>
      <c r="D18" s="22" t="s">
        <v>5</v>
      </c>
      <c r="E18" s="24">
        <v>0.0019</v>
      </c>
      <c r="F18" s="24">
        <f t="shared" si="1"/>
        <v>1.40921575</v>
      </c>
      <c r="G18" s="25"/>
      <c r="H18" s="26">
        <f t="shared" si="2"/>
        <v>0</v>
      </c>
    </row>
    <row r="19" spans="1:8" s="3" customFormat="1" ht="12.75">
      <c r="A19" s="8">
        <f t="shared" si="0"/>
        <v>5</v>
      </c>
      <c r="B19" s="5" t="s">
        <v>28</v>
      </c>
      <c r="C19" s="25">
        <v>4</v>
      </c>
      <c r="D19" s="22" t="s">
        <v>13</v>
      </c>
      <c r="E19" s="24">
        <v>1E-05</v>
      </c>
      <c r="F19" s="24">
        <f t="shared" si="1"/>
        <v>4E-05</v>
      </c>
      <c r="G19" s="25"/>
      <c r="H19" s="26">
        <f t="shared" si="2"/>
        <v>0</v>
      </c>
    </row>
    <row r="20" spans="1:8" s="3" customFormat="1" ht="12.75">
      <c r="A20" s="8">
        <f t="shared" si="0"/>
        <v>6</v>
      </c>
      <c r="B20" s="5" t="s">
        <v>29</v>
      </c>
      <c r="C20" s="25">
        <v>4</v>
      </c>
      <c r="D20" s="22" t="s">
        <v>13</v>
      </c>
      <c r="E20" s="24">
        <v>1E-05</v>
      </c>
      <c r="F20" s="24">
        <f t="shared" si="1"/>
        <v>4E-05</v>
      </c>
      <c r="G20" s="25"/>
      <c r="H20" s="26">
        <f t="shared" si="2"/>
        <v>0</v>
      </c>
    </row>
    <row r="21" spans="1:8" s="3" customFormat="1" ht="12.75">
      <c r="A21" s="8">
        <f t="shared" si="0"/>
        <v>7</v>
      </c>
      <c r="B21" s="5" t="s">
        <v>30</v>
      </c>
      <c r="C21" s="25">
        <v>5</v>
      </c>
      <c r="D21" s="27" t="s">
        <v>31</v>
      </c>
      <c r="E21" s="24">
        <v>0.002</v>
      </c>
      <c r="F21" s="24">
        <f t="shared" si="1"/>
        <v>0.01</v>
      </c>
      <c r="G21" s="25"/>
      <c r="H21" s="26">
        <f t="shared" si="2"/>
        <v>0</v>
      </c>
    </row>
    <row r="22" spans="1:8" s="6" customFormat="1" ht="12.75">
      <c r="A22" s="8">
        <f t="shared" si="0"/>
        <v>8</v>
      </c>
      <c r="B22" s="5" t="s">
        <v>32</v>
      </c>
      <c r="C22" s="25">
        <v>2415</v>
      </c>
      <c r="D22" s="27" t="s">
        <v>13</v>
      </c>
      <c r="E22" s="24">
        <v>0.0001</v>
      </c>
      <c r="F22" s="24">
        <f t="shared" si="1"/>
        <v>0.24150000000000002</v>
      </c>
      <c r="G22" s="25"/>
      <c r="H22" s="26">
        <f t="shared" si="2"/>
        <v>0</v>
      </c>
    </row>
    <row r="23" spans="1:8" s="6" customFormat="1" ht="12.75">
      <c r="A23" s="8">
        <f t="shared" si="0"/>
        <v>9</v>
      </c>
      <c r="B23" s="5" t="s">
        <v>19</v>
      </c>
      <c r="C23" s="25">
        <v>2</v>
      </c>
      <c r="D23" s="27" t="s">
        <v>13</v>
      </c>
      <c r="E23" s="24">
        <v>0.00075</v>
      </c>
      <c r="F23" s="24">
        <f t="shared" si="1"/>
        <v>0.0015</v>
      </c>
      <c r="G23" s="25"/>
      <c r="H23" s="26">
        <f t="shared" si="2"/>
        <v>0</v>
      </c>
    </row>
    <row r="24" spans="1:8" s="6" customFormat="1" ht="12.75">
      <c r="A24" s="8">
        <f t="shared" si="0"/>
        <v>10</v>
      </c>
      <c r="B24" s="5" t="s">
        <v>43</v>
      </c>
      <c r="C24" s="25">
        <v>40</v>
      </c>
      <c r="D24" s="27" t="s">
        <v>13</v>
      </c>
      <c r="E24" s="24">
        <v>0.0003</v>
      </c>
      <c r="F24" s="24">
        <f t="shared" si="1"/>
        <v>0.011999999999999999</v>
      </c>
      <c r="G24" s="25"/>
      <c r="H24" s="26">
        <f t="shared" si="2"/>
        <v>0</v>
      </c>
    </row>
    <row r="25" spans="1:9" s="6" customFormat="1" ht="12.75">
      <c r="A25" s="8">
        <f t="shared" si="0"/>
        <v>11</v>
      </c>
      <c r="B25" s="23" t="s">
        <v>33</v>
      </c>
      <c r="C25" s="25">
        <f>SUM(C17+C31)</f>
        <v>696.6700000000001</v>
      </c>
      <c r="D25" s="22" t="s">
        <v>5</v>
      </c>
      <c r="E25" s="24">
        <v>0</v>
      </c>
      <c r="F25" s="24">
        <f t="shared" si="1"/>
        <v>0</v>
      </c>
      <c r="G25" s="25"/>
      <c r="H25" s="26">
        <f t="shared" si="2"/>
        <v>0</v>
      </c>
      <c r="I25" s="36"/>
    </row>
    <row r="26" spans="1:8" s="6" customFormat="1" ht="12.75">
      <c r="A26" s="8">
        <f t="shared" si="0"/>
        <v>12</v>
      </c>
      <c r="B26" s="5" t="s">
        <v>34</v>
      </c>
      <c r="C26" s="25">
        <f>SUM(C18+C32)</f>
        <v>803.7565</v>
      </c>
      <c r="D26" s="22" t="s">
        <v>5</v>
      </c>
      <c r="E26" s="24">
        <v>0.0003</v>
      </c>
      <c r="F26" s="24">
        <f t="shared" si="1"/>
        <v>0.24112694999999998</v>
      </c>
      <c r="G26" s="25"/>
      <c r="H26" s="26">
        <f t="shared" si="2"/>
        <v>0</v>
      </c>
    </row>
    <row r="27" spans="1:9" s="3" customFormat="1" ht="12.75">
      <c r="A27" s="8">
        <f t="shared" si="0"/>
        <v>13</v>
      </c>
      <c r="B27" s="5" t="s">
        <v>35</v>
      </c>
      <c r="C27" s="25">
        <v>216.12</v>
      </c>
      <c r="D27" s="22" t="s">
        <v>14</v>
      </c>
      <c r="E27" s="24">
        <v>1E-05</v>
      </c>
      <c r="F27" s="24">
        <f t="shared" si="1"/>
        <v>0.0021612000000000003</v>
      </c>
      <c r="G27" s="25"/>
      <c r="H27" s="26">
        <f t="shared" si="2"/>
        <v>0</v>
      </c>
      <c r="I27" s="44"/>
    </row>
    <row r="28" spans="1:9" s="6" customFormat="1" ht="12.75">
      <c r="A28" s="8">
        <f t="shared" si="0"/>
        <v>14</v>
      </c>
      <c r="B28" s="5" t="s">
        <v>36</v>
      </c>
      <c r="C28" s="25">
        <v>110</v>
      </c>
      <c r="D28" s="22" t="s">
        <v>14</v>
      </c>
      <c r="E28" s="24">
        <v>0.00071</v>
      </c>
      <c r="F28" s="24">
        <f t="shared" si="1"/>
        <v>0.0781</v>
      </c>
      <c r="G28" s="25"/>
      <c r="H28" s="26">
        <f t="shared" si="2"/>
        <v>0</v>
      </c>
      <c r="I28" s="61"/>
    </row>
    <row r="29" spans="1:8" s="3" customFormat="1" ht="12.75">
      <c r="A29" s="8">
        <f t="shared" si="0"/>
        <v>15</v>
      </c>
      <c r="B29" s="5" t="s">
        <v>37</v>
      </c>
      <c r="C29" s="25">
        <v>108</v>
      </c>
      <c r="D29" s="22" t="s">
        <v>14</v>
      </c>
      <c r="E29" s="24">
        <v>0.00071</v>
      </c>
      <c r="F29" s="24">
        <f>SUM(C29*E29)</f>
        <v>0.07668</v>
      </c>
      <c r="G29" s="25"/>
      <c r="H29" s="26">
        <f>SUM(C29*G29)</f>
        <v>0</v>
      </c>
    </row>
    <row r="30" spans="1:9" s="6" customFormat="1" ht="12.75">
      <c r="A30" s="8">
        <f t="shared" si="0"/>
        <v>16</v>
      </c>
      <c r="B30" s="5" t="s">
        <v>38</v>
      </c>
      <c r="C30" s="25">
        <v>880</v>
      </c>
      <c r="D30" s="27" t="s">
        <v>13</v>
      </c>
      <c r="E30" s="24">
        <v>2E-05</v>
      </c>
      <c r="F30" s="24">
        <f>SUM(C30*E30)</f>
        <v>0.0176</v>
      </c>
      <c r="G30" s="25"/>
      <c r="H30" s="26">
        <f>SUM(C30*G30)</f>
        <v>0</v>
      </c>
      <c r="I30" s="62"/>
    </row>
    <row r="31" spans="1:9" s="6" customFormat="1" ht="12.75">
      <c r="A31" s="8">
        <f t="shared" si="0"/>
        <v>17</v>
      </c>
      <c r="B31" s="5" t="s">
        <v>39</v>
      </c>
      <c r="C31" s="25">
        <v>51.72</v>
      </c>
      <c r="D31" s="22" t="s">
        <v>5</v>
      </c>
      <c r="E31" s="24">
        <v>3E-05</v>
      </c>
      <c r="F31" s="24">
        <f t="shared" si="1"/>
        <v>0.0015516</v>
      </c>
      <c r="G31" s="25"/>
      <c r="H31" s="26">
        <f t="shared" si="2"/>
        <v>0</v>
      </c>
      <c r="I31" s="36"/>
    </row>
    <row r="32" spans="1:9" s="6" customFormat="1" ht="12.75">
      <c r="A32" s="8">
        <f t="shared" si="0"/>
        <v>18</v>
      </c>
      <c r="B32" s="5" t="s">
        <v>27</v>
      </c>
      <c r="C32" s="25">
        <f>SUM(C31*1.2)</f>
        <v>62.06399999999999</v>
      </c>
      <c r="D32" s="22" t="s">
        <v>5</v>
      </c>
      <c r="E32" s="24">
        <v>0.0019</v>
      </c>
      <c r="F32" s="24">
        <f t="shared" si="1"/>
        <v>0.11792159999999999</v>
      </c>
      <c r="G32" s="25"/>
      <c r="H32" s="26">
        <f t="shared" si="2"/>
        <v>0</v>
      </c>
      <c r="I32" s="36"/>
    </row>
    <row r="33" spans="1:8" s="6" customFormat="1" ht="12.75">
      <c r="A33" s="8">
        <f t="shared" si="0"/>
        <v>19</v>
      </c>
      <c r="B33" s="5" t="s">
        <v>40</v>
      </c>
      <c r="C33" s="25">
        <v>8</v>
      </c>
      <c r="D33" s="27" t="s">
        <v>13</v>
      </c>
      <c r="E33" s="24">
        <v>3E-05</v>
      </c>
      <c r="F33" s="24">
        <f t="shared" si="1"/>
        <v>0.00024</v>
      </c>
      <c r="G33" s="25"/>
      <c r="H33" s="26">
        <f t="shared" si="2"/>
        <v>0</v>
      </c>
    </row>
    <row r="34" spans="1:8" s="6" customFormat="1" ht="12.75">
      <c r="A34" s="8">
        <f t="shared" si="0"/>
        <v>20</v>
      </c>
      <c r="B34" s="5" t="s">
        <v>42</v>
      </c>
      <c r="C34" s="25">
        <v>3</v>
      </c>
      <c r="D34" s="27" t="s">
        <v>13</v>
      </c>
      <c r="E34" s="24">
        <v>0.0003</v>
      </c>
      <c r="F34" s="24">
        <f t="shared" si="1"/>
        <v>0.0009</v>
      </c>
      <c r="G34" s="25"/>
      <c r="H34" s="26">
        <f t="shared" si="2"/>
        <v>0</v>
      </c>
    </row>
    <row r="35" spans="1:10" s="3" customFormat="1" ht="12.75">
      <c r="A35" s="8">
        <f t="shared" si="0"/>
        <v>21</v>
      </c>
      <c r="B35" s="5" t="s">
        <v>41</v>
      </c>
      <c r="C35" s="25">
        <v>2</v>
      </c>
      <c r="D35" s="22" t="s">
        <v>5</v>
      </c>
      <c r="E35" s="24">
        <v>0.0019</v>
      </c>
      <c r="F35" s="24">
        <f t="shared" si="1"/>
        <v>0.0038</v>
      </c>
      <c r="G35" s="25"/>
      <c r="H35" s="26">
        <f t="shared" si="2"/>
        <v>0</v>
      </c>
      <c r="J35" s="63"/>
    </row>
    <row r="36" spans="1:9" s="57" customFormat="1" ht="12.75">
      <c r="A36" s="8">
        <f t="shared" si="0"/>
        <v>22</v>
      </c>
      <c r="B36" s="23" t="s">
        <v>22</v>
      </c>
      <c r="C36" s="23">
        <f>SUM(F15:F35)</f>
        <v>2.5899531000000002</v>
      </c>
      <c r="D36" s="28" t="s">
        <v>8</v>
      </c>
      <c r="E36" s="24"/>
      <c r="F36" s="24"/>
      <c r="G36" s="25"/>
      <c r="H36" s="26">
        <f t="shared" si="2"/>
        <v>0</v>
      </c>
      <c r="I36" s="6"/>
    </row>
    <row r="37" spans="1:8" s="57" customFormat="1" ht="12.75">
      <c r="A37" s="29"/>
      <c r="B37" s="30" t="s">
        <v>20</v>
      </c>
      <c r="C37" s="38"/>
      <c r="D37" s="31" t="s">
        <v>9</v>
      </c>
      <c r="E37" s="64"/>
      <c r="F37" s="31" t="s">
        <v>15</v>
      </c>
      <c r="G37" s="32"/>
      <c r="H37" s="33">
        <f>SUM(H15:H36)</f>
        <v>0</v>
      </c>
    </row>
    <row r="38" s="2" customFormat="1" ht="12.75"/>
    <row r="39" spans="1:8" s="6" customFormat="1" ht="12.75">
      <c r="A39" s="65"/>
      <c r="B39" s="66" t="s">
        <v>16</v>
      </c>
      <c r="C39" s="67"/>
      <c r="D39" s="67"/>
      <c r="E39" s="67"/>
      <c r="F39" s="67"/>
      <c r="G39" s="67"/>
      <c r="H39" s="68"/>
    </row>
    <row r="40" spans="1:21" s="34" customFormat="1" ht="12.75">
      <c r="A40" s="8">
        <v>23</v>
      </c>
      <c r="B40" s="5" t="s">
        <v>46</v>
      </c>
      <c r="C40" s="23">
        <v>109.16</v>
      </c>
      <c r="D40" s="27" t="s">
        <v>14</v>
      </c>
      <c r="E40" s="7">
        <v>0.002</v>
      </c>
      <c r="F40" s="24">
        <f>SUM(C40*E40)</f>
        <v>0.21832</v>
      </c>
      <c r="G40" s="23"/>
      <c r="H40" s="26">
        <f>SUM(C40*G40)</f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8" s="3" customFormat="1" ht="12.75">
      <c r="A41" s="8">
        <f>SUM(A40+1)</f>
        <v>24</v>
      </c>
      <c r="B41" s="5" t="s">
        <v>44</v>
      </c>
      <c r="C41" s="23">
        <v>110.56</v>
      </c>
      <c r="D41" s="27" t="s">
        <v>14</v>
      </c>
      <c r="E41" s="7">
        <v>0.00086</v>
      </c>
      <c r="F41" s="24">
        <f>SUM(C41*E41)</f>
        <v>0.0950816</v>
      </c>
      <c r="G41" s="23"/>
      <c r="H41" s="26">
        <f>SUM(C41*G41)</f>
        <v>0</v>
      </c>
    </row>
    <row r="42" spans="1:8" s="3" customFormat="1" ht="12.75">
      <c r="A42" s="8">
        <f>SUM(A41+1)</f>
        <v>25</v>
      </c>
      <c r="B42" s="5" t="s">
        <v>45</v>
      </c>
      <c r="C42" s="23">
        <v>112</v>
      </c>
      <c r="D42" s="27" t="s">
        <v>14</v>
      </c>
      <c r="E42" s="7">
        <v>0.0025</v>
      </c>
      <c r="F42" s="24">
        <f>SUM(C42*E42)</f>
        <v>0.28</v>
      </c>
      <c r="G42" s="23"/>
      <c r="H42" s="26">
        <f>SUM(C42*G42)</f>
        <v>0</v>
      </c>
    </row>
    <row r="43" spans="1:9" s="6" customFormat="1" ht="12.75">
      <c r="A43" s="8">
        <f>SUM(A42+1)</f>
        <v>26</v>
      </c>
      <c r="B43" s="5" t="s">
        <v>38</v>
      </c>
      <c r="C43" s="25">
        <v>450</v>
      </c>
      <c r="D43" s="27" t="s">
        <v>13</v>
      </c>
      <c r="E43" s="24">
        <v>2E-05</v>
      </c>
      <c r="F43" s="24">
        <f>SUM(C43*E43)</f>
        <v>0.009000000000000001</v>
      </c>
      <c r="G43" s="25"/>
      <c r="H43" s="26">
        <f>SUM(C43*G43)</f>
        <v>0</v>
      </c>
      <c r="I43" s="62"/>
    </row>
    <row r="44" spans="1:8" s="3" customFormat="1" ht="12.75">
      <c r="A44" s="8">
        <f>SUM(A43+1)</f>
        <v>27</v>
      </c>
      <c r="B44" s="5" t="s">
        <v>23</v>
      </c>
      <c r="C44" s="25">
        <f>SUM(F40:F43)</f>
        <v>0.6024016</v>
      </c>
      <c r="D44" s="27" t="s">
        <v>8</v>
      </c>
      <c r="E44" s="7"/>
      <c r="F44" s="7"/>
      <c r="G44" s="25"/>
      <c r="H44" s="26">
        <f>SUM(C44*G44)</f>
        <v>0</v>
      </c>
    </row>
    <row r="45" spans="1:9" s="3" customFormat="1" ht="12.75">
      <c r="A45" s="37"/>
      <c r="B45" s="35" t="s">
        <v>17</v>
      </c>
      <c r="C45" s="69"/>
      <c r="D45" s="31" t="s">
        <v>9</v>
      </c>
      <c r="E45" s="32"/>
      <c r="F45" s="31" t="s">
        <v>15</v>
      </c>
      <c r="G45" s="32"/>
      <c r="H45" s="33">
        <f>SUM(H40:H44)</f>
        <v>0</v>
      </c>
      <c r="I45" s="36"/>
    </row>
    <row r="46" s="2" customFormat="1" ht="12.75"/>
    <row r="47" spans="1:8" s="1" customFormat="1" ht="12.75">
      <c r="A47" s="16"/>
      <c r="B47" s="17" t="s">
        <v>47</v>
      </c>
      <c r="C47" s="70"/>
      <c r="D47" s="70"/>
      <c r="E47" s="70"/>
      <c r="F47" s="70"/>
      <c r="G47" s="70"/>
      <c r="H47" s="71"/>
    </row>
    <row r="48" spans="1:8" s="1" customFormat="1" ht="12.75">
      <c r="A48" s="8">
        <v>28</v>
      </c>
      <c r="B48" s="9" t="s">
        <v>48</v>
      </c>
      <c r="C48" s="9">
        <v>1</v>
      </c>
      <c r="D48" s="22" t="s">
        <v>49</v>
      </c>
      <c r="E48" s="10">
        <v>0.4362933</v>
      </c>
      <c r="F48" s="10">
        <f>SUM(C48*E48)</f>
        <v>0.4362933</v>
      </c>
      <c r="G48" s="12"/>
      <c r="H48" s="11">
        <f>SUM(C48*G48)</f>
        <v>0</v>
      </c>
    </row>
    <row r="49" spans="1:8" s="1" customFormat="1" ht="12.75">
      <c r="A49" s="8">
        <f>SUM(A48+1)</f>
        <v>29</v>
      </c>
      <c r="B49" s="9" t="s">
        <v>50</v>
      </c>
      <c r="C49" s="9">
        <v>10</v>
      </c>
      <c r="D49" s="22" t="s">
        <v>13</v>
      </c>
      <c r="E49" s="10">
        <v>2E-05</v>
      </c>
      <c r="F49" s="10">
        <f>SUM(C49*E49)</f>
        <v>0.0002</v>
      </c>
      <c r="G49" s="12"/>
      <c r="H49" s="11">
        <f>SUM(C49*G49)</f>
        <v>0</v>
      </c>
    </row>
    <row r="50" spans="1:8" s="1" customFormat="1" ht="12.75">
      <c r="A50" s="8">
        <f>SUM(A49+1)</f>
        <v>30</v>
      </c>
      <c r="B50" s="9" t="s">
        <v>51</v>
      </c>
      <c r="C50" s="9">
        <v>108</v>
      </c>
      <c r="D50" s="22" t="s">
        <v>13</v>
      </c>
      <c r="E50" s="10">
        <v>0.0001</v>
      </c>
      <c r="F50" s="10">
        <f>SUM(C50*E50)</f>
        <v>0.0108</v>
      </c>
      <c r="G50" s="12"/>
      <c r="H50" s="11">
        <f>SUM(C50*G50)</f>
        <v>0</v>
      </c>
    </row>
    <row r="51" spans="1:8" s="1" customFormat="1" ht="12.75">
      <c r="A51" s="8">
        <v>31</v>
      </c>
      <c r="B51" s="9" t="s">
        <v>52</v>
      </c>
      <c r="C51" s="9">
        <v>1</v>
      </c>
      <c r="D51" s="22" t="s">
        <v>49</v>
      </c>
      <c r="E51" s="10">
        <v>0</v>
      </c>
      <c r="F51" s="10">
        <f>SUM(C51*E51)</f>
        <v>0</v>
      </c>
      <c r="G51" s="12"/>
      <c r="H51" s="11">
        <f>SUM(C51*G51)</f>
        <v>0</v>
      </c>
    </row>
    <row r="52" spans="1:8" s="1" customFormat="1" ht="12.75">
      <c r="A52" s="8">
        <v>32</v>
      </c>
      <c r="B52" s="9" t="s">
        <v>54</v>
      </c>
      <c r="C52" s="9">
        <v>23</v>
      </c>
      <c r="D52" s="22" t="s">
        <v>13</v>
      </c>
      <c r="E52" s="10">
        <v>0</v>
      </c>
      <c r="F52" s="10">
        <f>SUM(C52*E52)</f>
        <v>0</v>
      </c>
      <c r="G52" s="12"/>
      <c r="H52" s="11">
        <f>SUM(C52*G52)</f>
        <v>0</v>
      </c>
    </row>
    <row r="53" spans="1:8" s="2" customFormat="1" ht="12.75">
      <c r="A53" s="72"/>
      <c r="B53" s="30" t="s">
        <v>53</v>
      </c>
      <c r="C53" s="38"/>
      <c r="D53" s="31" t="s">
        <v>9</v>
      </c>
      <c r="E53" s="32"/>
      <c r="F53" s="31" t="s">
        <v>15</v>
      </c>
      <c r="G53" s="32"/>
      <c r="H53" s="33">
        <f>SUM(H48:H52)</f>
        <v>0</v>
      </c>
    </row>
    <row r="54" s="2" customFormat="1" ht="12.75"/>
    <row r="55" spans="1:8" s="41" customFormat="1" ht="12.75">
      <c r="A55" s="50" t="s">
        <v>12</v>
      </c>
      <c r="B55" s="51"/>
      <c r="C55" s="52"/>
      <c r="D55" s="53"/>
      <c r="E55" s="54"/>
      <c r="F55" s="51"/>
      <c r="G55" s="55"/>
      <c r="H55" s="56">
        <f>SUM(H37+H45+H53)</f>
        <v>0</v>
      </c>
    </row>
    <row r="56" spans="1:8" s="2" customFormat="1" ht="12.75">
      <c r="A56" s="39" t="s">
        <v>25</v>
      </c>
      <c r="B56" s="40"/>
      <c r="C56" s="40"/>
      <c r="D56" s="40"/>
      <c r="E56" s="40"/>
      <c r="F56" s="40"/>
      <c r="G56" s="43"/>
      <c r="H56" s="42">
        <f>SUM(H55*0.21)</f>
        <v>0</v>
      </c>
    </row>
    <row r="57" spans="1:8" s="41" customFormat="1" ht="12.75">
      <c r="A57" s="45" t="s">
        <v>11</v>
      </c>
      <c r="B57" s="46"/>
      <c r="C57" s="47"/>
      <c r="D57" s="46"/>
      <c r="E57" s="46"/>
      <c r="F57" s="46"/>
      <c r="G57" s="48"/>
      <c r="H57" s="49">
        <f>SUM(H55+H56)</f>
        <v>0</v>
      </c>
    </row>
    <row r="58" s="2" customFormat="1" ht="12.75"/>
    <row r="59" s="2" customFormat="1" ht="12.75">
      <c r="A59" s="6" t="s">
        <v>61</v>
      </c>
    </row>
    <row r="60" s="2" customFormat="1" ht="12.75">
      <c r="A60" s="6" t="s">
        <v>60</v>
      </c>
    </row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</sheetData>
  <sheetProtection selectLockedCells="1" selectUnlockedCells="1"/>
  <mergeCells count="2">
    <mergeCell ref="A11:H11"/>
    <mergeCell ref="A8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 Šalša</dc:creator>
  <cp:keywords/>
  <dc:description/>
  <cp:lastModifiedBy>Lenka KREJČIŘÍKOVÁ</cp:lastModifiedBy>
  <cp:lastPrinted>2020-10-21T09:50:02Z</cp:lastPrinted>
  <dcterms:created xsi:type="dcterms:W3CDTF">2003-04-11T11:11:39Z</dcterms:created>
  <dcterms:modified xsi:type="dcterms:W3CDTF">2020-10-21T09:51:22Z</dcterms:modified>
  <cp:category/>
  <cp:version/>
  <cp:contentType/>
  <cp:contentStatus/>
</cp:coreProperties>
</file>