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16455" yWindow="2475" windowWidth="16470" windowHeight="12675" activeTab="5"/>
  </bookViews>
  <sheets>
    <sheet name="Pokyny pro vyplnění" sheetId="1" r:id="rId1"/>
    <sheet name="Stavba" sheetId="2" r:id="rId2"/>
    <sheet name="619_2 001 Pol" sheetId="3" r:id="rId3"/>
    <sheet name="619_2 002 Pol" sheetId="4" r:id="rId4"/>
    <sheet name="619_2 003 Pol" sheetId="5" r:id="rId5"/>
    <sheet name="619_2 004 Pol" sheetId="6" r:id="rId6"/>
    <sheet name="619_2 005 Pol" sheetId="7" r:id="rId7"/>
  </sheets>
  <externalReferences>
    <externalReference r:id="rId10"/>
  </externalReferences>
  <definedNames>
    <definedName name="CenaCelkem">'Stavba'!$G$28</definedName>
    <definedName name="CenaCelkemVypocet" localSheetId="1">'Stavba'!$I$46</definedName>
    <definedName name="DPHSni">'Stavba'!$G$23</definedName>
    <definedName name="DPHZakl">'Stavba'!$G$25</definedName>
    <definedName name="Mena">'Stavba'!$J$28</definedName>
    <definedName name="SazbaDPH1" localSheetId="1">'Stavba'!$E$22</definedName>
    <definedName name="SazbaDPH2" localSheetId="1">'Stavba'!$E$24</definedName>
    <definedName name="ZakladDPHSni">'Stavba'!$G$22</definedName>
    <definedName name="ZakladDPHSniVypocet" localSheetId="1">'Stavba'!$F$46</definedName>
    <definedName name="ZakladDPHZakl">'Stavba'!$G$24</definedName>
    <definedName name="ZakladDPHZaklVypocet" localSheetId="1">'Stavba'!$G$46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3.xml><?xml version="1.0" encoding="utf-8"?>
<comments xmlns="http://schemas.openxmlformats.org/spreadsheetml/2006/main">
  <authors>
    <author>Precision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Precision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Precision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>Precision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<sst xmlns="http://schemas.openxmlformats.org/spreadsheetml/2006/main" count="3440" uniqueCount="1083">
  <si>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</si>
  <si>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</si>
  <si>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</si>
  <si>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Soupis stavebních prací, dodávek a služeb</t>
  </si>
  <si>
    <t>Stavba:</t>
  </si>
  <si>
    <t>DM19/01</t>
  </si>
  <si>
    <t>Komunitní centrum Horizont - stavební úpravy střediska volného času</t>
  </si>
  <si>
    <t>Zadavatel</t>
  </si>
  <si>
    <t>Středisko volného času Ivančice, příspěvková organizace</t>
  </si>
  <si>
    <t>IČO:</t>
  </si>
  <si>
    <t>44946902</t>
  </si>
  <si>
    <t>Zemědělská 619/2</t>
  </si>
  <si>
    <t>DIČ:</t>
  </si>
  <si>
    <t>CZ44946902</t>
  </si>
  <si>
    <t>66491</t>
  </si>
  <si>
    <t>Ivančice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</si>
  <si>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</si>
  <si>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</si>
  <si>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</si>
  <si>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</si>
  <si>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</si>
  <si>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</si>
  <si>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</si>
  <si>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</si>
  <si>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</si>
  <si>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</si>
  <si>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</si>
  <si>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</si>
  <si>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</si>
  <si>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</si>
  <si>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</si>
  <si>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</si>
  <si>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</si>
  <si>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</si>
  <si>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</si>
  <si>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</si>
  <si>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</si>
  <si>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</si>
  <si>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</si>
  <si>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</si>
  <si>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</si>
  <si>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</si>
  <si>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</si>
  <si>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</si>
  <si>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</si>
  <si>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</si>
  <si>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</si>
  <si>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</si>
  <si>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</si>
  <si>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Stavební objekt</t>
  </si>
  <si>
    <t>619/2</t>
  </si>
  <si>
    <t>ul. Zemědělská, 664 91 Ivančice</t>
  </si>
  <si>
    <t>001</t>
  </si>
  <si>
    <t>Stavební část</t>
  </si>
  <si>
    <t>002</t>
  </si>
  <si>
    <t>Zdravotechnika, vytápění</t>
  </si>
  <si>
    <t>003</t>
  </si>
  <si>
    <t>Elektroinstalace - silnoproud</t>
  </si>
  <si>
    <t>004</t>
  </si>
  <si>
    <t>Vybavení místností, sportovní pomůcky</t>
  </si>
  <si>
    <t>Celkem za stavbu</t>
  </si>
  <si>
    <t>31</t>
  </si>
  <si>
    <t>Zdi podpěrné a volné</t>
  </si>
  <si>
    <t>34</t>
  </si>
  <si>
    <t>Stěny a příčky</t>
  </si>
  <si>
    <t>61</t>
  </si>
  <si>
    <t>Úpravy povrchů vnitřní</t>
  </si>
  <si>
    <t>63</t>
  </si>
  <si>
    <t>Podlahy a podlahové konstrukce</t>
  </si>
  <si>
    <t>64</t>
  </si>
  <si>
    <t>Výplně otvorů</t>
  </si>
  <si>
    <t>9</t>
  </si>
  <si>
    <t>Ostatní konstrukce, bourání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</si>
  <si>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</si>
  <si>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</si>
  <si>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</si>
  <si>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</si>
  <si>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</si>
  <si>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</si>
  <si>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</si>
  <si>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</si>
  <si>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700B</t>
  </si>
  <si>
    <t>Demontáže</t>
  </si>
  <si>
    <t>700K</t>
  </si>
  <si>
    <t>Vybavení kuchyní</t>
  </si>
  <si>
    <t>711</t>
  </si>
  <si>
    <t>Izolace proti vodě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</si>
  <si>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</si>
  <si>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</si>
  <si>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</si>
  <si>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</si>
  <si>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</si>
  <si>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</si>
  <si>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</si>
  <si>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</si>
  <si>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728</t>
  </si>
  <si>
    <t>Vzduchotechnika</t>
  </si>
  <si>
    <t>730</t>
  </si>
  <si>
    <t>Ústřední vytápění</t>
  </si>
  <si>
    <t>763</t>
  </si>
  <si>
    <t>Dřevostavby</t>
  </si>
  <si>
    <t>766</t>
  </si>
  <si>
    <t>Konstrukce truhlářské</t>
  </si>
  <si>
    <t>771</t>
  </si>
  <si>
    <t>Podlahy z dlaždic a obklady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</si>
  <si>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</si>
  <si>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</si>
  <si>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</si>
  <si>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</si>
  <si>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</si>
  <si>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</si>
  <si>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</si>
  <si>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</si>
  <si>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</si>
  <si>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</si>
  <si>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D96</t>
  </si>
  <si>
    <t>Přesuny suti a vybouraných hmot</t>
  </si>
  <si>
    <t>Položkový soupis prací a dodávek</t>
  </si>
  <si>
    <t>#TypZaznamu#</t>
  </si>
  <si>
    <t>S:</t>
  </si>
  <si>
    <t>STA</t>
  </si>
  <si>
    <t>O:</t>
  </si>
  <si>
    <t>OBJ</t>
  </si>
  <si>
    <t>R: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</si>
  <si>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</si>
  <si>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</si>
  <si>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</si>
  <si>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</si>
  <si>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</si>
  <si>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</si>
  <si>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</si>
  <si>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</si>
  <si>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</si>
  <si>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</si>
  <si>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</si>
  <si>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</si>
  <si>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</si>
  <si>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</si>
  <si>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</si>
  <si>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</si>
  <si>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</si>
  <si>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</si>
  <si>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</si>
  <si>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</si>
  <si>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</si>
  <si>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</si>
  <si>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</si>
  <si>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</si>
  <si>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</si>
  <si>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</si>
  <si>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317121151RT2</t>
  </si>
  <si>
    <t>Montáž ŽB překladů dodatečně do připravených rýh včetně dodávky železobetonových prefabrikátů
 délky 1190 mm, šířky 140 mm, výšky 140 mm</t>
  </si>
  <si>
    <t>kus</t>
  </si>
  <si>
    <t>801-4</t>
  </si>
  <si>
    <t>RTS 19/ II</t>
  </si>
  <si>
    <t>RTS 19/ I</t>
  </si>
  <si>
    <t>Práce</t>
  </si>
  <si>
    <t>POL1_</t>
  </si>
  <si>
    <t>včetně pomocného pracovního lešení</t>
  </si>
  <si>
    <t>SPI</t>
  </si>
  <si>
    <t>m.č. 222 : 1</t>
  </si>
  <si>
    <t>VV</t>
  </si>
  <si>
    <t>317121351RT2</t>
  </si>
  <si>
    <t>Montáž ŽB překladů dodatečně do připravených rýh včetně dodávky železobetonových prefabrikátů
 délky 2390 mm, šířky 140 mm, výšky 140 mm</t>
  </si>
  <si>
    <t>m.č. 209 : 1</t>
  </si>
  <si>
    <t>m.č. 210 : 1</t>
  </si>
  <si>
    <t>m.č. 217 : 1</t>
  </si>
  <si>
    <t>317121047RT2</t>
  </si>
  <si>
    <t>Překlady pórobetonové nenosné délky 1240 mm, šířky 100 mm, výšky 249 mm</t>
  </si>
  <si>
    <t>801-1</t>
  </si>
  <si>
    <t>6+2</t>
  </si>
  <si>
    <t>340271610R00</t>
  </si>
  <si>
    <t>Zazdívka otvorů příček z pórobetonových tvárnic plochy od 1 m2  do 4 m2, tloušťka zdiva 100 mm</t>
  </si>
  <si>
    <t>m3</t>
  </si>
  <si>
    <t>m.č. 209 : 2,05*1,0*0,1</t>
  </si>
  <si>
    <t>m.č. 210 : 3*2,05*1,0*0,1</t>
  </si>
  <si>
    <t>m.č. 217 : 3*2,05*1,0*0,1</t>
  </si>
  <si>
    <t>m.č. 222, 223, 224 - zazd.stoupaček-předpoklad : 4,0*0,1</t>
  </si>
  <si>
    <t>342255024R00</t>
  </si>
  <si>
    <t>Příčky z cihel a tvárnic nepálených příčky z příčkovek pórobetonových tloušťky 100 mm</t>
  </si>
  <si>
    <t>m2</t>
  </si>
  <si>
    <t>včetně pomocného lešení</t>
  </si>
  <si>
    <t>m.č. 222 : 2,0*(2,68+1,7+0,8)-2,0*0,6*3</t>
  </si>
  <si>
    <t>2,7*(0,8+1,0+0,9+0,1+1,025+0,9+0,9)-2,0*0,7</t>
  </si>
  <si>
    <t>m.č. 223 : 2,0*(1,8+1,4+1,4+1,65+0,175)-2,0*0,6*3</t>
  </si>
  <si>
    <t>2,7*(2,025+1,3+2,125+0,95+0,95)-2,0*0,7</t>
  </si>
  <si>
    <t>342668111R00</t>
  </si>
  <si>
    <t>Těsnění styku příčky se stávající stěnou PU pěnou</t>
  </si>
  <si>
    <t>m</t>
  </si>
  <si>
    <t>m.č. 222 : 0,8+1,0+0,9+0,1+1,025+0,9+0,9</t>
  </si>
  <si>
    <t>m.č. 223 : 2,025+1,3+2,125+0,95+0,95+0,175</t>
  </si>
  <si>
    <t>342948111R00</t>
  </si>
  <si>
    <t>Kotvení příček ke konstrukci kotvami na hmoždinky</t>
  </si>
  <si>
    <t>Včetně dodávky kotev a spojovacího materiálu.</t>
  </si>
  <si>
    <t>Včetně dodávky kotev i spojovacího materiálu.</t>
  </si>
  <si>
    <t>POP</t>
  </si>
  <si>
    <t>m.č. 222 : 2,0*2+2,7*3</t>
  </si>
  <si>
    <t>m.č. 223 : 2,0*4+2,7*6</t>
  </si>
  <si>
    <t>346244311R00</t>
  </si>
  <si>
    <t>Obezdívka van a WC modulů z pórobetonu tloušťky 50 mm</t>
  </si>
  <si>
    <t>podezd./obezdění sprch.vaniček : 5*1,0</t>
  </si>
  <si>
    <t>346244312R00</t>
  </si>
  <si>
    <t>Obezdívka van a WC modulů z pórobetonu tloušťky 75 mm</t>
  </si>
  <si>
    <t>WC modul : 1,2*7</t>
  </si>
  <si>
    <t>601011193R00</t>
  </si>
  <si>
    <t>Omítka stropů a podhledů z hotových směsí Doplňkové práce pro omítky stropů z hotových směsí podkladní nátěr stropů pod tenkovrstvé omítky</t>
  </si>
  <si>
    <t>po jednotlivých vrstvách</t>
  </si>
  <si>
    <t>Odkaz na mn. položky pořadí 11 : 101,51810</t>
  </si>
  <si>
    <t>602011141RT3</t>
  </si>
  <si>
    <t xml:space="preserve">Omítka stěn z hotových směsí vrstva štuková, vápenná,  , tloušťka vrstvy 4 mm,  </t>
  </si>
  <si>
    <t>m.č. 209 : 2,05*1,0*2</t>
  </si>
  <si>
    <t>m.č. 210 : 3*2,05*1,0*2</t>
  </si>
  <si>
    <t>m.č. 217 : 3*2,05*1,0*2</t>
  </si>
  <si>
    <t>m.č. 222 : 0,9*(1,5+3,825+0,9+0,9+0,1+0,9+0,9+1,925+0,9+0,1+0,9+0,9+0,9+0,1+0,5+0,8)+0,9*(1,5+0,8)*2*2+0,9*(1,7+0,8)*2+0,9*(2,68+0,8+1,13+2,1+1,55+2,9)</t>
  </si>
  <si>
    <t>m.č. 223 : 0,9*(1,4+0,85)*2*2+0,9*(1,65+0,9)*2+0,9*(2,025+1,2+0,1+0,8+1,7+1,625+1,8+0,5+2,025+2,45)</t>
  </si>
  <si>
    <t>m.č. 224 : 0,9*(3,825+1,762)*2</t>
  </si>
  <si>
    <t>611421131RT2</t>
  </si>
  <si>
    <t>Oprava vnitřních vápenných omítek stropů železobetonových rovných tvárnicových a kleneb v množství opravované plochy
 v množství opravované plochy do 5 %, štukových</t>
  </si>
  <si>
    <t>Včetně pomocného pracovního lešení o výšce podlahy do 1900 mm a pro zatížení do 1,5 kPa.</t>
  </si>
  <si>
    <t>m.č. 103 : 25,18</t>
  </si>
  <si>
    <t>m.č. 105 : 24,37</t>
  </si>
  <si>
    <t>m.č. 131 : 52,93</t>
  </si>
  <si>
    <t>m.č. 142 : 6,7</t>
  </si>
  <si>
    <t>m.č. 145 : 21,7</t>
  </si>
  <si>
    <t>m.č. 149 : 201,97</t>
  </si>
  <si>
    <t>m.č. 151 : 33,48</t>
  </si>
  <si>
    <t>m.č. 203 : 25,99</t>
  </si>
  <si>
    <t>m.č. 205 : 25,5</t>
  </si>
  <si>
    <t>m.č. 206 : 24,37</t>
  </si>
  <si>
    <t>m.č. 207 : 24,37</t>
  </si>
  <si>
    <t>m.č. 209 : 54,23</t>
  </si>
  <si>
    <t>m.č. 210 : 109,04</t>
  </si>
  <si>
    <t>m.č. 211 : 13,01</t>
  </si>
  <si>
    <t>m.č. 217 : 108,74</t>
  </si>
  <si>
    <t>m.č. 222 : 17,61</t>
  </si>
  <si>
    <t>m.č. 223 : 15,81</t>
  </si>
  <si>
    <t>m.č. 224 : 6,74</t>
  </si>
  <si>
    <t>m.č. 255 : 12,80</t>
  </si>
  <si>
    <t>612401291RT2</t>
  </si>
  <si>
    <t>Omítky malých ploch vnitřních stěn přes 0,09 do 0,25 m2, vápennou štukovou omítkou</t>
  </si>
  <si>
    <t>jakoukoliv maltou, z pomocného pracovního lešení o výšce podlahy do 1900 mm a pro zatížení do 1,5 kPa,</t>
  </si>
  <si>
    <t>dodat.osazení překladů - zapravení : 4*2</t>
  </si>
  <si>
    <t>612403380R00</t>
  </si>
  <si>
    <t>Hrubá výplň rýh ve stěnách, jakoukoliv maltou maltou ze suchých směsí
 30 x 30 mm</t>
  </si>
  <si>
    <t>jakékoliv šířky rýhy,</t>
  </si>
  <si>
    <t xml:space="preserve">zapravení ELEKTRO : </t>
  </si>
  <si>
    <t>m.č. 222, 223, 224 : 30,0</t>
  </si>
  <si>
    <t>612403382R00</t>
  </si>
  <si>
    <t>Hrubá výplň rýh ve stěnách, jakoukoliv maltou maltou ze suchých směsí
 50 x 50 mm</t>
  </si>
  <si>
    <t xml:space="preserve">zapravení ZTI : </t>
  </si>
  <si>
    <t>m.č. 222, 223 : 50,0</t>
  </si>
  <si>
    <t>612403386R00</t>
  </si>
  <si>
    <t>Hrubá výplň rýh ve stěnách, jakoukoliv maltou maltou ze suchých směsí
 100 x 100 mm</t>
  </si>
  <si>
    <t>m.č. 222, 223 : 25,0</t>
  </si>
  <si>
    <t>612409991RT2</t>
  </si>
  <si>
    <t>Začištění omítek kolem oken, dveří a obkladů apod. s použitím suché maltové směsi</t>
  </si>
  <si>
    <t>m.č. 103 : 2*(2,05+0,85+2,05)</t>
  </si>
  <si>
    <t>m.č. 131/130 : 2*(2,5+2,8+2,5)</t>
  </si>
  <si>
    <t>m.č. 203 : 2*(2,05+0,85+2,05)</t>
  </si>
  <si>
    <t>m.č. 205 : 2*(2,05+0,85+2,05)</t>
  </si>
  <si>
    <t>m.č. 206 : 2*(2,05+0,85+2,05)</t>
  </si>
  <si>
    <t>m.č. 207 : 2*(2,05+0,85+2,05)</t>
  </si>
  <si>
    <t>m.č. 209 : 2*(2,05+1,85+2,05)</t>
  </si>
  <si>
    <t>m.č. 210 : 2*(2,05+1,85+2,05)</t>
  </si>
  <si>
    <t>m.č. 211 : 2*(2,05+1,85+2,05)</t>
  </si>
  <si>
    <t>m.č. 217 : 2*(2,05+1,85+2,05)</t>
  </si>
  <si>
    <t>m.č. 222 : 2,05+0,85+2,05</t>
  </si>
  <si>
    <t>m.č. 223 : 2,05+0,85+2,05</t>
  </si>
  <si>
    <t>m.č. 224 : 2,05+0,95+2,05</t>
  </si>
  <si>
    <t>m.č. 255 : 2*(2,05+0,85+2,05)</t>
  </si>
  <si>
    <t>612421626R00</t>
  </si>
  <si>
    <t>Omítky vnitřní stěn vápenné nebo vápenocementové v podlaží i ve schodišti hladké</t>
  </si>
  <si>
    <t xml:space="preserve">podrovnání po vyb.obkladech : </t>
  </si>
  <si>
    <t>Odkaz na mn. položky pořadí 52 : 8,00000</t>
  </si>
  <si>
    <t>Odkaz na mn. položky pořadí 53 : 60,00000</t>
  </si>
  <si>
    <t>612421231RT2</t>
  </si>
  <si>
    <t>Oprava vnitřních vápenných omítek stěn v množství opravované plochy přes 5 do 10 %,  štukových</t>
  </si>
  <si>
    <t>m.č. 103 : 62,55</t>
  </si>
  <si>
    <t>m.č. 105 : 65,19</t>
  </si>
  <si>
    <t>m.č. 131 : 148,0</t>
  </si>
  <si>
    <t>m.č. 142 : 26,3</t>
  </si>
  <si>
    <t>m.č. 145 : 64,2</t>
  </si>
  <si>
    <t>m.č. 149 : 212,7</t>
  </si>
  <si>
    <t>m.č. 151 : 87,30</t>
  </si>
  <si>
    <t>m.č. 203 : 62,55</t>
  </si>
  <si>
    <t>m.č. 205 : 64,8</t>
  </si>
  <si>
    <t>m.č. 206 : 65,19</t>
  </si>
  <si>
    <t>m.č. 207 : 65,19</t>
  </si>
  <si>
    <t>m.č. 209 : 92,25</t>
  </si>
  <si>
    <t>m.č. 210 : 150,45</t>
  </si>
  <si>
    <t>m.č. 211 : 43,35</t>
  </si>
  <si>
    <t>m.č. 217 : 150,03</t>
  </si>
  <si>
    <t>m.č. 222 : 65,55</t>
  </si>
  <si>
    <t>m.č. 223 : 71,04</t>
  </si>
  <si>
    <t>m.č. 224 : 33,54</t>
  </si>
  <si>
    <t>m.č. 255 : 47,04</t>
  </si>
  <si>
    <t>612423531RT2</t>
  </si>
  <si>
    <t xml:space="preserve">Omítka rýh ve stěnách maltou vápennou štuková, o šířce rýhy do 150 mm,  </t>
  </si>
  <si>
    <t>z pomocného pracovního lešení o výšce podlahy do 1900 mm a pro zatížení do 1,5 kPa,</t>
  </si>
  <si>
    <t>m.č. 103 : 20,0*0,05</t>
  </si>
  <si>
    <t>m.č. 105 : 25,0*0,05</t>
  </si>
  <si>
    <t>m.č. 142 : 15,0*0,05</t>
  </si>
  <si>
    <t>m.č. 149 : 70,0*0,05</t>
  </si>
  <si>
    <t>m.č. 203 : 10,0*0,05</t>
  </si>
  <si>
    <t>m.č. 205 : 10,0*0,05</t>
  </si>
  <si>
    <t>m.č. 206 : 10,0*0,05</t>
  </si>
  <si>
    <t>m.č. 207 : 10,0*0,05</t>
  </si>
  <si>
    <t>m.č. 209 : 30,0*0,05</t>
  </si>
  <si>
    <t>m.č. 210 : 70,0*0,05</t>
  </si>
  <si>
    <t>m.č. 211 : 10,0*0,05</t>
  </si>
  <si>
    <t>m.č. 217 : 70,0*0,05</t>
  </si>
  <si>
    <t>m.č. 222, 223, 224 : 30,0*0,05</t>
  </si>
  <si>
    <t>m.č. 255 : 5,0*0,05</t>
  </si>
  <si>
    <t>612425931RT2</t>
  </si>
  <si>
    <t>Omítka vápenná vnitřního ostění omítkou štukovou</t>
  </si>
  <si>
    <t>okenního nebo dveřního, z pomocného pracovního lešení o výšce podlahy do 1900 mm a pro zatížení do 1,5 kPa,</t>
  </si>
  <si>
    <t>m.č. 131/145 : 0,45*(2,5+2,8+2,5)</t>
  </si>
  <si>
    <t>m.č. 131/130 : 0,45*(2,5+2,8+2,5)</t>
  </si>
  <si>
    <t>612481211RT8</t>
  </si>
  <si>
    <t>Vyztužení povrchu vnitřních stěn sklotextilní síťovinou s dodávkou síťoviny a stěrkového tmelu</t>
  </si>
  <si>
    <t>m.č. 222 : (2,0*(2,68+1,7+0,8)-2,0*0,6*3)*2</t>
  </si>
  <si>
    <t>(2,7*(0,8+1,0+0,9+0,1+1,025+0,9+0,9)-2,0*0,7)*2</t>
  </si>
  <si>
    <t>m.č. 223 : (2,0*(1,8+1,4+1,4+1,65+0,175)-2,0*0,6*3)*2</t>
  </si>
  <si>
    <t>(2,7*(2,025+1,3+2,125+0,95+0,95)-2,0*0,7)*2</t>
  </si>
  <si>
    <t>631312141R00</t>
  </si>
  <si>
    <t>Doplnění mazanin betonem prostým rýh v dosavadních mazaninách</t>
  </si>
  <si>
    <t>prostým betonem (s dodáním hmot) bez potěru,</t>
  </si>
  <si>
    <t>m.č. 222, 223, 224 -zapravení ZTI - předpoklad : 0,25</t>
  </si>
  <si>
    <t>632411104RT1</t>
  </si>
  <si>
    <t>Potěr ze suchých směsí stěrka anhydritová, samonivelační, vyrovnávací, tloušťky 4 mm, bez penetrace</t>
  </si>
  <si>
    <t>s rozprostřením a uhlazením</t>
  </si>
  <si>
    <t xml:space="preserve">srovnání po strženém PVC : </t>
  </si>
  <si>
    <t>m.č. 255 : 12,8</t>
  </si>
  <si>
    <t>632411110R00</t>
  </si>
  <si>
    <t>Potěr ze suchých směsí samonivelační polymercementová stěrka, pevnost v tlaku 20 MPa, tloušťky 10 mm, bez penetrace</t>
  </si>
  <si>
    <t xml:space="preserve">vyrovnání po vybour.dlažbě : </t>
  </si>
  <si>
    <t>632411906R00</t>
  </si>
  <si>
    <t xml:space="preserve">Potěr ze suchých směsí nátěr velmi savých podkladů penetrační,  </t>
  </si>
  <si>
    <t>Odkaz na mn. položky pořadí 24 : 677,97000</t>
  </si>
  <si>
    <t>Odkaz na mn. položky pořadí 25 : 40,16000</t>
  </si>
  <si>
    <t>632441491R00</t>
  </si>
  <si>
    <t xml:space="preserve">Potěr litý anhydritový broušení anhydritových potěrů </t>
  </si>
  <si>
    <t>dovoz směsi, doprava pomocí šnekového čerpadla, lití hadicí na plochu, dvojí (křížem vedené) rozvlnění hrazdami</t>
  </si>
  <si>
    <t>642944221R00</t>
  </si>
  <si>
    <t>Osazování ocelových zárubní dodatečně plochy přes 2,5 m2</t>
  </si>
  <si>
    <t>lisovaných nebo z úhelníků s vybetonováním prahu</t>
  </si>
  <si>
    <t>Odkaz na mn. položky pořadí 35 : 3,00000</t>
  </si>
  <si>
    <t>642942111RT2</t>
  </si>
  <si>
    <t>Osazení zárubní dveřních ocelových bez dveřních křídel, do zdiva včetně kotvení, na jakoukoliv cementovou maltu, s vybetonováním prahu v zárubni a s osazením špalíků nebo latí pro dřevěný práh
 včetně dodávky zárubní
 60 x 197 x 11 cm</t>
  </si>
  <si>
    <t>m.č. 222 : 3</t>
  </si>
  <si>
    <t>m.č. 223 : 3</t>
  </si>
  <si>
    <t>642942111RT3</t>
  </si>
  <si>
    <t>Osazení zárubní dveřních ocelových bez dveřních křídel, do zdiva včetně kotvení, na jakoukoliv cementovou maltu, s vybetonováním prahu v zárubni a s osazením špalíků nebo latí pro dřevěný práh
 včetně dodávky zárubní
 70 x 197 x 11 cm</t>
  </si>
  <si>
    <t>m.č. 223 : 1</t>
  </si>
  <si>
    <t>642944121RT4</t>
  </si>
  <si>
    <t>Ocelové zárubně osazované dodatečně šířky 800 mm, výšky 1970 mm, hloubky 110 mm</t>
  </si>
  <si>
    <t>lisované nebo z úhelníků s vybetonováním prahu, z pomocného pracovního lešení o výšce podlahy do 1900 mm a pro zatížení do 1,5 kPa, včetně dodávky zárubně</t>
  </si>
  <si>
    <t>m.č. 103 : 1</t>
  </si>
  <si>
    <t>m.č. 203 : 1</t>
  </si>
  <si>
    <t>m.č. 205 : 1</t>
  </si>
  <si>
    <t>642944121RU4</t>
  </si>
  <si>
    <t>Ocelové zárubně osazované dodatečně šířky 800 mm, výšky 1970 mm, hloubky 160 mm</t>
  </si>
  <si>
    <t>m.č. 206 : 1</t>
  </si>
  <si>
    <t>m.č. 207 : 1</t>
  </si>
  <si>
    <t>m.č. 211 : 1</t>
  </si>
  <si>
    <t>m.č. 255 : 1</t>
  </si>
  <si>
    <t>642944121RU5</t>
  </si>
  <si>
    <t>Ocelové zárubně osazované dodatečně šířky 900 mm, výšky 1970 mm, hloubky 160 mm</t>
  </si>
  <si>
    <t>m.č. 224 : 1</t>
  </si>
  <si>
    <t>642952330R00</t>
  </si>
  <si>
    <t>Osazení zárubní dveřních dřevěných plochy do 10 m2</t>
  </si>
  <si>
    <t>hrubých, hoblovaných i leštěných, měkkých i tvrdých, na jakoukoliv cementovou maltu, s kotvením rámu do zdiva,</t>
  </si>
  <si>
    <t>m.č. 131/130 : 1</t>
  </si>
  <si>
    <t>553306478</t>
  </si>
  <si>
    <t>Zárubeň ocelová H 160 DV 1800x1970x160, pro klasické zdění, s drážkou, těsněním, kapsové závěsy</t>
  </si>
  <si>
    <t>Vlastní</t>
  </si>
  <si>
    <t>Specifikace</t>
  </si>
  <si>
    <t>POL3_</t>
  </si>
  <si>
    <t>941955001R00</t>
  </si>
  <si>
    <t>Lešení lehké pracovní pomocné pomocné, o výšce lešeňové podlahy do 1,2 m</t>
  </si>
  <si>
    <t>800-3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</si>
  <si>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</si>
  <si>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</si>
  <si>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m.č. 131 : 31,23</t>
  </si>
  <si>
    <t>962031124R00</t>
  </si>
  <si>
    <t>Bourání příček z cihel pálených děrovaných, tloušťky 115 mm</t>
  </si>
  <si>
    <t>801-3</t>
  </si>
  <si>
    <t>nebo vybourání otvorů průřezové plochy přes 4 m2 v příčkách, včetně pomocného lešení o výšce podlahy do 1900 mm a pro zatížení do 1,5 kPa  (150 kg/m2),</t>
  </si>
  <si>
    <t>m.č. 222, 223 : 2,7*(2,2+2,2)-2*1,97*0,65</t>
  </si>
  <si>
    <t>964011211R00</t>
  </si>
  <si>
    <t>Vybourání železobetonových prefabrikovaných překladů délky do 3 mm, hmotnosti do 50 kg/m</t>
  </si>
  <si>
    <t>uložených ve zdivu, včetně pomocného lešení o výšce podlahy do 1900 mm a pro zatížení do 1,5 kPa  (150 kg/m2),</t>
  </si>
  <si>
    <t>5*1,2*0,1*0,1</t>
  </si>
  <si>
    <t>965048150R00</t>
  </si>
  <si>
    <t>Dočištění povrchu po vybourání dlažeb do tmele, plochy do 50%</t>
  </si>
  <si>
    <t>965081713R00</t>
  </si>
  <si>
    <t>Bourání podlah z keramických dlaždic, tloušťky do 10 mm, plochy přes 1 m2</t>
  </si>
  <si>
    <t>bez podkladního lože, s jakoukoliv výplní spár</t>
  </si>
  <si>
    <t>m.č. 222, 223 : 40,16</t>
  </si>
  <si>
    <t>967031132R00</t>
  </si>
  <si>
    <t>Přisekání rovných ostění ve zdivu cihelném na jakoukoliv maltu vápennou nebo vépenocementovou</t>
  </si>
  <si>
    <t>bez odstupu, po hrubém vybourání otvorů v jakémkoliv zdivu cihelném, včetně pomocného lešení o výšce podlahy do 1900 mm a pro zatížení do 1,5 kPa  (150 kg/m2),</t>
  </si>
  <si>
    <t>m.č. 103 : 0,1*(2,05+0,85+2,05)</t>
  </si>
  <si>
    <t>m.č. 223 : 0,15*(2,05+0,85+2,05)</t>
  </si>
  <si>
    <t>m.č. 224 : 0,15*(2,05+0,95+2,05)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</si>
  <si>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</si>
  <si>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</si>
  <si>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</si>
  <si>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968061126R00</t>
  </si>
  <si>
    <t>Vyvěšení nebo zavěšení dřevěných křídel dveří, plochy přes 2 m2</t>
  </si>
  <si>
    <t>2kř. : 4*2</t>
  </si>
  <si>
    <t>968062456R00</t>
  </si>
  <si>
    <t>Vybourání dřevěných rámů dveřních zárubní, plochy přes 2 m2</t>
  </si>
  <si>
    <t>včetně pomocného lešení o výšce podlahy do 1900 mm a pro zatížení do 1,5 kPa  (150 kg/m2),</t>
  </si>
  <si>
    <t>m.č. 131/145 : 2,5*2,8</t>
  </si>
  <si>
    <t>m.č. 131/130 : 2,5*2,8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</si>
  <si>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</si>
  <si>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</si>
  <si>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m.č. 103 : 2,05*0,85</t>
  </si>
  <si>
    <t>m.č. 203 : 2,05*0,85</t>
  </si>
  <si>
    <t>m.č. 205 : 2,05*0,85</t>
  </si>
  <si>
    <t>m.č. 206 : 2,05*0,85</t>
  </si>
  <si>
    <t>m.č. 207 : 2,05*0,85</t>
  </si>
  <si>
    <t>m.č. 209 : 2,05*0,85*2</t>
  </si>
  <si>
    <t>m.č. 210 : 2,05*0,85*3+2,05*0,95</t>
  </si>
  <si>
    <t>m.č. 211 : 2,05*0,85</t>
  </si>
  <si>
    <t>m.č. 217 : 2,05*0,85*3+2,05*0,95</t>
  </si>
  <si>
    <t>m.č. 222 : 2,05*0,65</t>
  </si>
  <si>
    <t>m.č. 223 : 2,05*0,85+2,05*0,65</t>
  </si>
  <si>
    <t>m.č. 224 : 2,05*0,85</t>
  </si>
  <si>
    <t>m.č. 255 : 2,05*0,85</t>
  </si>
  <si>
    <t>970231100R00</t>
  </si>
  <si>
    <t>Řezání cihelného zdiva hloubka řezu 100 mm</t>
  </si>
  <si>
    <t>m.č. 209 : 2,05+1,0</t>
  </si>
  <si>
    <t>m.č. 210 : 2,05+1,0</t>
  </si>
  <si>
    <t>m.č. 217 : 2,05+1,0</t>
  </si>
  <si>
    <t>m.č. 222, 223 : 2,7*2</t>
  </si>
  <si>
    <t>970231150R00</t>
  </si>
  <si>
    <t>Řezání cihelného zdiva hloubka řezu 150 mm</t>
  </si>
  <si>
    <t>m.č. 217 : 1,0+2,05</t>
  </si>
  <si>
    <t>971033621R00</t>
  </si>
  <si>
    <t>Vybourání otvorů ve zdivu cihelném z jakýchkoliv cihel pálených
 na jakoukoliv maltu vápenou nebo vápenocementovou, plochy do 4 m2, tloušťky do 100 mm</t>
  </si>
  <si>
    <t>základovém nebo nadzákladovém,</t>
  </si>
  <si>
    <t>Včetně pomocného lešení o výšce podlahy do 1900 mm a pro zatížení do 1,5 kPa  (150 kg/m2).</t>
  </si>
  <si>
    <t>m.č. 209 : 2,05*1,0</t>
  </si>
  <si>
    <t>m.č. 210 : 2,05*1,0</t>
  </si>
  <si>
    <t>m.č. 217 : 2,05*1,0</t>
  </si>
  <si>
    <t>m.č. 222, 223, 224 - napojení stoupaček-předpoklad : 4,0</t>
  </si>
  <si>
    <t>971033631R00</t>
  </si>
  <si>
    <t>Vybourání otvorů ve zdivu cihelném z jakýchkoliv cihel pálených
 na jakoukoliv maltu vápenou nebo vápenocementovou, plochy do 4 m2, tloušťky do 150 mm</t>
  </si>
  <si>
    <t>m.č. 222 : 2,05*0,9</t>
  </si>
  <si>
    <t>974031664R00</t>
  </si>
  <si>
    <t>Vysekání rýh v jakémkoliv zdivu cihelném pro vtahování nosníků do zdí, před vybouráním otvorů
 do hloubky 150 mm, při výšce nosníku do 150 mm</t>
  </si>
  <si>
    <t>m.č. 210 : 1,2</t>
  </si>
  <si>
    <t>m.č. 217 : 1,2</t>
  </si>
  <si>
    <t>m.č. 222 : 1,2</t>
  </si>
  <si>
    <t>978059511R00</t>
  </si>
  <si>
    <t>Odsekání a odebrání obkladů stěn z obkládaček vnitřních z jakýchkoliv materiálů, plochy do 1 m2</t>
  </si>
  <si>
    <t>včetně otlučení podkladní omítky až na zdivo,</t>
  </si>
  <si>
    <t>m.č. 103 : 1,0</t>
  </si>
  <si>
    <t>m.č. 105 : 1,0</t>
  </si>
  <si>
    <t>m.č. 206 : 1,0</t>
  </si>
  <si>
    <t>m.č. 207 : 1,0</t>
  </si>
  <si>
    <t>m.č. 209 : 1,0</t>
  </si>
  <si>
    <t>m.č. 210 : 1,0</t>
  </si>
  <si>
    <t>m.č. 211 : 1,0</t>
  </si>
  <si>
    <t>m.č. 255 : 1,0</t>
  </si>
  <si>
    <t>978059531R00</t>
  </si>
  <si>
    <t>Odsekání a odebrání obkladů stěn z obkládaček vnitřních z jakýchkoliv materiálů, plochy přes 2 m2</t>
  </si>
  <si>
    <t>m.č. 149 : 3,0</t>
  </si>
  <si>
    <t>m.č. 222, 223 : 40,0</t>
  </si>
  <si>
    <t>m.č. 224 : 17,0</t>
  </si>
  <si>
    <t>762132811R00</t>
  </si>
  <si>
    <t>Demontáž bednění svislých a nadstřešních stěn z jednostranně hoblovaných prken</t>
  </si>
  <si>
    <t>800-762</t>
  </si>
  <si>
    <t>766111820R00</t>
  </si>
  <si>
    <t>Demontáž dřevěných stěn plných</t>
  </si>
  <si>
    <t>800-766</t>
  </si>
  <si>
    <t>včetně demontáže lišt a vysklení,</t>
  </si>
  <si>
    <t>m.č. 222, 223 : 2,0*(3,825+1,4*4+4,0+1,3*5)</t>
  </si>
  <si>
    <t>766112820R00</t>
  </si>
  <si>
    <t>Demontáž dřevěných stěn prosklených</t>
  </si>
  <si>
    <t>762900065RA0</t>
  </si>
  <si>
    <t>Demontáž dřevěných podlah z dřevotřískových desek, bez polštářů</t>
  </si>
  <si>
    <t>AP-PSV</t>
  </si>
  <si>
    <t>Agregovaná položka</t>
  </si>
  <si>
    <t>POL2_</t>
  </si>
  <si>
    <t>Svislé přemístění ze 2. NP, nebo 1. PP, vodorovné vnitrostaveništní přemístění do 30 m, odvoz na skládku do 10 km. Bez poplatku za skládku.</t>
  </si>
  <si>
    <t>pódium-opláštění : 3,9*4,5+0,5*(3,9+4,5)</t>
  </si>
  <si>
    <t>999281145R00</t>
  </si>
  <si>
    <t>Přesun hmot pro opravy a údržbu objektů pro opravy a údržbu dosavadních objektů včetně vnějších plášťů
 výšky do 6 m, nošením</t>
  </si>
  <si>
    <t>t</t>
  </si>
  <si>
    <t>Přesun hmot</t>
  </si>
  <si>
    <t>POL7_</t>
  </si>
  <si>
    <t>oborů 801, 803, 811 a 812</t>
  </si>
  <si>
    <t>711212000RU1</t>
  </si>
  <si>
    <t>Izolace proti vodě nátěr podkladní pod hydroizolační stěrky</t>
  </si>
  <si>
    <t>800-711</t>
  </si>
  <si>
    <t xml:space="preserve">sprchy : </t>
  </si>
  <si>
    <t>m.č. 222 : 2,2*(1,0+0,9+1,0)*3+0,9*1,0*3</t>
  </si>
  <si>
    <t>m.č. 223 : 2,2*(1,0+0,8+1,0+1,0+0,8+0,95+0,3)+0,8*1,0*2</t>
  </si>
  <si>
    <t>711212002RT3</t>
  </si>
  <si>
    <t>Izolace proti vodě stěrka hydroizolační  proti vlhkosti</t>
  </si>
  <si>
    <t>jednovrstvá</t>
  </si>
  <si>
    <t>711212601RT2</t>
  </si>
  <si>
    <t>Izolace proti vodě doplňky
 těsnicí pás š.100 mm do spoje podlaha-stěna</t>
  </si>
  <si>
    <t>m.č. 222 : 2,2*6+(1,0+0,9+1,0)*3</t>
  </si>
  <si>
    <t>m.č. 223 : 2,2*4+(1,0+0,8+1,0+1,0+0,8+0,95+0,3)</t>
  </si>
  <si>
    <t>711212602RT2</t>
  </si>
  <si>
    <t>Izolace proti vodě doplňky
 těsnicí roh do spoje podlaha stěna</t>
  </si>
  <si>
    <t>m.č. 222 : 11</t>
  </si>
  <si>
    <t>m.č. 223 : 7</t>
  </si>
  <si>
    <t>998711101R00</t>
  </si>
  <si>
    <t>Přesun hmot pro izolace proti vodě svisle do 6 m</t>
  </si>
  <si>
    <t>50 m vodorovně měřeno od těžiště půdorysné plochy skládky do těžiště půdorysné plochy objektu</t>
  </si>
  <si>
    <t>762111111RA0</t>
  </si>
  <si>
    <t>Nosná konstrukce stěn dřevostaveb obvodových stěn</t>
  </si>
  <si>
    <t>z profilů 60/140 mm.</t>
  </si>
  <si>
    <t>pódium : 3,9*4,5+0,5*(3,9+4,5)*2</t>
  </si>
  <si>
    <t>762510020RAD</t>
  </si>
  <si>
    <t>Podlahy z desek dřevotřískových šroubovaná, na polštáře á 1 m, tloušťka 25 mm</t>
  </si>
  <si>
    <t>Položení polštářů pod podlahy o osové vzdálenosti do 1 m, položení a přišroubování dřevotřískových desek, montáž podlahových lišt, spojovací a ochranné prostředky, dodávka materiálu.</t>
  </si>
  <si>
    <t>776520010RAD</t>
  </si>
  <si>
    <t>Podlahy povlakové z PVC bez vyrovnání podkladu, podlahovina heterogenní protiskluzná, tl. 3,05 mm, z pásů, včetně soklíku</t>
  </si>
  <si>
    <t>lepení a dodávka podlahoviny z PVC, bez podkladu. Svaření podlahoviny. Dodávka a lepení podlahových soklíků z měkčeného PVC. Pastování a vyleštění podlah.</t>
  </si>
  <si>
    <t>bez vyrovnání podkladu</t>
  </si>
  <si>
    <t>766661112R00</t>
  </si>
  <si>
    <t>Montáž dveřních křídel kompletizovaných otevíravých ,  , do ocelové nebo fošnové zárubně, jednokřídlových, šířky do 800 mm</t>
  </si>
  <si>
    <t>766661132R00</t>
  </si>
  <si>
    <t>Montáž dveřních křídel kompletizovaných otevíravých ,  , do ocelové nebo fošnové zárubně, dvoukřídlových, šířky do 1450 mm</t>
  </si>
  <si>
    <t>766661142R00</t>
  </si>
  <si>
    <t>Montáž dveřních křídel kompletizovaných otevíravých ,  , do ocelové nebo fošnové zárubně, dvoukřídlových, šířky přes 1450 mm</t>
  </si>
  <si>
    <t>766662811R00</t>
  </si>
  <si>
    <t>Demontáž dveřních křídel prahů dveří
 jednokřídlových</t>
  </si>
  <si>
    <t>766662812R00</t>
  </si>
  <si>
    <t>Demontáž dveřních křídel prahů dveří
 dvoukřídlových</t>
  </si>
  <si>
    <t>766670021R00</t>
  </si>
  <si>
    <t xml:space="preserve">Montáž kliky a štítku </t>
  </si>
  <si>
    <t>766695212R00</t>
  </si>
  <si>
    <t>Ostatní montáž prahů dveří
 jednokřídlých, šířky do 100 mm</t>
  </si>
  <si>
    <t>766695233R00</t>
  </si>
  <si>
    <t>Ostatní montáž prahů dveří
 dvoukřídlých, šířky přes 100 mm</t>
  </si>
  <si>
    <t>766812820R00</t>
  </si>
  <si>
    <t>Demontáž kuchyňských linek délky do 1500 mm</t>
  </si>
  <si>
    <t>m.č. 149 : 1</t>
  </si>
  <si>
    <t>766120110RAO</t>
  </si>
  <si>
    <t>Stěny dřevěné, prosklené, vč. zárubně pro 2kř.dveře</t>
  </si>
  <si>
    <t>Indiv</t>
  </si>
  <si>
    <t>54914582R</t>
  </si>
  <si>
    <t>kování stavební - prvek: dveřní kování se zajištěním; provedení Cr; pro dveře WC, koupelen</t>
  </si>
  <si>
    <t>SPCM</t>
  </si>
  <si>
    <t>pro dveře WC a koupelen : 9</t>
  </si>
  <si>
    <t>54914591R</t>
  </si>
  <si>
    <t>kování stavební - prvek: kliky se štíty pro klíč; provedení Cr; pro dveře</t>
  </si>
  <si>
    <t>611601201R</t>
  </si>
  <si>
    <t>dveře vnitřní š = 600 mm; h = 1 970,0 mm; laminátové; otevíravé; počet křídel 1; plné; dekor dub, buk, olše, javor, třešeň, bílá, šedá, ořech, wenge, kalvados, merano, titan</t>
  </si>
  <si>
    <t>611601202R</t>
  </si>
  <si>
    <t>dveře vnitřní š = 700 mm; h = 1 970,0 mm; laminátové; otevíravé; počet křídel 1; plné; dekor dub, buk, olše, javor, třešeň, bílá, šedá, ořech, wenge, kalvados, merano, titan</t>
  </si>
  <si>
    <t>611601203R</t>
  </si>
  <si>
    <t>dveře vnitřní š = 800 mm; h = 1 970,0 mm; laminátové; otevíravé; počet křídel 1; plné; dekor dub, buk, olše, javor, třešeň, bílá, šedá, ořech, wenge, kalvados, merano, titan</t>
  </si>
  <si>
    <t>611601204R</t>
  </si>
  <si>
    <t>dveře vnitřní š = 900 mm; h = 1 970,0 mm; laminátové; otevíravé; počet křídel 1; plné; dekor dub, buk, olše, javor, třešeň, bílá, šedá, ořech, wenge, kalvados, merano, titan</t>
  </si>
  <si>
    <t>61165009R</t>
  </si>
  <si>
    <t>dveře vnitřní š = 1 800 mm; h = 1 970,0 mm; hladké; otevíravé; počet křídel 2; plné; povrch. úprava laminát CPL; dekor dub, buk, javor, bílá, hruška, ořech</t>
  </si>
  <si>
    <t>61165456R</t>
  </si>
  <si>
    <t>dveře vnitřní š = 1 450 mm; h = 1 970,0 mm; profilované; otevíravé; počet křídel 2; prosklení 2/3; povrch. úprava laminát CPL; dekor dub, buk, olše, javor, hruška, teak, wenge</t>
  </si>
  <si>
    <t>61187176.zR</t>
  </si>
  <si>
    <t>práh dub</t>
  </si>
  <si>
    <t>998766101R00</t>
  </si>
  <si>
    <t>Přesun hmot pro konstrukce truhlářské v objektech výšky do 6 m</t>
  </si>
  <si>
    <t>50 m vodorovně</t>
  </si>
  <si>
    <t>771101210R00</t>
  </si>
  <si>
    <t>Příprava podkladu pod dlažby penetrace podkladu pod dlažby</t>
  </si>
  <si>
    <t>800-771</t>
  </si>
  <si>
    <t>771579792R00</t>
  </si>
  <si>
    <t>Montáž podlah vnitřních z dlaždic keramických Příplatky k položkám montáže podlah keramických příplatek za podlahy keramické v omezeném prostoru</t>
  </si>
  <si>
    <t>771579795R00</t>
  </si>
  <si>
    <t>Montáž podlah vnitřních z dlaždic keramických Příplatky k položkám montáže podlah keramických příplatek za spárování vodotěsnou hmotou - plošně</t>
  </si>
  <si>
    <t>m.č. 222 : 5,43</t>
  </si>
  <si>
    <t>m.č. 223 : 3,22</t>
  </si>
  <si>
    <t>771575107R00</t>
  </si>
  <si>
    <t>Montáž podlah z dlaždic keramických 200 x 200 mm, režných nebo glazovaných, hladkých, kladených do flexibilního tmele</t>
  </si>
  <si>
    <t>771578011R00</t>
  </si>
  <si>
    <t>Zvláštní úpravy spár spára podlaha-stěna silikonem</t>
  </si>
  <si>
    <t>vč. dodávky a montáže silikonu.</t>
  </si>
  <si>
    <t>m.č. 222 : (1,5+3,825+0,9+0,9+0,1+0,9+0,9+1,925+0,9+0,1+0,9+0,9+0,9+0,1+0,5+0,8)+(1,5+0,8)*2*2+(1,7+0,8)*2+(2,68+0,8+1,13+2,1+1,55+2,9)</t>
  </si>
  <si>
    <t>-(0,65*3+0,75+0,85)</t>
  </si>
  <si>
    <t>m.č. 223 : (1,4+0,85)*2*2+(1,65+0,9)*2+(2,025+1,2+0,1+0,8+1,7+1,625+1,8+0,5+2,025+2,45)</t>
  </si>
  <si>
    <t>m.č. 224 : (3,825+1,762)*2</t>
  </si>
  <si>
    <t>-0,95</t>
  </si>
  <si>
    <t>597623122R</t>
  </si>
  <si>
    <t>dlažba keramická š = 198 mm; l = 198 mm; h = 7,0 mm; pro interiér; barva šedá; mat; PEI 4</t>
  </si>
  <si>
    <t>+15% : 40,16*1,15</t>
  </si>
  <si>
    <t>998771101R00</t>
  </si>
  <si>
    <t>Přesun hmot pro podlahy z dlaždic v objektech výšky do 6 m</t>
  </si>
  <si>
    <t>776511820R00</t>
  </si>
  <si>
    <t>Odstranění povlakových podlah z nášlapné plochy lepených, s podložkou, z ploch přes 20 m2</t>
  </si>
  <si>
    <t>800-775</t>
  </si>
  <si>
    <t>776981113R00</t>
  </si>
  <si>
    <t>Přechodové, krycí a ukončující podlahové profily přechodová lišta, různá výška podlahoviny, eloxovaný hliník, samolepicí profil, výška profilu 8 mm, šířka profilu 35 mm</t>
  </si>
  <si>
    <t>m.č. 131/145 : 2,8</t>
  </si>
  <si>
    <t>775540040RAC</t>
  </si>
  <si>
    <t>Podlahy lamelové  vinylové zátěžová kategorie 33/42</t>
  </si>
  <si>
    <t>včetně podkladu z pěnové fólie tl. 3 mm a soklíku.</t>
  </si>
  <si>
    <t>998776201R00</t>
  </si>
  <si>
    <t>Přesun hmot pro podlahy povlakové v objektech výšky do 6 m</t>
  </si>
  <si>
    <t>vodorovně do 50 m</t>
  </si>
  <si>
    <t>777561020R00</t>
  </si>
  <si>
    <t>Podlahy ze stěrky polyvinylacetátové Unirovnal Vyrovnání podlah stěrkou vinylacetátovou tloušťky 2 mm</t>
  </si>
  <si>
    <t>800-773</t>
  </si>
  <si>
    <t>vyrovnání podlah betonových, dřevěných a sádrových stěrkou</t>
  </si>
  <si>
    <t>včetně penetračního nátěru.</t>
  </si>
  <si>
    <t>Odkaz na mn. položky pořadí 96 : 677,97000</t>
  </si>
  <si>
    <t>998777101R00</t>
  </si>
  <si>
    <t>Přesun hmot pro podlahy syntetické v objektech výšky do 6 m</t>
  </si>
  <si>
    <t>781101210R00</t>
  </si>
  <si>
    <t>Příprava podkladu pod obklady penetrace podkladu pod obklady</t>
  </si>
  <si>
    <t>včetně dodávky materiálu.</t>
  </si>
  <si>
    <t>m.č. 103 : 1,5+3,0</t>
  </si>
  <si>
    <t>m.č. 105 : 3,0</t>
  </si>
  <si>
    <t>m.č. 206 : 1,5</t>
  </si>
  <si>
    <t>m.č. 207 : 1,5</t>
  </si>
  <si>
    <t>m.č. 209 : 1,5</t>
  </si>
  <si>
    <t>m.č. 210 : 1,5</t>
  </si>
  <si>
    <t>m.č. 211 : 1,5</t>
  </si>
  <si>
    <t>m.č. 222 : 1,8*(1,5+3,825+0,9+0,9+0,1+0,9+0,9+1,925+0,9+0,1+0,9+0,9+0,9+0,1+0,5+0,8)+1,8*(1,5+0,8)*2*2+1,8*(1,7+0,8)*2+1,8*(2,68+0,8+1,13+2,1+1,55+2,9)</t>
  </si>
  <si>
    <t>-1,8*(0,65*3+0,75+0,85)</t>
  </si>
  <si>
    <t>m.č. 223 : 1,8*(1,4+0,85)*2*2+1,8*(1,65+0,9)*2+1,8*(2,025+1,2+0,1+0,8+1,7+1,625+1,8+0,5+2,025+2,45)</t>
  </si>
  <si>
    <t>m.č. 224 : 1,8*(3,825+1,762)*2</t>
  </si>
  <si>
    <t>-1,8*0,95</t>
  </si>
  <si>
    <t>m.č. 255 : 2,4</t>
  </si>
  <si>
    <t>781419706R00</t>
  </si>
  <si>
    <t>Montáž obkladů vnitřních z obkládaček pórovinových příplatky k položkám montáže obkladů vnitřních z obkladaček pórovinových příplatek za spárovací vodotěsnou hmotu - plošně</t>
  </si>
  <si>
    <t>Odkaz na mn. položky pořadí 59 : 36,31000</t>
  </si>
  <si>
    <t>781419707RT1</t>
  </si>
  <si>
    <t>Montáž obkladů vnitřních z obkládaček pórovinových příplatky k položkám montáže obkladů vnitřních z obkladaček pórovinových příplatek za spárovací vodotěsnou hmotu - podélně</t>
  </si>
  <si>
    <t>781419711R00</t>
  </si>
  <si>
    <t>Montáž obkladů vnitřních z obkládaček pórovinových příplatky k položkám montáže obkladů vnitřních z obkladaček pórovinových příplatek k obkladu stěn za plochu do 10 m2 jedntl</t>
  </si>
  <si>
    <t>781475115R00</t>
  </si>
  <si>
    <t>Montáž obkladů vnitřních z dlaždic keramických kladených do tmele 250 x 250 mm,  , kladených do flexibilního tmele</t>
  </si>
  <si>
    <t>781479701R00</t>
  </si>
  <si>
    <t>Montáž obkladů vnitřních z dlaždic keramických Příplatky k položkám montáže obkladů vnitřních stěn z dlaždic keramických příplatek za práci v omezeném prostoru</t>
  </si>
  <si>
    <t>781497111RS2</t>
  </si>
  <si>
    <t xml:space="preserve">Lišty k obkladům profil ukončovací leštěný hliník, uložení do tmele, výška profilu 8 mm,  </t>
  </si>
  <si>
    <t>-0,65*3-0,75-0,85</t>
  </si>
  <si>
    <t>781497121RS2</t>
  </si>
  <si>
    <t xml:space="preserve">Lišty k obkladům profil rohový eloxovaný hliník, uložení do tmele,  , výška profilu 8 mm,  </t>
  </si>
  <si>
    <t>m.č. 222 : 1,8*3+2,2*5+1,35*3+0,35*6</t>
  </si>
  <si>
    <t>m.č. 223 : 1,8*6+2,2*2+1,35+0,35*2</t>
  </si>
  <si>
    <t>m.č. 224 : 1,35+0,35*2</t>
  </si>
  <si>
    <t>597813667R</t>
  </si>
  <si>
    <t>obklad keramický š = 198 mm; l = 248 mm; h = 6,8 mm; pro interiér; barva šedá; mat</t>
  </si>
  <si>
    <t>+15% : 151,5462*1,15</t>
  </si>
  <si>
    <t>998781101R00</t>
  </si>
  <si>
    <t>Přesun hmot pro obklady keramické v objektech výšky do 6 m</t>
  </si>
  <si>
    <t>783220010RAC</t>
  </si>
  <si>
    <t>Nátěry kovových doplňkových konstrukcí syntetické dvojnásobý krycí s emailováním</t>
  </si>
  <si>
    <t xml:space="preserve">oc.zárubně : </t>
  </si>
  <si>
    <t>- 60cm : 0,2*(2,05+0,65+2,05)*6</t>
  </si>
  <si>
    <t>- 70cm : 0,2*(2,05+0,75+2,05)*2</t>
  </si>
  <si>
    <t>- 80cm : 0,25*(2,05+0,85+2,05)*9</t>
  </si>
  <si>
    <t>- 90cm : 0,25*(2,05+0,95+2,05)*1</t>
  </si>
  <si>
    <t>- 180cm : 0,25*(2,05+1,85+2,05)*3</t>
  </si>
  <si>
    <t>784402801R00</t>
  </si>
  <si>
    <t>Odstranění maleb oškrabáním, v místnostech do 3,8 m</t>
  </si>
  <si>
    <t>800-784</t>
  </si>
  <si>
    <t xml:space="preserve">stěny+strop : </t>
  </si>
  <si>
    <t>m.č. 103 : 62,55+25,18</t>
  </si>
  <si>
    <t>m.č. 105 : 65,19+24,37</t>
  </si>
  <si>
    <t>m.č. 131 : 148,0+52,93</t>
  </si>
  <si>
    <t>m.č. 142 : 26,3+6,7</t>
  </si>
  <si>
    <t>m.č. 145 : 64,2+21,7</t>
  </si>
  <si>
    <t>m.č. 149 : 212,7+201,97</t>
  </si>
  <si>
    <t>m.č. 151 : 87,30+33,48</t>
  </si>
  <si>
    <t>m.č. 203 : 62,55+25,99</t>
  </si>
  <si>
    <t>m.č. 205 : 64,8+25,5</t>
  </si>
  <si>
    <t>m.č. 206 : 65,19+24,37</t>
  </si>
  <si>
    <t>m.č. 207 : 65,19+24,37</t>
  </si>
  <si>
    <t>m.č. 209 : 92,25+54,23</t>
  </si>
  <si>
    <t>m.č. 210 : 150,45+109,04</t>
  </si>
  <si>
    <t>m.č. 211 : 43,35+13,01</t>
  </si>
  <si>
    <t>m.č. 217 : 150,03+108,74</t>
  </si>
  <si>
    <t>m.č. 222 : 65,55+17,61</t>
  </si>
  <si>
    <t>m.č. 223 : 71,04+15,81</t>
  </si>
  <si>
    <t>m.č. 224 : 33,54+6,74</t>
  </si>
  <si>
    <t>m.č. 255 : 47,04+12,80</t>
  </si>
  <si>
    <t>784450010RAB</t>
  </si>
  <si>
    <t>Malby z malířských směsí disperzní, penetrace jednonásobná, malba dvojnásobná, bílá</t>
  </si>
  <si>
    <t>979086112R00</t>
  </si>
  <si>
    <t xml:space="preserve">Vodorovná doprava suti a vybouraných hmot nakládání nebo překládání suti a vybouraných hmot na dopravní prostředek při vodorovné dopravě,  ,  </t>
  </si>
  <si>
    <t>832-1</t>
  </si>
  <si>
    <t>Přesun suti</t>
  </si>
  <si>
    <t>POL8_</t>
  </si>
  <si>
    <t>bez naložení, s vyložením a hrubým urovnáním</t>
  </si>
  <si>
    <t>Včetně: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</si>
  <si>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</si>
  <si>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</si>
  <si>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</si>
  <si>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>979011211R00</t>
  </si>
  <si>
    <t>Svislá doprava suti a vybouraných hmot nošením za prvé podlaží nad základním podlažím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</si>
  <si>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</si>
  <si>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</si>
  <si>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</si>
  <si>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</si>
  <si>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</si>
  <si>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</si>
  <si>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</si>
  <si>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</si>
  <si>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</si>
  <si>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</si>
  <si>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</t>
  </si>
  <si>
    <t>RTS 18/ II</t>
  </si>
  <si>
    <t>979093111R00</t>
  </si>
  <si>
    <t>Uložení suti na skládku bez zhutnění</t>
  </si>
  <si>
    <t>800-6</t>
  </si>
  <si>
    <t>s hrubým urovnáním,</t>
  </si>
  <si>
    <t>005121 R</t>
  </si>
  <si>
    <t>Zařízení staveniště</t>
  </si>
  <si>
    <t>Soubor</t>
  </si>
  <si>
    <t>VRN</t>
  </si>
  <si>
    <t>POL99_2</t>
  </si>
  <si>
    <t>Veškeré náklady spojené s vybudováním, provozem a odstraněním zařízení staveniště.</t>
  </si>
  <si>
    <t>005122 R</t>
  </si>
  <si>
    <t>Provozní vlivy</t>
  </si>
  <si>
    <t>POL99_1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</si>
  <si>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</si>
  <si>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005123 R</t>
  </si>
  <si>
    <t>Územní vlivy</t>
  </si>
  <si>
    <t>Náklady na ztížené podmínky provádění tam, kde se vyskytují omezující vlivy konkrétního prostředí, které mají prokazatelný vliv na provádění stavebních prací, Jedná se zejména o náklady související s extrémními podmínkami místa provádění.</t>
  </si>
  <si>
    <t>005124010R</t>
  </si>
  <si>
    <t>Koordinační činnost</t>
  </si>
  <si>
    <t>Koordinace stavebních a technologických dodávek stavby.</t>
  </si>
  <si>
    <t>00524 R</t>
  </si>
  <si>
    <t>Předání a převzetí díla</t>
  </si>
  <si>
    <t>POL99_8</t>
  </si>
  <si>
    <t>Náklady zhotovitele, které vzniknou v souvislosti s povinnostmi zhotovitele při předání a převzetí díla.</t>
  </si>
  <si>
    <t>SUM</t>
  </si>
  <si>
    <t>END</t>
  </si>
  <si>
    <t>974100020RA0</t>
  </si>
  <si>
    <t>Vysekání rýh ve zdivu z cihel rozměr 10x10 cm</t>
  </si>
  <si>
    <t>AP-HSV</t>
  </si>
  <si>
    <t>na jakoukoliv maltu vápennou nebo vápenocementovou. Svislá a vodorovná doprava suti, odvoz do 10 km.</t>
  </si>
  <si>
    <t>974100030RA0</t>
  </si>
  <si>
    <t>Vysekání rýh ve zdivu z cihel rozměr 15x15 cm</t>
  </si>
  <si>
    <t>721140802R00</t>
  </si>
  <si>
    <t>Demontáž potrubí z litinových trub do DN 100</t>
  </si>
  <si>
    <t>800-721</t>
  </si>
  <si>
    <t>odpadního nebo dešťového,</t>
  </si>
  <si>
    <t>721171803R00</t>
  </si>
  <si>
    <t>Demontáž potrubí z novodurových trub do D 75 mm</t>
  </si>
  <si>
    <t>odpadního nebo připojovacího,</t>
  </si>
  <si>
    <t>721171808R00</t>
  </si>
  <si>
    <t>Demontáž potrubí z novodurových trub přes D 75 mm do D 114 mm</t>
  </si>
  <si>
    <t>721290821R00</t>
  </si>
  <si>
    <t>Vnitrostaveništní přemístění vybouraných hmot svislý , v objektech výšky do 6m</t>
  </si>
  <si>
    <t>vodorovně do 100 m</t>
  </si>
  <si>
    <t>722130801R00</t>
  </si>
  <si>
    <t>Demontáž potrubí z ocelových trubek závitových do DN 25</t>
  </si>
  <si>
    <t>722220861R00</t>
  </si>
  <si>
    <t>Demontáž armatur závitových se dvěma závity, G 3/4"</t>
  </si>
  <si>
    <t>722181812R00</t>
  </si>
  <si>
    <t>Demontáž plstěných pásů z trub do D 50</t>
  </si>
  <si>
    <t>722290821R00</t>
  </si>
  <si>
    <t>Vnitrostaveništní přemístění vybouraných hmot svislé, v objektech výšky do 6m</t>
  </si>
  <si>
    <t>vodorovně do 100 m,</t>
  </si>
  <si>
    <t>725110814R00</t>
  </si>
  <si>
    <t>Demontáž klozetů kombinovaných</t>
  </si>
  <si>
    <t>soubor</t>
  </si>
  <si>
    <t>725122817R00</t>
  </si>
  <si>
    <t>Demontáž pisoárů bez nádrže + 1 záchodkem</t>
  </si>
  <si>
    <t>725210821R00</t>
  </si>
  <si>
    <t>Demontáž umyvadel umyvadel bez výtokových armatur</t>
  </si>
  <si>
    <t>m.č. 222 : 6</t>
  </si>
  <si>
    <t>m.č. 105 : 1</t>
  </si>
  <si>
    <t>725240812R00</t>
  </si>
  <si>
    <t>Demontáž sprchových kabin a mís mís bez výtokových armatur</t>
  </si>
  <si>
    <t>725330820R00</t>
  </si>
  <si>
    <t>Demontáž výlevek diturvitových</t>
  </si>
  <si>
    <t>bez výtokových armatur a bez nádrže a splachovacího potrubí,</t>
  </si>
  <si>
    <t>725590811R00</t>
  </si>
  <si>
    <t>Vnitrostaveništní  přemístění vybouraných hmot svislé, v objektech výšky do 6m</t>
  </si>
  <si>
    <t>725820801R00</t>
  </si>
  <si>
    <t>Demontáž baterií nástěnných do G 3/4"</t>
  </si>
  <si>
    <t>m.č. 222 : 5</t>
  </si>
  <si>
    <t>725820802R00</t>
  </si>
  <si>
    <t>Demontáž baterií stojánkových do 1otvoru</t>
  </si>
  <si>
    <t>725810811R00</t>
  </si>
  <si>
    <t>Demontáž výtokových ventilů nástěnných</t>
  </si>
  <si>
    <t>700R01</t>
  </si>
  <si>
    <t>Odvoz a likvidace</t>
  </si>
  <si>
    <t>kpl.</t>
  </si>
  <si>
    <t>721170962R00</t>
  </si>
  <si>
    <t>Opravy odpadního potrubí novodurového propojení dosavadního potrubí PVC, D 63 mm</t>
  </si>
  <si>
    <t>Včetně pomocného lešení o výšce podlahy do 1900 mm a pro zatížení do 1,5 kPa.</t>
  </si>
  <si>
    <t>721170965R00</t>
  </si>
  <si>
    <t>Opravy odpadního potrubí novodurového propojení dosavadního potrubí PVC, D 110 mm</t>
  </si>
  <si>
    <t>721170955R00</t>
  </si>
  <si>
    <t>Opravy odpadního potrubí novodurového vsazení odbočky do potrubí hrdlového, D 110 mm</t>
  </si>
  <si>
    <t>721176102R00</t>
  </si>
  <si>
    <t>Potrubí HT připojovací vnější průměr D 40 mm, tloušťka stěny 1,8 mm, DN 40</t>
  </si>
  <si>
    <t>včetně tvarovek, objímek. Bez zednických výpomocí.</t>
  </si>
  <si>
    <t>Potrubí včetně tvarovek. Bez zednických výpomocí.</t>
  </si>
  <si>
    <t>721176103R00</t>
  </si>
  <si>
    <t>Potrubí HT připojovací vnější průměr D 50 mm, tloušťka stěny 1,8 mm, DN 50</t>
  </si>
  <si>
    <t>721176104R00</t>
  </si>
  <si>
    <t>Potrubí HT připojovací vnější průměr D 75 mm, tloušťka stěny 1,9 mm, DN 70</t>
  </si>
  <si>
    <t>721176105R00</t>
  </si>
  <si>
    <t>Potrubí HT připojovací vnější průměr D 110 mm, tloušťka stěny 2,7 mm, DN 100</t>
  </si>
  <si>
    <t>721176135R00</t>
  </si>
  <si>
    <t>Potrubí svodné (ležaté) zavěšené vnější průměr D 110 mm, tloušťka stěny 2,7 mm, DN 100</t>
  </si>
  <si>
    <t>Potrubí včetně tvarovek, objímek a vložek pro tlumení hluku. Bez zednických výpomocí.</t>
  </si>
  <si>
    <t>Včetně zřízení a demontáže pomocného lešení.</t>
  </si>
  <si>
    <t>721194104R00</t>
  </si>
  <si>
    <t>Zřízení přípojek na potrubí D 40 mm, materiál ve specifikaci</t>
  </si>
  <si>
    <t>vyvedení a upevnění odpadních výpustek,</t>
  </si>
  <si>
    <t>721194105R00</t>
  </si>
  <si>
    <t>Zřízení přípojek na potrubí D 50 mm, materiál ve specifikaci</t>
  </si>
  <si>
    <t>721194109R00</t>
  </si>
  <si>
    <t>Zřízení přípojek na potrubí D 110  mm, materiál ve specifikaci</t>
  </si>
  <si>
    <t>721290111R00</t>
  </si>
  <si>
    <t>Zkouška těsnosti kanalizace v objektech vodou, DN 125</t>
  </si>
  <si>
    <t>8+15+12+4+6</t>
  </si>
  <si>
    <t>998721101R00</t>
  </si>
  <si>
    <t>Přesun hmot pro vnitřní kanalizaci v objektech výšky do 6 m</t>
  </si>
  <si>
    <t>50 m vodorovně, měřeno od těžiště půdorysné plochy skládky do těžiště půdorysné plochy objektu</t>
  </si>
  <si>
    <t>722131932R00</t>
  </si>
  <si>
    <t>Opravy vodovodního potrubí závitového propojení dosavadního potrubí, DN 20</t>
  </si>
  <si>
    <t>722172331R00</t>
  </si>
  <si>
    <t>Potrubí z plastických hmot polypropylenové potrubí PP-R, D 20 mm, s 3,4 mm, PN 20, polyfúzně svařované, včetně zednických výpomocí</t>
  </si>
  <si>
    <t>včetně tvarovek, bez zednických výpomocí</t>
  </si>
  <si>
    <t>Potrubí včetně tvarovek a zednických výpomocí.</t>
  </si>
  <si>
    <t>722172332R00</t>
  </si>
  <si>
    <t>Potrubí z plastických hmot polypropylenové potrubí PP-R, D 25 mm, s 4,2 mm, PN 20, polyfúzně svařované, včetně zednických výpomocí</t>
  </si>
  <si>
    <t>722190901R00</t>
  </si>
  <si>
    <t>Uzavření nebo otevření vodovodního potrubí při opravě</t>
  </si>
  <si>
    <t>včetně vypuštění a napuštění,</t>
  </si>
  <si>
    <t>722181212RT7</t>
  </si>
  <si>
    <t>Izolace vodovodního potrubí návleková z trubic z pěnového polyetylenu, tloušťka stěny 9 mm, d 22 mm</t>
  </si>
  <si>
    <t>V položce je kalkulována dodávka izolační trubice, spon a lepicí pásky.</t>
  </si>
  <si>
    <t>722181212RT8</t>
  </si>
  <si>
    <t>Izolace vodovodního potrubí návleková z trubic z pěnového polyetylenu, tloušťka stěny 9 mm, d 25 mm</t>
  </si>
  <si>
    <t>722181213RT7</t>
  </si>
  <si>
    <t>Izolace vodovodního potrubí návleková z trubic z pěnového polyetylenu, tloušťka stěny 13 mm, d 22 mm</t>
  </si>
  <si>
    <t>722181214RT9</t>
  </si>
  <si>
    <t>Izolace vodovodního potrubí návleková z trubic z pěnového polyetylenu, tloušťka stěny 20 mm, d 28 mm</t>
  </si>
  <si>
    <t>722190401R00</t>
  </si>
  <si>
    <t>Vyvedení a upevnění výpustek DN 15</t>
  </si>
  <si>
    <t>K : 7</t>
  </si>
  <si>
    <t>U : 8*2</t>
  </si>
  <si>
    <t>S : 5*2</t>
  </si>
  <si>
    <t>P : 4</t>
  </si>
  <si>
    <t>722237122R00</t>
  </si>
  <si>
    <t>Kohout kulový, mosazný, vnitřní-vnitřní závit, DN 20, PN 42, včetně dodávky materiálu</t>
  </si>
  <si>
    <t>722280106R00</t>
  </si>
  <si>
    <t>Tlakové zkoušky vodovodního potrubí do DN 32</t>
  </si>
  <si>
    <t>Včetně dodávky vody, uzavření a zabezpečení konců potrubí.</t>
  </si>
  <si>
    <t>72+24</t>
  </si>
  <si>
    <t>722290234R00</t>
  </si>
  <si>
    <t>Proplach a dezinfekce vodovodního potrubí do DN 80</t>
  </si>
  <si>
    <t>Včetně dodání desinfekčního prostředku.</t>
  </si>
  <si>
    <t>998722101R00</t>
  </si>
  <si>
    <t>Přesun hmot pro vnitřní vodovod v objektech výšky do 6 m</t>
  </si>
  <si>
    <t>725119306R00</t>
  </si>
  <si>
    <t>Klozetové mísy montáž  závěsné</t>
  </si>
  <si>
    <t>642400531R</t>
  </si>
  <si>
    <t>mísa klozetová diturvit závěsná; h = 360 mm; š = 360 mm; hl. 510 mm; splach. hluboké; bílá</t>
  </si>
  <si>
    <t>64240056R</t>
  </si>
  <si>
    <t>mísa klozetová diturvit závěsná, zdravotní; h = 365 mm; š = 360 mm; hl. 700 mm; splach. hluboké; bílá</t>
  </si>
  <si>
    <t>551673931R</t>
  </si>
  <si>
    <t>sedátko klozetové s poklopem; duroplast; antibakteriální; bílé; úchyty ocelové</t>
  </si>
  <si>
    <t>55167408R</t>
  </si>
  <si>
    <t>sedátko klozetové zdravotní; s poklopem; duroplast; antibakteriální; bílé; úchyty zpevněné, kovové</t>
  </si>
  <si>
    <t>725291136R00</t>
  </si>
  <si>
    <t>Invalidní program madlo dvojité sklopné, rozměr 830 mm, bílé</t>
  </si>
  <si>
    <t>725291132R00</t>
  </si>
  <si>
    <t>Invalidní program madlo dvojité pevné, rozměr 830 mm, bílé</t>
  </si>
  <si>
    <t>725129201R00</t>
  </si>
  <si>
    <t>Montáž pisoárového záchodku bez nádrže</t>
  </si>
  <si>
    <t>64251335R</t>
  </si>
  <si>
    <t>pisoár diturvit; bílý; povrch - standardní; přívod zezadu; odpad dozadu; splachování vrchní; ovládání splachování automatické; sensorový; včetně sensoru; včetně sifonu; napájení integrovaný napájecí zdroj</t>
  </si>
  <si>
    <t>725219401R00</t>
  </si>
  <si>
    <t>Umyvadlo montáž na šrouby do zdiva</t>
  </si>
  <si>
    <t>U : 7</t>
  </si>
  <si>
    <t>Ui : 1</t>
  </si>
  <si>
    <t>64214361R</t>
  </si>
  <si>
    <t>umyvadlo š = 600 mm; hl. 490 mm; diturvit; s otvorem pro baterii; s přepadem; bílá; uchycení šrouby</t>
  </si>
  <si>
    <t>64214484R</t>
  </si>
  <si>
    <t>umyvadlo š = 640 mm; hl. 550 mm; diturvit; zdravotní; s otvorem pro baterii; bílá</t>
  </si>
  <si>
    <t>725860212R00</t>
  </si>
  <si>
    <t>Zápachová uzávěrka (sifon) pro zařizovací předměty D 40, 50 mm; pro umyvadla; podomítková; PP; příslušenství vyjímatelná vložka, včetně dodávky materiálu</t>
  </si>
  <si>
    <t>725249102R00</t>
  </si>
  <si>
    <t>Montáž sprchové mísy a vaničky sprchových mís a vaniček</t>
  </si>
  <si>
    <t>55423038.AR</t>
  </si>
  <si>
    <t>vanička sprchová čtvercová; l = 900,0 mm; š = 900 mm; hl = 150 mm; objem 84 l; akrylátová; bílá</t>
  </si>
  <si>
    <t>55161627R</t>
  </si>
  <si>
    <t>sifon ke sprchové vaničce; plast; 90/50</t>
  </si>
  <si>
    <t>725249103R00</t>
  </si>
  <si>
    <t xml:space="preserve">Montáž sprchového koutu  </t>
  </si>
  <si>
    <t>55484471.AR</t>
  </si>
  <si>
    <t>dveře sprchové zasouvací; třídílné; h = 1 850,0 mm; š = 900,0 mm; š. vstupu 470 mm; výplň dezén pearl</t>
  </si>
  <si>
    <t>725319101R00</t>
  </si>
  <si>
    <t>Montáž dřezu jednoduchého</t>
  </si>
  <si>
    <t>55230700D</t>
  </si>
  <si>
    <t>Nerezový dřez s vaničkou a odkapem 651-78</t>
  </si>
  <si>
    <t>55231346D</t>
  </si>
  <si>
    <t>Kuchyňský dřez 611-56</t>
  </si>
  <si>
    <t>725814103R00</t>
  </si>
  <si>
    <t>Ventil  rohový, mosazný, bez matky, DN 15 x DN 10, včetně dodávky materiálu</t>
  </si>
  <si>
    <t>725829301R00</t>
  </si>
  <si>
    <t>Montáž baterií umyvadlových a dřezových umyvadlové a dřezové stojánkové</t>
  </si>
  <si>
    <t>D : 4</t>
  </si>
  <si>
    <t>551450004R</t>
  </si>
  <si>
    <t>baterie umyvadlová směšovací; stojánková; ovládání pákové, s otevíráním odpadu; povrch chrom; v. výtoku 45 mm</t>
  </si>
  <si>
    <t>55145041R</t>
  </si>
  <si>
    <t>baterie dřezová stojánková; ovládání pákové; povrch chrom; ramínko otočné; 215 mm</t>
  </si>
  <si>
    <t>725849200R00</t>
  </si>
  <si>
    <t>Montáž baterie sprchové nastavitelná výška</t>
  </si>
  <si>
    <t>551450090R</t>
  </si>
  <si>
    <t>baterie sprchová nástěnná; rozteč 130 až 170 mm; ovládání pákové; povrch chrom</t>
  </si>
  <si>
    <t>725849302R00</t>
  </si>
  <si>
    <t>Montáž baterie sprchové držáku sprchy</t>
  </si>
  <si>
    <t>55145352R</t>
  </si>
  <si>
    <t>kombinace sprchová držák pevný; ruční sprcha d 68 mm; hadice 150 cm; povrch chrom</t>
  </si>
  <si>
    <t>725989101R00</t>
  </si>
  <si>
    <t>Dvířka kovových i plastových</t>
  </si>
  <si>
    <t>725980122R00</t>
  </si>
  <si>
    <t>Dvířka z plastu, 200 x 300 mm, včetně dodávky materiálu</t>
  </si>
  <si>
    <t>998725101R00</t>
  </si>
  <si>
    <t>Přesun hmot pro zařizovací předměty v objektech výšky do 6 m</t>
  </si>
  <si>
    <t>726211321R00</t>
  </si>
  <si>
    <t>Klozet montážní prvek pro zavěšené WC s nádržkou, pro instalaci suchým procesem do lehkých sádrokartonových příček nebo k instalaci před masivní stěnu, bez soupravy na tlumení hluku, bez ovladacího tlačitka, ovládání zepředu, stavební výška 112 cm, včetně dodávky materiálu</t>
  </si>
  <si>
    <t>Včetně dodávky a připevnění montážního prvku vč. napojení na kanalizační popř. vodovodní potrubí.</t>
  </si>
  <si>
    <t>726211331R00</t>
  </si>
  <si>
    <t>Klozet montážní prvek pro zavěšené WC s nádržkou pro tělesně postižené, pro instalaci suchým procesem do lehkých sádrokartonových příček nebo k instalaci před masivní stěnu, bez soupravy na tlumení hluku, bez ovladacího tlačitka, ovládání zepředu, stavební výška 112 cm, včetně dodávky materiálu</t>
  </si>
  <si>
    <t>551070101R</t>
  </si>
  <si>
    <t>tlačítko ovládací plastové; ovládací síla do 20,0 N; dvoučinné mechanické splachování 3 l/6 l; 247x165x17,5 mm; barva bílá</t>
  </si>
  <si>
    <t>998726121R00</t>
  </si>
  <si>
    <t>Přesun hmot pro předstěnové systémy v objektech výšky do 6 m</t>
  </si>
  <si>
    <t>721176136R00</t>
  </si>
  <si>
    <t>Potrubí svodné (ležaté) zavěšené vnější průměr D 125 mm, tloušťka stěny 3,1 mm, DN 125</t>
  </si>
  <si>
    <t>Odvětrání sprch : 6,0</t>
  </si>
  <si>
    <t>728214412R00</t>
  </si>
  <si>
    <t>Montáž tvarovky pro kruhové plastové potrubí do průměru d 200 mm, - klapky škrticí nebo zpětné</t>
  </si>
  <si>
    <t>800-728</t>
  </si>
  <si>
    <t>28349061R</t>
  </si>
  <si>
    <t>mřížka větrací plastová; kulatá, se síťkou; d = 130 mm; D vnitřní 100 mm</t>
  </si>
  <si>
    <t>900      RTH</t>
  </si>
  <si>
    <t>HZS - nezměřitelné práce a přípomoci, Práce v tarifní třídě 6</t>
  </si>
  <si>
    <t>h</t>
  </si>
  <si>
    <t>HZS</t>
  </si>
  <si>
    <t>POL10_</t>
  </si>
  <si>
    <t>Stavební přípomoci pro VZT : 16</t>
  </si>
  <si>
    <t>733163102R00</t>
  </si>
  <si>
    <t>Potrubí z měděných trubek měděné potrubí, D 15 mm, s 1,0 mm, pájení pomocí kapilárních pájecích tvarovek</t>
  </si>
  <si>
    <t>800-731</t>
  </si>
  <si>
    <t>733113113R00</t>
  </si>
  <si>
    <t>Potrubí z trubek závitových příplatek k ceně za zhotovení přípojky z ocelových trubek závitových,  ,  , DN 15</t>
  </si>
  <si>
    <t>5*2</t>
  </si>
  <si>
    <t>733190106R00</t>
  </si>
  <si>
    <t>Tlakové zkoušky potrubí ocelových závitových, plastových, měděných do DN 32</t>
  </si>
  <si>
    <t>733191923R00</t>
  </si>
  <si>
    <t>Opravy rozvodu potrubí z ocelových trubek závitových normálních i zesílených
 navaření odbočky na dosavadní potrubí, DN 15</t>
  </si>
  <si>
    <t>734221672RTH</t>
  </si>
  <si>
    <t>ovládání ventilů termostat.</t>
  </si>
  <si>
    <t>734266426R00</t>
  </si>
  <si>
    <t>Šroubení pro radiátory typu VK dvoutrubkový systém s vypouštěním, rohové, bronzové, DN EK 20x15, PN 10, včetně dodávky materiálu</t>
  </si>
  <si>
    <t>734266446R00</t>
  </si>
  <si>
    <t>Šroubení pro radiátory typu VK dvoutrubkový systém s integrovaným termostatickým ventilem, rohové, bronzové, DN EK 20x15, PN 10, včetně dodávky materiálu</t>
  </si>
  <si>
    <t>734266772R00</t>
  </si>
  <si>
    <t>Šroubení svěrné pro měděné potrubí, mosazné, D 16 x EK, PN 10, včetně dodávky materiálu</t>
  </si>
  <si>
    <t>(3+2)*2</t>
  </si>
  <si>
    <t>735111810R00</t>
  </si>
  <si>
    <t>Demontáž radiátorů litinových článkových</t>
  </si>
  <si>
    <t>735179110R00</t>
  </si>
  <si>
    <t>Otopná tělesa koupelnová montáž
 topných žebříků, bez dodávky materiálu</t>
  </si>
  <si>
    <t>484518228R</t>
  </si>
  <si>
    <t>těleso otopné trubkové koupelnové; zapojení na teplovodnou otopnou soustavu; mat. ocel.trubky pr.20mm, ocel.profil 40x30 mm; v = 1 220 mm; l = 600 mm; šířka 30 mm; povrch barva bílá; rovné; d trubky 20,0 mm; umístit na zeď</t>
  </si>
  <si>
    <t>735159111R00</t>
  </si>
  <si>
    <t>Otopná tělesa panelová montáž bez ohledu na počet desek, délky do 1600 mm, bez dodávky materiálu</t>
  </si>
  <si>
    <t>48457516.AR</t>
  </si>
  <si>
    <t>těleso otopné deskové ocelové; čelní deska profilovaná; v = 900 mm; l = 600 mm; hloubka tělesa 66 mm; způsob připojení pravé spodní; počet desek 2 kus; počet přídavných přestupných ploch 1; připojovací rozteč 50 mm; tepel.výkon 1 052 W</t>
  </si>
  <si>
    <t>735291800R00</t>
  </si>
  <si>
    <t>Demontáž konzol nebo držáků otopných těles, registrů, konvektorů do odpadu</t>
  </si>
  <si>
    <t>otopných těles, registrů, konvektorů do odpadu</t>
  </si>
  <si>
    <t>909      R00</t>
  </si>
  <si>
    <t>Hzs-nezmeritelne stavebni prace</t>
  </si>
  <si>
    <t>Prav.M</t>
  </si>
  <si>
    <t>Vypuštění, napuštění, odvzdušnění, topná zkouška : 24</t>
  </si>
  <si>
    <t>783424340R00</t>
  </si>
  <si>
    <t>Nátěry potrubí a armatur syntetické potrubí, do DN 50 mm, dvojnásobné s 1x emailováním a základním nátěrem</t>
  </si>
  <si>
    <t>800-783</t>
  </si>
  <si>
    <t>na vzduchu schnoucí</t>
  </si>
  <si>
    <t>998735101R00</t>
  </si>
  <si>
    <t>Přesun hmot pro otopná tělesa v objektech výšky do 6 m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</si>
  <si>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</si>
  <si>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</si>
  <si>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</si>
  <si>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Hygienický rozbor vody : 1</t>
  </si>
  <si>
    <t>D 1.4. g.h.12 - VÝKAZ VÝMĚR</t>
  </si>
  <si>
    <t>STAVEBNÍ ÚPRAVY STŘEDISKA VOLNÉHO ČASU</t>
  </si>
  <si>
    <t>ZEMĚDĚLSKÁ 619/2, 664 91 IVANČICE</t>
  </si>
  <si>
    <t>ELEKTROMONTÁŽE - silnoproud</t>
  </si>
  <si>
    <t>mj</t>
  </si>
  <si>
    <t>počet</t>
  </si>
  <si>
    <t>jedn.cena</t>
  </si>
  <si>
    <t>cena (kč)</t>
  </si>
  <si>
    <t xml:space="preserve">Kabel CYKY-O 3x1,5 </t>
  </si>
  <si>
    <t xml:space="preserve">Kabel CYKY-J 3x1,5 </t>
  </si>
  <si>
    <t xml:space="preserve">Kabel CYKY-J 5x1,5 </t>
  </si>
  <si>
    <t xml:space="preserve">Kabel CYKY-J 3x2,5 </t>
  </si>
  <si>
    <t xml:space="preserve">Kabel CYKY-J 5x2,5 </t>
  </si>
  <si>
    <t>Vodič CY 4 z/žl</t>
  </si>
  <si>
    <t>Kabel flexibilní H05VV-F 3x1,5</t>
  </si>
  <si>
    <r>
      <t xml:space="preserve">Trubka ohebná typ KOPOFLEX </t>
    </r>
    <r>
      <rPr>
        <sz val="10"/>
        <rFont val="Symbol"/>
        <family val="1"/>
      </rPr>
      <t>f25</t>
    </r>
    <r>
      <rPr>
        <sz val="10"/>
        <rFont val="Arial"/>
        <family val="2"/>
      </rPr>
      <t>mm</t>
    </r>
  </si>
  <si>
    <r>
      <t xml:space="preserve">Trubka ohebná typ KOPOFLEX </t>
    </r>
    <r>
      <rPr>
        <sz val="10"/>
        <rFont val="Symbol"/>
        <family val="1"/>
      </rPr>
      <t>f50</t>
    </r>
    <r>
      <rPr>
        <sz val="10"/>
        <rFont val="Arial"/>
        <family val="2"/>
      </rPr>
      <t>mm</t>
    </r>
  </si>
  <si>
    <t>LED svítidlo 36W, PANEL PFM HO DALI 600 UGR&lt;19</t>
  </si>
  <si>
    <t>ks</t>
  </si>
  <si>
    <t>LED svítidlo 36W, PANEL PFM HO DALI 600 UGR&lt;19, vč. nouz.zdroje 1h</t>
  </si>
  <si>
    <t>Svítidlo LED 10W, vč.zdroje</t>
  </si>
  <si>
    <t xml:space="preserve">ALPHA 135LP3 zářivkové nouzové svítidlo 8W/IP65/3h </t>
  </si>
  <si>
    <t>CHORAL Venkovní reflektor LED 100W IP65 venkovní na fasádu, vč.zdroje</t>
  </si>
  <si>
    <t xml:space="preserve">
STEINEL 034955 - Venkovní senzor pohybu SenslQ bílý IP54</t>
  </si>
  <si>
    <t>Spínač ABB Tango bílý 10A/250V, IP20 - řazení 1</t>
  </si>
  <si>
    <t>Spínač ABB Tango bílý 10A/250V, IP20 - řazení 6</t>
  </si>
  <si>
    <t>Spínač ABB Tango bílý 10A/250V, IP20 - řazení 7</t>
  </si>
  <si>
    <t>Spínač ABB Pressto bílý 16A/400V, IP20 - se sign.</t>
  </si>
  <si>
    <t>Zásuvka ABB Tango bílá 16A/250V, IP20</t>
  </si>
  <si>
    <t>Zásuvka ABB Tango bílá 16A/250V, IP20 - dvojnásobná, nahoře pootočená</t>
  </si>
  <si>
    <t>Krabice KU 68 LD/1 - do dutých stěn</t>
  </si>
  <si>
    <t>Krabice KR 97/L - do dutých stěn</t>
  </si>
  <si>
    <t>Krabice KEZ - do zateplení</t>
  </si>
  <si>
    <t>Montážní deska do zateplení MDZ - pro přístroje, svítidla</t>
  </si>
  <si>
    <t>Světelná liště LED, vč.trafa, zdroje, uchycení</t>
  </si>
  <si>
    <t>PVC liště instalační, venkovní, IP54, barva zelená, vč.uchycení</t>
  </si>
  <si>
    <t>Doplnění výzbroje do rozváděče R-B1-1a</t>
  </si>
  <si>
    <t>označení</t>
  </si>
  <si>
    <t>přístroj                 typ</t>
  </si>
  <si>
    <t>F50,F51</t>
  </si>
  <si>
    <t>jistič                                            LSN 10/B/1</t>
  </si>
  <si>
    <t>F52-57</t>
  </si>
  <si>
    <t>jistič                                            LSN 16/C/1</t>
  </si>
  <si>
    <t>F58,F59</t>
  </si>
  <si>
    <t>jistič                                            LSN 16/C/3</t>
  </si>
  <si>
    <t>FIH1</t>
  </si>
  <si>
    <t>proudový chránič                       FI-40/3/030</t>
  </si>
  <si>
    <t>svorka Wago 273-105 5x1-2,5mm</t>
  </si>
  <si>
    <t>Doplnění výzbroje do rozváděče R-B2-2</t>
  </si>
  <si>
    <t>F50</t>
  </si>
  <si>
    <t>F51</t>
  </si>
  <si>
    <t>proudový chránič                       FI-25/2/030</t>
  </si>
  <si>
    <t>Doplnění výzbroje do rozváděče R-B3-1a</t>
  </si>
  <si>
    <t>F50-52</t>
  </si>
  <si>
    <t>F53-F55</t>
  </si>
  <si>
    <t>Doplnění výzbroje do rozváděče R-D2-2</t>
  </si>
  <si>
    <t>Doplnění výzbroje do rozváděče R-D3-1</t>
  </si>
  <si>
    <t>F50-51</t>
  </si>
  <si>
    <t>F52-53</t>
  </si>
  <si>
    <t>Doplnění výzbroje do rozváděče R-D3-1a</t>
  </si>
  <si>
    <t>Doplnění výzbroje do rozváděče R-kuchyň</t>
  </si>
  <si>
    <t>F51,F52</t>
  </si>
  <si>
    <t>Ostatní náklady :</t>
  </si>
  <si>
    <t>Elektromontážní práce</t>
  </si>
  <si>
    <t>kpl</t>
  </si>
  <si>
    <t>Stavební přípomoce</t>
  </si>
  <si>
    <t>Drobný montážní a označovací materiál včetně příchytek, atd…</t>
  </si>
  <si>
    <t>Revizní zprávy</t>
  </si>
  <si>
    <t>Uvedení do provozu</t>
  </si>
  <si>
    <t>Dokumentace skutečného stavu</t>
  </si>
  <si>
    <t>celkem</t>
  </si>
  <si>
    <t>766810010RAC</t>
  </si>
  <si>
    <t>Kuchyňské linky dodávka a montáž, délky 180 cm</t>
  </si>
  <si>
    <t>766810010RAD</t>
  </si>
  <si>
    <t>Kuchyňské linky dodávka a montáž, délky 210 cm</t>
  </si>
  <si>
    <t>766810010RAE</t>
  </si>
  <si>
    <t>Kuchyňské linky dodávka a montáž, délky 240 cm</t>
  </si>
  <si>
    <t>22</t>
  </si>
  <si>
    <t>Sklokeramická varná deska</t>
  </si>
  <si>
    <t>23</t>
  </si>
  <si>
    <t>Odsavač par - digestoř, (pro 2 var.desky + 1 nad barovým pultem)</t>
  </si>
  <si>
    <t>VN+ON</t>
  </si>
  <si>
    <t>Vedlejší náklady a Ostatní náklady</t>
  </si>
  <si>
    <t>005</t>
  </si>
  <si>
    <t>Vedlejší a 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</si>
</sst>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sz val="9"/>
      <name val="Tahoma"/>
      <family val="2"/>
    </font>
    <font>
      <sz val="8"/>
      <name val="Arial CE"/>
      <family val="2"/>
    </font>
    <font>
      <sz val="8"/>
      <color indexed="12"/>
      <name val="Arial CE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0"/>
      <name val="Symbol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5" fillId="2" borderId="2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0" fontId="0" fillId="2" borderId="2" xfId="0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wrapTex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0" fillId="0" borderId="5" xfId="0" applyBorder="1"/>
    <xf numFmtId="0" fontId="2" fillId="0" borderId="2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left" inden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right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left" vertical="top" indent="1"/>
    </xf>
    <xf numFmtId="0" fontId="0" fillId="0" borderId="8" xfId="0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49" fontId="0" fillId="0" borderId="2" xfId="0" applyNumberFormat="1" applyBorder="1"/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0" fillId="0" borderId="10" xfId="0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1" fontId="2" fillId="0" borderId="1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4" fontId="6" fillId="2" borderId="16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6" xfId="0" applyFill="1" applyBorder="1" applyAlignment="1">
      <alignment wrapText="1"/>
    </xf>
    <xf numFmtId="0" fontId="0" fillId="2" borderId="16" xfId="0" applyFill="1" applyBorder="1"/>
    <xf numFmtId="49" fontId="2" fillId="2" borderId="17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vertical="top"/>
    </xf>
    <xf numFmtId="14" fontId="2" fillId="0" borderId="4" xfId="0" applyNumberFormat="1" applyFont="1" applyBorder="1" applyAlignment="1">
      <alignment horizontal="center" vertical="top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3" fontId="0" fillId="0" borderId="21" xfId="0" applyNumberFormat="1" applyBorder="1"/>
    <xf numFmtId="3" fontId="3" fillId="4" borderId="13" xfId="0" applyNumberFormat="1" applyFont="1" applyFill="1" applyBorder="1" applyAlignment="1">
      <alignment vertical="center"/>
    </xf>
    <xf numFmtId="3" fontId="3" fillId="4" borderId="11" xfId="0" applyNumberFormat="1" applyFont="1" applyFill="1" applyBorder="1" applyAlignment="1">
      <alignment vertical="center" wrapText="1"/>
    </xf>
    <xf numFmtId="3" fontId="10" fillId="4" borderId="22" xfId="0" applyNumberFormat="1" applyFont="1" applyFill="1" applyBorder="1" applyAlignment="1">
      <alignment horizontal="center" vertical="center" wrapText="1" shrinkToFit="1"/>
    </xf>
    <xf numFmtId="3" fontId="3" fillId="4" borderId="22" xfId="0" applyNumberFormat="1" applyFont="1" applyFill="1" applyBorder="1" applyAlignment="1">
      <alignment horizontal="center" vertical="center" wrapText="1" shrinkToFit="1"/>
    </xf>
    <xf numFmtId="3" fontId="3" fillId="4" borderId="22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 wrapText="1" shrinkToFit="1"/>
    </xf>
    <xf numFmtId="3" fontId="3" fillId="0" borderId="22" xfId="0" applyNumberFormat="1" applyFont="1" applyBorder="1" applyAlignment="1">
      <alignment horizontal="right" vertical="center" shrinkToFit="1"/>
    </xf>
    <xf numFmtId="3" fontId="0" fillId="0" borderId="22" xfId="0" applyNumberFormat="1" applyBorder="1" applyAlignment="1">
      <alignment vertical="center" shrinkToFit="1"/>
    </xf>
    <xf numFmtId="3" fontId="0" fillId="0" borderId="22" xfId="0" applyNumberForma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 wrapText="1" shrinkToFit="1"/>
    </xf>
    <xf numFmtId="3" fontId="2" fillId="0" borderId="22" xfId="0" applyNumberFormat="1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/>
    </xf>
    <xf numFmtId="3" fontId="0" fillId="0" borderId="13" xfId="0" applyNumberFormat="1" applyBorder="1" applyAlignment="1">
      <alignment horizontal="left" vertical="center"/>
    </xf>
    <xf numFmtId="3" fontId="0" fillId="0" borderId="22" xfId="0" applyNumberFormat="1" applyBorder="1" applyAlignment="1">
      <alignment vertical="center" wrapText="1" shrinkToFit="1"/>
    </xf>
    <xf numFmtId="3" fontId="0" fillId="2" borderId="22" xfId="0" applyNumberFormat="1" applyFill="1" applyBorder="1" applyAlignment="1">
      <alignment vertical="center" wrapText="1" shrinkToFit="1"/>
    </xf>
    <xf numFmtId="4" fontId="0" fillId="0" borderId="0" xfId="0" applyNumberFormat="1"/>
    <xf numFmtId="3" fontId="0" fillId="0" borderId="0" xfId="0" applyNumberFormat="1"/>
    <xf numFmtId="0" fontId="0" fillId="0" borderId="22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/>
    <xf numFmtId="0" fontId="0" fillId="2" borderId="22" xfId="0" applyFill="1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0" fontId="0" fillId="4" borderId="22" xfId="0" applyFill="1" applyBorder="1"/>
    <xf numFmtId="49" fontId="0" fillId="4" borderId="22" xfId="0" applyNumberFormat="1" applyFill="1" applyBorder="1"/>
    <xf numFmtId="0" fontId="0" fillId="4" borderId="22" xfId="0" applyFill="1" applyBorder="1" applyAlignment="1">
      <alignment horizontal="center"/>
    </xf>
    <xf numFmtId="0" fontId="0" fillId="4" borderId="13" xfId="0" applyFill="1" applyBorder="1"/>
    <xf numFmtId="0" fontId="0" fillId="4" borderId="22" xfId="0" applyFill="1" applyBorder="1" applyAlignment="1">
      <alignment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2" borderId="23" xfId="0" applyFont="1" applyFill="1" applyBorder="1" applyAlignment="1">
      <alignment vertical="top"/>
    </xf>
    <xf numFmtId="49" fontId="2" fillId="2" borderId="8" xfId="0" applyNumberFormat="1" applyFont="1" applyFill="1" applyBorder="1" applyAlignment="1">
      <alignment vertical="top"/>
    </xf>
    <xf numFmtId="49" fontId="2" fillId="2" borderId="8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shrinkToFit="1"/>
    </xf>
    <xf numFmtId="164" fontId="2" fillId="2" borderId="8" xfId="0" applyNumberFormat="1" applyFont="1" applyFill="1" applyBorder="1" applyAlignment="1">
      <alignment vertical="top" shrinkToFit="1"/>
    </xf>
    <xf numFmtId="4" fontId="2" fillId="2" borderId="8" xfId="0" applyNumberFormat="1" applyFont="1" applyFill="1" applyBorder="1" applyAlignment="1">
      <alignment vertical="top" shrinkToFit="1"/>
    </xf>
    <xf numFmtId="4" fontId="2" fillId="2" borderId="24" xfId="0" applyNumberFormat="1" applyFont="1" applyFill="1" applyBorder="1" applyAlignment="1">
      <alignment vertical="top" shrinkToFit="1"/>
    </xf>
    <xf numFmtId="4" fontId="2" fillId="2" borderId="0" xfId="0" applyNumberFormat="1" applyFont="1" applyFill="1" applyAlignment="1">
      <alignment vertical="top" shrinkToFit="1"/>
    </xf>
    <xf numFmtId="0" fontId="12" fillId="0" borderId="25" xfId="0" applyFont="1" applyBorder="1" applyAlignment="1">
      <alignment vertical="top"/>
    </xf>
    <xf numFmtId="49" fontId="12" fillId="0" borderId="26" xfId="0" applyNumberFormat="1" applyFont="1" applyBorder="1" applyAlignment="1">
      <alignment vertical="top"/>
    </xf>
    <xf numFmtId="49" fontId="12" fillId="0" borderId="26" xfId="0" applyNumberFormat="1" applyFont="1" applyBorder="1" applyAlignment="1">
      <alignment horizontal="left" vertical="top" wrapText="1"/>
    </xf>
    <xf numFmtId="0" fontId="12" fillId="0" borderId="26" xfId="0" applyFont="1" applyBorder="1" applyAlignment="1">
      <alignment horizontal="center" vertical="top" shrinkToFit="1"/>
    </xf>
    <xf numFmtId="164" fontId="12" fillId="0" borderId="26" xfId="0" applyNumberFormat="1" applyFont="1" applyBorder="1" applyAlignment="1">
      <alignment vertical="top" shrinkToFit="1"/>
    </xf>
    <xf numFmtId="4" fontId="12" fillId="3" borderId="26" xfId="0" applyNumberFormat="1" applyFont="1" applyFill="1" applyBorder="1" applyAlignment="1" applyProtection="1">
      <alignment vertical="top" shrinkToFit="1"/>
      <protection locked="0"/>
    </xf>
    <xf numFmtId="4" fontId="12" fillId="0" borderId="26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12" fillId="0" borderId="0" xfId="0" applyNumberFormat="1" applyFont="1" applyAlignment="1">
      <alignment vertical="top" shrinkToFit="1"/>
    </xf>
    <xf numFmtId="0" fontId="12" fillId="0" borderId="0" xfId="0" applyFont="1"/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 vertical="top"/>
    </xf>
    <xf numFmtId="164" fontId="13" fillId="0" borderId="0" xfId="0" applyNumberFormat="1" applyFont="1" applyAlignment="1" quotePrefix="1">
      <alignment horizontal="left" vertical="top" wrapText="1"/>
    </xf>
    <xf numFmtId="164" fontId="13" fillId="0" borderId="0" xfId="0" applyNumberFormat="1" applyFont="1" applyAlignment="1">
      <alignment horizontal="center" vertical="top" wrapText="1" shrinkToFit="1"/>
    </xf>
    <xf numFmtId="164" fontId="13" fillId="0" borderId="0" xfId="0" applyNumberFormat="1" applyFont="1" applyAlignment="1">
      <alignment vertical="top" wrapText="1" shrinkToFit="1"/>
    </xf>
    <xf numFmtId="0" fontId="15" fillId="0" borderId="0" xfId="0" applyFont="1" applyAlignment="1">
      <alignment wrapText="1"/>
    </xf>
    <xf numFmtId="0" fontId="12" fillId="0" borderId="28" xfId="0" applyFont="1" applyBorder="1" applyAlignment="1">
      <alignment vertical="top"/>
    </xf>
    <xf numFmtId="49" fontId="12" fillId="0" borderId="29" xfId="0" applyNumberFormat="1" applyFont="1" applyBorder="1" applyAlignment="1">
      <alignment vertical="top"/>
    </xf>
    <xf numFmtId="49" fontId="12" fillId="0" borderId="29" xfId="0" applyNumberFormat="1" applyFont="1" applyBorder="1" applyAlignment="1">
      <alignment horizontal="left" vertical="top" wrapText="1"/>
    </xf>
    <xf numFmtId="0" fontId="12" fillId="0" borderId="29" xfId="0" applyFont="1" applyBorder="1" applyAlignment="1">
      <alignment horizontal="center" vertical="top" shrinkToFit="1"/>
    </xf>
    <xf numFmtId="164" fontId="12" fillId="0" borderId="29" xfId="0" applyNumberFormat="1" applyFont="1" applyBorder="1" applyAlignment="1">
      <alignment vertical="top" shrinkToFit="1"/>
    </xf>
    <xf numFmtId="4" fontId="12" fillId="3" borderId="29" xfId="0" applyNumberFormat="1" applyFont="1" applyFill="1" applyBorder="1" applyAlignment="1" applyProtection="1">
      <alignment vertical="top" shrinkToFit="1"/>
      <protection locked="0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49" fontId="12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2" fillId="2" borderId="1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2" fillId="0" borderId="28" xfId="0" applyFont="1" applyBorder="1" applyAlignment="1">
      <alignment vertical="top" wrapText="1"/>
    </xf>
    <xf numFmtId="49" fontId="12" fillId="0" borderId="29" xfId="0" applyNumberFormat="1" applyFont="1" applyBorder="1" applyAlignment="1">
      <alignment vertical="top" wrapText="1"/>
    </xf>
    <xf numFmtId="0" fontId="12" fillId="0" borderId="29" xfId="0" applyFont="1" applyBorder="1" applyAlignment="1">
      <alignment horizontal="center" vertical="top" wrapText="1" shrinkToFit="1"/>
    </xf>
    <xf numFmtId="164" fontId="12" fillId="0" borderId="29" xfId="0" applyNumberFormat="1" applyFont="1" applyBorder="1" applyAlignment="1">
      <alignment vertical="top" wrapText="1" shrinkToFit="1"/>
    </xf>
    <xf numFmtId="4" fontId="12" fillId="3" borderId="29" xfId="0" applyNumberFormat="1" applyFont="1" applyFill="1" applyBorder="1" applyAlignment="1" applyProtection="1">
      <alignment vertical="top" wrapText="1" shrinkToFit="1"/>
      <protection locked="0"/>
    </xf>
    <xf numFmtId="4" fontId="12" fillId="0" borderId="29" xfId="0" applyNumberFormat="1" applyFont="1" applyBorder="1" applyAlignment="1">
      <alignment vertical="top" wrapText="1" shrinkToFit="1"/>
    </xf>
    <xf numFmtId="4" fontId="12" fillId="0" borderId="30" xfId="0" applyNumberFormat="1" applyFont="1" applyBorder="1" applyAlignment="1">
      <alignment vertical="top" wrapText="1" shrinkToFit="1"/>
    </xf>
    <xf numFmtId="4" fontId="12" fillId="0" borderId="0" xfId="0" applyNumberFormat="1" applyFont="1" applyAlignment="1">
      <alignment vertical="top" wrapText="1" shrinkToFit="1"/>
    </xf>
    <xf numFmtId="0" fontId="12" fillId="0" borderId="0" xfId="0" applyFont="1" applyAlignment="1">
      <alignment wrapText="1"/>
    </xf>
    <xf numFmtId="0" fontId="12" fillId="0" borderId="25" xfId="0" applyFont="1" applyBorder="1" applyAlignment="1">
      <alignment vertical="top" wrapText="1"/>
    </xf>
    <xf numFmtId="49" fontId="12" fillId="0" borderId="26" xfId="0" applyNumberFormat="1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 shrinkToFit="1"/>
    </xf>
    <xf numFmtId="164" fontId="12" fillId="0" borderId="26" xfId="0" applyNumberFormat="1" applyFont="1" applyBorder="1" applyAlignment="1">
      <alignment vertical="top" wrapText="1" shrinkToFit="1"/>
    </xf>
    <xf numFmtId="4" fontId="12" fillId="3" borderId="26" xfId="0" applyNumberFormat="1" applyFont="1" applyFill="1" applyBorder="1" applyAlignment="1" applyProtection="1">
      <alignment vertical="top" wrapText="1" shrinkToFit="1"/>
      <protection locked="0"/>
    </xf>
    <xf numFmtId="4" fontId="12" fillId="0" borderId="26" xfId="0" applyNumberFormat="1" applyFont="1" applyBorder="1" applyAlignment="1">
      <alignment vertical="top" wrapText="1" shrinkToFit="1"/>
    </xf>
    <xf numFmtId="4" fontId="12" fillId="0" borderId="27" xfId="0" applyNumberFormat="1" applyFont="1" applyBorder="1" applyAlignment="1">
      <alignment vertical="top" wrapText="1" shrinkToFi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 shrinkToFit="1"/>
    </xf>
    <xf numFmtId="164" fontId="2" fillId="2" borderId="8" xfId="0" applyNumberFormat="1" applyFont="1" applyFill="1" applyBorder="1" applyAlignment="1">
      <alignment vertical="top" wrapText="1" shrinkToFit="1"/>
    </xf>
    <xf numFmtId="4" fontId="2" fillId="2" borderId="8" xfId="0" applyNumberFormat="1" applyFont="1" applyFill="1" applyBorder="1" applyAlignment="1">
      <alignment vertical="top" wrapText="1" shrinkToFit="1"/>
    </xf>
    <xf numFmtId="4" fontId="2" fillId="2" borderId="24" xfId="0" applyNumberFormat="1" applyFont="1" applyFill="1" applyBorder="1" applyAlignment="1">
      <alignment vertical="top" wrapText="1" shrinkToFit="1"/>
    </xf>
    <xf numFmtId="4" fontId="2" fillId="2" borderId="0" xfId="0" applyNumberFormat="1" applyFont="1" applyFill="1" applyAlignment="1">
      <alignment vertical="top" wrapText="1" shrinkToFit="1"/>
    </xf>
    <xf numFmtId="0" fontId="12" fillId="0" borderId="0" xfId="0" applyFont="1" applyAlignment="1">
      <alignment horizontal="center" vertical="top" wrapText="1" shrinkToFit="1"/>
    </xf>
    <xf numFmtId="164" fontId="12" fillId="3" borderId="0" xfId="0" applyNumberFormat="1" applyFont="1" applyFill="1" applyAlignment="1" applyProtection="1">
      <alignment vertical="top" wrapText="1" shrinkToFit="1"/>
      <protection locked="0"/>
    </xf>
    <xf numFmtId="4" fontId="12" fillId="3" borderId="0" xfId="0" applyNumberFormat="1" applyFont="1" applyFill="1" applyAlignment="1" applyProtection="1">
      <alignment vertical="top" wrapText="1" shrinkToFit="1"/>
      <protection locked="0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2" borderId="13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4" fontId="2" fillId="2" borderId="3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" fillId="2" borderId="23" xfId="0" applyFont="1" applyFill="1" applyBorder="1" applyAlignment="1">
      <alignment vertical="top"/>
    </xf>
    <xf numFmtId="49" fontId="2" fillId="2" borderId="8" xfId="0" applyNumberFormat="1" applyFont="1" applyFill="1" applyBorder="1" applyAlignment="1">
      <alignment vertical="top"/>
    </xf>
    <xf numFmtId="49" fontId="2" fillId="2" borderId="8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shrinkToFit="1"/>
    </xf>
    <xf numFmtId="164" fontId="2" fillId="2" borderId="8" xfId="0" applyNumberFormat="1" applyFont="1" applyFill="1" applyBorder="1" applyAlignment="1">
      <alignment vertical="top" shrinkToFit="1"/>
    </xf>
    <xf numFmtId="4" fontId="2" fillId="2" borderId="8" xfId="0" applyNumberFormat="1" applyFont="1" applyFill="1" applyBorder="1" applyAlignment="1">
      <alignment vertical="top" shrinkToFit="1"/>
    </xf>
    <xf numFmtId="4" fontId="2" fillId="2" borderId="24" xfId="0" applyNumberFormat="1" applyFont="1" applyFill="1" applyBorder="1" applyAlignment="1">
      <alignment vertical="top" shrinkToFit="1"/>
    </xf>
    <xf numFmtId="4" fontId="2" fillId="2" borderId="0" xfId="0" applyNumberFormat="1" applyFont="1" applyFill="1" applyAlignment="1">
      <alignment vertical="top" shrinkToFit="1"/>
    </xf>
    <xf numFmtId="0" fontId="12" fillId="0" borderId="25" xfId="0" applyFont="1" applyBorder="1" applyAlignment="1">
      <alignment vertical="top"/>
    </xf>
    <xf numFmtId="49" fontId="12" fillId="0" borderId="26" xfId="0" applyNumberFormat="1" applyFont="1" applyBorder="1" applyAlignment="1">
      <alignment vertical="top"/>
    </xf>
    <xf numFmtId="49" fontId="12" fillId="0" borderId="26" xfId="0" applyNumberFormat="1" applyFont="1" applyBorder="1" applyAlignment="1">
      <alignment horizontal="left" vertical="top" wrapText="1"/>
    </xf>
    <xf numFmtId="0" fontId="12" fillId="0" borderId="26" xfId="0" applyFont="1" applyBorder="1" applyAlignment="1">
      <alignment horizontal="center" vertical="top" shrinkToFit="1"/>
    </xf>
    <xf numFmtId="164" fontId="12" fillId="0" borderId="26" xfId="0" applyNumberFormat="1" applyFont="1" applyBorder="1" applyAlignment="1">
      <alignment vertical="top" shrinkToFit="1"/>
    </xf>
    <xf numFmtId="4" fontId="12" fillId="3" borderId="26" xfId="0" applyNumberFormat="1" applyFont="1" applyFill="1" applyBorder="1" applyAlignment="1" applyProtection="1">
      <alignment vertical="top" shrinkToFit="1"/>
      <protection locked="0"/>
    </xf>
    <xf numFmtId="4" fontId="12" fillId="0" borderId="26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12" fillId="0" borderId="0" xfId="0" applyNumberFormat="1" applyFont="1" applyAlignment="1">
      <alignment vertical="top" shrinkToFit="1"/>
    </xf>
    <xf numFmtId="0" fontId="12" fillId="0" borderId="0" xfId="0" applyFont="1"/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 vertical="top"/>
    </xf>
    <xf numFmtId="49" fontId="12" fillId="0" borderId="29" xfId="0" applyNumberFormat="1" applyFont="1" applyBorder="1" applyAlignment="1">
      <alignment horizontal="left" vertical="top" wrapText="1"/>
    </xf>
    <xf numFmtId="164" fontId="13" fillId="0" borderId="0" xfId="0" applyNumberFormat="1" applyFont="1" applyAlignment="1" quotePrefix="1">
      <alignment horizontal="left" vertical="top" wrapText="1"/>
    </xf>
    <xf numFmtId="164" fontId="13" fillId="0" borderId="0" xfId="0" applyNumberFormat="1" applyFont="1" applyAlignment="1">
      <alignment horizontal="center" vertical="top" wrapText="1" shrinkToFit="1"/>
    </xf>
    <xf numFmtId="164" fontId="13" fillId="0" borderId="0" xfId="0" applyNumberFormat="1" applyFont="1" applyAlignment="1">
      <alignment vertical="top" wrapText="1" shrinkToFit="1"/>
    </xf>
    <xf numFmtId="0" fontId="15" fillId="0" borderId="0" xfId="0" applyFont="1" applyAlignment="1">
      <alignment wrapText="1"/>
    </xf>
    <xf numFmtId="0" fontId="2" fillId="2" borderId="13" xfId="0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top"/>
    </xf>
    <xf numFmtId="4" fontId="2" fillId="2" borderId="31" xfId="0" applyNumberFormat="1" applyFont="1" applyFill="1" applyBorder="1" applyAlignment="1">
      <alignment vertical="top"/>
    </xf>
    <xf numFmtId="0" fontId="12" fillId="0" borderId="25" xfId="0" applyFont="1" applyBorder="1" applyAlignment="1">
      <alignment vertical="top" wrapText="1"/>
    </xf>
    <xf numFmtId="49" fontId="12" fillId="0" borderId="26" xfId="0" applyNumberFormat="1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 shrinkToFit="1"/>
    </xf>
    <xf numFmtId="164" fontId="12" fillId="0" borderId="26" xfId="0" applyNumberFormat="1" applyFont="1" applyBorder="1" applyAlignment="1">
      <alignment vertical="top" wrapText="1" shrinkToFit="1"/>
    </xf>
    <xf numFmtId="4" fontId="12" fillId="3" borderId="26" xfId="0" applyNumberFormat="1" applyFont="1" applyFill="1" applyBorder="1" applyAlignment="1" applyProtection="1">
      <alignment vertical="top" wrapText="1" shrinkToFit="1"/>
      <protection locked="0"/>
    </xf>
    <xf numFmtId="4" fontId="12" fillId="0" borderId="26" xfId="0" applyNumberFormat="1" applyFont="1" applyBorder="1" applyAlignment="1">
      <alignment vertical="top" wrapText="1" shrinkToFit="1"/>
    </xf>
    <xf numFmtId="4" fontId="12" fillId="0" borderId="27" xfId="0" applyNumberFormat="1" applyFont="1" applyBorder="1" applyAlignment="1">
      <alignment vertical="top" wrapText="1" shrinkToFit="1"/>
    </xf>
    <xf numFmtId="4" fontId="12" fillId="0" borderId="0" xfId="0" applyNumberFormat="1" applyFont="1" applyAlignment="1">
      <alignment vertical="top" wrapText="1" shrinkToFi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 shrinkToFit="1"/>
    </xf>
    <xf numFmtId="164" fontId="2" fillId="2" borderId="8" xfId="0" applyNumberFormat="1" applyFont="1" applyFill="1" applyBorder="1" applyAlignment="1">
      <alignment vertical="top" wrapText="1" shrinkToFit="1"/>
    </xf>
    <xf numFmtId="4" fontId="2" fillId="2" borderId="8" xfId="0" applyNumberFormat="1" applyFont="1" applyFill="1" applyBorder="1" applyAlignment="1">
      <alignment vertical="top" wrapText="1" shrinkToFit="1"/>
    </xf>
    <xf numFmtId="4" fontId="2" fillId="2" borderId="24" xfId="0" applyNumberFormat="1" applyFont="1" applyFill="1" applyBorder="1" applyAlignment="1">
      <alignment vertical="top" wrapText="1" shrinkToFit="1"/>
    </xf>
    <xf numFmtId="4" fontId="2" fillId="2" borderId="0" xfId="0" applyNumberFormat="1" applyFont="1" applyFill="1" applyAlignment="1">
      <alignment vertical="top" wrapText="1" shrinkToFit="1"/>
    </xf>
    <xf numFmtId="0" fontId="12" fillId="0" borderId="28" xfId="0" applyFont="1" applyBorder="1" applyAlignment="1">
      <alignment vertical="top" wrapText="1"/>
    </xf>
    <xf numFmtId="49" fontId="12" fillId="0" borderId="29" xfId="0" applyNumberFormat="1" applyFont="1" applyBorder="1" applyAlignment="1">
      <alignment vertical="top" wrapText="1"/>
    </xf>
    <xf numFmtId="0" fontId="12" fillId="0" borderId="29" xfId="0" applyFont="1" applyBorder="1" applyAlignment="1">
      <alignment horizontal="center" vertical="top" wrapText="1" shrinkToFit="1"/>
    </xf>
    <xf numFmtId="164" fontId="12" fillId="0" borderId="29" xfId="0" applyNumberFormat="1" applyFont="1" applyBorder="1" applyAlignment="1">
      <alignment vertical="top" wrapText="1" shrinkToFit="1"/>
    </xf>
    <xf numFmtId="4" fontId="12" fillId="3" borderId="29" xfId="0" applyNumberFormat="1" applyFont="1" applyFill="1" applyBorder="1" applyAlignment="1" applyProtection="1">
      <alignment vertical="top" wrapText="1" shrinkToFit="1"/>
      <protection locked="0"/>
    </xf>
    <xf numFmtId="4" fontId="12" fillId="0" borderId="29" xfId="0" applyNumberFormat="1" applyFont="1" applyBorder="1" applyAlignment="1">
      <alignment vertical="top" wrapText="1" shrinkToFit="1"/>
    </xf>
    <xf numFmtId="4" fontId="12" fillId="0" borderId="30" xfId="0" applyNumberFormat="1" applyFont="1" applyBorder="1" applyAlignment="1">
      <alignment vertical="top" wrapText="1" shrinkToFit="1"/>
    </xf>
    <xf numFmtId="0" fontId="2" fillId="2" borderId="13" xfId="0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4" fontId="2" fillId="2" borderId="31" xfId="0" applyNumberFormat="1" applyFont="1" applyFill="1" applyBorder="1" applyAlignment="1">
      <alignment vertical="top" wrapText="1"/>
    </xf>
    <xf numFmtId="0" fontId="1" fillId="0" borderId="0" xfId="20" applyAlignment="1">
      <alignment horizontal="center" wrapText="1"/>
      <protection/>
    </xf>
    <xf numFmtId="0" fontId="1" fillId="0" borderId="0" xfId="20">
      <alignment/>
      <protection/>
    </xf>
    <xf numFmtId="0" fontId="17" fillId="0" borderId="4" xfId="20" applyFont="1" applyBorder="1" applyAlignment="1">
      <alignment horizontal="center"/>
      <protection/>
    </xf>
    <xf numFmtId="0" fontId="16" fillId="0" borderId="4" xfId="20" applyFont="1" applyBorder="1">
      <alignment/>
      <protection/>
    </xf>
    <xf numFmtId="0" fontId="20" fillId="0" borderId="0" xfId="20" applyFont="1">
      <alignment/>
      <protection/>
    </xf>
    <xf numFmtId="0" fontId="22" fillId="0" borderId="0" xfId="20" applyFont="1" applyAlignment="1">
      <alignment wrapText="1"/>
      <protection/>
    </xf>
    <xf numFmtId="0" fontId="23" fillId="0" borderId="0" xfId="20" applyFont="1">
      <alignment/>
      <protection/>
    </xf>
    <xf numFmtId="0" fontId="24" fillId="0" borderId="0" xfId="20" applyFont="1">
      <alignment/>
      <protection/>
    </xf>
    <xf numFmtId="0" fontId="1" fillId="0" borderId="0" xfId="20" applyFont="1" applyAlignment="1">
      <alignment wrapText="1"/>
      <protection/>
    </xf>
    <xf numFmtId="0" fontId="17" fillId="0" borderId="4" xfId="20" applyFont="1" applyBorder="1" applyAlignment="1">
      <alignment horizontal="center" wrapText="1"/>
      <protection/>
    </xf>
    <xf numFmtId="0" fontId="1" fillId="0" borderId="0" xfId="20" applyAlignment="1">
      <alignment wrapText="1"/>
      <protection/>
    </xf>
    <xf numFmtId="1" fontId="1" fillId="0" borderId="0" xfId="20" applyNumberFormat="1" applyAlignment="1">
      <alignment horizont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19" fillId="0" borderId="0" xfId="20" applyFont="1" applyAlignment="1">
      <alignment wrapText="1"/>
      <protection/>
    </xf>
    <xf numFmtId="1" fontId="19" fillId="0" borderId="0" xfId="20" applyNumberFormat="1" applyFont="1" applyAlignment="1">
      <alignment wrapText="1"/>
      <protection/>
    </xf>
    <xf numFmtId="0" fontId="18" fillId="0" borderId="0" xfId="20" applyFont="1" applyAlignment="1">
      <alignment wrapText="1"/>
      <protection/>
    </xf>
    <xf numFmtId="0" fontId="17" fillId="0" borderId="4" xfId="20" applyFont="1" applyBorder="1" applyAlignment="1">
      <alignment horizontal="left" wrapText="1"/>
      <protection/>
    </xf>
    <xf numFmtId="1" fontId="17" fillId="0" borderId="4" xfId="20" applyNumberFormat="1" applyFont="1" applyBorder="1" applyAlignment="1">
      <alignment horizontal="center" wrapText="1"/>
      <protection/>
    </xf>
    <xf numFmtId="0" fontId="1" fillId="0" borderId="0" xfId="20" applyFont="1" applyAlignment="1">
      <alignment horizontal="center" wrapText="1"/>
      <protection/>
    </xf>
    <xf numFmtId="0" fontId="1" fillId="5" borderId="0" xfId="20" applyFill="1" applyAlignment="1">
      <alignment wrapText="1"/>
      <protection/>
    </xf>
    <xf numFmtId="0" fontId="1" fillId="5" borderId="0" xfId="20" applyFont="1" applyFill="1" applyAlignment="1">
      <alignment wrapText="1"/>
      <protection/>
    </xf>
    <xf numFmtId="1" fontId="1" fillId="5" borderId="0" xfId="20" applyNumberFormat="1" applyFill="1" applyAlignment="1">
      <alignment horizontal="center" wrapText="1"/>
      <protection/>
    </xf>
    <xf numFmtId="0" fontId="0" fillId="5" borderId="0" xfId="0" applyFill="1" applyAlignment="1">
      <alignment wrapText="1"/>
    </xf>
    <xf numFmtId="0" fontId="1" fillId="6" borderId="0" xfId="20" applyFill="1" applyAlignment="1">
      <alignment horizontal="center" wrapText="1"/>
      <protection/>
    </xf>
    <xf numFmtId="0" fontId="1" fillId="0" borderId="0" xfId="20" applyAlignment="1">
      <alignment horizontal="left" wrapText="1"/>
      <protection/>
    </xf>
    <xf numFmtId="4" fontId="2" fillId="0" borderId="22" xfId="0" applyNumberFormat="1" applyFont="1" applyBorder="1" applyAlignment="1">
      <alignment vertical="center" shrinkToFit="1"/>
    </xf>
    <xf numFmtId="4" fontId="0" fillId="0" borderId="22" xfId="0" applyNumberFormat="1" applyBorder="1" applyAlignment="1">
      <alignment vertical="center" shrinkToFit="1"/>
    </xf>
    <xf numFmtId="4" fontId="0" fillId="2" borderId="22" xfId="0" applyNumberFormat="1" applyFill="1" applyBorder="1" applyAlignment="1">
      <alignment vertical="center" shrinkToFit="1"/>
    </xf>
    <xf numFmtId="49" fontId="0" fillId="0" borderId="13" xfId="0" applyNumberFormat="1" applyBorder="1" applyAlignment="1">
      <alignment horizontal="left" vertical="center"/>
    </xf>
    <xf numFmtId="0" fontId="3" fillId="7" borderId="0" xfId="0" applyFont="1" applyFill="1" applyAlignment="1">
      <alignment horizontal="left" wrapText="1"/>
    </xf>
    <xf numFmtId="49" fontId="0" fillId="0" borderId="11" xfId="0" applyNumberForma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2" borderId="13" xfId="0" applyNumberFormat="1" applyFill="1" applyBorder="1" applyAlignment="1">
      <alignment vertical="center"/>
    </xf>
    <xf numFmtId="3" fontId="0" fillId="2" borderId="11" xfId="0" applyNumberFormat="1" applyFill="1" applyBorder="1" applyAlignment="1">
      <alignment vertical="center"/>
    </xf>
    <xf numFmtId="3" fontId="0" fillId="2" borderId="31" xfId="0" applyNumberFormat="1" applyFill="1" applyBorder="1" applyAlignment="1">
      <alignment vertical="center"/>
    </xf>
    <xf numFmtId="4" fontId="9" fillId="2" borderId="16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4" fontId="8" fillId="0" borderId="13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2" fontId="9" fillId="2" borderId="16" xfId="0" applyNumberFormat="1" applyFont="1" applyFill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31" xfId="0" applyNumberFormat="1" applyFont="1" applyBorder="1" applyAlignment="1">
      <alignment horizontal="right" vertical="center" indent="1"/>
    </xf>
    <xf numFmtId="4" fontId="8" fillId="0" borderId="12" xfId="0" applyNumberFormat="1" applyFont="1" applyBorder="1" applyAlignment="1">
      <alignment horizontal="right" vertical="center" indent="1"/>
    </xf>
    <xf numFmtId="4" fontId="7" fillId="0" borderId="13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0" fontId="0" fillId="0" borderId="4" xfId="0" applyBorder="1" applyAlignment="1">
      <alignment horizontal="right" indent="1"/>
    </xf>
    <xf numFmtId="0" fontId="0" fillId="0" borderId="6" xfId="0" applyBorder="1" applyAlignment="1">
      <alignment horizontal="right" indent="1"/>
    </xf>
    <xf numFmtId="49" fontId="2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1" fontId="0" fillId="0" borderId="4" xfId="0" applyNumberFormat="1" applyBorder="1" applyAlignment="1">
      <alignment horizontal="right" inden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2" borderId="11" xfId="0" applyNumberForma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14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49" fontId="25" fillId="2" borderId="1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upis%20stavebn&#237;ch%20prac&#237;,%20dod&#225;vek%20a%20slu&#382;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619_2 001 Pol"/>
      <sheetName val="619_2 002 Pol"/>
      <sheetName val="619_2 003 Pol"/>
      <sheetName val="619_2 004 Pol"/>
    </sheetNames>
    <sheetDataSet>
      <sheetData sheetId="0" refreshError="1"/>
      <sheetData sheetId="1" refreshError="1"/>
      <sheetData sheetId="2" refreshError="1"/>
      <sheetData sheetId="3">
        <row r="578">
          <cell r="AE578">
            <v>0</v>
          </cell>
          <cell r="AF578">
            <v>0</v>
          </cell>
        </row>
      </sheetData>
      <sheetData sheetId="4">
        <row r="202">
          <cell r="AE202">
            <v>0</v>
          </cell>
          <cell r="AF202">
            <v>0</v>
          </cell>
        </row>
      </sheetData>
      <sheetData sheetId="5">
        <row r="44">
          <cell r="AE44">
            <v>0</v>
          </cell>
          <cell r="AF44">
            <v>0</v>
          </cell>
        </row>
      </sheetData>
      <sheetData sheetId="6">
        <row r="70">
          <cell r="AE70">
            <v>0</v>
          </cell>
          <cell r="AF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D44C5-8E77-42B8-996B-2D377BEC73DD}">
  <dimension ref="A1:G2"/>
  <sheetViews>
    <sheetView workbookViewId="0" topLeftCell="A1">
      <selection activeCell="E8" sqref="E8"/>
    </sheetView>
  </sheetViews>
  <sheetFormatPr defaultColWidth="9.140625" defaultRowHeight="15"/>
  <sheetData>
    <row r="1" ht="41.25" customHeight="1">
      <c r="A1" s="1" t="s">
        <v>0</v>
      </c>
    </row>
    <row r="2" spans="1:7" ht="60" customHeight="1">
      <c r="A2" s="293" t="s">
        <v>1</v>
      </c>
      <c r="B2" s="293"/>
      <c r="C2" s="293"/>
      <c r="D2" s="293"/>
      <c r="E2" s="293"/>
      <c r="F2" s="293"/>
      <c r="G2" s="293"/>
    </row>
  </sheetData>
  <mergeCells count="1">
    <mergeCell ref="A2:G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D30B3-7388-4003-92A4-7E17CB941702}">
  <dimension ref="A1:O51"/>
  <sheetViews>
    <sheetView workbookViewId="0" topLeftCell="B1">
      <selection activeCell="I21" sqref="I21"/>
    </sheetView>
  </sheetViews>
  <sheetFormatPr defaultColWidth="9.00390625" defaultRowHeight="15"/>
  <cols>
    <col min="1" max="1" width="8.421875" style="0" hidden="1" customWidth="1"/>
    <col min="2" max="2" width="13.421875" style="0" customWidth="1"/>
    <col min="3" max="3" width="7.421875" style="14" customWidth="1"/>
    <col min="4" max="4" width="13.00390625" style="14" customWidth="1"/>
    <col min="5" max="5" width="9.7109375" style="14" customWidth="1"/>
    <col min="6" max="6" width="11.7109375" style="0" customWidth="1"/>
    <col min="7" max="9" width="13.00390625" style="0" customWidth="1"/>
    <col min="10" max="10" width="5.57421875" style="0" customWidth="1"/>
    <col min="11" max="11" width="4.28125" style="0" customWidth="1"/>
    <col min="12" max="15" width="10.7109375" style="0" customWidth="1"/>
  </cols>
  <sheetData>
    <row r="1" spans="1:10" ht="33.75" customHeight="1">
      <c r="A1" s="2" t="s">
        <v>2</v>
      </c>
      <c r="B1" s="329" t="s">
        <v>3</v>
      </c>
      <c r="C1" s="330"/>
      <c r="D1" s="330"/>
      <c r="E1" s="330"/>
      <c r="F1" s="330"/>
      <c r="G1" s="330"/>
      <c r="H1" s="330"/>
      <c r="I1" s="330"/>
      <c r="J1" s="331"/>
    </row>
    <row r="2" spans="1:15" ht="36" customHeight="1">
      <c r="A2" s="3"/>
      <c r="B2" s="4" t="s">
        <v>4</v>
      </c>
      <c r="C2" s="5"/>
      <c r="D2" s="6" t="s">
        <v>5</v>
      </c>
      <c r="E2" s="332" t="s">
        <v>6</v>
      </c>
      <c r="F2" s="333"/>
      <c r="G2" s="333"/>
      <c r="H2" s="333"/>
      <c r="I2" s="333"/>
      <c r="J2" s="334"/>
      <c r="O2" s="7"/>
    </row>
    <row r="3" spans="1:10" ht="27" customHeight="1" hidden="1">
      <c r="A3" s="3"/>
      <c r="B3" s="8"/>
      <c r="C3" s="5"/>
      <c r="D3" s="9"/>
      <c r="E3" s="335"/>
      <c r="F3" s="336"/>
      <c r="G3" s="336"/>
      <c r="H3" s="336"/>
      <c r="I3" s="336"/>
      <c r="J3" s="337"/>
    </row>
    <row r="4" spans="1:10" ht="23.25" customHeight="1">
      <c r="A4" s="3"/>
      <c r="B4" s="10"/>
      <c r="C4" s="11"/>
      <c r="D4" s="12"/>
      <c r="E4" s="338"/>
      <c r="F4" s="338"/>
      <c r="G4" s="338"/>
      <c r="H4" s="338"/>
      <c r="I4" s="338"/>
      <c r="J4" s="339"/>
    </row>
    <row r="5" spans="1:10" ht="24" customHeight="1">
      <c r="A5" s="3"/>
      <c r="B5" s="13" t="s">
        <v>7</v>
      </c>
      <c r="D5" s="340" t="s">
        <v>8</v>
      </c>
      <c r="E5" s="341"/>
      <c r="F5" s="341"/>
      <c r="G5" s="341"/>
      <c r="H5" s="15" t="s">
        <v>9</v>
      </c>
      <c r="I5" s="16" t="s">
        <v>10</v>
      </c>
      <c r="J5" s="17"/>
    </row>
    <row r="6" spans="1:10" ht="15.75" customHeight="1">
      <c r="A6" s="3"/>
      <c r="B6" s="18"/>
      <c r="C6" s="19"/>
      <c r="D6" s="342" t="s">
        <v>11</v>
      </c>
      <c r="E6" s="343"/>
      <c r="F6" s="343"/>
      <c r="G6" s="343"/>
      <c r="H6" s="15" t="s">
        <v>12</v>
      </c>
      <c r="I6" s="16" t="s">
        <v>13</v>
      </c>
      <c r="J6" s="17"/>
    </row>
    <row r="7" spans="1:10" ht="15.75" customHeight="1">
      <c r="A7" s="3"/>
      <c r="B7" s="20"/>
      <c r="C7" s="21"/>
      <c r="D7" s="22" t="s">
        <v>14</v>
      </c>
      <c r="E7" s="322" t="s">
        <v>15</v>
      </c>
      <c r="F7" s="323"/>
      <c r="G7" s="323"/>
      <c r="H7" s="23"/>
      <c r="I7" s="24"/>
      <c r="J7" s="25"/>
    </row>
    <row r="8" spans="1:10" ht="24" customHeight="1" hidden="1">
      <c r="A8" s="3"/>
      <c r="B8" s="13" t="s">
        <v>16</v>
      </c>
      <c r="D8" s="26"/>
      <c r="H8" s="15" t="s">
        <v>9</v>
      </c>
      <c r="I8" s="27"/>
      <c r="J8" s="17"/>
    </row>
    <row r="9" spans="1:10" ht="15.75" customHeight="1" hidden="1">
      <c r="A9" s="3"/>
      <c r="B9" s="3"/>
      <c r="D9" s="26"/>
      <c r="H9" s="15" t="s">
        <v>12</v>
      </c>
      <c r="I9" s="27"/>
      <c r="J9" s="17"/>
    </row>
    <row r="10" spans="1:10" ht="15.75" customHeight="1" hidden="1">
      <c r="A10" s="3"/>
      <c r="B10" s="28"/>
      <c r="C10" s="21"/>
      <c r="D10" s="29"/>
      <c r="E10" s="30"/>
      <c r="F10" s="23"/>
      <c r="G10" s="31"/>
      <c r="H10" s="31"/>
      <c r="I10" s="32"/>
      <c r="J10" s="25"/>
    </row>
    <row r="11" spans="1:10" ht="24" customHeight="1">
      <c r="A11" s="3"/>
      <c r="B11" s="13" t="s">
        <v>17</v>
      </c>
      <c r="D11" s="324"/>
      <c r="E11" s="324"/>
      <c r="F11" s="324"/>
      <c r="G11" s="324"/>
      <c r="H11" s="15" t="s">
        <v>9</v>
      </c>
      <c r="I11" s="33"/>
      <c r="J11" s="17"/>
    </row>
    <row r="12" spans="1:10" ht="15.75" customHeight="1">
      <c r="A12" s="3"/>
      <c r="B12" s="18"/>
      <c r="C12" s="19"/>
      <c r="D12" s="325"/>
      <c r="E12" s="325"/>
      <c r="F12" s="325"/>
      <c r="G12" s="325"/>
      <c r="H12" s="15" t="s">
        <v>12</v>
      </c>
      <c r="I12" s="33"/>
      <c r="J12" s="17"/>
    </row>
    <row r="13" spans="1:10" ht="15.75" customHeight="1">
      <c r="A13" s="3"/>
      <c r="B13" s="20"/>
      <c r="C13" s="21"/>
      <c r="D13" s="34"/>
      <c r="E13" s="326"/>
      <c r="F13" s="327"/>
      <c r="G13" s="327"/>
      <c r="H13" s="35"/>
      <c r="I13" s="24"/>
      <c r="J13" s="25"/>
    </row>
    <row r="14" spans="1:10" ht="24" customHeight="1">
      <c r="A14" s="3"/>
      <c r="B14" s="36" t="s">
        <v>18</v>
      </c>
      <c r="C14" s="37"/>
      <c r="D14" s="38"/>
      <c r="E14" s="39"/>
      <c r="F14" s="40"/>
      <c r="G14" s="40"/>
      <c r="H14" s="41"/>
      <c r="I14" s="40"/>
      <c r="J14" s="42"/>
    </row>
    <row r="15" spans="1:10" ht="32.25" customHeight="1">
      <c r="A15" s="3"/>
      <c r="B15" s="28" t="s">
        <v>19</v>
      </c>
      <c r="C15" s="43"/>
      <c r="D15" s="44"/>
      <c r="E15" s="328"/>
      <c r="F15" s="328"/>
      <c r="G15" s="320"/>
      <c r="H15" s="320"/>
      <c r="I15" s="320" t="s">
        <v>20</v>
      </c>
      <c r="J15" s="321"/>
    </row>
    <row r="16" spans="1:10" ht="23.25" customHeight="1">
      <c r="A16" s="45" t="s">
        <v>21</v>
      </c>
      <c r="B16" s="46" t="s">
        <v>21</v>
      </c>
      <c r="C16" s="47"/>
      <c r="D16" s="48"/>
      <c r="E16" s="317"/>
      <c r="F16" s="318"/>
      <c r="G16" s="317"/>
      <c r="H16" s="318"/>
      <c r="I16" s="317">
        <f>'619_2 001 Pol'!G567</f>
        <v>0</v>
      </c>
      <c r="J16" s="319"/>
    </row>
    <row r="17" spans="1:10" ht="23.25" customHeight="1">
      <c r="A17" s="45" t="s">
        <v>22</v>
      </c>
      <c r="B17" s="46" t="s">
        <v>22</v>
      </c>
      <c r="C17" s="47"/>
      <c r="D17" s="48"/>
      <c r="E17" s="317"/>
      <c r="F17" s="318"/>
      <c r="G17" s="317"/>
      <c r="H17" s="318"/>
      <c r="I17" s="317">
        <f>'619_2 002 Pol'!G202+'619_2 003 Pol'!F96+'619_2 004 Pol'!G18</f>
        <v>0</v>
      </c>
      <c r="J17" s="319"/>
    </row>
    <row r="18" spans="1:10" ht="23.25" customHeight="1">
      <c r="A18" s="45" t="s">
        <v>23</v>
      </c>
      <c r="B18" s="46" t="s">
        <v>23</v>
      </c>
      <c r="C18" s="47"/>
      <c r="D18" s="48"/>
      <c r="E18" s="317"/>
      <c r="F18" s="318"/>
      <c r="G18" s="317"/>
      <c r="H18" s="318"/>
      <c r="I18" s="317"/>
      <c r="J18" s="319"/>
    </row>
    <row r="19" spans="1:10" ht="23.25" customHeight="1">
      <c r="A19" s="45" t="s">
        <v>24</v>
      </c>
      <c r="B19" s="46" t="s">
        <v>1080</v>
      </c>
      <c r="C19" s="47"/>
      <c r="D19" s="48"/>
      <c r="E19" s="317"/>
      <c r="F19" s="318"/>
      <c r="G19" s="317"/>
      <c r="H19" s="318"/>
      <c r="I19" s="317">
        <f>'619_2 005 Pol'!G20</f>
        <v>0</v>
      </c>
      <c r="J19" s="319"/>
    </row>
    <row r="20" spans="1:10" ht="23.25" customHeight="1">
      <c r="A20" s="3"/>
      <c r="B20" s="49" t="s">
        <v>20</v>
      </c>
      <c r="C20" s="50"/>
      <c r="D20" s="51"/>
      <c r="E20" s="314"/>
      <c r="F20" s="315"/>
      <c r="G20" s="314"/>
      <c r="H20" s="315"/>
      <c r="I20" s="314">
        <f>SUM(I16:J19)</f>
        <v>0</v>
      </c>
      <c r="J20" s="316"/>
    </row>
    <row r="21" spans="1:10" ht="33" customHeight="1">
      <c r="A21" s="3"/>
      <c r="B21" s="52" t="s">
        <v>28</v>
      </c>
      <c r="C21" s="47"/>
      <c r="D21" s="48"/>
      <c r="E21" s="53"/>
      <c r="F21" s="54"/>
      <c r="G21" s="55"/>
      <c r="H21" s="55"/>
      <c r="I21" s="55"/>
      <c r="J21" s="56"/>
    </row>
    <row r="22" spans="1:10" ht="23.25" customHeight="1">
      <c r="A22" s="3">
        <f>ZakladDPHSni*SazbaDPH1/100</f>
        <v>0</v>
      </c>
      <c r="B22" s="46" t="s">
        <v>29</v>
      </c>
      <c r="C22" s="47"/>
      <c r="D22" s="48"/>
      <c r="E22" s="57">
        <v>15</v>
      </c>
      <c r="F22" s="54" t="s">
        <v>30</v>
      </c>
      <c r="G22" s="306">
        <f>ZakladDPHSniVypocet</f>
        <v>0</v>
      </c>
      <c r="H22" s="307"/>
      <c r="I22" s="307"/>
      <c r="J22" s="56" t="str">
        <f aca="true" t="shared" si="0" ref="J22:J27">Mena</f>
        <v>CZK</v>
      </c>
    </row>
    <row r="23" spans="1:10" ht="23.25" customHeight="1">
      <c r="A23" s="3">
        <f>(A22-INT(A22))*100</f>
        <v>0</v>
      </c>
      <c r="B23" s="46" t="s">
        <v>31</v>
      </c>
      <c r="C23" s="47"/>
      <c r="D23" s="48"/>
      <c r="E23" s="57">
        <f>SazbaDPH1</f>
        <v>15</v>
      </c>
      <c r="F23" s="54" t="s">
        <v>30</v>
      </c>
      <c r="G23" s="308">
        <f>IF(A23&gt;50,ROUNDUP(A22,0),ROUNDDOWN(A22,0))</f>
        <v>0</v>
      </c>
      <c r="H23" s="309"/>
      <c r="I23" s="309"/>
      <c r="J23" s="56" t="str">
        <f t="shared" si="0"/>
        <v>CZK</v>
      </c>
    </row>
    <row r="24" spans="1:10" ht="23.25" customHeight="1">
      <c r="A24" s="3">
        <f>ZakladDPHZakl*SazbaDPH2/100</f>
        <v>0</v>
      </c>
      <c r="B24" s="46" t="s">
        <v>32</v>
      </c>
      <c r="C24" s="47"/>
      <c r="D24" s="48"/>
      <c r="E24" s="57">
        <v>21</v>
      </c>
      <c r="F24" s="54" t="s">
        <v>30</v>
      </c>
      <c r="G24" s="306">
        <f>ZakladDPHZaklVypocet</f>
        <v>0</v>
      </c>
      <c r="H24" s="307"/>
      <c r="I24" s="307"/>
      <c r="J24" s="56" t="str">
        <f t="shared" si="0"/>
        <v>CZK</v>
      </c>
    </row>
    <row r="25" spans="1:10" ht="23.25" customHeight="1">
      <c r="A25" s="3">
        <f>(A24-INT(A24))*100</f>
        <v>0</v>
      </c>
      <c r="B25" s="58" t="s">
        <v>33</v>
      </c>
      <c r="C25" s="59"/>
      <c r="D25" s="44"/>
      <c r="E25" s="60">
        <f>SazbaDPH2</f>
        <v>21</v>
      </c>
      <c r="F25" s="61" t="s">
        <v>30</v>
      </c>
      <c r="G25" s="310">
        <f>IF(A25&gt;50,ROUNDUP(A24,2),ROUNDDOWN(A24,2))</f>
        <v>0</v>
      </c>
      <c r="H25" s="311"/>
      <c r="I25" s="311"/>
      <c r="J25" s="62" t="str">
        <f t="shared" si="0"/>
        <v>CZK</v>
      </c>
    </row>
    <row r="26" spans="1:10" ht="23.25" customHeight="1" thickBot="1">
      <c r="A26" s="3">
        <f>ZakladDPHSni+DPHSni+ZakladDPHZakl+DPHZakl</f>
        <v>0</v>
      </c>
      <c r="B26" s="13" t="s">
        <v>34</v>
      </c>
      <c r="C26" s="63"/>
      <c r="D26" s="64"/>
      <c r="E26" s="63"/>
      <c r="F26" s="65"/>
      <c r="G26" s="312">
        <f>CenaCelkem-(ZakladDPHSni+DPHSni+ZakladDPHZakl+DPHZakl)</f>
        <v>0</v>
      </c>
      <c r="H26" s="312"/>
      <c r="I26" s="312"/>
      <c r="J26" s="66" t="str">
        <f t="shared" si="0"/>
        <v>CZK</v>
      </c>
    </row>
    <row r="27" spans="1:10" ht="27.75" customHeight="1" hidden="1">
      <c r="A27" s="3"/>
      <c r="B27" s="67" t="s">
        <v>35</v>
      </c>
      <c r="C27" s="68"/>
      <c r="D27" s="68"/>
      <c r="E27" s="69"/>
      <c r="F27" s="70"/>
      <c r="G27" s="313">
        <f>ZakladDPHSniVypocet+ZakladDPHZaklVypocet</f>
        <v>0</v>
      </c>
      <c r="H27" s="313"/>
      <c r="I27" s="313"/>
      <c r="J27" s="71" t="str">
        <f t="shared" si="0"/>
        <v>CZK</v>
      </c>
    </row>
    <row r="28" spans="1:10" ht="27.75" customHeight="1" thickBot="1">
      <c r="A28" s="3">
        <f>(A26-INT(A26))*100</f>
        <v>0</v>
      </c>
      <c r="B28" s="67" t="s">
        <v>36</v>
      </c>
      <c r="C28" s="72"/>
      <c r="D28" s="72"/>
      <c r="E28" s="72"/>
      <c r="F28" s="73"/>
      <c r="G28" s="300">
        <f>IF(A28&gt;50,ROUNDUP(A26,0),ROUNDDOWN(A26,0))</f>
        <v>0</v>
      </c>
      <c r="H28" s="300"/>
      <c r="I28" s="300"/>
      <c r="J28" s="74" t="s">
        <v>37</v>
      </c>
    </row>
    <row r="29" spans="1:10" ht="12.75" customHeight="1">
      <c r="A29" s="3"/>
      <c r="B29" s="3"/>
      <c r="J29" s="75"/>
    </row>
    <row r="30" spans="1:10" ht="30" customHeight="1">
      <c r="A30" s="3"/>
      <c r="B30" s="3"/>
      <c r="J30" s="75"/>
    </row>
    <row r="31" spans="1:10" ht="18.75" customHeight="1">
      <c r="A31" s="3"/>
      <c r="B31" s="76"/>
      <c r="C31" s="77" t="s">
        <v>38</v>
      </c>
      <c r="D31" s="78"/>
      <c r="E31" s="78"/>
      <c r="F31" s="79" t="s">
        <v>39</v>
      </c>
      <c r="G31" s="80"/>
      <c r="H31" s="81"/>
      <c r="I31" s="80"/>
      <c r="J31" s="75"/>
    </row>
    <row r="32" spans="1:10" ht="47.25" customHeight="1">
      <c r="A32" s="3"/>
      <c r="B32" s="3"/>
      <c r="J32" s="75"/>
    </row>
    <row r="33" spans="1:10" s="1" customFormat="1" ht="18.75" customHeight="1">
      <c r="A33" s="82"/>
      <c r="B33" s="82"/>
      <c r="C33" s="83"/>
      <c r="D33" s="301"/>
      <c r="E33" s="302"/>
      <c r="G33" s="303"/>
      <c r="H33" s="304"/>
      <c r="I33" s="304"/>
      <c r="J33" s="84"/>
    </row>
    <row r="34" spans="1:10" ht="12.75" customHeight="1">
      <c r="A34" s="3"/>
      <c r="B34" s="3"/>
      <c r="D34" s="305" t="s">
        <v>40</v>
      </c>
      <c r="E34" s="305"/>
      <c r="H34" s="85" t="s">
        <v>41</v>
      </c>
      <c r="J34" s="75"/>
    </row>
    <row r="35" spans="1:10" ht="13.5" customHeight="1" thickBot="1">
      <c r="A35" s="86"/>
      <c r="B35" s="86"/>
      <c r="C35" s="87"/>
      <c r="D35" s="87"/>
      <c r="E35" s="87"/>
      <c r="F35" s="88"/>
      <c r="G35" s="88"/>
      <c r="H35" s="88"/>
      <c r="I35" s="88"/>
      <c r="J35" s="89"/>
    </row>
    <row r="36" spans="2:10" ht="27" customHeight="1">
      <c r="B36" s="90" t="s">
        <v>42</v>
      </c>
      <c r="C36" s="91"/>
      <c r="D36" s="91"/>
      <c r="E36" s="91"/>
      <c r="F36" s="92"/>
      <c r="G36" s="92"/>
      <c r="H36" s="92"/>
      <c r="I36" s="92"/>
      <c r="J36" s="93"/>
    </row>
    <row r="37" spans="1:10" ht="25.5" customHeight="1">
      <c r="A37" s="94" t="s">
        <v>43</v>
      </c>
      <c r="B37" s="95" t="s">
        <v>44</v>
      </c>
      <c r="C37" s="96" t="s">
        <v>45</v>
      </c>
      <c r="D37" s="96"/>
      <c r="E37" s="96"/>
      <c r="F37" s="97" t="str">
        <f>B22</f>
        <v>Základ pro sníženou DPH</v>
      </c>
      <c r="G37" s="97" t="str">
        <f>B24</f>
        <v>Základ pro základní DPH</v>
      </c>
      <c r="H37" s="98" t="s">
        <v>46</v>
      </c>
      <c r="I37" s="98" t="s">
        <v>47</v>
      </c>
      <c r="J37" s="99" t="s">
        <v>30</v>
      </c>
    </row>
    <row r="38" spans="1:10" ht="25.5" customHeight="1" hidden="1">
      <c r="A38" s="94">
        <v>1</v>
      </c>
      <c r="B38" s="100" t="s">
        <v>48</v>
      </c>
      <c r="C38" s="296"/>
      <c r="D38" s="296"/>
      <c r="E38" s="296"/>
      <c r="F38" s="101">
        <f>'[1]619_2 001 Pol'!AE578+'[1]619_2 002 Pol'!AE202+'[1]619_2 003 Pol'!AE44+'[1]619_2 004 Pol'!AE70</f>
        <v>0</v>
      </c>
      <c r="G38" s="102">
        <f>'[1]619_2 001 Pol'!AF578+'[1]619_2 002 Pol'!AF202+'[1]619_2 003 Pol'!AF44+'[1]619_2 004 Pol'!AF70</f>
        <v>0</v>
      </c>
      <c r="H38" s="103">
        <f aca="true" t="shared" si="1" ref="H38:H44">(F38*SazbaDPH1/100)+(G38*SazbaDPH2/100)</f>
        <v>0</v>
      </c>
      <c r="I38" s="103">
        <f aca="true" t="shared" si="2" ref="I38:I44">F38+G38+H38</f>
        <v>0</v>
      </c>
      <c r="J38" s="104" t="str">
        <f aca="true" t="shared" si="3" ref="J38:J45">IF(CenaCelkemVypocet=0,"",I38/CenaCelkemVypocet*100)</f>
        <v/>
      </c>
    </row>
    <row r="39" spans="1:10" ht="25.5" customHeight="1">
      <c r="A39" s="94">
        <v>2</v>
      </c>
      <c r="B39" s="105"/>
      <c r="C39" s="295" t="s">
        <v>49</v>
      </c>
      <c r="D39" s="295"/>
      <c r="E39" s="295"/>
      <c r="F39" s="106"/>
      <c r="G39" s="107"/>
      <c r="H39" s="107">
        <f t="shared" si="1"/>
        <v>0</v>
      </c>
      <c r="I39" s="107">
        <f t="shared" si="2"/>
        <v>0</v>
      </c>
      <c r="J39" s="108" t="str">
        <f t="shared" si="3"/>
        <v/>
      </c>
    </row>
    <row r="40" spans="1:10" ht="25.5" customHeight="1">
      <c r="A40" s="94">
        <v>2</v>
      </c>
      <c r="B40" s="105" t="s">
        <v>50</v>
      </c>
      <c r="C40" s="295" t="s">
        <v>51</v>
      </c>
      <c r="D40" s="295"/>
      <c r="E40" s="295"/>
      <c r="F40" s="106">
        <f>'[1]619_2 001 Pol'!AE578+'[1]619_2 002 Pol'!AE202+'[1]619_2 003 Pol'!AE44+'[1]619_2 004 Pol'!AE70</f>
        <v>0</v>
      </c>
      <c r="G40" s="289">
        <f>ZakladDPHZaklVypocet</f>
        <v>0</v>
      </c>
      <c r="H40" s="289">
        <f t="shared" si="1"/>
        <v>0</v>
      </c>
      <c r="I40" s="289">
        <f t="shared" si="2"/>
        <v>0</v>
      </c>
      <c r="J40" s="108" t="str">
        <f t="shared" si="3"/>
        <v/>
      </c>
    </row>
    <row r="41" spans="1:10" ht="25.5" customHeight="1">
      <c r="A41" s="94">
        <v>3</v>
      </c>
      <c r="B41" s="109" t="s">
        <v>52</v>
      </c>
      <c r="C41" s="296" t="s">
        <v>53</v>
      </c>
      <c r="D41" s="296"/>
      <c r="E41" s="296"/>
      <c r="F41" s="110">
        <f>'[1]619_2 001 Pol'!AE578</f>
        <v>0</v>
      </c>
      <c r="G41" s="290">
        <f>'619_2 001 Pol'!G567</f>
        <v>0</v>
      </c>
      <c r="H41" s="290">
        <f t="shared" si="1"/>
        <v>0</v>
      </c>
      <c r="I41" s="290">
        <f t="shared" si="2"/>
        <v>0</v>
      </c>
      <c r="J41" s="104" t="str">
        <f t="shared" si="3"/>
        <v/>
      </c>
    </row>
    <row r="42" spans="1:10" ht="25.5" customHeight="1">
      <c r="A42" s="94">
        <v>3</v>
      </c>
      <c r="B42" s="109" t="s">
        <v>54</v>
      </c>
      <c r="C42" s="296" t="s">
        <v>55</v>
      </c>
      <c r="D42" s="296"/>
      <c r="E42" s="296"/>
      <c r="F42" s="110">
        <f>'[1]619_2 002 Pol'!AE202</f>
        <v>0</v>
      </c>
      <c r="G42" s="290">
        <f>'619_2 002 Pol'!G202</f>
        <v>0</v>
      </c>
      <c r="H42" s="290">
        <f t="shared" si="1"/>
        <v>0</v>
      </c>
      <c r="I42" s="290">
        <f t="shared" si="2"/>
        <v>0</v>
      </c>
      <c r="J42" s="104" t="str">
        <f t="shared" si="3"/>
        <v/>
      </c>
    </row>
    <row r="43" spans="1:10" ht="25.5" customHeight="1">
      <c r="A43" s="94">
        <v>3</v>
      </c>
      <c r="B43" s="109" t="s">
        <v>56</v>
      </c>
      <c r="C43" s="296" t="s">
        <v>57</v>
      </c>
      <c r="D43" s="296"/>
      <c r="E43" s="296"/>
      <c r="F43" s="110">
        <f>'[1]619_2 003 Pol'!AE44</f>
        <v>0</v>
      </c>
      <c r="G43" s="290">
        <f>'619_2 003 Pol'!F96</f>
        <v>0</v>
      </c>
      <c r="H43" s="290">
        <f t="shared" si="1"/>
        <v>0</v>
      </c>
      <c r="I43" s="290">
        <f t="shared" si="2"/>
        <v>0</v>
      </c>
      <c r="J43" s="104" t="str">
        <f t="shared" si="3"/>
        <v/>
      </c>
    </row>
    <row r="44" spans="1:10" ht="27.75" customHeight="1">
      <c r="A44" s="94">
        <v>3</v>
      </c>
      <c r="B44" s="109" t="s">
        <v>58</v>
      </c>
      <c r="C44" s="296" t="s">
        <v>59</v>
      </c>
      <c r="D44" s="296"/>
      <c r="E44" s="296"/>
      <c r="F44" s="110">
        <f>'[1]619_2 004 Pol'!AE70</f>
        <v>0</v>
      </c>
      <c r="G44" s="290">
        <f>'619_2 004 Pol'!G18</f>
        <v>0</v>
      </c>
      <c r="H44" s="290">
        <f t="shared" si="1"/>
        <v>0</v>
      </c>
      <c r="I44" s="290">
        <f t="shared" si="2"/>
        <v>0</v>
      </c>
      <c r="J44" s="104" t="str">
        <f t="shared" si="3"/>
        <v/>
      </c>
    </row>
    <row r="45" spans="1:10" ht="25.5" customHeight="1">
      <c r="A45" s="94">
        <v>3</v>
      </c>
      <c r="B45" s="292" t="s">
        <v>1081</v>
      </c>
      <c r="C45" s="294" t="s">
        <v>1082</v>
      </c>
      <c r="D45" s="294"/>
      <c r="E45" s="294"/>
      <c r="F45" s="110">
        <f>'[1]619_2 004 Pol'!AE71</f>
        <v>0</v>
      </c>
      <c r="G45" s="290">
        <f>'619_2 005 Pol'!G20</f>
        <v>0</v>
      </c>
      <c r="H45" s="290">
        <f aca="true" t="shared" si="4" ref="H45">(F45*SazbaDPH1/100)+(G45*SazbaDPH2/100)</f>
        <v>0</v>
      </c>
      <c r="I45" s="290">
        <f aca="true" t="shared" si="5" ref="I45">F45+G45+H45</f>
        <v>0</v>
      </c>
      <c r="J45" s="104" t="str">
        <f t="shared" si="3"/>
        <v/>
      </c>
    </row>
    <row r="46" spans="1:10" ht="25.5" customHeight="1">
      <c r="A46" s="94"/>
      <c r="B46" s="297" t="s">
        <v>60</v>
      </c>
      <c r="C46" s="298"/>
      <c r="D46" s="298"/>
      <c r="E46" s="299"/>
      <c r="F46" s="111">
        <f>SUMIF(A38:A44,"=1",F38:F44)</f>
        <v>0</v>
      </c>
      <c r="G46" s="291">
        <f>SUM(G41:G45)</f>
        <v>0</v>
      </c>
      <c r="H46" s="291">
        <f aca="true" t="shared" si="6" ref="H46:J46">SUM(H41:H45)</f>
        <v>0</v>
      </c>
      <c r="I46" s="291">
        <f t="shared" si="6"/>
        <v>0</v>
      </c>
      <c r="J46" s="291">
        <f t="shared" si="6"/>
        <v>0</v>
      </c>
    </row>
    <row r="50" spans="6:10" ht="15">
      <c r="F50" s="112"/>
      <c r="G50" s="112"/>
      <c r="H50" s="112"/>
      <c r="I50" s="112"/>
      <c r="J50" s="113"/>
    </row>
    <row r="51" spans="6:10" ht="15">
      <c r="F51" s="112"/>
      <c r="G51" s="112"/>
      <c r="H51" s="112"/>
      <c r="I51" s="112"/>
      <c r="J51" s="113"/>
    </row>
  </sheetData>
  <mergeCells count="47">
    <mergeCell ref="D6:G6"/>
    <mergeCell ref="B1:J1"/>
    <mergeCell ref="E2:J2"/>
    <mergeCell ref="E3:J3"/>
    <mergeCell ref="E4:J4"/>
    <mergeCell ref="D5:G5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G27:I27"/>
    <mergeCell ref="E20:F20"/>
    <mergeCell ref="G20:H20"/>
    <mergeCell ref="I20:J20"/>
    <mergeCell ref="E18:F18"/>
    <mergeCell ref="G18:H18"/>
    <mergeCell ref="I18:J18"/>
    <mergeCell ref="E19:F19"/>
    <mergeCell ref="G19:H19"/>
    <mergeCell ref="I19:J19"/>
    <mergeCell ref="G22:I22"/>
    <mergeCell ref="G23:I23"/>
    <mergeCell ref="G24:I24"/>
    <mergeCell ref="G25:I25"/>
    <mergeCell ref="G26:I26"/>
    <mergeCell ref="B46:E46"/>
    <mergeCell ref="G28:I28"/>
    <mergeCell ref="D33:E33"/>
    <mergeCell ref="G33:I33"/>
    <mergeCell ref="D34:E34"/>
    <mergeCell ref="C38:E38"/>
    <mergeCell ref="C39:E39"/>
    <mergeCell ref="C45:E45"/>
    <mergeCell ref="C40:E40"/>
    <mergeCell ref="C41:E41"/>
    <mergeCell ref="C42:E42"/>
    <mergeCell ref="C43:E43"/>
    <mergeCell ref="C44:E44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6B4C5-2C53-43E4-B596-D8F7FA803A4A}">
  <dimension ref="A1:BH4989"/>
  <sheetViews>
    <sheetView workbookViewId="0" topLeftCell="A1">
      <selection activeCell="F9" sqref="F9"/>
    </sheetView>
  </sheetViews>
  <sheetFormatPr defaultColWidth="9.140625" defaultRowHeight="15" outlineLevelRow="1"/>
  <cols>
    <col min="1" max="1" width="3.421875" style="0" customWidth="1"/>
    <col min="2" max="2" width="12.57421875" style="116" customWidth="1"/>
    <col min="3" max="3" width="63.28125" style="116" customWidth="1"/>
    <col min="4" max="4" width="4.8515625" style="0" customWidth="1"/>
    <col min="5" max="5" width="10.57421875" style="0" customWidth="1"/>
    <col min="6" max="6" width="9.8515625" style="0" customWidth="1"/>
    <col min="7" max="7" width="12.7109375" style="0" customWidth="1"/>
    <col min="8" max="17" width="9.140625" style="0" hidden="1" customWidth="1"/>
    <col min="18" max="18" width="6.8515625" style="0" customWidth="1"/>
    <col min="20" max="24" width="9.140625" style="0" hidden="1" customWidth="1"/>
    <col min="29" max="29" width="9.140625" style="0" hidden="1" customWidth="1"/>
    <col min="31" max="41" width="9.140625" style="0" hidden="1" customWidth="1"/>
    <col min="53" max="53" width="98.7109375" style="0" customWidth="1"/>
  </cols>
  <sheetData>
    <row r="1" spans="1:33" ht="15.75" customHeight="1">
      <c r="A1" s="352" t="s">
        <v>117</v>
      </c>
      <c r="B1" s="352"/>
      <c r="C1" s="352"/>
      <c r="D1" s="352"/>
      <c r="E1" s="352"/>
      <c r="F1" s="352"/>
      <c r="G1" s="352"/>
      <c r="AG1" t="s">
        <v>118</v>
      </c>
    </row>
    <row r="2" spans="1:33" ht="24.95" customHeight="1">
      <c r="A2" s="114" t="s">
        <v>119</v>
      </c>
      <c r="B2" s="115" t="s">
        <v>5</v>
      </c>
      <c r="C2" s="353" t="s">
        <v>6</v>
      </c>
      <c r="D2" s="354"/>
      <c r="E2" s="354"/>
      <c r="F2" s="354"/>
      <c r="G2" s="355"/>
      <c r="AG2" t="s">
        <v>120</v>
      </c>
    </row>
    <row r="3" spans="1:33" ht="24.95" customHeight="1">
      <c r="A3" s="114" t="s">
        <v>121</v>
      </c>
      <c r="B3" s="115" t="s">
        <v>50</v>
      </c>
      <c r="C3" s="353" t="s">
        <v>51</v>
      </c>
      <c r="D3" s="354"/>
      <c r="E3" s="354"/>
      <c r="F3" s="354"/>
      <c r="G3" s="355"/>
      <c r="AC3" s="116" t="s">
        <v>120</v>
      </c>
      <c r="AG3" t="s">
        <v>122</v>
      </c>
    </row>
    <row r="4" spans="1:33" ht="24.95" customHeight="1">
      <c r="A4" s="117" t="s">
        <v>123</v>
      </c>
      <c r="B4" s="118" t="s">
        <v>52</v>
      </c>
      <c r="C4" s="356" t="s">
        <v>53</v>
      </c>
      <c r="D4" s="357"/>
      <c r="E4" s="357"/>
      <c r="F4" s="357"/>
      <c r="G4" s="358"/>
      <c r="AG4" t="s">
        <v>124</v>
      </c>
    </row>
    <row r="5" ht="15">
      <c r="D5" s="85"/>
    </row>
    <row r="6" spans="1:24" ht="60">
      <c r="A6" s="119" t="s">
        <v>125</v>
      </c>
      <c r="B6" s="120" t="s">
        <v>126</v>
      </c>
      <c r="C6" s="120" t="s">
        <v>127</v>
      </c>
      <c r="D6" s="121" t="s">
        <v>128</v>
      </c>
      <c r="E6" s="119" t="s">
        <v>129</v>
      </c>
      <c r="F6" s="122" t="s">
        <v>130</v>
      </c>
      <c r="G6" s="119" t="s">
        <v>20</v>
      </c>
      <c r="H6" s="123" t="s">
        <v>131</v>
      </c>
      <c r="I6" s="123" t="s">
        <v>132</v>
      </c>
      <c r="J6" s="123" t="s">
        <v>133</v>
      </c>
      <c r="K6" s="123" t="s">
        <v>134</v>
      </c>
      <c r="L6" s="123" t="s">
        <v>135</v>
      </c>
      <c r="M6" s="123" t="s">
        <v>136</v>
      </c>
      <c r="N6" s="123" t="s">
        <v>137</v>
      </c>
      <c r="O6" s="123" t="s">
        <v>138</v>
      </c>
      <c r="P6" s="123" t="s">
        <v>139</v>
      </c>
      <c r="Q6" s="123" t="s">
        <v>140</v>
      </c>
      <c r="R6" s="123" t="s">
        <v>141</v>
      </c>
      <c r="S6" s="123" t="s">
        <v>142</v>
      </c>
      <c r="T6" s="123" t="s">
        <v>143</v>
      </c>
      <c r="U6" s="123" t="s">
        <v>144</v>
      </c>
      <c r="V6" s="123" t="s">
        <v>145</v>
      </c>
      <c r="W6" s="123" t="s">
        <v>146</v>
      </c>
      <c r="X6" s="123" t="s">
        <v>147</v>
      </c>
    </row>
    <row r="7" spans="1:24" ht="15" hidden="1">
      <c r="A7" s="124"/>
      <c r="B7" s="125"/>
      <c r="C7" s="125"/>
      <c r="D7" s="126"/>
      <c r="E7" s="12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</row>
    <row r="8" spans="1:33" ht="15">
      <c r="A8" s="129" t="s">
        <v>148</v>
      </c>
      <c r="B8" s="130" t="s">
        <v>61</v>
      </c>
      <c r="C8" s="131" t="s">
        <v>62</v>
      </c>
      <c r="D8" s="132"/>
      <c r="E8" s="133"/>
      <c r="F8" s="134"/>
      <c r="G8" s="134">
        <f>SUMIF(AG9:AG18,"&lt;&gt;NOR",G9:G18)</f>
        <v>0</v>
      </c>
      <c r="H8" s="134"/>
      <c r="I8" s="134">
        <f>SUM(I9:I18)</f>
        <v>0</v>
      </c>
      <c r="J8" s="134"/>
      <c r="K8" s="134">
        <f>SUM(K9:K18)</f>
        <v>0</v>
      </c>
      <c r="L8" s="134"/>
      <c r="M8" s="134">
        <f>SUM(M9:M18)</f>
        <v>0</v>
      </c>
      <c r="N8" s="134"/>
      <c r="O8" s="134">
        <f>SUM(O9:O18)</f>
        <v>0.76</v>
      </c>
      <c r="P8" s="134"/>
      <c r="Q8" s="134">
        <f>SUM(Q9:Q18)</f>
        <v>0</v>
      </c>
      <c r="R8" s="134"/>
      <c r="S8" s="134"/>
      <c r="T8" s="135"/>
      <c r="U8" s="136"/>
      <c r="V8" s="136">
        <f>SUM(V9:V18)</f>
        <v>4.91</v>
      </c>
      <c r="W8" s="136"/>
      <c r="X8" s="136"/>
      <c r="AG8" t="s">
        <v>149</v>
      </c>
    </row>
    <row r="9" spans="1:60" ht="33.75" outlineLevel="1">
      <c r="A9" s="137">
        <v>1</v>
      </c>
      <c r="B9" s="138" t="s">
        <v>150</v>
      </c>
      <c r="C9" s="139" t="s">
        <v>151</v>
      </c>
      <c r="D9" s="140" t="s">
        <v>152</v>
      </c>
      <c r="E9" s="141">
        <v>1</v>
      </c>
      <c r="F9" s="142"/>
      <c r="G9" s="143">
        <f>ROUND(E9*F9,2)</f>
        <v>0</v>
      </c>
      <c r="H9" s="142"/>
      <c r="I9" s="143">
        <f>ROUND(E9*H9,2)</f>
        <v>0</v>
      </c>
      <c r="J9" s="142"/>
      <c r="K9" s="143">
        <f>ROUND(E9*J9,2)</f>
        <v>0</v>
      </c>
      <c r="L9" s="143">
        <v>21</v>
      </c>
      <c r="M9" s="143">
        <f>G9*(1+L9/100)</f>
        <v>0</v>
      </c>
      <c r="N9" s="143">
        <v>0.08625</v>
      </c>
      <c r="O9" s="143">
        <f>ROUND(E9*N9,2)</f>
        <v>0.09</v>
      </c>
      <c r="P9" s="143">
        <v>0</v>
      </c>
      <c r="Q9" s="143">
        <f>ROUND(E9*P9,2)</f>
        <v>0</v>
      </c>
      <c r="R9" s="143" t="s">
        <v>153</v>
      </c>
      <c r="S9" s="143" t="s">
        <v>154</v>
      </c>
      <c r="T9" s="144" t="s">
        <v>155</v>
      </c>
      <c r="U9" s="145">
        <v>0.618</v>
      </c>
      <c r="V9" s="145">
        <f>ROUND(E9*U9,2)</f>
        <v>0.62</v>
      </c>
      <c r="W9" s="145"/>
      <c r="X9" s="145" t="s">
        <v>156</v>
      </c>
      <c r="Y9" s="146"/>
      <c r="Z9" s="146"/>
      <c r="AA9" s="146"/>
      <c r="AB9" s="146"/>
      <c r="AC9" s="146"/>
      <c r="AD9" s="146"/>
      <c r="AE9" s="146"/>
      <c r="AF9" s="146"/>
      <c r="AG9" s="146" t="s">
        <v>157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15" outlineLevel="1">
      <c r="A10" s="147"/>
      <c r="B10" s="148"/>
      <c r="C10" s="348" t="s">
        <v>158</v>
      </c>
      <c r="D10" s="349"/>
      <c r="E10" s="349"/>
      <c r="F10" s="349"/>
      <c r="G10" s="349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6"/>
      <c r="Z10" s="146"/>
      <c r="AA10" s="146"/>
      <c r="AB10" s="146"/>
      <c r="AC10" s="146"/>
      <c r="AD10" s="146"/>
      <c r="AE10" s="146"/>
      <c r="AF10" s="146"/>
      <c r="AG10" s="146" t="s">
        <v>159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ht="15" outlineLevel="1">
      <c r="A11" s="147"/>
      <c r="B11" s="148"/>
      <c r="C11" s="149" t="s">
        <v>160</v>
      </c>
      <c r="D11" s="150"/>
      <c r="E11" s="151">
        <v>1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6"/>
      <c r="Z11" s="146"/>
      <c r="AA11" s="146"/>
      <c r="AB11" s="146"/>
      <c r="AC11" s="146"/>
      <c r="AD11" s="146"/>
      <c r="AE11" s="146"/>
      <c r="AF11" s="146"/>
      <c r="AG11" s="146" t="s">
        <v>161</v>
      </c>
      <c r="AH11" s="146">
        <v>0</v>
      </c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33.75" outlineLevel="1">
      <c r="A12" s="137">
        <v>2</v>
      </c>
      <c r="B12" s="138" t="s">
        <v>162</v>
      </c>
      <c r="C12" s="139" t="s">
        <v>163</v>
      </c>
      <c r="D12" s="140" t="s">
        <v>152</v>
      </c>
      <c r="E12" s="141">
        <v>3</v>
      </c>
      <c r="F12" s="142"/>
      <c r="G12" s="143">
        <f>ROUND(E12*F12,2)</f>
        <v>0</v>
      </c>
      <c r="H12" s="142"/>
      <c r="I12" s="143">
        <f>ROUND(E12*H12,2)</f>
        <v>0</v>
      </c>
      <c r="J12" s="142"/>
      <c r="K12" s="143">
        <f>ROUND(E12*J12,2)</f>
        <v>0</v>
      </c>
      <c r="L12" s="143">
        <v>21</v>
      </c>
      <c r="M12" s="143">
        <f>G12*(1+L12/100)</f>
        <v>0</v>
      </c>
      <c r="N12" s="143">
        <v>0.15213</v>
      </c>
      <c r="O12" s="143">
        <f>ROUND(E12*N12,2)</f>
        <v>0.46</v>
      </c>
      <c r="P12" s="143">
        <v>0</v>
      </c>
      <c r="Q12" s="143">
        <f>ROUND(E12*P12,2)</f>
        <v>0</v>
      </c>
      <c r="R12" s="143" t="s">
        <v>153</v>
      </c>
      <c r="S12" s="143" t="s">
        <v>154</v>
      </c>
      <c r="T12" s="144" t="s">
        <v>155</v>
      </c>
      <c r="U12" s="145">
        <v>0.782</v>
      </c>
      <c r="V12" s="145">
        <f>ROUND(E12*U12,2)</f>
        <v>2.35</v>
      </c>
      <c r="W12" s="145"/>
      <c r="X12" s="145" t="s">
        <v>156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157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ht="15" outlineLevel="1">
      <c r="A13" s="147"/>
      <c r="B13" s="148"/>
      <c r="C13" s="348" t="s">
        <v>158</v>
      </c>
      <c r="D13" s="349"/>
      <c r="E13" s="349"/>
      <c r="F13" s="349"/>
      <c r="G13" s="349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6"/>
      <c r="Z13" s="146"/>
      <c r="AA13" s="146"/>
      <c r="AB13" s="146"/>
      <c r="AC13" s="146"/>
      <c r="AD13" s="146"/>
      <c r="AE13" s="146"/>
      <c r="AF13" s="146"/>
      <c r="AG13" s="146" t="s">
        <v>159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ht="15" outlineLevel="1">
      <c r="A14" s="147"/>
      <c r="B14" s="148"/>
      <c r="C14" s="149" t="s">
        <v>164</v>
      </c>
      <c r="D14" s="150"/>
      <c r="E14" s="151">
        <v>1</v>
      </c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6"/>
      <c r="Z14" s="146"/>
      <c r="AA14" s="146"/>
      <c r="AB14" s="146"/>
      <c r="AC14" s="146"/>
      <c r="AD14" s="146"/>
      <c r="AE14" s="146"/>
      <c r="AF14" s="146"/>
      <c r="AG14" s="146" t="s">
        <v>161</v>
      </c>
      <c r="AH14" s="146">
        <v>0</v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15" outlineLevel="1">
      <c r="A15" s="147"/>
      <c r="B15" s="148"/>
      <c r="C15" s="149" t="s">
        <v>165</v>
      </c>
      <c r="D15" s="150"/>
      <c r="E15" s="151">
        <v>1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6"/>
      <c r="Z15" s="146"/>
      <c r="AA15" s="146"/>
      <c r="AB15" s="146"/>
      <c r="AC15" s="146"/>
      <c r="AD15" s="146"/>
      <c r="AE15" s="146"/>
      <c r="AF15" s="146"/>
      <c r="AG15" s="146" t="s">
        <v>161</v>
      </c>
      <c r="AH15" s="146">
        <v>0</v>
      </c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ht="15" outlineLevel="1">
      <c r="A16" s="147"/>
      <c r="B16" s="148"/>
      <c r="C16" s="149" t="s">
        <v>166</v>
      </c>
      <c r="D16" s="150"/>
      <c r="E16" s="151">
        <v>1</v>
      </c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6"/>
      <c r="Z16" s="146"/>
      <c r="AA16" s="146"/>
      <c r="AB16" s="146"/>
      <c r="AC16" s="146"/>
      <c r="AD16" s="146"/>
      <c r="AE16" s="146"/>
      <c r="AF16" s="146"/>
      <c r="AG16" s="146" t="s">
        <v>161</v>
      </c>
      <c r="AH16" s="146">
        <v>0</v>
      </c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15" outlineLevel="1">
      <c r="A17" s="137">
        <v>3</v>
      </c>
      <c r="B17" s="138" t="s">
        <v>167</v>
      </c>
      <c r="C17" s="139" t="s">
        <v>168</v>
      </c>
      <c r="D17" s="140" t="s">
        <v>152</v>
      </c>
      <c r="E17" s="141">
        <v>8</v>
      </c>
      <c r="F17" s="142"/>
      <c r="G17" s="143">
        <f>ROUND(E17*F17,2)</f>
        <v>0</v>
      </c>
      <c r="H17" s="142"/>
      <c r="I17" s="143">
        <f>ROUND(E17*H17,2)</f>
        <v>0</v>
      </c>
      <c r="J17" s="142"/>
      <c r="K17" s="143">
        <f>ROUND(E17*J17,2)</f>
        <v>0</v>
      </c>
      <c r="L17" s="143">
        <v>21</v>
      </c>
      <c r="M17" s="143">
        <f>G17*(1+L17/100)</f>
        <v>0</v>
      </c>
      <c r="N17" s="143">
        <v>0.02651</v>
      </c>
      <c r="O17" s="143">
        <f>ROUND(E17*N17,2)</f>
        <v>0.21</v>
      </c>
      <c r="P17" s="143">
        <v>0</v>
      </c>
      <c r="Q17" s="143">
        <f>ROUND(E17*P17,2)</f>
        <v>0</v>
      </c>
      <c r="R17" s="143" t="s">
        <v>169</v>
      </c>
      <c r="S17" s="143" t="s">
        <v>154</v>
      </c>
      <c r="T17" s="144" t="s">
        <v>155</v>
      </c>
      <c r="U17" s="145">
        <v>0.242</v>
      </c>
      <c r="V17" s="145">
        <f>ROUND(E17*U17,2)</f>
        <v>1.94</v>
      </c>
      <c r="W17" s="145"/>
      <c r="X17" s="145" t="s">
        <v>156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157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ht="15" outlineLevel="1">
      <c r="A18" s="147"/>
      <c r="B18" s="148"/>
      <c r="C18" s="149" t="s">
        <v>170</v>
      </c>
      <c r="D18" s="150"/>
      <c r="E18" s="151">
        <v>8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6"/>
      <c r="Z18" s="146"/>
      <c r="AA18" s="146"/>
      <c r="AB18" s="146"/>
      <c r="AC18" s="146"/>
      <c r="AD18" s="146"/>
      <c r="AE18" s="146"/>
      <c r="AF18" s="146"/>
      <c r="AG18" s="146" t="s">
        <v>161</v>
      </c>
      <c r="AH18" s="146">
        <v>0</v>
      </c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33" ht="15">
      <c r="A19" s="129" t="s">
        <v>148</v>
      </c>
      <c r="B19" s="130" t="s">
        <v>63</v>
      </c>
      <c r="C19" s="131" t="s">
        <v>64</v>
      </c>
      <c r="D19" s="132"/>
      <c r="E19" s="133"/>
      <c r="F19" s="134"/>
      <c r="G19" s="134">
        <f>SUMIF(AG20:AG43,"&lt;&gt;NOR",G20:G43)</f>
        <v>0</v>
      </c>
      <c r="H19" s="134"/>
      <c r="I19" s="134">
        <f>SUM(I20:I43)</f>
        <v>0</v>
      </c>
      <c r="J19" s="134"/>
      <c r="K19" s="134">
        <f>SUM(K20:K43)</f>
        <v>0</v>
      </c>
      <c r="L19" s="134"/>
      <c r="M19" s="134">
        <f>SUM(M20:M43)</f>
        <v>0</v>
      </c>
      <c r="N19" s="134"/>
      <c r="O19" s="134">
        <f>SUM(O20:O43)</f>
        <v>5.74</v>
      </c>
      <c r="P19" s="134"/>
      <c r="Q19" s="134">
        <f>SUM(Q20:Q43)</f>
        <v>0</v>
      </c>
      <c r="R19" s="134"/>
      <c r="S19" s="134"/>
      <c r="T19" s="135"/>
      <c r="U19" s="136"/>
      <c r="V19" s="136">
        <f>SUM(V20:V43)</f>
        <v>51.81</v>
      </c>
      <c r="W19" s="136"/>
      <c r="X19" s="136"/>
      <c r="AG19" t="s">
        <v>149</v>
      </c>
    </row>
    <row r="20" spans="1:60" ht="22.5" outlineLevel="1">
      <c r="A20" s="137">
        <v>4</v>
      </c>
      <c r="B20" s="138" t="s">
        <v>171</v>
      </c>
      <c r="C20" s="139" t="s">
        <v>172</v>
      </c>
      <c r="D20" s="140" t="s">
        <v>173</v>
      </c>
      <c r="E20" s="141">
        <v>1.835</v>
      </c>
      <c r="F20" s="142"/>
      <c r="G20" s="143">
        <f>ROUND(E20*F20,2)</f>
        <v>0</v>
      </c>
      <c r="H20" s="142"/>
      <c r="I20" s="143">
        <f>ROUND(E20*H20,2)</f>
        <v>0</v>
      </c>
      <c r="J20" s="142"/>
      <c r="K20" s="143">
        <f>ROUND(E20*J20,2)</f>
        <v>0</v>
      </c>
      <c r="L20" s="143">
        <v>21</v>
      </c>
      <c r="M20" s="143">
        <f>G20*(1+L20/100)</f>
        <v>0</v>
      </c>
      <c r="N20" s="143">
        <v>0.76182</v>
      </c>
      <c r="O20" s="143">
        <f>ROUND(E20*N20,2)</f>
        <v>1.4</v>
      </c>
      <c r="P20" s="143">
        <v>0</v>
      </c>
      <c r="Q20" s="143">
        <f>ROUND(E20*P20,2)</f>
        <v>0</v>
      </c>
      <c r="R20" s="143" t="s">
        <v>153</v>
      </c>
      <c r="S20" s="143" t="s">
        <v>154</v>
      </c>
      <c r="T20" s="144" t="s">
        <v>155</v>
      </c>
      <c r="U20" s="145">
        <v>3.08188</v>
      </c>
      <c r="V20" s="145">
        <f>ROUND(E20*U20,2)</f>
        <v>5.66</v>
      </c>
      <c r="W20" s="145"/>
      <c r="X20" s="145" t="s">
        <v>156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157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ht="15" outlineLevel="1">
      <c r="A21" s="147"/>
      <c r="B21" s="148"/>
      <c r="C21" s="348" t="s">
        <v>158</v>
      </c>
      <c r="D21" s="349"/>
      <c r="E21" s="349"/>
      <c r="F21" s="349"/>
      <c r="G21" s="349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6"/>
      <c r="Z21" s="146"/>
      <c r="AA21" s="146"/>
      <c r="AB21" s="146"/>
      <c r="AC21" s="146"/>
      <c r="AD21" s="146"/>
      <c r="AE21" s="146"/>
      <c r="AF21" s="146"/>
      <c r="AG21" s="146" t="s">
        <v>159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ht="15" outlineLevel="1">
      <c r="A22" s="147"/>
      <c r="B22" s="148"/>
      <c r="C22" s="149" t="s">
        <v>174</v>
      </c>
      <c r="D22" s="150"/>
      <c r="E22" s="151">
        <v>0.205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6"/>
      <c r="Z22" s="146"/>
      <c r="AA22" s="146"/>
      <c r="AB22" s="146"/>
      <c r="AC22" s="146"/>
      <c r="AD22" s="146"/>
      <c r="AE22" s="146"/>
      <c r="AF22" s="146"/>
      <c r="AG22" s="146" t="s">
        <v>161</v>
      </c>
      <c r="AH22" s="146">
        <v>0</v>
      </c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15" outlineLevel="1">
      <c r="A23" s="147"/>
      <c r="B23" s="148"/>
      <c r="C23" s="149" t="s">
        <v>175</v>
      </c>
      <c r="D23" s="150"/>
      <c r="E23" s="151">
        <v>0.615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6"/>
      <c r="Z23" s="146"/>
      <c r="AA23" s="146"/>
      <c r="AB23" s="146"/>
      <c r="AC23" s="146"/>
      <c r="AD23" s="146"/>
      <c r="AE23" s="146"/>
      <c r="AF23" s="146"/>
      <c r="AG23" s="146" t="s">
        <v>161</v>
      </c>
      <c r="AH23" s="146">
        <v>0</v>
      </c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15" outlineLevel="1">
      <c r="A24" s="147"/>
      <c r="B24" s="148"/>
      <c r="C24" s="149" t="s">
        <v>176</v>
      </c>
      <c r="D24" s="150"/>
      <c r="E24" s="151">
        <v>0.615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6"/>
      <c r="Z24" s="146"/>
      <c r="AA24" s="146"/>
      <c r="AB24" s="146"/>
      <c r="AC24" s="146"/>
      <c r="AD24" s="146"/>
      <c r="AE24" s="146"/>
      <c r="AF24" s="146"/>
      <c r="AG24" s="146" t="s">
        <v>161</v>
      </c>
      <c r="AH24" s="146">
        <v>0</v>
      </c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ht="15" outlineLevel="1">
      <c r="A25" s="147"/>
      <c r="B25" s="148"/>
      <c r="C25" s="149" t="s">
        <v>177</v>
      </c>
      <c r="D25" s="150"/>
      <c r="E25" s="151">
        <v>0.4</v>
      </c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6"/>
      <c r="Z25" s="146"/>
      <c r="AA25" s="146"/>
      <c r="AB25" s="146"/>
      <c r="AC25" s="146"/>
      <c r="AD25" s="146"/>
      <c r="AE25" s="146"/>
      <c r="AF25" s="146"/>
      <c r="AG25" s="146" t="s">
        <v>161</v>
      </c>
      <c r="AH25" s="146">
        <v>0</v>
      </c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15" outlineLevel="1">
      <c r="A26" s="137">
        <v>5</v>
      </c>
      <c r="B26" s="138" t="s">
        <v>178</v>
      </c>
      <c r="C26" s="139" t="s">
        <v>179</v>
      </c>
      <c r="D26" s="140" t="s">
        <v>180</v>
      </c>
      <c r="E26" s="141">
        <v>48.2425</v>
      </c>
      <c r="F26" s="142"/>
      <c r="G26" s="143">
        <f>ROUND(E26*F26,2)</f>
        <v>0</v>
      </c>
      <c r="H26" s="142"/>
      <c r="I26" s="143">
        <f>ROUND(E26*H26,2)</f>
        <v>0</v>
      </c>
      <c r="J26" s="142"/>
      <c r="K26" s="143">
        <f>ROUND(E26*J26,2)</f>
        <v>0</v>
      </c>
      <c r="L26" s="143">
        <v>21</v>
      </c>
      <c r="M26" s="143">
        <f>G26*(1+L26/100)</f>
        <v>0</v>
      </c>
      <c r="N26" s="143">
        <v>0.07471</v>
      </c>
      <c r="O26" s="143">
        <f>ROUND(E26*N26,2)</f>
        <v>3.6</v>
      </c>
      <c r="P26" s="143">
        <v>0</v>
      </c>
      <c r="Q26" s="143">
        <f>ROUND(E26*P26,2)</f>
        <v>0</v>
      </c>
      <c r="R26" s="143" t="s">
        <v>169</v>
      </c>
      <c r="S26" s="143" t="s">
        <v>154</v>
      </c>
      <c r="T26" s="144" t="s">
        <v>155</v>
      </c>
      <c r="U26" s="145">
        <v>0.52915</v>
      </c>
      <c r="V26" s="145">
        <f>ROUND(E26*U26,2)</f>
        <v>25.53</v>
      </c>
      <c r="W26" s="145"/>
      <c r="X26" s="145" t="s">
        <v>156</v>
      </c>
      <c r="Y26" s="146"/>
      <c r="Z26" s="146"/>
      <c r="AA26" s="146"/>
      <c r="AB26" s="146"/>
      <c r="AC26" s="146"/>
      <c r="AD26" s="146"/>
      <c r="AE26" s="146"/>
      <c r="AF26" s="146"/>
      <c r="AG26" s="146" t="s">
        <v>157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15" outlineLevel="1">
      <c r="A27" s="147"/>
      <c r="B27" s="148"/>
      <c r="C27" s="348" t="s">
        <v>181</v>
      </c>
      <c r="D27" s="349"/>
      <c r="E27" s="349"/>
      <c r="F27" s="349"/>
      <c r="G27" s="349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6"/>
      <c r="Z27" s="146"/>
      <c r="AA27" s="146"/>
      <c r="AB27" s="146"/>
      <c r="AC27" s="146"/>
      <c r="AD27" s="146"/>
      <c r="AE27" s="146"/>
      <c r="AF27" s="146"/>
      <c r="AG27" s="146" t="s">
        <v>159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ht="15" outlineLevel="1">
      <c r="A28" s="147"/>
      <c r="B28" s="148"/>
      <c r="C28" s="149" t="s">
        <v>182</v>
      </c>
      <c r="D28" s="150"/>
      <c r="E28" s="151">
        <v>6.76</v>
      </c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6"/>
      <c r="Z28" s="146"/>
      <c r="AA28" s="146"/>
      <c r="AB28" s="146"/>
      <c r="AC28" s="146"/>
      <c r="AD28" s="146"/>
      <c r="AE28" s="146"/>
      <c r="AF28" s="146"/>
      <c r="AG28" s="146" t="s">
        <v>161</v>
      </c>
      <c r="AH28" s="146">
        <v>0</v>
      </c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ht="15" outlineLevel="1">
      <c r="A29" s="147"/>
      <c r="B29" s="148"/>
      <c r="C29" s="149" t="s">
        <v>183</v>
      </c>
      <c r="D29" s="150"/>
      <c r="E29" s="151">
        <v>13.7875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6"/>
      <c r="Z29" s="146"/>
      <c r="AA29" s="146"/>
      <c r="AB29" s="146"/>
      <c r="AC29" s="146"/>
      <c r="AD29" s="146"/>
      <c r="AE29" s="146"/>
      <c r="AF29" s="146"/>
      <c r="AG29" s="146" t="s">
        <v>161</v>
      </c>
      <c r="AH29" s="146">
        <v>0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15" outlineLevel="1">
      <c r="A30" s="147"/>
      <c r="B30" s="148"/>
      <c r="C30" s="149" t="s">
        <v>184</v>
      </c>
      <c r="D30" s="150"/>
      <c r="E30" s="151">
        <v>9.25</v>
      </c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6"/>
      <c r="Z30" s="146"/>
      <c r="AA30" s="146"/>
      <c r="AB30" s="146"/>
      <c r="AC30" s="146"/>
      <c r="AD30" s="146"/>
      <c r="AE30" s="146"/>
      <c r="AF30" s="146"/>
      <c r="AG30" s="146" t="s">
        <v>161</v>
      </c>
      <c r="AH30" s="146">
        <v>0</v>
      </c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15" outlineLevel="1">
      <c r="A31" s="147"/>
      <c r="B31" s="148"/>
      <c r="C31" s="149" t="s">
        <v>185</v>
      </c>
      <c r="D31" s="150"/>
      <c r="E31" s="151">
        <v>18.445</v>
      </c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6"/>
      <c r="Z31" s="146"/>
      <c r="AA31" s="146"/>
      <c r="AB31" s="146"/>
      <c r="AC31" s="146"/>
      <c r="AD31" s="146"/>
      <c r="AE31" s="146"/>
      <c r="AF31" s="146"/>
      <c r="AG31" s="146" t="s">
        <v>161</v>
      </c>
      <c r="AH31" s="146">
        <v>0</v>
      </c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15" outlineLevel="1">
      <c r="A32" s="137">
        <v>6</v>
      </c>
      <c r="B32" s="138" t="s">
        <v>186</v>
      </c>
      <c r="C32" s="139" t="s">
        <v>187</v>
      </c>
      <c r="D32" s="140" t="s">
        <v>188</v>
      </c>
      <c r="E32" s="141">
        <v>13.15</v>
      </c>
      <c r="F32" s="142"/>
      <c r="G32" s="143">
        <f>ROUND(E32*F32,2)</f>
        <v>0</v>
      </c>
      <c r="H32" s="142"/>
      <c r="I32" s="143">
        <f>ROUND(E32*H32,2)</f>
        <v>0</v>
      </c>
      <c r="J32" s="142"/>
      <c r="K32" s="143">
        <f>ROUND(E32*J32,2)</f>
        <v>0</v>
      </c>
      <c r="L32" s="143">
        <v>21</v>
      </c>
      <c r="M32" s="143">
        <f>G32*(1+L32/100)</f>
        <v>0</v>
      </c>
      <c r="N32" s="143">
        <v>8E-05</v>
      </c>
      <c r="O32" s="143">
        <f>ROUND(E32*N32,2)</f>
        <v>0</v>
      </c>
      <c r="P32" s="143">
        <v>0</v>
      </c>
      <c r="Q32" s="143">
        <f>ROUND(E32*P32,2)</f>
        <v>0</v>
      </c>
      <c r="R32" s="143" t="s">
        <v>153</v>
      </c>
      <c r="S32" s="143" t="s">
        <v>154</v>
      </c>
      <c r="T32" s="144" t="s">
        <v>155</v>
      </c>
      <c r="U32" s="145">
        <v>0.18</v>
      </c>
      <c r="V32" s="145">
        <f>ROUND(E32*U32,2)</f>
        <v>2.37</v>
      </c>
      <c r="W32" s="145"/>
      <c r="X32" s="145" t="s">
        <v>156</v>
      </c>
      <c r="Y32" s="146"/>
      <c r="Z32" s="146"/>
      <c r="AA32" s="146"/>
      <c r="AB32" s="146"/>
      <c r="AC32" s="146"/>
      <c r="AD32" s="146"/>
      <c r="AE32" s="146"/>
      <c r="AF32" s="146"/>
      <c r="AG32" s="146" t="s">
        <v>157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ht="15" outlineLevel="1">
      <c r="A33" s="147"/>
      <c r="B33" s="148"/>
      <c r="C33" s="149" t="s">
        <v>189</v>
      </c>
      <c r="D33" s="150"/>
      <c r="E33" s="151">
        <v>5.625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6"/>
      <c r="Z33" s="146"/>
      <c r="AA33" s="146"/>
      <c r="AB33" s="146"/>
      <c r="AC33" s="146"/>
      <c r="AD33" s="146"/>
      <c r="AE33" s="146"/>
      <c r="AF33" s="146"/>
      <c r="AG33" s="146" t="s">
        <v>161</v>
      </c>
      <c r="AH33" s="146">
        <v>0</v>
      </c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ht="15" outlineLevel="1">
      <c r="A34" s="147"/>
      <c r="B34" s="148"/>
      <c r="C34" s="149" t="s">
        <v>190</v>
      </c>
      <c r="D34" s="150"/>
      <c r="E34" s="151">
        <v>7.525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6"/>
      <c r="Z34" s="146"/>
      <c r="AA34" s="146"/>
      <c r="AB34" s="146"/>
      <c r="AC34" s="146"/>
      <c r="AD34" s="146"/>
      <c r="AE34" s="146"/>
      <c r="AF34" s="146"/>
      <c r="AG34" s="146" t="s">
        <v>161</v>
      </c>
      <c r="AH34" s="146">
        <v>0</v>
      </c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15" outlineLevel="1">
      <c r="A35" s="137">
        <v>7</v>
      </c>
      <c r="B35" s="138" t="s">
        <v>191</v>
      </c>
      <c r="C35" s="139" t="s">
        <v>192</v>
      </c>
      <c r="D35" s="140" t="s">
        <v>188</v>
      </c>
      <c r="E35" s="141">
        <v>36.3</v>
      </c>
      <c r="F35" s="142"/>
      <c r="G35" s="143">
        <f>ROUND(E35*F35,2)</f>
        <v>0</v>
      </c>
      <c r="H35" s="142"/>
      <c r="I35" s="143">
        <f>ROUND(E35*H35,2)</f>
        <v>0</v>
      </c>
      <c r="J35" s="142"/>
      <c r="K35" s="143">
        <f>ROUND(E35*J35,2)</f>
        <v>0</v>
      </c>
      <c r="L35" s="143">
        <v>21</v>
      </c>
      <c r="M35" s="143">
        <f>G35*(1+L35/100)</f>
        <v>0</v>
      </c>
      <c r="N35" s="143">
        <v>0.00102</v>
      </c>
      <c r="O35" s="143">
        <f>ROUND(E35*N35,2)</f>
        <v>0.04</v>
      </c>
      <c r="P35" s="143">
        <v>0</v>
      </c>
      <c r="Q35" s="143">
        <f>ROUND(E35*P35,2)</f>
        <v>0</v>
      </c>
      <c r="R35" s="143" t="s">
        <v>169</v>
      </c>
      <c r="S35" s="143" t="s">
        <v>154</v>
      </c>
      <c r="T35" s="144" t="s">
        <v>155</v>
      </c>
      <c r="U35" s="145">
        <v>0.223</v>
      </c>
      <c r="V35" s="145">
        <f>ROUND(E35*U35,2)</f>
        <v>8.09</v>
      </c>
      <c r="W35" s="145"/>
      <c r="X35" s="145" t="s">
        <v>156</v>
      </c>
      <c r="Y35" s="146"/>
      <c r="Z35" s="146"/>
      <c r="AA35" s="146"/>
      <c r="AB35" s="146"/>
      <c r="AC35" s="146"/>
      <c r="AD35" s="146"/>
      <c r="AE35" s="146"/>
      <c r="AF35" s="146"/>
      <c r="AG35" s="146" t="s">
        <v>157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ht="15" outlineLevel="1">
      <c r="A36" s="147"/>
      <c r="B36" s="148"/>
      <c r="C36" s="348" t="s">
        <v>193</v>
      </c>
      <c r="D36" s="349"/>
      <c r="E36" s="349"/>
      <c r="F36" s="349"/>
      <c r="G36" s="349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6"/>
      <c r="Z36" s="146"/>
      <c r="AA36" s="146"/>
      <c r="AB36" s="146"/>
      <c r="AC36" s="146"/>
      <c r="AD36" s="146"/>
      <c r="AE36" s="146"/>
      <c r="AF36" s="146"/>
      <c r="AG36" s="146" t="s">
        <v>159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ht="15" outlineLevel="1">
      <c r="A37" s="147"/>
      <c r="B37" s="148"/>
      <c r="C37" s="344" t="s">
        <v>194</v>
      </c>
      <c r="D37" s="345"/>
      <c r="E37" s="345"/>
      <c r="F37" s="345"/>
      <c r="G37" s="3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6"/>
      <c r="Z37" s="146"/>
      <c r="AA37" s="146"/>
      <c r="AB37" s="146"/>
      <c r="AC37" s="146"/>
      <c r="AD37" s="146"/>
      <c r="AE37" s="146"/>
      <c r="AF37" s="146"/>
      <c r="AG37" s="146" t="s">
        <v>195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ht="15" outlineLevel="1">
      <c r="A38" s="147"/>
      <c r="B38" s="148"/>
      <c r="C38" s="149" t="s">
        <v>196</v>
      </c>
      <c r="D38" s="150"/>
      <c r="E38" s="151">
        <v>12.1</v>
      </c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6"/>
      <c r="Z38" s="146"/>
      <c r="AA38" s="146"/>
      <c r="AB38" s="146"/>
      <c r="AC38" s="146"/>
      <c r="AD38" s="146"/>
      <c r="AE38" s="146"/>
      <c r="AF38" s="146"/>
      <c r="AG38" s="146" t="s">
        <v>161</v>
      </c>
      <c r="AH38" s="146">
        <v>0</v>
      </c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15" outlineLevel="1">
      <c r="A39" s="147"/>
      <c r="B39" s="148"/>
      <c r="C39" s="149" t="s">
        <v>197</v>
      </c>
      <c r="D39" s="150"/>
      <c r="E39" s="151">
        <v>24.2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6"/>
      <c r="Z39" s="146"/>
      <c r="AA39" s="146"/>
      <c r="AB39" s="146"/>
      <c r="AC39" s="146"/>
      <c r="AD39" s="146"/>
      <c r="AE39" s="146"/>
      <c r="AF39" s="146"/>
      <c r="AG39" s="146" t="s">
        <v>161</v>
      </c>
      <c r="AH39" s="146">
        <v>0</v>
      </c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15" outlineLevel="1">
      <c r="A40" s="137">
        <v>8</v>
      </c>
      <c r="B40" s="138" t="s">
        <v>198</v>
      </c>
      <c r="C40" s="139" t="s">
        <v>199</v>
      </c>
      <c r="D40" s="140" t="s">
        <v>180</v>
      </c>
      <c r="E40" s="141">
        <v>5</v>
      </c>
      <c r="F40" s="142"/>
      <c r="G40" s="143">
        <f>ROUND(E40*F40,2)</f>
        <v>0</v>
      </c>
      <c r="H40" s="142"/>
      <c r="I40" s="143">
        <f>ROUND(E40*H40,2)</f>
        <v>0</v>
      </c>
      <c r="J40" s="142"/>
      <c r="K40" s="143">
        <f>ROUND(E40*J40,2)</f>
        <v>0</v>
      </c>
      <c r="L40" s="143">
        <v>21</v>
      </c>
      <c r="M40" s="143">
        <f>G40*(1+L40/100)</f>
        <v>0</v>
      </c>
      <c r="N40" s="143">
        <v>0.04568</v>
      </c>
      <c r="O40" s="143">
        <f>ROUND(E40*N40,2)</f>
        <v>0.23</v>
      </c>
      <c r="P40" s="143">
        <v>0</v>
      </c>
      <c r="Q40" s="143">
        <f>ROUND(E40*P40,2)</f>
        <v>0</v>
      </c>
      <c r="R40" s="143" t="s">
        <v>169</v>
      </c>
      <c r="S40" s="143" t="s">
        <v>154</v>
      </c>
      <c r="T40" s="144" t="s">
        <v>155</v>
      </c>
      <c r="U40" s="145">
        <v>0.758</v>
      </c>
      <c r="V40" s="145">
        <f>ROUND(E40*U40,2)</f>
        <v>3.79</v>
      </c>
      <c r="W40" s="145"/>
      <c r="X40" s="145" t="s">
        <v>156</v>
      </c>
      <c r="Y40" s="146"/>
      <c r="Z40" s="146"/>
      <c r="AA40" s="146"/>
      <c r="AB40" s="146"/>
      <c r="AC40" s="146"/>
      <c r="AD40" s="146"/>
      <c r="AE40" s="146"/>
      <c r="AF40" s="146"/>
      <c r="AG40" s="146" t="s">
        <v>157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ht="15" outlineLevel="1">
      <c r="A41" s="147"/>
      <c r="B41" s="148"/>
      <c r="C41" s="149" t="s">
        <v>200</v>
      </c>
      <c r="D41" s="150"/>
      <c r="E41" s="151">
        <v>5</v>
      </c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6"/>
      <c r="Z41" s="146"/>
      <c r="AA41" s="146"/>
      <c r="AB41" s="146"/>
      <c r="AC41" s="146"/>
      <c r="AD41" s="146"/>
      <c r="AE41" s="146"/>
      <c r="AF41" s="146"/>
      <c r="AG41" s="146" t="s">
        <v>161</v>
      </c>
      <c r="AH41" s="146">
        <v>0</v>
      </c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ht="15" outlineLevel="1">
      <c r="A42" s="137">
        <v>9</v>
      </c>
      <c r="B42" s="138" t="s">
        <v>201</v>
      </c>
      <c r="C42" s="139" t="s">
        <v>202</v>
      </c>
      <c r="D42" s="140" t="s">
        <v>180</v>
      </c>
      <c r="E42" s="141">
        <v>8.4</v>
      </c>
      <c r="F42" s="142"/>
      <c r="G42" s="143">
        <f>ROUND(E42*F42,2)</f>
        <v>0</v>
      </c>
      <c r="H42" s="142"/>
      <c r="I42" s="143">
        <f>ROUND(E42*H42,2)</f>
        <v>0</v>
      </c>
      <c r="J42" s="142"/>
      <c r="K42" s="143">
        <f>ROUND(E42*J42,2)</f>
        <v>0</v>
      </c>
      <c r="L42" s="143">
        <v>21</v>
      </c>
      <c r="M42" s="143">
        <f>G42*(1+L42/100)</f>
        <v>0</v>
      </c>
      <c r="N42" s="143">
        <v>0.05575</v>
      </c>
      <c r="O42" s="143">
        <f>ROUND(E42*N42,2)</f>
        <v>0.47</v>
      </c>
      <c r="P42" s="143">
        <v>0</v>
      </c>
      <c r="Q42" s="143">
        <f>ROUND(E42*P42,2)</f>
        <v>0</v>
      </c>
      <c r="R42" s="143" t="s">
        <v>169</v>
      </c>
      <c r="S42" s="143" t="s">
        <v>154</v>
      </c>
      <c r="T42" s="144" t="s">
        <v>155</v>
      </c>
      <c r="U42" s="145">
        <v>0.758</v>
      </c>
      <c r="V42" s="145">
        <f>ROUND(E42*U42,2)</f>
        <v>6.37</v>
      </c>
      <c r="W42" s="145"/>
      <c r="X42" s="145" t="s">
        <v>156</v>
      </c>
      <c r="Y42" s="146"/>
      <c r="Z42" s="146"/>
      <c r="AA42" s="146"/>
      <c r="AB42" s="146"/>
      <c r="AC42" s="146"/>
      <c r="AD42" s="146"/>
      <c r="AE42" s="146"/>
      <c r="AF42" s="146"/>
      <c r="AG42" s="146" t="s">
        <v>157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15" outlineLevel="1">
      <c r="A43" s="147"/>
      <c r="B43" s="148"/>
      <c r="C43" s="149" t="s">
        <v>203</v>
      </c>
      <c r="D43" s="150"/>
      <c r="E43" s="151">
        <v>8.4</v>
      </c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6"/>
      <c r="Z43" s="146"/>
      <c r="AA43" s="146"/>
      <c r="AB43" s="146"/>
      <c r="AC43" s="146"/>
      <c r="AD43" s="146"/>
      <c r="AE43" s="146"/>
      <c r="AF43" s="146"/>
      <c r="AG43" s="146" t="s">
        <v>161</v>
      </c>
      <c r="AH43" s="146">
        <v>0</v>
      </c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33" ht="15">
      <c r="A44" s="129" t="s">
        <v>148</v>
      </c>
      <c r="B44" s="130" t="s">
        <v>65</v>
      </c>
      <c r="C44" s="131" t="s">
        <v>66</v>
      </c>
      <c r="D44" s="132"/>
      <c r="E44" s="133"/>
      <c r="F44" s="134"/>
      <c r="G44" s="134">
        <f>SUMIF(AG45:AG160,"&lt;&gt;NOR",G45:G160)</f>
        <v>0</v>
      </c>
      <c r="H44" s="134"/>
      <c r="I44" s="134">
        <f>SUM(I45:I160)</f>
        <v>0</v>
      </c>
      <c r="J44" s="134"/>
      <c r="K44" s="134">
        <f>SUM(K45:K160)</f>
        <v>0</v>
      </c>
      <c r="L44" s="134"/>
      <c r="M44" s="134">
        <f>SUM(M45:M160)</f>
        <v>0</v>
      </c>
      <c r="N44" s="134"/>
      <c r="O44" s="134">
        <f>SUM(O45:O160)</f>
        <v>13.51</v>
      </c>
      <c r="P44" s="134"/>
      <c r="Q44" s="134">
        <f>SUM(Q45:Q160)</f>
        <v>0</v>
      </c>
      <c r="R44" s="134"/>
      <c r="S44" s="134"/>
      <c r="T44" s="135"/>
      <c r="U44" s="136"/>
      <c r="V44" s="136">
        <f>SUM(V45:V160)</f>
        <v>607.21</v>
      </c>
      <c r="W44" s="136"/>
      <c r="X44" s="136"/>
      <c r="AG44" t="s">
        <v>149</v>
      </c>
    </row>
    <row r="45" spans="1:60" ht="22.5" outlineLevel="1">
      <c r="A45" s="137">
        <v>10</v>
      </c>
      <c r="B45" s="138" t="s">
        <v>204</v>
      </c>
      <c r="C45" s="139" t="s">
        <v>205</v>
      </c>
      <c r="D45" s="140" t="s">
        <v>180</v>
      </c>
      <c r="E45" s="141">
        <v>101.5181</v>
      </c>
      <c r="F45" s="142"/>
      <c r="G45" s="143">
        <f>ROUND(E45*F45,2)</f>
        <v>0</v>
      </c>
      <c r="H45" s="142"/>
      <c r="I45" s="143">
        <f>ROUND(E45*H45,2)</f>
        <v>0</v>
      </c>
      <c r="J45" s="142"/>
      <c r="K45" s="143">
        <f>ROUND(E45*J45,2)</f>
        <v>0</v>
      </c>
      <c r="L45" s="143">
        <v>21</v>
      </c>
      <c r="M45" s="143">
        <f>G45*(1+L45/100)</f>
        <v>0</v>
      </c>
      <c r="N45" s="143">
        <v>0.00032</v>
      </c>
      <c r="O45" s="143">
        <f>ROUND(E45*N45,2)</f>
        <v>0.03</v>
      </c>
      <c r="P45" s="143">
        <v>0</v>
      </c>
      <c r="Q45" s="143">
        <f>ROUND(E45*P45,2)</f>
        <v>0</v>
      </c>
      <c r="R45" s="143" t="s">
        <v>169</v>
      </c>
      <c r="S45" s="143" t="s">
        <v>154</v>
      </c>
      <c r="T45" s="144" t="s">
        <v>155</v>
      </c>
      <c r="U45" s="145">
        <v>0.089</v>
      </c>
      <c r="V45" s="145">
        <f>ROUND(E45*U45,2)</f>
        <v>9.04</v>
      </c>
      <c r="W45" s="145"/>
      <c r="X45" s="145" t="s">
        <v>156</v>
      </c>
      <c r="Y45" s="146"/>
      <c r="Z45" s="146"/>
      <c r="AA45" s="146"/>
      <c r="AB45" s="146"/>
      <c r="AC45" s="146"/>
      <c r="AD45" s="146"/>
      <c r="AE45" s="146"/>
      <c r="AF45" s="146"/>
      <c r="AG45" s="146" t="s">
        <v>157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15" outlineLevel="1">
      <c r="A46" s="147"/>
      <c r="B46" s="148"/>
      <c r="C46" s="348" t="s">
        <v>206</v>
      </c>
      <c r="D46" s="349"/>
      <c r="E46" s="349"/>
      <c r="F46" s="349"/>
      <c r="G46" s="349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6"/>
      <c r="Z46" s="146"/>
      <c r="AA46" s="146"/>
      <c r="AB46" s="146"/>
      <c r="AC46" s="146"/>
      <c r="AD46" s="146"/>
      <c r="AE46" s="146"/>
      <c r="AF46" s="146"/>
      <c r="AG46" s="146" t="s">
        <v>159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ht="15" outlineLevel="1">
      <c r="A47" s="147"/>
      <c r="B47" s="148"/>
      <c r="C47" s="149" t="s">
        <v>207</v>
      </c>
      <c r="D47" s="150"/>
      <c r="E47" s="151">
        <v>101.5181</v>
      </c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6"/>
      <c r="Z47" s="146"/>
      <c r="AA47" s="146"/>
      <c r="AB47" s="146"/>
      <c r="AC47" s="146"/>
      <c r="AD47" s="146"/>
      <c r="AE47" s="146"/>
      <c r="AF47" s="146"/>
      <c r="AG47" s="146" t="s">
        <v>161</v>
      </c>
      <c r="AH47" s="146">
        <v>5</v>
      </c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15" outlineLevel="1">
      <c r="A48" s="137">
        <v>11</v>
      </c>
      <c r="B48" s="138" t="s">
        <v>208</v>
      </c>
      <c r="C48" s="139" t="s">
        <v>209</v>
      </c>
      <c r="D48" s="140" t="s">
        <v>180</v>
      </c>
      <c r="E48" s="141">
        <v>101.5181</v>
      </c>
      <c r="F48" s="142"/>
      <c r="G48" s="143">
        <f>ROUND(E48*F48,2)</f>
        <v>0</v>
      </c>
      <c r="H48" s="142"/>
      <c r="I48" s="143">
        <f>ROUND(E48*H48,2)</f>
        <v>0</v>
      </c>
      <c r="J48" s="142"/>
      <c r="K48" s="143">
        <f>ROUND(E48*J48,2)</f>
        <v>0</v>
      </c>
      <c r="L48" s="143">
        <v>21</v>
      </c>
      <c r="M48" s="143">
        <f>G48*(1+L48/100)</f>
        <v>0</v>
      </c>
      <c r="N48" s="143">
        <v>0.0049</v>
      </c>
      <c r="O48" s="143">
        <f>ROUND(E48*N48,2)</f>
        <v>0.5</v>
      </c>
      <c r="P48" s="143">
        <v>0</v>
      </c>
      <c r="Q48" s="143">
        <f>ROUND(E48*P48,2)</f>
        <v>0</v>
      </c>
      <c r="R48" s="143" t="s">
        <v>169</v>
      </c>
      <c r="S48" s="143" t="s">
        <v>154</v>
      </c>
      <c r="T48" s="144" t="s">
        <v>155</v>
      </c>
      <c r="U48" s="145">
        <v>0.25</v>
      </c>
      <c r="V48" s="145">
        <f>ROUND(E48*U48,2)</f>
        <v>25.38</v>
      </c>
      <c r="W48" s="145"/>
      <c r="X48" s="145" t="s">
        <v>156</v>
      </c>
      <c r="Y48" s="146"/>
      <c r="Z48" s="146"/>
      <c r="AA48" s="146"/>
      <c r="AB48" s="146"/>
      <c r="AC48" s="146"/>
      <c r="AD48" s="146"/>
      <c r="AE48" s="146"/>
      <c r="AF48" s="146"/>
      <c r="AG48" s="146" t="s">
        <v>157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ht="15" outlineLevel="1">
      <c r="A49" s="147"/>
      <c r="B49" s="148"/>
      <c r="C49" s="348" t="s">
        <v>206</v>
      </c>
      <c r="D49" s="349"/>
      <c r="E49" s="349"/>
      <c r="F49" s="349"/>
      <c r="G49" s="349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6"/>
      <c r="Z49" s="146"/>
      <c r="AA49" s="146"/>
      <c r="AB49" s="146"/>
      <c r="AC49" s="146"/>
      <c r="AD49" s="146"/>
      <c r="AE49" s="146"/>
      <c r="AF49" s="146"/>
      <c r="AG49" s="146" t="s">
        <v>159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15" outlineLevel="1">
      <c r="A50" s="147"/>
      <c r="B50" s="148"/>
      <c r="C50" s="149" t="s">
        <v>210</v>
      </c>
      <c r="D50" s="150"/>
      <c r="E50" s="151">
        <v>4.1</v>
      </c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6"/>
      <c r="Z50" s="146"/>
      <c r="AA50" s="146"/>
      <c r="AB50" s="146"/>
      <c r="AC50" s="146"/>
      <c r="AD50" s="146"/>
      <c r="AE50" s="146"/>
      <c r="AF50" s="146"/>
      <c r="AG50" s="146" t="s">
        <v>161</v>
      </c>
      <c r="AH50" s="146">
        <v>0</v>
      </c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15" outlineLevel="1">
      <c r="A51" s="147"/>
      <c r="B51" s="148"/>
      <c r="C51" s="149" t="s">
        <v>211</v>
      </c>
      <c r="D51" s="150"/>
      <c r="E51" s="151">
        <v>12.3</v>
      </c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6"/>
      <c r="Z51" s="146"/>
      <c r="AA51" s="146"/>
      <c r="AB51" s="146"/>
      <c r="AC51" s="146"/>
      <c r="AD51" s="146"/>
      <c r="AE51" s="146"/>
      <c r="AF51" s="146"/>
      <c r="AG51" s="146" t="s">
        <v>161</v>
      </c>
      <c r="AH51" s="146">
        <v>0</v>
      </c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ht="15" outlineLevel="1">
      <c r="A52" s="147"/>
      <c r="B52" s="148"/>
      <c r="C52" s="149" t="s">
        <v>212</v>
      </c>
      <c r="D52" s="150"/>
      <c r="E52" s="151">
        <v>12.3</v>
      </c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6"/>
      <c r="Z52" s="146"/>
      <c r="AA52" s="146"/>
      <c r="AB52" s="146"/>
      <c r="AC52" s="146"/>
      <c r="AD52" s="146"/>
      <c r="AE52" s="146"/>
      <c r="AF52" s="146"/>
      <c r="AG52" s="146" t="s">
        <v>161</v>
      </c>
      <c r="AH52" s="146">
        <v>0</v>
      </c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ht="33.75" outlineLevel="1">
      <c r="A53" s="147"/>
      <c r="B53" s="148"/>
      <c r="C53" s="149" t="s">
        <v>213</v>
      </c>
      <c r="D53" s="150"/>
      <c r="E53" s="151">
        <v>37.269</v>
      </c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6"/>
      <c r="Z53" s="146"/>
      <c r="AA53" s="146"/>
      <c r="AB53" s="146"/>
      <c r="AC53" s="146"/>
      <c r="AD53" s="146"/>
      <c r="AE53" s="146"/>
      <c r="AF53" s="146"/>
      <c r="AG53" s="146" t="s">
        <v>161</v>
      </c>
      <c r="AH53" s="146">
        <v>0</v>
      </c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ht="33.75" outlineLevel="1">
      <c r="A54" s="147"/>
      <c r="B54" s="148"/>
      <c r="C54" s="149" t="s">
        <v>214</v>
      </c>
      <c r="D54" s="150"/>
      <c r="E54" s="151">
        <v>25.4925</v>
      </c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6"/>
      <c r="Z54" s="146"/>
      <c r="AA54" s="146"/>
      <c r="AB54" s="146"/>
      <c r="AC54" s="146"/>
      <c r="AD54" s="146"/>
      <c r="AE54" s="146"/>
      <c r="AF54" s="146"/>
      <c r="AG54" s="146" t="s">
        <v>161</v>
      </c>
      <c r="AH54" s="146">
        <v>0</v>
      </c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ht="15" outlineLevel="1">
      <c r="A55" s="147"/>
      <c r="B55" s="148"/>
      <c r="C55" s="149" t="s">
        <v>215</v>
      </c>
      <c r="D55" s="150"/>
      <c r="E55" s="151">
        <v>10.0566</v>
      </c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6"/>
      <c r="Z55" s="146"/>
      <c r="AA55" s="146"/>
      <c r="AB55" s="146"/>
      <c r="AC55" s="146"/>
      <c r="AD55" s="146"/>
      <c r="AE55" s="146"/>
      <c r="AF55" s="146"/>
      <c r="AG55" s="146" t="s">
        <v>161</v>
      </c>
      <c r="AH55" s="146">
        <v>0</v>
      </c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ht="33.75" outlineLevel="1">
      <c r="A56" s="137">
        <v>12</v>
      </c>
      <c r="B56" s="138" t="s">
        <v>216</v>
      </c>
      <c r="C56" s="139" t="s">
        <v>217</v>
      </c>
      <c r="D56" s="140" t="s">
        <v>180</v>
      </c>
      <c r="E56" s="141">
        <v>804.54</v>
      </c>
      <c r="F56" s="142"/>
      <c r="G56" s="143">
        <f>ROUND(E56*F56,2)</f>
        <v>0</v>
      </c>
      <c r="H56" s="142"/>
      <c r="I56" s="143">
        <f>ROUND(E56*H56,2)</f>
        <v>0</v>
      </c>
      <c r="J56" s="142"/>
      <c r="K56" s="143">
        <f>ROUND(E56*J56,2)</f>
        <v>0</v>
      </c>
      <c r="L56" s="143">
        <v>21</v>
      </c>
      <c r="M56" s="143">
        <f>G56*(1+L56/100)</f>
        <v>0</v>
      </c>
      <c r="N56" s="143">
        <v>0.00225</v>
      </c>
      <c r="O56" s="143">
        <f>ROUND(E56*N56,2)</f>
        <v>1.81</v>
      </c>
      <c r="P56" s="143">
        <v>0</v>
      </c>
      <c r="Q56" s="143">
        <f>ROUND(E56*P56,2)</f>
        <v>0</v>
      </c>
      <c r="R56" s="143" t="s">
        <v>153</v>
      </c>
      <c r="S56" s="143" t="s">
        <v>154</v>
      </c>
      <c r="T56" s="144" t="s">
        <v>155</v>
      </c>
      <c r="U56" s="145">
        <v>0.15578</v>
      </c>
      <c r="V56" s="145">
        <f>ROUND(E56*U56,2)</f>
        <v>125.33</v>
      </c>
      <c r="W56" s="145"/>
      <c r="X56" s="145" t="s">
        <v>156</v>
      </c>
      <c r="Y56" s="146"/>
      <c r="Z56" s="146"/>
      <c r="AA56" s="146"/>
      <c r="AB56" s="146"/>
      <c r="AC56" s="146"/>
      <c r="AD56" s="146"/>
      <c r="AE56" s="146"/>
      <c r="AF56" s="146"/>
      <c r="AG56" s="146" t="s">
        <v>157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ht="15" outlineLevel="1">
      <c r="A57" s="147"/>
      <c r="B57" s="148"/>
      <c r="C57" s="346" t="s">
        <v>218</v>
      </c>
      <c r="D57" s="347"/>
      <c r="E57" s="347"/>
      <c r="F57" s="347"/>
      <c r="G57" s="347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6"/>
      <c r="Z57" s="146"/>
      <c r="AA57" s="146"/>
      <c r="AB57" s="146"/>
      <c r="AC57" s="146"/>
      <c r="AD57" s="146"/>
      <c r="AE57" s="146"/>
      <c r="AF57" s="146"/>
      <c r="AG57" s="146" t="s">
        <v>195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ht="15" customHeight="1" outlineLevel="1">
      <c r="A58" s="147"/>
      <c r="B58" s="148"/>
      <c r="C58" s="149" t="s">
        <v>219</v>
      </c>
      <c r="D58" s="150"/>
      <c r="E58" s="151">
        <v>25.18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6"/>
      <c r="Z58" s="146"/>
      <c r="AA58" s="146"/>
      <c r="AB58" s="146"/>
      <c r="AC58" s="146"/>
      <c r="AD58" s="146"/>
      <c r="AE58" s="146"/>
      <c r="AF58" s="146"/>
      <c r="AG58" s="146" t="s">
        <v>161</v>
      </c>
      <c r="AH58" s="146">
        <v>0</v>
      </c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ht="15" customHeight="1" outlineLevel="1">
      <c r="A59" s="147"/>
      <c r="B59" s="148"/>
      <c r="C59" s="149" t="s">
        <v>220</v>
      </c>
      <c r="D59" s="150"/>
      <c r="E59" s="151">
        <v>24.37</v>
      </c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6"/>
      <c r="Z59" s="146"/>
      <c r="AA59" s="146"/>
      <c r="AB59" s="146"/>
      <c r="AC59" s="146"/>
      <c r="AD59" s="146"/>
      <c r="AE59" s="146"/>
      <c r="AF59" s="146"/>
      <c r="AG59" s="146" t="s">
        <v>161</v>
      </c>
      <c r="AH59" s="146">
        <v>0</v>
      </c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15" customHeight="1" outlineLevel="1">
      <c r="A60" s="147"/>
      <c r="B60" s="148"/>
      <c r="C60" s="149" t="s">
        <v>221</v>
      </c>
      <c r="D60" s="150"/>
      <c r="E60" s="151">
        <v>52.93</v>
      </c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6"/>
      <c r="Z60" s="146"/>
      <c r="AA60" s="146"/>
      <c r="AB60" s="146"/>
      <c r="AC60" s="146"/>
      <c r="AD60" s="146"/>
      <c r="AE60" s="146"/>
      <c r="AF60" s="146"/>
      <c r="AG60" s="146" t="s">
        <v>161</v>
      </c>
      <c r="AH60" s="146">
        <v>0</v>
      </c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ht="15" customHeight="1" outlineLevel="1">
      <c r="A61" s="147"/>
      <c r="B61" s="148"/>
      <c r="C61" s="149" t="s">
        <v>222</v>
      </c>
      <c r="D61" s="150"/>
      <c r="E61" s="151">
        <v>6.7</v>
      </c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6"/>
      <c r="Z61" s="146"/>
      <c r="AA61" s="146"/>
      <c r="AB61" s="146"/>
      <c r="AC61" s="146"/>
      <c r="AD61" s="146"/>
      <c r="AE61" s="146"/>
      <c r="AF61" s="146"/>
      <c r="AG61" s="146" t="s">
        <v>161</v>
      </c>
      <c r="AH61" s="146">
        <v>0</v>
      </c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ht="15" customHeight="1" outlineLevel="1">
      <c r="A62" s="147"/>
      <c r="B62" s="148"/>
      <c r="C62" s="149" t="s">
        <v>223</v>
      </c>
      <c r="D62" s="150"/>
      <c r="E62" s="151">
        <v>21.7</v>
      </c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6"/>
      <c r="Z62" s="146"/>
      <c r="AA62" s="146"/>
      <c r="AB62" s="146"/>
      <c r="AC62" s="146"/>
      <c r="AD62" s="146"/>
      <c r="AE62" s="146"/>
      <c r="AF62" s="146"/>
      <c r="AG62" s="146" t="s">
        <v>161</v>
      </c>
      <c r="AH62" s="146">
        <v>0</v>
      </c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15" customHeight="1" outlineLevel="1">
      <c r="A63" s="147"/>
      <c r="B63" s="148"/>
      <c r="C63" s="149" t="s">
        <v>224</v>
      </c>
      <c r="D63" s="150"/>
      <c r="E63" s="151">
        <v>201.97</v>
      </c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6"/>
      <c r="Z63" s="146"/>
      <c r="AA63" s="146"/>
      <c r="AB63" s="146"/>
      <c r="AC63" s="146"/>
      <c r="AD63" s="146"/>
      <c r="AE63" s="146"/>
      <c r="AF63" s="146"/>
      <c r="AG63" s="146" t="s">
        <v>161</v>
      </c>
      <c r="AH63" s="146">
        <v>0</v>
      </c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ht="15" customHeight="1" outlineLevel="1">
      <c r="A64" s="147"/>
      <c r="B64" s="148"/>
      <c r="C64" s="149" t="s">
        <v>225</v>
      </c>
      <c r="D64" s="150"/>
      <c r="E64" s="151">
        <v>33.48</v>
      </c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6"/>
      <c r="Z64" s="146"/>
      <c r="AA64" s="146"/>
      <c r="AB64" s="146"/>
      <c r="AC64" s="146"/>
      <c r="AD64" s="146"/>
      <c r="AE64" s="146"/>
      <c r="AF64" s="146"/>
      <c r="AG64" s="146" t="s">
        <v>161</v>
      </c>
      <c r="AH64" s="146">
        <v>0</v>
      </c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ht="15" customHeight="1" outlineLevel="1">
      <c r="A65" s="147"/>
      <c r="B65" s="148"/>
      <c r="C65" s="149" t="s">
        <v>226</v>
      </c>
      <c r="D65" s="150"/>
      <c r="E65" s="151">
        <v>25.99</v>
      </c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6"/>
      <c r="Z65" s="146"/>
      <c r="AA65" s="146"/>
      <c r="AB65" s="146"/>
      <c r="AC65" s="146"/>
      <c r="AD65" s="146"/>
      <c r="AE65" s="146"/>
      <c r="AF65" s="146"/>
      <c r="AG65" s="146" t="s">
        <v>161</v>
      </c>
      <c r="AH65" s="146">
        <v>0</v>
      </c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ht="15" customHeight="1" outlineLevel="1">
      <c r="A66" s="147"/>
      <c r="B66" s="148"/>
      <c r="C66" s="149" t="s">
        <v>227</v>
      </c>
      <c r="D66" s="150"/>
      <c r="E66" s="151">
        <v>25.5</v>
      </c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6"/>
      <c r="Z66" s="146"/>
      <c r="AA66" s="146"/>
      <c r="AB66" s="146"/>
      <c r="AC66" s="146"/>
      <c r="AD66" s="146"/>
      <c r="AE66" s="146"/>
      <c r="AF66" s="146"/>
      <c r="AG66" s="146" t="s">
        <v>161</v>
      </c>
      <c r="AH66" s="146">
        <v>0</v>
      </c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ht="15" customHeight="1" outlineLevel="1">
      <c r="A67" s="147"/>
      <c r="B67" s="148"/>
      <c r="C67" s="149" t="s">
        <v>228</v>
      </c>
      <c r="D67" s="150"/>
      <c r="E67" s="151">
        <v>24.37</v>
      </c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6"/>
      <c r="Z67" s="146"/>
      <c r="AA67" s="146"/>
      <c r="AB67" s="146"/>
      <c r="AC67" s="146"/>
      <c r="AD67" s="146"/>
      <c r="AE67" s="146"/>
      <c r="AF67" s="146"/>
      <c r="AG67" s="146" t="s">
        <v>161</v>
      </c>
      <c r="AH67" s="146">
        <v>0</v>
      </c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ht="15" customHeight="1" outlineLevel="1">
      <c r="A68" s="147"/>
      <c r="B68" s="148"/>
      <c r="C68" s="149" t="s">
        <v>229</v>
      </c>
      <c r="D68" s="150"/>
      <c r="E68" s="151">
        <v>24.37</v>
      </c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6"/>
      <c r="Z68" s="146"/>
      <c r="AA68" s="146"/>
      <c r="AB68" s="146"/>
      <c r="AC68" s="146"/>
      <c r="AD68" s="146"/>
      <c r="AE68" s="146"/>
      <c r="AF68" s="146"/>
      <c r="AG68" s="146" t="s">
        <v>161</v>
      </c>
      <c r="AH68" s="146">
        <v>0</v>
      </c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ht="15" customHeight="1" outlineLevel="1">
      <c r="A69" s="147"/>
      <c r="B69" s="148"/>
      <c r="C69" s="149" t="s">
        <v>230</v>
      </c>
      <c r="D69" s="150"/>
      <c r="E69" s="151">
        <v>54.23</v>
      </c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6"/>
      <c r="Z69" s="146"/>
      <c r="AA69" s="146"/>
      <c r="AB69" s="146"/>
      <c r="AC69" s="146"/>
      <c r="AD69" s="146"/>
      <c r="AE69" s="146"/>
      <c r="AF69" s="146"/>
      <c r="AG69" s="146" t="s">
        <v>161</v>
      </c>
      <c r="AH69" s="146">
        <v>0</v>
      </c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ht="15" customHeight="1" outlineLevel="1">
      <c r="A70" s="147"/>
      <c r="B70" s="148"/>
      <c r="C70" s="149" t="s">
        <v>231</v>
      </c>
      <c r="D70" s="150"/>
      <c r="E70" s="151">
        <v>109.04</v>
      </c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6"/>
      <c r="Z70" s="146"/>
      <c r="AA70" s="146"/>
      <c r="AB70" s="146"/>
      <c r="AC70" s="146"/>
      <c r="AD70" s="146"/>
      <c r="AE70" s="146"/>
      <c r="AF70" s="146"/>
      <c r="AG70" s="146" t="s">
        <v>161</v>
      </c>
      <c r="AH70" s="146">
        <v>0</v>
      </c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ht="15" customHeight="1" outlineLevel="1">
      <c r="A71" s="147"/>
      <c r="B71" s="148"/>
      <c r="C71" s="149" t="s">
        <v>232</v>
      </c>
      <c r="D71" s="150"/>
      <c r="E71" s="151">
        <v>13.01</v>
      </c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6"/>
      <c r="Z71" s="146"/>
      <c r="AA71" s="146"/>
      <c r="AB71" s="146"/>
      <c r="AC71" s="146"/>
      <c r="AD71" s="146"/>
      <c r="AE71" s="146"/>
      <c r="AF71" s="146"/>
      <c r="AG71" s="146" t="s">
        <v>161</v>
      </c>
      <c r="AH71" s="146">
        <v>0</v>
      </c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ht="15" customHeight="1" outlineLevel="1">
      <c r="A72" s="147"/>
      <c r="B72" s="148"/>
      <c r="C72" s="149" t="s">
        <v>233</v>
      </c>
      <c r="D72" s="150"/>
      <c r="E72" s="151">
        <v>108.74</v>
      </c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6"/>
      <c r="Z72" s="146"/>
      <c r="AA72" s="146"/>
      <c r="AB72" s="146"/>
      <c r="AC72" s="146"/>
      <c r="AD72" s="146"/>
      <c r="AE72" s="146"/>
      <c r="AF72" s="146"/>
      <c r="AG72" s="146" t="s">
        <v>161</v>
      </c>
      <c r="AH72" s="146">
        <v>0</v>
      </c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ht="15" customHeight="1" outlineLevel="1">
      <c r="A73" s="147"/>
      <c r="B73" s="148"/>
      <c r="C73" s="149" t="s">
        <v>234</v>
      </c>
      <c r="D73" s="150"/>
      <c r="E73" s="151">
        <v>17.61</v>
      </c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6"/>
      <c r="Z73" s="146"/>
      <c r="AA73" s="146"/>
      <c r="AB73" s="146"/>
      <c r="AC73" s="146"/>
      <c r="AD73" s="146"/>
      <c r="AE73" s="146"/>
      <c r="AF73" s="146"/>
      <c r="AG73" s="146" t="s">
        <v>161</v>
      </c>
      <c r="AH73" s="146">
        <v>0</v>
      </c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ht="15" customHeight="1" outlineLevel="1">
      <c r="A74" s="147"/>
      <c r="B74" s="148"/>
      <c r="C74" s="149" t="s">
        <v>235</v>
      </c>
      <c r="D74" s="150"/>
      <c r="E74" s="151">
        <v>15.81</v>
      </c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6"/>
      <c r="Z74" s="146"/>
      <c r="AA74" s="146"/>
      <c r="AB74" s="146"/>
      <c r="AC74" s="146"/>
      <c r="AD74" s="146"/>
      <c r="AE74" s="146"/>
      <c r="AF74" s="146"/>
      <c r="AG74" s="146" t="s">
        <v>161</v>
      </c>
      <c r="AH74" s="146">
        <v>0</v>
      </c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ht="15" customHeight="1" outlineLevel="1">
      <c r="A75" s="147"/>
      <c r="B75" s="148"/>
      <c r="C75" s="149" t="s">
        <v>236</v>
      </c>
      <c r="D75" s="150"/>
      <c r="E75" s="151">
        <v>6.74</v>
      </c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6"/>
      <c r="Z75" s="146"/>
      <c r="AA75" s="146"/>
      <c r="AB75" s="146"/>
      <c r="AC75" s="146"/>
      <c r="AD75" s="146"/>
      <c r="AE75" s="146"/>
      <c r="AF75" s="146"/>
      <c r="AG75" s="146" t="s">
        <v>161</v>
      </c>
      <c r="AH75" s="146">
        <v>0</v>
      </c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ht="15" customHeight="1" outlineLevel="1">
      <c r="A76" s="147"/>
      <c r="B76" s="148"/>
      <c r="C76" s="149" t="s">
        <v>237</v>
      </c>
      <c r="D76" s="150"/>
      <c r="E76" s="151">
        <v>12.8</v>
      </c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6"/>
      <c r="Z76" s="146"/>
      <c r="AA76" s="146"/>
      <c r="AB76" s="146"/>
      <c r="AC76" s="146"/>
      <c r="AD76" s="146"/>
      <c r="AE76" s="146"/>
      <c r="AF76" s="146"/>
      <c r="AG76" s="146" t="s">
        <v>161</v>
      </c>
      <c r="AH76" s="146">
        <v>0</v>
      </c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ht="15" customHeight="1" outlineLevel="1">
      <c r="A77" s="137">
        <v>13</v>
      </c>
      <c r="B77" s="138" t="s">
        <v>238</v>
      </c>
      <c r="C77" s="139" t="s">
        <v>239</v>
      </c>
      <c r="D77" s="140" t="s">
        <v>152</v>
      </c>
      <c r="E77" s="141">
        <v>8</v>
      </c>
      <c r="F77" s="142"/>
      <c r="G77" s="143">
        <f>ROUND(E77*F77,2)</f>
        <v>0</v>
      </c>
      <c r="H77" s="142"/>
      <c r="I77" s="143">
        <f>ROUND(E77*H77,2)</f>
        <v>0</v>
      </c>
      <c r="J77" s="142"/>
      <c r="K77" s="143">
        <f>ROUND(E77*J77,2)</f>
        <v>0</v>
      </c>
      <c r="L77" s="143">
        <v>21</v>
      </c>
      <c r="M77" s="143">
        <f>G77*(1+L77/100)</f>
        <v>0</v>
      </c>
      <c r="N77" s="143">
        <v>0.00867</v>
      </c>
      <c r="O77" s="143">
        <f>ROUND(E77*N77,2)</f>
        <v>0.07</v>
      </c>
      <c r="P77" s="143">
        <v>0</v>
      </c>
      <c r="Q77" s="143">
        <f>ROUND(E77*P77,2)</f>
        <v>0</v>
      </c>
      <c r="R77" s="143" t="s">
        <v>153</v>
      </c>
      <c r="S77" s="143" t="s">
        <v>154</v>
      </c>
      <c r="T77" s="144" t="s">
        <v>155</v>
      </c>
      <c r="U77" s="145">
        <v>0.35974</v>
      </c>
      <c r="V77" s="145">
        <f>ROUND(E77*U77,2)</f>
        <v>2.88</v>
      </c>
      <c r="W77" s="145"/>
      <c r="X77" s="145" t="s">
        <v>156</v>
      </c>
      <c r="Y77" s="146"/>
      <c r="Z77" s="146"/>
      <c r="AA77" s="146"/>
      <c r="AB77" s="146"/>
      <c r="AC77" s="146"/>
      <c r="AD77" s="146"/>
      <c r="AE77" s="146"/>
      <c r="AF77" s="146"/>
      <c r="AG77" s="146" t="s">
        <v>157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ht="15" customHeight="1" outlineLevel="1">
      <c r="A78" s="147"/>
      <c r="B78" s="148"/>
      <c r="C78" s="348" t="s">
        <v>240</v>
      </c>
      <c r="D78" s="349"/>
      <c r="E78" s="349"/>
      <c r="F78" s="349"/>
      <c r="G78" s="349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6"/>
      <c r="Z78" s="146"/>
      <c r="AA78" s="146"/>
      <c r="AB78" s="146"/>
      <c r="AC78" s="146"/>
      <c r="AD78" s="146"/>
      <c r="AE78" s="146"/>
      <c r="AF78" s="146"/>
      <c r="AG78" s="146" t="s">
        <v>159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52" t="str">
        <f>C78</f>
        <v>jakoukoliv maltou, z pomocného pracovního lešení o výšce podlahy do 1900 mm a pro zatížení do 1,5 kPa,</v>
      </c>
      <c r="BB78" s="146"/>
      <c r="BC78" s="146"/>
      <c r="BD78" s="146"/>
      <c r="BE78" s="146"/>
      <c r="BF78" s="146"/>
      <c r="BG78" s="146"/>
      <c r="BH78" s="146"/>
    </row>
    <row r="79" spans="1:60" ht="15" customHeight="1" outlineLevel="1">
      <c r="A79" s="147"/>
      <c r="B79" s="148"/>
      <c r="C79" s="149" t="s">
        <v>241</v>
      </c>
      <c r="D79" s="150"/>
      <c r="E79" s="151">
        <v>8</v>
      </c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46"/>
      <c r="AA79" s="146"/>
      <c r="AB79" s="146"/>
      <c r="AC79" s="146"/>
      <c r="AD79" s="146"/>
      <c r="AE79" s="146"/>
      <c r="AF79" s="146"/>
      <c r="AG79" s="146" t="s">
        <v>161</v>
      </c>
      <c r="AH79" s="146">
        <v>0</v>
      </c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ht="22.5" outlineLevel="1">
      <c r="A80" s="137">
        <v>14</v>
      </c>
      <c r="B80" s="138" t="s">
        <v>242</v>
      </c>
      <c r="C80" s="139" t="s">
        <v>243</v>
      </c>
      <c r="D80" s="140" t="s">
        <v>188</v>
      </c>
      <c r="E80" s="141">
        <v>30</v>
      </c>
      <c r="F80" s="142"/>
      <c r="G80" s="143">
        <f>ROUND(E80*F80,2)</f>
        <v>0</v>
      </c>
      <c r="H80" s="142"/>
      <c r="I80" s="143">
        <f>ROUND(E80*H80,2)</f>
        <v>0</v>
      </c>
      <c r="J80" s="142"/>
      <c r="K80" s="143">
        <f>ROUND(E80*J80,2)</f>
        <v>0</v>
      </c>
      <c r="L80" s="143">
        <v>21</v>
      </c>
      <c r="M80" s="143">
        <f>G80*(1+L80/100)</f>
        <v>0</v>
      </c>
      <c r="N80" s="143">
        <v>0.00156</v>
      </c>
      <c r="O80" s="143">
        <f>ROUND(E80*N80,2)</f>
        <v>0.05</v>
      </c>
      <c r="P80" s="143">
        <v>0</v>
      </c>
      <c r="Q80" s="143">
        <f>ROUND(E80*P80,2)</f>
        <v>0</v>
      </c>
      <c r="R80" s="143" t="s">
        <v>153</v>
      </c>
      <c r="S80" s="143" t="s">
        <v>154</v>
      </c>
      <c r="T80" s="144" t="s">
        <v>155</v>
      </c>
      <c r="U80" s="145">
        <v>0.12</v>
      </c>
      <c r="V80" s="145">
        <f>ROUND(E80*U80,2)</f>
        <v>3.6</v>
      </c>
      <c r="W80" s="145"/>
      <c r="X80" s="145" t="s">
        <v>156</v>
      </c>
      <c r="Y80" s="146"/>
      <c r="Z80" s="146"/>
      <c r="AA80" s="146"/>
      <c r="AB80" s="146"/>
      <c r="AC80" s="146"/>
      <c r="AD80" s="146"/>
      <c r="AE80" s="146"/>
      <c r="AF80" s="146"/>
      <c r="AG80" s="146" t="s">
        <v>157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15" customHeight="1" outlineLevel="1">
      <c r="A81" s="147"/>
      <c r="B81" s="148"/>
      <c r="C81" s="348" t="s">
        <v>244</v>
      </c>
      <c r="D81" s="349"/>
      <c r="E81" s="349"/>
      <c r="F81" s="349"/>
      <c r="G81" s="349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6"/>
      <c r="Z81" s="146"/>
      <c r="AA81" s="146"/>
      <c r="AB81" s="146"/>
      <c r="AC81" s="146"/>
      <c r="AD81" s="146"/>
      <c r="AE81" s="146"/>
      <c r="AF81" s="146"/>
      <c r="AG81" s="146" t="s">
        <v>159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ht="15" customHeight="1" outlineLevel="1">
      <c r="A82" s="147"/>
      <c r="B82" s="148"/>
      <c r="C82" s="149" t="s">
        <v>245</v>
      </c>
      <c r="D82" s="150"/>
      <c r="E82" s="151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6"/>
      <c r="Z82" s="146"/>
      <c r="AA82" s="146"/>
      <c r="AB82" s="146"/>
      <c r="AC82" s="146"/>
      <c r="AD82" s="146"/>
      <c r="AE82" s="146"/>
      <c r="AF82" s="146"/>
      <c r="AG82" s="146" t="s">
        <v>161</v>
      </c>
      <c r="AH82" s="146">
        <v>0</v>
      </c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ht="15" customHeight="1" outlineLevel="1">
      <c r="A83" s="147"/>
      <c r="B83" s="148"/>
      <c r="C83" s="149" t="s">
        <v>246</v>
      </c>
      <c r="D83" s="150"/>
      <c r="E83" s="151">
        <v>30</v>
      </c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6"/>
      <c r="Z83" s="146"/>
      <c r="AA83" s="146"/>
      <c r="AB83" s="146"/>
      <c r="AC83" s="146"/>
      <c r="AD83" s="146"/>
      <c r="AE83" s="146"/>
      <c r="AF83" s="146"/>
      <c r="AG83" s="146" t="s">
        <v>161</v>
      </c>
      <c r="AH83" s="146">
        <v>0</v>
      </c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ht="22.5" outlineLevel="1">
      <c r="A84" s="137">
        <v>15</v>
      </c>
      <c r="B84" s="138" t="s">
        <v>247</v>
      </c>
      <c r="C84" s="139" t="s">
        <v>248</v>
      </c>
      <c r="D84" s="140" t="s">
        <v>188</v>
      </c>
      <c r="E84" s="141">
        <v>50</v>
      </c>
      <c r="F84" s="142"/>
      <c r="G84" s="143">
        <f>ROUND(E84*F84,2)</f>
        <v>0</v>
      </c>
      <c r="H84" s="142"/>
      <c r="I84" s="143">
        <f>ROUND(E84*H84,2)</f>
        <v>0</v>
      </c>
      <c r="J84" s="142"/>
      <c r="K84" s="143">
        <f>ROUND(E84*J84,2)</f>
        <v>0</v>
      </c>
      <c r="L84" s="143">
        <v>21</v>
      </c>
      <c r="M84" s="143">
        <f>G84*(1+L84/100)</f>
        <v>0</v>
      </c>
      <c r="N84" s="143">
        <v>0.00433</v>
      </c>
      <c r="O84" s="143">
        <f>ROUND(E84*N84,2)</f>
        <v>0.22</v>
      </c>
      <c r="P84" s="143">
        <v>0</v>
      </c>
      <c r="Q84" s="143">
        <f>ROUND(E84*P84,2)</f>
        <v>0</v>
      </c>
      <c r="R84" s="143" t="s">
        <v>153</v>
      </c>
      <c r="S84" s="143" t="s">
        <v>154</v>
      </c>
      <c r="T84" s="144" t="s">
        <v>155</v>
      </c>
      <c r="U84" s="145">
        <v>0.152</v>
      </c>
      <c r="V84" s="145">
        <f>ROUND(E84*U84,2)</f>
        <v>7.6</v>
      </c>
      <c r="W84" s="145"/>
      <c r="X84" s="145" t="s">
        <v>156</v>
      </c>
      <c r="Y84" s="146"/>
      <c r="Z84" s="146"/>
      <c r="AA84" s="146"/>
      <c r="AB84" s="146"/>
      <c r="AC84" s="146"/>
      <c r="AD84" s="146"/>
      <c r="AE84" s="146"/>
      <c r="AF84" s="146"/>
      <c r="AG84" s="146" t="s">
        <v>157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ht="15" customHeight="1" outlineLevel="1">
      <c r="A85" s="147"/>
      <c r="B85" s="148"/>
      <c r="C85" s="348" t="s">
        <v>244</v>
      </c>
      <c r="D85" s="349"/>
      <c r="E85" s="349"/>
      <c r="F85" s="349"/>
      <c r="G85" s="349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6"/>
      <c r="Z85" s="146"/>
      <c r="AA85" s="146"/>
      <c r="AB85" s="146"/>
      <c r="AC85" s="146"/>
      <c r="AD85" s="146"/>
      <c r="AE85" s="146"/>
      <c r="AF85" s="146"/>
      <c r="AG85" s="146" t="s">
        <v>159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ht="15" customHeight="1" outlineLevel="1">
      <c r="A86" s="147"/>
      <c r="B86" s="148"/>
      <c r="C86" s="149" t="s">
        <v>249</v>
      </c>
      <c r="D86" s="150"/>
      <c r="E86" s="151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6"/>
      <c r="Z86" s="146"/>
      <c r="AA86" s="146"/>
      <c r="AB86" s="146"/>
      <c r="AC86" s="146"/>
      <c r="AD86" s="146"/>
      <c r="AE86" s="146"/>
      <c r="AF86" s="146"/>
      <c r="AG86" s="146" t="s">
        <v>161</v>
      </c>
      <c r="AH86" s="146">
        <v>0</v>
      </c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ht="15" customHeight="1" outlineLevel="1">
      <c r="A87" s="147"/>
      <c r="B87" s="148"/>
      <c r="C87" s="149" t="s">
        <v>250</v>
      </c>
      <c r="D87" s="150"/>
      <c r="E87" s="151">
        <v>50</v>
      </c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6"/>
      <c r="Z87" s="146"/>
      <c r="AA87" s="146"/>
      <c r="AB87" s="146"/>
      <c r="AC87" s="146"/>
      <c r="AD87" s="146"/>
      <c r="AE87" s="146"/>
      <c r="AF87" s="146"/>
      <c r="AG87" s="146" t="s">
        <v>161</v>
      </c>
      <c r="AH87" s="146">
        <v>0</v>
      </c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ht="22.5" outlineLevel="1">
      <c r="A88" s="137">
        <v>16</v>
      </c>
      <c r="B88" s="138" t="s">
        <v>251</v>
      </c>
      <c r="C88" s="139" t="s">
        <v>252</v>
      </c>
      <c r="D88" s="140" t="s">
        <v>188</v>
      </c>
      <c r="E88" s="141">
        <v>25</v>
      </c>
      <c r="F88" s="142"/>
      <c r="G88" s="143">
        <f>ROUND(E88*F88,2)</f>
        <v>0</v>
      </c>
      <c r="H88" s="142"/>
      <c r="I88" s="143">
        <f>ROUND(E88*H88,2)</f>
        <v>0</v>
      </c>
      <c r="J88" s="142"/>
      <c r="K88" s="143">
        <f>ROUND(E88*J88,2)</f>
        <v>0</v>
      </c>
      <c r="L88" s="143">
        <v>21</v>
      </c>
      <c r="M88" s="143">
        <f>G88*(1+L88/100)</f>
        <v>0</v>
      </c>
      <c r="N88" s="143">
        <v>0.01733</v>
      </c>
      <c r="O88" s="143">
        <f>ROUND(E88*N88,2)</f>
        <v>0.43</v>
      </c>
      <c r="P88" s="143">
        <v>0</v>
      </c>
      <c r="Q88" s="143">
        <f>ROUND(E88*P88,2)</f>
        <v>0</v>
      </c>
      <c r="R88" s="143" t="s">
        <v>153</v>
      </c>
      <c r="S88" s="143" t="s">
        <v>154</v>
      </c>
      <c r="T88" s="144" t="s">
        <v>155</v>
      </c>
      <c r="U88" s="145">
        <v>0.253</v>
      </c>
      <c r="V88" s="145">
        <f>ROUND(E88*U88,2)</f>
        <v>6.33</v>
      </c>
      <c r="W88" s="145"/>
      <c r="X88" s="145" t="s">
        <v>156</v>
      </c>
      <c r="Y88" s="146"/>
      <c r="Z88" s="146"/>
      <c r="AA88" s="146"/>
      <c r="AB88" s="146"/>
      <c r="AC88" s="146"/>
      <c r="AD88" s="146"/>
      <c r="AE88" s="146"/>
      <c r="AF88" s="146"/>
      <c r="AG88" s="146" t="s">
        <v>157</v>
      </c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ht="15" customHeight="1" outlineLevel="1">
      <c r="A89" s="147"/>
      <c r="B89" s="148"/>
      <c r="C89" s="348" t="s">
        <v>244</v>
      </c>
      <c r="D89" s="349"/>
      <c r="E89" s="349"/>
      <c r="F89" s="349"/>
      <c r="G89" s="349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6"/>
      <c r="Z89" s="146"/>
      <c r="AA89" s="146"/>
      <c r="AB89" s="146"/>
      <c r="AC89" s="146"/>
      <c r="AD89" s="146"/>
      <c r="AE89" s="146"/>
      <c r="AF89" s="146"/>
      <c r="AG89" s="146" t="s">
        <v>159</v>
      </c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ht="15" customHeight="1" outlineLevel="1">
      <c r="A90" s="147"/>
      <c r="B90" s="148"/>
      <c r="C90" s="149" t="s">
        <v>249</v>
      </c>
      <c r="D90" s="150"/>
      <c r="E90" s="151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6"/>
      <c r="Z90" s="146"/>
      <c r="AA90" s="146"/>
      <c r="AB90" s="146"/>
      <c r="AC90" s="146"/>
      <c r="AD90" s="146"/>
      <c r="AE90" s="146"/>
      <c r="AF90" s="146"/>
      <c r="AG90" s="146" t="s">
        <v>161</v>
      </c>
      <c r="AH90" s="146">
        <v>0</v>
      </c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ht="15" customHeight="1" outlineLevel="1">
      <c r="A91" s="147"/>
      <c r="B91" s="148"/>
      <c r="C91" s="149" t="s">
        <v>253</v>
      </c>
      <c r="D91" s="150"/>
      <c r="E91" s="151">
        <v>25</v>
      </c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6"/>
      <c r="Z91" s="146"/>
      <c r="AA91" s="146"/>
      <c r="AB91" s="146"/>
      <c r="AC91" s="146"/>
      <c r="AD91" s="146"/>
      <c r="AE91" s="146"/>
      <c r="AF91" s="146"/>
      <c r="AG91" s="146" t="s">
        <v>161</v>
      </c>
      <c r="AH91" s="146">
        <v>0</v>
      </c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ht="15" customHeight="1" outlineLevel="1">
      <c r="A92" s="137">
        <v>17</v>
      </c>
      <c r="B92" s="138" t="s">
        <v>254</v>
      </c>
      <c r="C92" s="139" t="s">
        <v>255</v>
      </c>
      <c r="D92" s="140" t="s">
        <v>188</v>
      </c>
      <c r="E92" s="141">
        <v>137.55</v>
      </c>
      <c r="F92" s="142"/>
      <c r="G92" s="143">
        <f>ROUND(E92*F92,2)</f>
        <v>0</v>
      </c>
      <c r="H92" s="142"/>
      <c r="I92" s="143">
        <f>ROUND(E92*H92,2)</f>
        <v>0</v>
      </c>
      <c r="J92" s="142"/>
      <c r="K92" s="143">
        <f>ROUND(E92*J92,2)</f>
        <v>0</v>
      </c>
      <c r="L92" s="143">
        <v>21</v>
      </c>
      <c r="M92" s="143">
        <f>G92*(1+L92/100)</f>
        <v>0</v>
      </c>
      <c r="N92" s="143">
        <v>0.00238</v>
      </c>
      <c r="O92" s="143">
        <f>ROUND(E92*N92,2)</f>
        <v>0.33</v>
      </c>
      <c r="P92" s="143">
        <v>0</v>
      </c>
      <c r="Q92" s="143">
        <f>ROUND(E92*P92,2)</f>
        <v>0</v>
      </c>
      <c r="R92" s="143" t="s">
        <v>153</v>
      </c>
      <c r="S92" s="143" t="s">
        <v>154</v>
      </c>
      <c r="T92" s="144" t="s">
        <v>155</v>
      </c>
      <c r="U92" s="145">
        <v>0.18233</v>
      </c>
      <c r="V92" s="145">
        <f>ROUND(E92*U92,2)</f>
        <v>25.08</v>
      </c>
      <c r="W92" s="145"/>
      <c r="X92" s="145" t="s">
        <v>156</v>
      </c>
      <c r="Y92" s="146"/>
      <c r="Z92" s="146"/>
      <c r="AA92" s="146"/>
      <c r="AB92" s="146"/>
      <c r="AC92" s="146"/>
      <c r="AD92" s="146"/>
      <c r="AE92" s="146"/>
      <c r="AF92" s="146"/>
      <c r="AG92" s="146" t="s">
        <v>157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ht="15" customHeight="1" outlineLevel="1">
      <c r="A93" s="147"/>
      <c r="B93" s="148"/>
      <c r="C93" s="149" t="s">
        <v>256</v>
      </c>
      <c r="D93" s="150"/>
      <c r="E93" s="151">
        <v>9.9</v>
      </c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6"/>
      <c r="Z93" s="146"/>
      <c r="AA93" s="146"/>
      <c r="AB93" s="146"/>
      <c r="AC93" s="146"/>
      <c r="AD93" s="146"/>
      <c r="AE93" s="146"/>
      <c r="AF93" s="146"/>
      <c r="AG93" s="146" t="s">
        <v>161</v>
      </c>
      <c r="AH93" s="146">
        <v>0</v>
      </c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ht="15" customHeight="1" outlineLevel="1">
      <c r="A94" s="147"/>
      <c r="B94" s="148"/>
      <c r="C94" s="149" t="s">
        <v>257</v>
      </c>
      <c r="D94" s="150"/>
      <c r="E94" s="151">
        <v>15.6</v>
      </c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6"/>
      <c r="Z94" s="146"/>
      <c r="AA94" s="146"/>
      <c r="AB94" s="146"/>
      <c r="AC94" s="146"/>
      <c r="AD94" s="146"/>
      <c r="AE94" s="146"/>
      <c r="AF94" s="146"/>
      <c r="AG94" s="146" t="s">
        <v>161</v>
      </c>
      <c r="AH94" s="146">
        <v>0</v>
      </c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ht="15" customHeight="1" outlineLevel="1">
      <c r="A95" s="147"/>
      <c r="B95" s="148"/>
      <c r="C95" s="149" t="s">
        <v>258</v>
      </c>
      <c r="D95" s="150"/>
      <c r="E95" s="151">
        <v>9.9</v>
      </c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6"/>
      <c r="Z95" s="146"/>
      <c r="AA95" s="146"/>
      <c r="AB95" s="146"/>
      <c r="AC95" s="146"/>
      <c r="AD95" s="146"/>
      <c r="AE95" s="146"/>
      <c r="AF95" s="146"/>
      <c r="AG95" s="146" t="s">
        <v>161</v>
      </c>
      <c r="AH95" s="146">
        <v>0</v>
      </c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ht="15" customHeight="1" outlineLevel="1">
      <c r="A96" s="147"/>
      <c r="B96" s="148"/>
      <c r="C96" s="149" t="s">
        <v>259</v>
      </c>
      <c r="D96" s="150"/>
      <c r="E96" s="151">
        <v>9.9</v>
      </c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6"/>
      <c r="Z96" s="146"/>
      <c r="AA96" s="146"/>
      <c r="AB96" s="146"/>
      <c r="AC96" s="146"/>
      <c r="AD96" s="146"/>
      <c r="AE96" s="146"/>
      <c r="AF96" s="146"/>
      <c r="AG96" s="146" t="s">
        <v>161</v>
      </c>
      <c r="AH96" s="146">
        <v>0</v>
      </c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ht="15" customHeight="1" outlineLevel="1">
      <c r="A97" s="147"/>
      <c r="B97" s="148"/>
      <c r="C97" s="149" t="s">
        <v>260</v>
      </c>
      <c r="D97" s="150"/>
      <c r="E97" s="151">
        <v>9.9</v>
      </c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6"/>
      <c r="Z97" s="146"/>
      <c r="AA97" s="146"/>
      <c r="AB97" s="146"/>
      <c r="AC97" s="146"/>
      <c r="AD97" s="146"/>
      <c r="AE97" s="146"/>
      <c r="AF97" s="146"/>
      <c r="AG97" s="146" t="s">
        <v>161</v>
      </c>
      <c r="AH97" s="146">
        <v>0</v>
      </c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ht="15" customHeight="1" outlineLevel="1">
      <c r="A98" s="147"/>
      <c r="B98" s="148"/>
      <c r="C98" s="149" t="s">
        <v>261</v>
      </c>
      <c r="D98" s="150"/>
      <c r="E98" s="151">
        <v>9.9</v>
      </c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6"/>
      <c r="Z98" s="146"/>
      <c r="AA98" s="146"/>
      <c r="AB98" s="146"/>
      <c r="AC98" s="146"/>
      <c r="AD98" s="146"/>
      <c r="AE98" s="146"/>
      <c r="AF98" s="146"/>
      <c r="AG98" s="146" t="s">
        <v>161</v>
      </c>
      <c r="AH98" s="146">
        <v>0</v>
      </c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ht="15" customHeight="1" outlineLevel="1">
      <c r="A99" s="147"/>
      <c r="B99" s="148"/>
      <c r="C99" s="149" t="s">
        <v>262</v>
      </c>
      <c r="D99" s="150"/>
      <c r="E99" s="151">
        <v>11.9</v>
      </c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6"/>
      <c r="Z99" s="146"/>
      <c r="AA99" s="146"/>
      <c r="AB99" s="146"/>
      <c r="AC99" s="146"/>
      <c r="AD99" s="146"/>
      <c r="AE99" s="146"/>
      <c r="AF99" s="146"/>
      <c r="AG99" s="146" t="s">
        <v>161</v>
      </c>
      <c r="AH99" s="146">
        <v>0</v>
      </c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ht="15" customHeight="1" outlineLevel="1">
      <c r="A100" s="147"/>
      <c r="B100" s="148"/>
      <c r="C100" s="149" t="s">
        <v>263</v>
      </c>
      <c r="D100" s="150"/>
      <c r="E100" s="151">
        <v>11.9</v>
      </c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6"/>
      <c r="Z100" s="146"/>
      <c r="AA100" s="146"/>
      <c r="AB100" s="146"/>
      <c r="AC100" s="146"/>
      <c r="AD100" s="146"/>
      <c r="AE100" s="146"/>
      <c r="AF100" s="146"/>
      <c r="AG100" s="146" t="s">
        <v>161</v>
      </c>
      <c r="AH100" s="146">
        <v>0</v>
      </c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ht="15" customHeight="1" outlineLevel="1">
      <c r="A101" s="147"/>
      <c r="B101" s="148"/>
      <c r="C101" s="149" t="s">
        <v>264</v>
      </c>
      <c r="D101" s="150"/>
      <c r="E101" s="151">
        <v>11.9</v>
      </c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6"/>
      <c r="Z101" s="146"/>
      <c r="AA101" s="146"/>
      <c r="AB101" s="146"/>
      <c r="AC101" s="146"/>
      <c r="AD101" s="146"/>
      <c r="AE101" s="146"/>
      <c r="AF101" s="146"/>
      <c r="AG101" s="146" t="s">
        <v>161</v>
      </c>
      <c r="AH101" s="146">
        <v>0</v>
      </c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ht="15" customHeight="1" outlineLevel="1">
      <c r="A102" s="147"/>
      <c r="B102" s="148"/>
      <c r="C102" s="149" t="s">
        <v>265</v>
      </c>
      <c r="D102" s="150"/>
      <c r="E102" s="151">
        <v>11.9</v>
      </c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6"/>
      <c r="Z102" s="146"/>
      <c r="AA102" s="146"/>
      <c r="AB102" s="146"/>
      <c r="AC102" s="146"/>
      <c r="AD102" s="146"/>
      <c r="AE102" s="146"/>
      <c r="AF102" s="146"/>
      <c r="AG102" s="146" t="s">
        <v>161</v>
      </c>
      <c r="AH102" s="146">
        <v>0</v>
      </c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ht="15" customHeight="1" outlineLevel="1">
      <c r="A103" s="147"/>
      <c r="B103" s="148"/>
      <c r="C103" s="149" t="s">
        <v>266</v>
      </c>
      <c r="D103" s="150"/>
      <c r="E103" s="151">
        <v>4.95</v>
      </c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6"/>
      <c r="Z103" s="146"/>
      <c r="AA103" s="146"/>
      <c r="AB103" s="146"/>
      <c r="AC103" s="146"/>
      <c r="AD103" s="146"/>
      <c r="AE103" s="146"/>
      <c r="AF103" s="146"/>
      <c r="AG103" s="146" t="s">
        <v>161</v>
      </c>
      <c r="AH103" s="146">
        <v>0</v>
      </c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0" ht="15" customHeight="1" outlineLevel="1">
      <c r="A104" s="147"/>
      <c r="B104" s="148"/>
      <c r="C104" s="149" t="s">
        <v>267</v>
      </c>
      <c r="D104" s="150"/>
      <c r="E104" s="151">
        <v>4.95</v>
      </c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6"/>
      <c r="Z104" s="146"/>
      <c r="AA104" s="146"/>
      <c r="AB104" s="146"/>
      <c r="AC104" s="146"/>
      <c r="AD104" s="146"/>
      <c r="AE104" s="146"/>
      <c r="AF104" s="146"/>
      <c r="AG104" s="146" t="s">
        <v>161</v>
      </c>
      <c r="AH104" s="146">
        <v>0</v>
      </c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ht="15" customHeight="1" outlineLevel="1">
      <c r="A105" s="147"/>
      <c r="B105" s="148"/>
      <c r="C105" s="149" t="s">
        <v>268</v>
      </c>
      <c r="D105" s="150"/>
      <c r="E105" s="151">
        <v>5.05</v>
      </c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6"/>
      <c r="Z105" s="146"/>
      <c r="AA105" s="146"/>
      <c r="AB105" s="146"/>
      <c r="AC105" s="146"/>
      <c r="AD105" s="146"/>
      <c r="AE105" s="146"/>
      <c r="AF105" s="146"/>
      <c r="AG105" s="146" t="s">
        <v>161</v>
      </c>
      <c r="AH105" s="146">
        <v>0</v>
      </c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0" ht="15" customHeight="1" outlineLevel="1">
      <c r="A106" s="147"/>
      <c r="B106" s="148"/>
      <c r="C106" s="149" t="s">
        <v>269</v>
      </c>
      <c r="D106" s="150"/>
      <c r="E106" s="151">
        <v>9.9</v>
      </c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6"/>
      <c r="Z106" s="146"/>
      <c r="AA106" s="146"/>
      <c r="AB106" s="146"/>
      <c r="AC106" s="146"/>
      <c r="AD106" s="146"/>
      <c r="AE106" s="146"/>
      <c r="AF106" s="146"/>
      <c r="AG106" s="146" t="s">
        <v>161</v>
      </c>
      <c r="AH106" s="146">
        <v>0</v>
      </c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0" ht="15" outlineLevel="1">
      <c r="A107" s="137">
        <v>18</v>
      </c>
      <c r="B107" s="138" t="s">
        <v>270</v>
      </c>
      <c r="C107" s="139" t="s">
        <v>271</v>
      </c>
      <c r="D107" s="140" t="s">
        <v>180</v>
      </c>
      <c r="E107" s="141">
        <v>68</v>
      </c>
      <c r="F107" s="142"/>
      <c r="G107" s="143">
        <f>ROUND(E107*F107,2)</f>
        <v>0</v>
      </c>
      <c r="H107" s="142"/>
      <c r="I107" s="143">
        <f>ROUND(E107*H107,2)</f>
        <v>0</v>
      </c>
      <c r="J107" s="142"/>
      <c r="K107" s="143">
        <f>ROUND(E107*J107,2)</f>
        <v>0</v>
      </c>
      <c r="L107" s="143">
        <v>21</v>
      </c>
      <c r="M107" s="143">
        <f>G107*(1+L107/100)</f>
        <v>0</v>
      </c>
      <c r="N107" s="143">
        <v>0.04414</v>
      </c>
      <c r="O107" s="143">
        <f>ROUND(E107*N107,2)</f>
        <v>3</v>
      </c>
      <c r="P107" s="143">
        <v>0</v>
      </c>
      <c r="Q107" s="143">
        <f>ROUND(E107*P107,2)</f>
        <v>0</v>
      </c>
      <c r="R107" s="143" t="s">
        <v>169</v>
      </c>
      <c r="S107" s="143" t="s">
        <v>154</v>
      </c>
      <c r="T107" s="144" t="s">
        <v>155</v>
      </c>
      <c r="U107" s="145">
        <v>0.6</v>
      </c>
      <c r="V107" s="145">
        <f>ROUND(E107*U107,2)</f>
        <v>40.8</v>
      </c>
      <c r="W107" s="145"/>
      <c r="X107" s="145" t="s">
        <v>156</v>
      </c>
      <c r="Y107" s="146"/>
      <c r="Z107" s="146"/>
      <c r="AA107" s="146"/>
      <c r="AB107" s="146"/>
      <c r="AC107" s="146"/>
      <c r="AD107" s="146"/>
      <c r="AE107" s="146"/>
      <c r="AF107" s="146"/>
      <c r="AG107" s="146" t="s">
        <v>157</v>
      </c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</row>
    <row r="108" spans="1:60" ht="15" customHeight="1" outlineLevel="1">
      <c r="A108" s="147"/>
      <c r="B108" s="148"/>
      <c r="C108" s="149" t="s">
        <v>272</v>
      </c>
      <c r="D108" s="150"/>
      <c r="E108" s="151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6"/>
      <c r="Z108" s="146"/>
      <c r="AA108" s="146"/>
      <c r="AB108" s="146"/>
      <c r="AC108" s="146"/>
      <c r="AD108" s="146"/>
      <c r="AE108" s="146"/>
      <c r="AF108" s="146"/>
      <c r="AG108" s="146" t="s">
        <v>161</v>
      </c>
      <c r="AH108" s="146">
        <v>0</v>
      </c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ht="15" customHeight="1" outlineLevel="1">
      <c r="A109" s="147"/>
      <c r="B109" s="148"/>
      <c r="C109" s="149" t="s">
        <v>273</v>
      </c>
      <c r="D109" s="150"/>
      <c r="E109" s="151">
        <v>8</v>
      </c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6"/>
      <c r="Z109" s="146"/>
      <c r="AA109" s="146"/>
      <c r="AB109" s="146"/>
      <c r="AC109" s="146"/>
      <c r="AD109" s="146"/>
      <c r="AE109" s="146"/>
      <c r="AF109" s="146"/>
      <c r="AG109" s="146" t="s">
        <v>161</v>
      </c>
      <c r="AH109" s="146">
        <v>5</v>
      </c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ht="15" customHeight="1" outlineLevel="1">
      <c r="A110" s="147"/>
      <c r="B110" s="148"/>
      <c r="C110" s="149" t="s">
        <v>274</v>
      </c>
      <c r="D110" s="150"/>
      <c r="E110" s="151">
        <v>60</v>
      </c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6"/>
      <c r="Z110" s="146"/>
      <c r="AA110" s="146"/>
      <c r="AB110" s="146"/>
      <c r="AC110" s="146"/>
      <c r="AD110" s="146"/>
      <c r="AE110" s="146"/>
      <c r="AF110" s="146"/>
      <c r="AG110" s="146" t="s">
        <v>161</v>
      </c>
      <c r="AH110" s="146">
        <v>5</v>
      </c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ht="15" customHeight="1" outlineLevel="1">
      <c r="A111" s="137">
        <v>19</v>
      </c>
      <c r="B111" s="138" t="s">
        <v>275</v>
      </c>
      <c r="C111" s="139" t="s">
        <v>276</v>
      </c>
      <c r="D111" s="140" t="s">
        <v>180</v>
      </c>
      <c r="E111" s="141">
        <v>1577.22</v>
      </c>
      <c r="F111" s="142"/>
      <c r="G111" s="143">
        <f>ROUND(E111*F111,2)</f>
        <v>0</v>
      </c>
      <c r="H111" s="142"/>
      <c r="I111" s="143">
        <f>ROUND(E111*H111,2)</f>
        <v>0</v>
      </c>
      <c r="J111" s="142"/>
      <c r="K111" s="143">
        <f>ROUND(E111*J111,2)</f>
        <v>0</v>
      </c>
      <c r="L111" s="143">
        <v>21</v>
      </c>
      <c r="M111" s="143">
        <f>G111*(1+L111/100)</f>
        <v>0</v>
      </c>
      <c r="N111" s="143">
        <v>0.00355</v>
      </c>
      <c r="O111" s="143">
        <f>ROUND(E111*N111,2)</f>
        <v>5.6</v>
      </c>
      <c r="P111" s="143">
        <v>0</v>
      </c>
      <c r="Q111" s="143">
        <f>ROUND(E111*P111,2)</f>
        <v>0</v>
      </c>
      <c r="R111" s="143" t="s">
        <v>153</v>
      </c>
      <c r="S111" s="143" t="s">
        <v>154</v>
      </c>
      <c r="T111" s="144" t="s">
        <v>155</v>
      </c>
      <c r="U111" s="145">
        <v>0.17016</v>
      </c>
      <c r="V111" s="145">
        <f>ROUND(E111*U111,2)</f>
        <v>268.38</v>
      </c>
      <c r="W111" s="145"/>
      <c r="X111" s="145" t="s">
        <v>156</v>
      </c>
      <c r="Y111" s="146"/>
      <c r="Z111" s="146"/>
      <c r="AA111" s="146"/>
      <c r="AB111" s="146"/>
      <c r="AC111" s="146"/>
      <c r="AD111" s="146"/>
      <c r="AE111" s="146"/>
      <c r="AF111" s="146"/>
      <c r="AG111" s="146" t="s">
        <v>157</v>
      </c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ht="15" customHeight="1" outlineLevel="1">
      <c r="A112" s="147"/>
      <c r="B112" s="148"/>
      <c r="C112" s="149" t="s">
        <v>277</v>
      </c>
      <c r="D112" s="150"/>
      <c r="E112" s="151">
        <v>62.55</v>
      </c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6"/>
      <c r="Z112" s="146"/>
      <c r="AA112" s="146"/>
      <c r="AB112" s="146"/>
      <c r="AC112" s="146"/>
      <c r="AD112" s="146"/>
      <c r="AE112" s="146"/>
      <c r="AF112" s="146"/>
      <c r="AG112" s="146" t="s">
        <v>161</v>
      </c>
      <c r="AH112" s="146">
        <v>0</v>
      </c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60" ht="15" customHeight="1" outlineLevel="1">
      <c r="A113" s="147"/>
      <c r="B113" s="148"/>
      <c r="C113" s="149" t="s">
        <v>278</v>
      </c>
      <c r="D113" s="150"/>
      <c r="E113" s="151">
        <v>65.19</v>
      </c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6"/>
      <c r="Z113" s="146"/>
      <c r="AA113" s="146"/>
      <c r="AB113" s="146"/>
      <c r="AC113" s="146"/>
      <c r="AD113" s="146"/>
      <c r="AE113" s="146"/>
      <c r="AF113" s="146"/>
      <c r="AG113" s="146" t="s">
        <v>161</v>
      </c>
      <c r="AH113" s="146">
        <v>0</v>
      </c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</row>
    <row r="114" spans="1:60" ht="15" customHeight="1" outlineLevel="1">
      <c r="A114" s="147"/>
      <c r="B114" s="148"/>
      <c r="C114" s="149" t="s">
        <v>279</v>
      </c>
      <c r="D114" s="150"/>
      <c r="E114" s="151">
        <v>148</v>
      </c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6"/>
      <c r="Z114" s="146"/>
      <c r="AA114" s="146"/>
      <c r="AB114" s="146"/>
      <c r="AC114" s="146"/>
      <c r="AD114" s="146"/>
      <c r="AE114" s="146"/>
      <c r="AF114" s="146"/>
      <c r="AG114" s="146" t="s">
        <v>161</v>
      </c>
      <c r="AH114" s="146">
        <v>0</v>
      </c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ht="15" customHeight="1" outlineLevel="1">
      <c r="A115" s="147"/>
      <c r="B115" s="148"/>
      <c r="C115" s="149" t="s">
        <v>280</v>
      </c>
      <c r="D115" s="150"/>
      <c r="E115" s="151">
        <v>26.3</v>
      </c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6"/>
      <c r="Z115" s="146"/>
      <c r="AA115" s="146"/>
      <c r="AB115" s="146"/>
      <c r="AC115" s="146"/>
      <c r="AD115" s="146"/>
      <c r="AE115" s="146"/>
      <c r="AF115" s="146"/>
      <c r="AG115" s="146" t="s">
        <v>161</v>
      </c>
      <c r="AH115" s="146">
        <v>0</v>
      </c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</row>
    <row r="116" spans="1:60" ht="15" customHeight="1" outlineLevel="1">
      <c r="A116" s="147"/>
      <c r="B116" s="148"/>
      <c r="C116" s="149" t="s">
        <v>281</v>
      </c>
      <c r="D116" s="150"/>
      <c r="E116" s="151">
        <v>64.2</v>
      </c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6"/>
      <c r="Z116" s="146"/>
      <c r="AA116" s="146"/>
      <c r="AB116" s="146"/>
      <c r="AC116" s="146"/>
      <c r="AD116" s="146"/>
      <c r="AE116" s="146"/>
      <c r="AF116" s="146"/>
      <c r="AG116" s="146" t="s">
        <v>161</v>
      </c>
      <c r="AH116" s="146">
        <v>0</v>
      </c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ht="15" customHeight="1" outlineLevel="1">
      <c r="A117" s="147"/>
      <c r="B117" s="148"/>
      <c r="C117" s="149" t="s">
        <v>282</v>
      </c>
      <c r="D117" s="150"/>
      <c r="E117" s="151">
        <v>212.7</v>
      </c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6"/>
      <c r="Z117" s="146"/>
      <c r="AA117" s="146"/>
      <c r="AB117" s="146"/>
      <c r="AC117" s="146"/>
      <c r="AD117" s="146"/>
      <c r="AE117" s="146"/>
      <c r="AF117" s="146"/>
      <c r="AG117" s="146" t="s">
        <v>161</v>
      </c>
      <c r="AH117" s="146">
        <v>0</v>
      </c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ht="15" customHeight="1" outlineLevel="1">
      <c r="A118" s="147"/>
      <c r="B118" s="148"/>
      <c r="C118" s="149" t="s">
        <v>283</v>
      </c>
      <c r="D118" s="150"/>
      <c r="E118" s="151">
        <v>87.3</v>
      </c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6"/>
      <c r="Z118" s="146"/>
      <c r="AA118" s="146"/>
      <c r="AB118" s="146"/>
      <c r="AC118" s="146"/>
      <c r="AD118" s="146"/>
      <c r="AE118" s="146"/>
      <c r="AF118" s="146"/>
      <c r="AG118" s="146" t="s">
        <v>161</v>
      </c>
      <c r="AH118" s="146">
        <v>0</v>
      </c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</row>
    <row r="119" spans="1:60" ht="15" customHeight="1" outlineLevel="1">
      <c r="A119" s="147"/>
      <c r="B119" s="148"/>
      <c r="C119" s="149" t="s">
        <v>284</v>
      </c>
      <c r="D119" s="150"/>
      <c r="E119" s="151">
        <v>62.55</v>
      </c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6"/>
      <c r="Z119" s="146"/>
      <c r="AA119" s="146"/>
      <c r="AB119" s="146"/>
      <c r="AC119" s="146"/>
      <c r="AD119" s="146"/>
      <c r="AE119" s="146"/>
      <c r="AF119" s="146"/>
      <c r="AG119" s="146" t="s">
        <v>161</v>
      </c>
      <c r="AH119" s="146">
        <v>0</v>
      </c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</row>
    <row r="120" spans="1:60" ht="15" customHeight="1" outlineLevel="1">
      <c r="A120" s="147"/>
      <c r="B120" s="148"/>
      <c r="C120" s="149" t="s">
        <v>285</v>
      </c>
      <c r="D120" s="150"/>
      <c r="E120" s="151">
        <v>64.8</v>
      </c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6"/>
      <c r="Z120" s="146"/>
      <c r="AA120" s="146"/>
      <c r="AB120" s="146"/>
      <c r="AC120" s="146"/>
      <c r="AD120" s="146"/>
      <c r="AE120" s="146"/>
      <c r="AF120" s="146"/>
      <c r="AG120" s="146" t="s">
        <v>161</v>
      </c>
      <c r="AH120" s="146">
        <v>0</v>
      </c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</row>
    <row r="121" spans="1:60" ht="15" customHeight="1" outlineLevel="1">
      <c r="A121" s="147"/>
      <c r="B121" s="148"/>
      <c r="C121" s="149" t="s">
        <v>286</v>
      </c>
      <c r="D121" s="150"/>
      <c r="E121" s="151">
        <v>65.19</v>
      </c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6"/>
      <c r="Z121" s="146"/>
      <c r="AA121" s="146"/>
      <c r="AB121" s="146"/>
      <c r="AC121" s="146"/>
      <c r="AD121" s="146"/>
      <c r="AE121" s="146"/>
      <c r="AF121" s="146"/>
      <c r="AG121" s="146" t="s">
        <v>161</v>
      </c>
      <c r="AH121" s="146">
        <v>0</v>
      </c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</row>
    <row r="122" spans="1:60" ht="15" customHeight="1" outlineLevel="1">
      <c r="A122" s="147"/>
      <c r="B122" s="148"/>
      <c r="C122" s="149" t="s">
        <v>287</v>
      </c>
      <c r="D122" s="150"/>
      <c r="E122" s="151">
        <v>65.19</v>
      </c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6"/>
      <c r="Z122" s="146"/>
      <c r="AA122" s="146"/>
      <c r="AB122" s="146"/>
      <c r="AC122" s="146"/>
      <c r="AD122" s="146"/>
      <c r="AE122" s="146"/>
      <c r="AF122" s="146"/>
      <c r="AG122" s="146" t="s">
        <v>161</v>
      </c>
      <c r="AH122" s="146">
        <v>0</v>
      </c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</row>
    <row r="123" spans="1:60" ht="15" customHeight="1" outlineLevel="1">
      <c r="A123" s="147"/>
      <c r="B123" s="148"/>
      <c r="C123" s="149" t="s">
        <v>288</v>
      </c>
      <c r="D123" s="150"/>
      <c r="E123" s="151">
        <v>92.25</v>
      </c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6"/>
      <c r="Z123" s="146"/>
      <c r="AA123" s="146"/>
      <c r="AB123" s="146"/>
      <c r="AC123" s="146"/>
      <c r="AD123" s="146"/>
      <c r="AE123" s="146"/>
      <c r="AF123" s="146"/>
      <c r="AG123" s="146" t="s">
        <v>161</v>
      </c>
      <c r="AH123" s="146">
        <v>0</v>
      </c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</row>
    <row r="124" spans="1:60" ht="15" customHeight="1" outlineLevel="1">
      <c r="A124" s="147"/>
      <c r="B124" s="148"/>
      <c r="C124" s="149" t="s">
        <v>289</v>
      </c>
      <c r="D124" s="150"/>
      <c r="E124" s="151">
        <v>150.45</v>
      </c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6"/>
      <c r="Z124" s="146"/>
      <c r="AA124" s="146"/>
      <c r="AB124" s="146"/>
      <c r="AC124" s="146"/>
      <c r="AD124" s="146"/>
      <c r="AE124" s="146"/>
      <c r="AF124" s="146"/>
      <c r="AG124" s="146" t="s">
        <v>161</v>
      </c>
      <c r="AH124" s="146">
        <v>0</v>
      </c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</row>
    <row r="125" spans="1:60" ht="15" customHeight="1" outlineLevel="1">
      <c r="A125" s="147"/>
      <c r="B125" s="148"/>
      <c r="C125" s="149" t="s">
        <v>290</v>
      </c>
      <c r="D125" s="150"/>
      <c r="E125" s="151">
        <v>43.35</v>
      </c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6"/>
      <c r="Z125" s="146"/>
      <c r="AA125" s="146"/>
      <c r="AB125" s="146"/>
      <c r="AC125" s="146"/>
      <c r="AD125" s="146"/>
      <c r="AE125" s="146"/>
      <c r="AF125" s="146"/>
      <c r="AG125" s="146" t="s">
        <v>161</v>
      </c>
      <c r="AH125" s="146">
        <v>0</v>
      </c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</row>
    <row r="126" spans="1:60" ht="15" customHeight="1" outlineLevel="1">
      <c r="A126" s="147"/>
      <c r="B126" s="148"/>
      <c r="C126" s="149" t="s">
        <v>291</v>
      </c>
      <c r="D126" s="150"/>
      <c r="E126" s="151">
        <v>150.03</v>
      </c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6"/>
      <c r="Z126" s="146"/>
      <c r="AA126" s="146"/>
      <c r="AB126" s="146"/>
      <c r="AC126" s="146"/>
      <c r="AD126" s="146"/>
      <c r="AE126" s="146"/>
      <c r="AF126" s="146"/>
      <c r="AG126" s="146" t="s">
        <v>161</v>
      </c>
      <c r="AH126" s="146">
        <v>0</v>
      </c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60" ht="15" customHeight="1" outlineLevel="1">
      <c r="A127" s="147"/>
      <c r="B127" s="148"/>
      <c r="C127" s="149" t="s">
        <v>292</v>
      </c>
      <c r="D127" s="150"/>
      <c r="E127" s="151">
        <v>65.55</v>
      </c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6"/>
      <c r="Z127" s="146"/>
      <c r="AA127" s="146"/>
      <c r="AB127" s="146"/>
      <c r="AC127" s="146"/>
      <c r="AD127" s="146"/>
      <c r="AE127" s="146"/>
      <c r="AF127" s="146"/>
      <c r="AG127" s="146" t="s">
        <v>161</v>
      </c>
      <c r="AH127" s="146">
        <v>0</v>
      </c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</row>
    <row r="128" spans="1:60" ht="15" customHeight="1" outlineLevel="1">
      <c r="A128" s="147"/>
      <c r="B128" s="148"/>
      <c r="C128" s="149" t="s">
        <v>293</v>
      </c>
      <c r="D128" s="150"/>
      <c r="E128" s="151">
        <v>71.04</v>
      </c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6"/>
      <c r="Z128" s="146"/>
      <c r="AA128" s="146"/>
      <c r="AB128" s="146"/>
      <c r="AC128" s="146"/>
      <c r="AD128" s="146"/>
      <c r="AE128" s="146"/>
      <c r="AF128" s="146"/>
      <c r="AG128" s="146" t="s">
        <v>161</v>
      </c>
      <c r="AH128" s="146">
        <v>0</v>
      </c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</row>
    <row r="129" spans="1:60" ht="15" customHeight="1" outlineLevel="1">
      <c r="A129" s="147"/>
      <c r="B129" s="148"/>
      <c r="C129" s="149" t="s">
        <v>294</v>
      </c>
      <c r="D129" s="150"/>
      <c r="E129" s="151">
        <v>33.54</v>
      </c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6"/>
      <c r="Z129" s="146"/>
      <c r="AA129" s="146"/>
      <c r="AB129" s="146"/>
      <c r="AC129" s="146"/>
      <c r="AD129" s="146"/>
      <c r="AE129" s="146"/>
      <c r="AF129" s="146"/>
      <c r="AG129" s="146" t="s">
        <v>161</v>
      </c>
      <c r="AH129" s="146">
        <v>0</v>
      </c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</row>
    <row r="130" spans="1:60" ht="15" customHeight="1" outlineLevel="1">
      <c r="A130" s="147"/>
      <c r="B130" s="148"/>
      <c r="C130" s="149" t="s">
        <v>295</v>
      </c>
      <c r="D130" s="150"/>
      <c r="E130" s="151">
        <v>47.04</v>
      </c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6"/>
      <c r="Z130" s="146"/>
      <c r="AA130" s="146"/>
      <c r="AB130" s="146"/>
      <c r="AC130" s="146"/>
      <c r="AD130" s="146"/>
      <c r="AE130" s="146"/>
      <c r="AF130" s="146"/>
      <c r="AG130" s="146" t="s">
        <v>161</v>
      </c>
      <c r="AH130" s="146">
        <v>0</v>
      </c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ht="15" customHeight="1" outlineLevel="1">
      <c r="A131" s="137">
        <v>20</v>
      </c>
      <c r="B131" s="138" t="s">
        <v>296</v>
      </c>
      <c r="C131" s="139" t="s">
        <v>297</v>
      </c>
      <c r="D131" s="140" t="s">
        <v>180</v>
      </c>
      <c r="E131" s="141">
        <v>19.25</v>
      </c>
      <c r="F131" s="142"/>
      <c r="G131" s="143">
        <f>ROUND(E131*F131,2)</f>
        <v>0</v>
      </c>
      <c r="H131" s="142"/>
      <c r="I131" s="143">
        <f>ROUND(E131*H131,2)</f>
        <v>0</v>
      </c>
      <c r="J131" s="142"/>
      <c r="K131" s="143">
        <f>ROUND(E131*J131,2)</f>
        <v>0</v>
      </c>
      <c r="L131" s="143">
        <v>21</v>
      </c>
      <c r="M131" s="143">
        <f>G131*(1+L131/100)</f>
        <v>0</v>
      </c>
      <c r="N131" s="143">
        <v>0.03829</v>
      </c>
      <c r="O131" s="143">
        <f>ROUND(E131*N131,2)</f>
        <v>0.74</v>
      </c>
      <c r="P131" s="143">
        <v>0</v>
      </c>
      <c r="Q131" s="143">
        <f>ROUND(E131*P131,2)</f>
        <v>0</v>
      </c>
      <c r="R131" s="143" t="s">
        <v>153</v>
      </c>
      <c r="S131" s="143" t="s">
        <v>154</v>
      </c>
      <c r="T131" s="144" t="s">
        <v>155</v>
      </c>
      <c r="U131" s="145">
        <v>1.87641</v>
      </c>
      <c r="V131" s="145">
        <f>ROUND(E131*U131,2)</f>
        <v>36.12</v>
      </c>
      <c r="W131" s="145"/>
      <c r="X131" s="145" t="s">
        <v>156</v>
      </c>
      <c r="Y131" s="146"/>
      <c r="Z131" s="146"/>
      <c r="AA131" s="146"/>
      <c r="AB131" s="146"/>
      <c r="AC131" s="146"/>
      <c r="AD131" s="146"/>
      <c r="AE131" s="146"/>
      <c r="AF131" s="146"/>
      <c r="AG131" s="146" t="s">
        <v>157</v>
      </c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</row>
    <row r="132" spans="1:60" ht="15" customHeight="1" outlineLevel="1">
      <c r="A132" s="147"/>
      <c r="B132" s="148"/>
      <c r="C132" s="348" t="s">
        <v>298</v>
      </c>
      <c r="D132" s="349"/>
      <c r="E132" s="349"/>
      <c r="F132" s="349"/>
      <c r="G132" s="349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6"/>
      <c r="Z132" s="146"/>
      <c r="AA132" s="146"/>
      <c r="AB132" s="146"/>
      <c r="AC132" s="146"/>
      <c r="AD132" s="146"/>
      <c r="AE132" s="146"/>
      <c r="AF132" s="146"/>
      <c r="AG132" s="146" t="s">
        <v>159</v>
      </c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</row>
    <row r="133" spans="1:60" ht="15" customHeight="1" outlineLevel="1">
      <c r="A133" s="147"/>
      <c r="B133" s="148"/>
      <c r="C133" s="149" t="s">
        <v>245</v>
      </c>
      <c r="D133" s="150"/>
      <c r="E133" s="151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6"/>
      <c r="Z133" s="146"/>
      <c r="AA133" s="146"/>
      <c r="AB133" s="146"/>
      <c r="AC133" s="146"/>
      <c r="AD133" s="146"/>
      <c r="AE133" s="146"/>
      <c r="AF133" s="146"/>
      <c r="AG133" s="146" t="s">
        <v>161</v>
      </c>
      <c r="AH133" s="146">
        <v>0</v>
      </c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</row>
    <row r="134" spans="1:60" ht="15" customHeight="1" outlineLevel="1">
      <c r="A134" s="147"/>
      <c r="B134" s="148"/>
      <c r="C134" s="149" t="s">
        <v>299</v>
      </c>
      <c r="D134" s="150"/>
      <c r="E134" s="151">
        <v>1</v>
      </c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6"/>
      <c r="Z134" s="146"/>
      <c r="AA134" s="146"/>
      <c r="AB134" s="146"/>
      <c r="AC134" s="146"/>
      <c r="AD134" s="146"/>
      <c r="AE134" s="146"/>
      <c r="AF134" s="146"/>
      <c r="AG134" s="146" t="s">
        <v>161</v>
      </c>
      <c r="AH134" s="146">
        <v>0</v>
      </c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0" ht="15" customHeight="1" outlineLevel="1">
      <c r="A135" s="147"/>
      <c r="B135" s="148"/>
      <c r="C135" s="149" t="s">
        <v>300</v>
      </c>
      <c r="D135" s="150"/>
      <c r="E135" s="151">
        <v>1.25</v>
      </c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6"/>
      <c r="Z135" s="146"/>
      <c r="AA135" s="146"/>
      <c r="AB135" s="146"/>
      <c r="AC135" s="146"/>
      <c r="AD135" s="146"/>
      <c r="AE135" s="146"/>
      <c r="AF135" s="146"/>
      <c r="AG135" s="146" t="s">
        <v>161</v>
      </c>
      <c r="AH135" s="146">
        <v>0</v>
      </c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</row>
    <row r="136" spans="1:60" ht="15" customHeight="1" outlineLevel="1">
      <c r="A136" s="147"/>
      <c r="B136" s="148"/>
      <c r="C136" s="149" t="s">
        <v>301</v>
      </c>
      <c r="D136" s="150"/>
      <c r="E136" s="151">
        <v>0.75</v>
      </c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6"/>
      <c r="Z136" s="146"/>
      <c r="AA136" s="146"/>
      <c r="AB136" s="146"/>
      <c r="AC136" s="146"/>
      <c r="AD136" s="146"/>
      <c r="AE136" s="146"/>
      <c r="AF136" s="146"/>
      <c r="AG136" s="146" t="s">
        <v>161</v>
      </c>
      <c r="AH136" s="146">
        <v>0</v>
      </c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</row>
    <row r="137" spans="1:60" ht="15" customHeight="1" outlineLevel="1">
      <c r="A137" s="147"/>
      <c r="B137" s="148"/>
      <c r="C137" s="149" t="s">
        <v>302</v>
      </c>
      <c r="D137" s="150"/>
      <c r="E137" s="151">
        <v>3.5</v>
      </c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6"/>
      <c r="Z137" s="146"/>
      <c r="AA137" s="146"/>
      <c r="AB137" s="146"/>
      <c r="AC137" s="146"/>
      <c r="AD137" s="146"/>
      <c r="AE137" s="146"/>
      <c r="AF137" s="146"/>
      <c r="AG137" s="146" t="s">
        <v>161</v>
      </c>
      <c r="AH137" s="146">
        <v>0</v>
      </c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</row>
    <row r="138" spans="1:60" ht="15" customHeight="1" outlineLevel="1">
      <c r="A138" s="147"/>
      <c r="B138" s="148"/>
      <c r="C138" s="149" t="s">
        <v>303</v>
      </c>
      <c r="D138" s="150"/>
      <c r="E138" s="151">
        <v>0.5</v>
      </c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6"/>
      <c r="Z138" s="146"/>
      <c r="AA138" s="146"/>
      <c r="AB138" s="146"/>
      <c r="AC138" s="146"/>
      <c r="AD138" s="146"/>
      <c r="AE138" s="146"/>
      <c r="AF138" s="146"/>
      <c r="AG138" s="146" t="s">
        <v>161</v>
      </c>
      <c r="AH138" s="146">
        <v>0</v>
      </c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</row>
    <row r="139" spans="1:60" ht="15" customHeight="1" outlineLevel="1">
      <c r="A139" s="147"/>
      <c r="B139" s="148"/>
      <c r="C139" s="149" t="s">
        <v>304</v>
      </c>
      <c r="D139" s="150"/>
      <c r="E139" s="151">
        <v>0.5</v>
      </c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6"/>
      <c r="Z139" s="146"/>
      <c r="AA139" s="146"/>
      <c r="AB139" s="146"/>
      <c r="AC139" s="146"/>
      <c r="AD139" s="146"/>
      <c r="AE139" s="146"/>
      <c r="AF139" s="146"/>
      <c r="AG139" s="146" t="s">
        <v>161</v>
      </c>
      <c r="AH139" s="146">
        <v>0</v>
      </c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</row>
    <row r="140" spans="1:60" ht="15" customHeight="1" outlineLevel="1">
      <c r="A140" s="147"/>
      <c r="B140" s="148"/>
      <c r="C140" s="149" t="s">
        <v>305</v>
      </c>
      <c r="D140" s="150"/>
      <c r="E140" s="151">
        <v>0.5</v>
      </c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6"/>
      <c r="Z140" s="146"/>
      <c r="AA140" s="146"/>
      <c r="AB140" s="146"/>
      <c r="AC140" s="146"/>
      <c r="AD140" s="146"/>
      <c r="AE140" s="146"/>
      <c r="AF140" s="146"/>
      <c r="AG140" s="146" t="s">
        <v>161</v>
      </c>
      <c r="AH140" s="146">
        <v>0</v>
      </c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</row>
    <row r="141" spans="1:60" ht="15" customHeight="1" outlineLevel="1">
      <c r="A141" s="147"/>
      <c r="B141" s="148"/>
      <c r="C141" s="149" t="s">
        <v>306</v>
      </c>
      <c r="D141" s="150"/>
      <c r="E141" s="151">
        <v>0.5</v>
      </c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6"/>
      <c r="Z141" s="146"/>
      <c r="AA141" s="146"/>
      <c r="AB141" s="146"/>
      <c r="AC141" s="146"/>
      <c r="AD141" s="146"/>
      <c r="AE141" s="146"/>
      <c r="AF141" s="146"/>
      <c r="AG141" s="146" t="s">
        <v>161</v>
      </c>
      <c r="AH141" s="146">
        <v>0</v>
      </c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</row>
    <row r="142" spans="1:60" ht="15" customHeight="1" outlineLevel="1">
      <c r="A142" s="147"/>
      <c r="B142" s="148"/>
      <c r="C142" s="149" t="s">
        <v>307</v>
      </c>
      <c r="D142" s="150"/>
      <c r="E142" s="151">
        <v>1.5</v>
      </c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6"/>
      <c r="Z142" s="146"/>
      <c r="AA142" s="146"/>
      <c r="AB142" s="146"/>
      <c r="AC142" s="146"/>
      <c r="AD142" s="146"/>
      <c r="AE142" s="146"/>
      <c r="AF142" s="146"/>
      <c r="AG142" s="146" t="s">
        <v>161</v>
      </c>
      <c r="AH142" s="146">
        <v>0</v>
      </c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</row>
    <row r="143" spans="1:60" ht="15" customHeight="1" outlineLevel="1">
      <c r="A143" s="147"/>
      <c r="B143" s="148"/>
      <c r="C143" s="149" t="s">
        <v>308</v>
      </c>
      <c r="D143" s="150"/>
      <c r="E143" s="151">
        <v>3.5</v>
      </c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6"/>
      <c r="Z143" s="146"/>
      <c r="AA143" s="146"/>
      <c r="AB143" s="146"/>
      <c r="AC143" s="146"/>
      <c r="AD143" s="146"/>
      <c r="AE143" s="146"/>
      <c r="AF143" s="146"/>
      <c r="AG143" s="146" t="s">
        <v>161</v>
      </c>
      <c r="AH143" s="146">
        <v>0</v>
      </c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</row>
    <row r="144" spans="1:60" ht="15" customHeight="1" outlineLevel="1">
      <c r="A144" s="147"/>
      <c r="B144" s="148"/>
      <c r="C144" s="149" t="s">
        <v>309</v>
      </c>
      <c r="D144" s="150"/>
      <c r="E144" s="151">
        <v>0.5</v>
      </c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6"/>
      <c r="Z144" s="146"/>
      <c r="AA144" s="146"/>
      <c r="AB144" s="146"/>
      <c r="AC144" s="146"/>
      <c r="AD144" s="146"/>
      <c r="AE144" s="146"/>
      <c r="AF144" s="146"/>
      <c r="AG144" s="146" t="s">
        <v>161</v>
      </c>
      <c r="AH144" s="146">
        <v>0</v>
      </c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</row>
    <row r="145" spans="1:60" ht="15" customHeight="1" outlineLevel="1">
      <c r="A145" s="147"/>
      <c r="B145" s="148"/>
      <c r="C145" s="149" t="s">
        <v>310</v>
      </c>
      <c r="D145" s="150"/>
      <c r="E145" s="151">
        <v>3.5</v>
      </c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6"/>
      <c r="Z145" s="146"/>
      <c r="AA145" s="146"/>
      <c r="AB145" s="146"/>
      <c r="AC145" s="146"/>
      <c r="AD145" s="146"/>
      <c r="AE145" s="146"/>
      <c r="AF145" s="146"/>
      <c r="AG145" s="146" t="s">
        <v>161</v>
      </c>
      <c r="AH145" s="146">
        <v>0</v>
      </c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</row>
    <row r="146" spans="1:60" ht="15" customHeight="1" outlineLevel="1">
      <c r="A146" s="147"/>
      <c r="B146" s="148"/>
      <c r="C146" s="149" t="s">
        <v>311</v>
      </c>
      <c r="D146" s="150"/>
      <c r="E146" s="151">
        <v>1.5</v>
      </c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6"/>
      <c r="Z146" s="146"/>
      <c r="AA146" s="146"/>
      <c r="AB146" s="146"/>
      <c r="AC146" s="146"/>
      <c r="AD146" s="146"/>
      <c r="AE146" s="146"/>
      <c r="AF146" s="146"/>
      <c r="AG146" s="146" t="s">
        <v>161</v>
      </c>
      <c r="AH146" s="146">
        <v>0</v>
      </c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</row>
    <row r="147" spans="1:60" ht="15" customHeight="1" outlineLevel="1">
      <c r="A147" s="147"/>
      <c r="B147" s="148"/>
      <c r="C147" s="149" t="s">
        <v>312</v>
      </c>
      <c r="D147" s="150"/>
      <c r="E147" s="151">
        <v>0.25</v>
      </c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6"/>
      <c r="Z147" s="146"/>
      <c r="AA147" s="146"/>
      <c r="AB147" s="146"/>
      <c r="AC147" s="146"/>
      <c r="AD147" s="146"/>
      <c r="AE147" s="146"/>
      <c r="AF147" s="146"/>
      <c r="AG147" s="146" t="s">
        <v>161</v>
      </c>
      <c r="AH147" s="146">
        <v>0</v>
      </c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</row>
    <row r="148" spans="1:60" ht="15" customHeight="1" outlineLevel="1">
      <c r="A148" s="137">
        <v>21</v>
      </c>
      <c r="B148" s="138" t="s">
        <v>313</v>
      </c>
      <c r="C148" s="139" t="s">
        <v>314</v>
      </c>
      <c r="D148" s="140" t="s">
        <v>180</v>
      </c>
      <c r="E148" s="141">
        <v>7.02</v>
      </c>
      <c r="F148" s="142"/>
      <c r="G148" s="143">
        <f>ROUND(E148*F148,2)</f>
        <v>0</v>
      </c>
      <c r="H148" s="142"/>
      <c r="I148" s="143">
        <f>ROUND(E148*H148,2)</f>
        <v>0</v>
      </c>
      <c r="J148" s="142"/>
      <c r="K148" s="143">
        <f>ROUND(E148*J148,2)</f>
        <v>0</v>
      </c>
      <c r="L148" s="143">
        <v>21</v>
      </c>
      <c r="M148" s="143">
        <f>G148*(1+L148/100)</f>
        <v>0</v>
      </c>
      <c r="N148" s="143">
        <v>0.03491</v>
      </c>
      <c r="O148" s="143">
        <f>ROUND(E148*N148,2)</f>
        <v>0.25</v>
      </c>
      <c r="P148" s="143">
        <v>0</v>
      </c>
      <c r="Q148" s="143">
        <f>ROUND(E148*P148,2)</f>
        <v>0</v>
      </c>
      <c r="R148" s="143" t="s">
        <v>153</v>
      </c>
      <c r="S148" s="143" t="s">
        <v>154</v>
      </c>
      <c r="T148" s="144" t="s">
        <v>155</v>
      </c>
      <c r="U148" s="145">
        <v>1.18417</v>
      </c>
      <c r="V148" s="145">
        <f>ROUND(E148*U148,2)</f>
        <v>8.31</v>
      </c>
      <c r="W148" s="145"/>
      <c r="X148" s="145" t="s">
        <v>156</v>
      </c>
      <c r="Y148" s="146"/>
      <c r="Z148" s="146"/>
      <c r="AA148" s="146"/>
      <c r="AB148" s="146"/>
      <c r="AC148" s="146"/>
      <c r="AD148" s="146"/>
      <c r="AE148" s="146"/>
      <c r="AF148" s="146"/>
      <c r="AG148" s="146" t="s">
        <v>157</v>
      </c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</row>
    <row r="149" spans="1:60" ht="15" customHeight="1" outlineLevel="1">
      <c r="A149" s="147"/>
      <c r="B149" s="148"/>
      <c r="C149" s="348" t="s">
        <v>315</v>
      </c>
      <c r="D149" s="349"/>
      <c r="E149" s="349"/>
      <c r="F149" s="349"/>
      <c r="G149" s="349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6"/>
      <c r="Z149" s="146"/>
      <c r="AA149" s="146"/>
      <c r="AB149" s="146"/>
      <c r="AC149" s="146"/>
      <c r="AD149" s="146"/>
      <c r="AE149" s="146"/>
      <c r="AF149" s="146"/>
      <c r="AG149" s="146" t="s">
        <v>159</v>
      </c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52" t="str">
        <f>C149</f>
        <v>okenního nebo dveřního, z pomocného pracovního lešení o výšce podlahy do 1900 mm a pro zatížení do 1,5 kPa,</v>
      </c>
      <c r="BB149" s="146"/>
      <c r="BC149" s="146"/>
      <c r="BD149" s="146"/>
      <c r="BE149" s="146"/>
      <c r="BF149" s="146"/>
      <c r="BG149" s="146"/>
      <c r="BH149" s="146"/>
    </row>
    <row r="150" spans="1:60" ht="15" customHeight="1" outlineLevel="1">
      <c r="A150" s="147"/>
      <c r="B150" s="148"/>
      <c r="C150" s="149" t="s">
        <v>316</v>
      </c>
      <c r="D150" s="150"/>
      <c r="E150" s="151">
        <v>3.51</v>
      </c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6"/>
      <c r="Z150" s="146"/>
      <c r="AA150" s="146"/>
      <c r="AB150" s="146"/>
      <c r="AC150" s="146"/>
      <c r="AD150" s="146"/>
      <c r="AE150" s="146"/>
      <c r="AF150" s="146"/>
      <c r="AG150" s="146" t="s">
        <v>161</v>
      </c>
      <c r="AH150" s="146">
        <v>0</v>
      </c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</row>
    <row r="151" spans="1:60" ht="15" customHeight="1" outlineLevel="1">
      <c r="A151" s="147"/>
      <c r="B151" s="148"/>
      <c r="C151" s="149" t="s">
        <v>317</v>
      </c>
      <c r="D151" s="150"/>
      <c r="E151" s="151">
        <v>3.51</v>
      </c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6"/>
      <c r="Z151" s="146"/>
      <c r="AA151" s="146"/>
      <c r="AB151" s="146"/>
      <c r="AC151" s="146"/>
      <c r="AD151" s="146"/>
      <c r="AE151" s="146"/>
      <c r="AF151" s="146"/>
      <c r="AG151" s="146" t="s">
        <v>161</v>
      </c>
      <c r="AH151" s="146">
        <v>0</v>
      </c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</row>
    <row r="152" spans="1:60" ht="15" customHeight="1" outlineLevel="1">
      <c r="A152" s="137">
        <v>22</v>
      </c>
      <c r="B152" s="138" t="s">
        <v>318</v>
      </c>
      <c r="C152" s="139" t="s">
        <v>319</v>
      </c>
      <c r="D152" s="140" t="s">
        <v>180</v>
      </c>
      <c r="E152" s="141">
        <v>133.585</v>
      </c>
      <c r="F152" s="142"/>
      <c r="G152" s="143">
        <f>ROUND(E152*F152,2)</f>
        <v>0</v>
      </c>
      <c r="H152" s="142"/>
      <c r="I152" s="143">
        <f>ROUND(E152*H152,2)</f>
        <v>0</v>
      </c>
      <c r="J152" s="142"/>
      <c r="K152" s="143">
        <f>ROUND(E152*J152,2)</f>
        <v>0</v>
      </c>
      <c r="L152" s="143">
        <v>21</v>
      </c>
      <c r="M152" s="143">
        <f>G152*(1+L152/100)</f>
        <v>0</v>
      </c>
      <c r="N152" s="143">
        <v>0.00361</v>
      </c>
      <c r="O152" s="143">
        <f>ROUND(E152*N152,2)</f>
        <v>0.48</v>
      </c>
      <c r="P152" s="143">
        <v>0</v>
      </c>
      <c r="Q152" s="143">
        <f>ROUND(E152*P152,2)</f>
        <v>0</v>
      </c>
      <c r="R152" s="143" t="s">
        <v>169</v>
      </c>
      <c r="S152" s="143" t="s">
        <v>154</v>
      </c>
      <c r="T152" s="144" t="s">
        <v>155</v>
      </c>
      <c r="U152" s="145">
        <v>0.362</v>
      </c>
      <c r="V152" s="145">
        <f>ROUND(E152*U152,2)</f>
        <v>48.36</v>
      </c>
      <c r="W152" s="145"/>
      <c r="X152" s="145" t="s">
        <v>156</v>
      </c>
      <c r="Y152" s="146"/>
      <c r="Z152" s="146"/>
      <c r="AA152" s="146"/>
      <c r="AB152" s="146"/>
      <c r="AC152" s="146"/>
      <c r="AD152" s="146"/>
      <c r="AE152" s="146"/>
      <c r="AF152" s="146"/>
      <c r="AG152" s="146" t="s">
        <v>157</v>
      </c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</row>
    <row r="153" spans="1:60" ht="15" customHeight="1" outlineLevel="1">
      <c r="A153" s="147"/>
      <c r="B153" s="148"/>
      <c r="C153" s="149" t="s">
        <v>210</v>
      </c>
      <c r="D153" s="150"/>
      <c r="E153" s="151">
        <v>4.1</v>
      </c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6"/>
      <c r="Z153" s="146"/>
      <c r="AA153" s="146"/>
      <c r="AB153" s="146"/>
      <c r="AC153" s="146"/>
      <c r="AD153" s="146"/>
      <c r="AE153" s="146"/>
      <c r="AF153" s="146"/>
      <c r="AG153" s="146" t="s">
        <v>161</v>
      </c>
      <c r="AH153" s="146">
        <v>0</v>
      </c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</row>
    <row r="154" spans="1:60" ht="15" customHeight="1" outlineLevel="1">
      <c r="A154" s="147"/>
      <c r="B154" s="148"/>
      <c r="C154" s="149" t="s">
        <v>211</v>
      </c>
      <c r="D154" s="150"/>
      <c r="E154" s="151">
        <v>12.3</v>
      </c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6"/>
      <c r="Z154" s="146"/>
      <c r="AA154" s="146"/>
      <c r="AB154" s="146"/>
      <c r="AC154" s="146"/>
      <c r="AD154" s="146"/>
      <c r="AE154" s="146"/>
      <c r="AF154" s="146"/>
      <c r="AG154" s="146" t="s">
        <v>161</v>
      </c>
      <c r="AH154" s="146">
        <v>0</v>
      </c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</row>
    <row r="155" spans="1:60" ht="15" customHeight="1" outlineLevel="1">
      <c r="A155" s="147"/>
      <c r="B155" s="148"/>
      <c r="C155" s="149" t="s">
        <v>212</v>
      </c>
      <c r="D155" s="150"/>
      <c r="E155" s="151">
        <v>12.3</v>
      </c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6"/>
      <c r="Z155" s="146"/>
      <c r="AA155" s="146"/>
      <c r="AB155" s="146"/>
      <c r="AC155" s="146"/>
      <c r="AD155" s="146"/>
      <c r="AE155" s="146"/>
      <c r="AF155" s="146"/>
      <c r="AG155" s="146" t="s">
        <v>161</v>
      </c>
      <c r="AH155" s="146">
        <v>0</v>
      </c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</row>
    <row r="156" spans="1:60" ht="15" customHeight="1" outlineLevel="1">
      <c r="A156" s="147"/>
      <c r="B156" s="148"/>
      <c r="C156" s="149" t="s">
        <v>320</v>
      </c>
      <c r="D156" s="150"/>
      <c r="E156" s="151">
        <v>13.52</v>
      </c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6"/>
      <c r="Z156" s="146"/>
      <c r="AA156" s="146"/>
      <c r="AB156" s="146"/>
      <c r="AC156" s="146"/>
      <c r="AD156" s="146"/>
      <c r="AE156" s="146"/>
      <c r="AF156" s="146"/>
      <c r="AG156" s="146" t="s">
        <v>161</v>
      </c>
      <c r="AH156" s="146">
        <v>0</v>
      </c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</row>
    <row r="157" spans="1:60" ht="15" customHeight="1" outlineLevel="1">
      <c r="A157" s="147"/>
      <c r="B157" s="148"/>
      <c r="C157" s="149" t="s">
        <v>321</v>
      </c>
      <c r="D157" s="150"/>
      <c r="E157" s="151">
        <v>27.575</v>
      </c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6"/>
      <c r="Z157" s="146"/>
      <c r="AA157" s="146"/>
      <c r="AB157" s="146"/>
      <c r="AC157" s="146"/>
      <c r="AD157" s="146"/>
      <c r="AE157" s="146"/>
      <c r="AF157" s="146"/>
      <c r="AG157" s="146" t="s">
        <v>161</v>
      </c>
      <c r="AH157" s="146">
        <v>0</v>
      </c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</row>
    <row r="158" spans="1:60" ht="15" customHeight="1" outlineLevel="1">
      <c r="A158" s="147"/>
      <c r="B158" s="148"/>
      <c r="C158" s="149" t="s">
        <v>322</v>
      </c>
      <c r="D158" s="150"/>
      <c r="E158" s="151">
        <v>18.5</v>
      </c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6"/>
      <c r="Z158" s="146"/>
      <c r="AA158" s="146"/>
      <c r="AB158" s="146"/>
      <c r="AC158" s="146"/>
      <c r="AD158" s="146"/>
      <c r="AE158" s="146"/>
      <c r="AF158" s="146"/>
      <c r="AG158" s="146" t="s">
        <v>161</v>
      </c>
      <c r="AH158" s="146">
        <v>0</v>
      </c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</row>
    <row r="159" spans="1:60" ht="15" customHeight="1" outlineLevel="1">
      <c r="A159" s="147"/>
      <c r="B159" s="148"/>
      <c r="C159" s="149" t="s">
        <v>323</v>
      </c>
      <c r="D159" s="150"/>
      <c r="E159" s="151">
        <v>36.89</v>
      </c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6"/>
      <c r="Z159" s="146"/>
      <c r="AA159" s="146"/>
      <c r="AB159" s="146"/>
      <c r="AC159" s="146"/>
      <c r="AD159" s="146"/>
      <c r="AE159" s="146"/>
      <c r="AF159" s="146"/>
      <c r="AG159" s="146" t="s">
        <v>161</v>
      </c>
      <c r="AH159" s="146">
        <v>0</v>
      </c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</row>
    <row r="160" spans="1:60" ht="15" customHeight="1" outlineLevel="1">
      <c r="A160" s="147"/>
      <c r="B160" s="148"/>
      <c r="C160" s="149" t="s">
        <v>203</v>
      </c>
      <c r="D160" s="150"/>
      <c r="E160" s="151">
        <v>8.4</v>
      </c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6"/>
      <c r="Z160" s="146"/>
      <c r="AA160" s="146"/>
      <c r="AB160" s="146"/>
      <c r="AC160" s="146"/>
      <c r="AD160" s="146"/>
      <c r="AE160" s="146"/>
      <c r="AF160" s="146"/>
      <c r="AG160" s="146" t="s">
        <v>161</v>
      </c>
      <c r="AH160" s="146">
        <v>0</v>
      </c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</row>
    <row r="161" spans="1:33" ht="15" customHeight="1">
      <c r="A161" s="129" t="s">
        <v>148</v>
      </c>
      <c r="B161" s="130" t="s">
        <v>67</v>
      </c>
      <c r="C161" s="131" t="s">
        <v>68</v>
      </c>
      <c r="D161" s="132"/>
      <c r="E161" s="133"/>
      <c r="F161" s="134"/>
      <c r="G161" s="134">
        <f>SUMIF(AG162:AG194,"&lt;&gt;NOR",G162:G194)</f>
        <v>0</v>
      </c>
      <c r="H161" s="134"/>
      <c r="I161" s="134">
        <f>SUM(I162:I194)</f>
        <v>0</v>
      </c>
      <c r="J161" s="134"/>
      <c r="K161" s="134">
        <f>SUM(K162:K194)</f>
        <v>0</v>
      </c>
      <c r="L161" s="134"/>
      <c r="M161" s="134">
        <f>SUM(M162:M194)</f>
        <v>0</v>
      </c>
      <c r="N161" s="134"/>
      <c r="O161" s="134">
        <f>SUM(O162:O194)</f>
        <v>6.369999999999999</v>
      </c>
      <c r="P161" s="134"/>
      <c r="Q161" s="134">
        <f>SUM(Q162:Q194)</f>
        <v>0</v>
      </c>
      <c r="R161" s="134"/>
      <c r="S161" s="134"/>
      <c r="T161" s="135"/>
      <c r="U161" s="136"/>
      <c r="V161" s="136">
        <f>SUM(V162:V194)</f>
        <v>283.39</v>
      </c>
      <c r="W161" s="136"/>
      <c r="X161" s="136"/>
      <c r="AG161" t="s">
        <v>149</v>
      </c>
    </row>
    <row r="162" spans="1:60" ht="15" customHeight="1" outlineLevel="1">
      <c r="A162" s="137">
        <v>23</v>
      </c>
      <c r="B162" s="138" t="s">
        <v>324</v>
      </c>
      <c r="C162" s="139" t="s">
        <v>325</v>
      </c>
      <c r="D162" s="140" t="s">
        <v>173</v>
      </c>
      <c r="E162" s="141">
        <v>0.25</v>
      </c>
      <c r="F162" s="142"/>
      <c r="G162" s="143">
        <f>ROUND(E162*F162,2)</f>
        <v>0</v>
      </c>
      <c r="H162" s="142"/>
      <c r="I162" s="143">
        <f>ROUND(E162*H162,2)</f>
        <v>0</v>
      </c>
      <c r="J162" s="142"/>
      <c r="K162" s="143">
        <f>ROUND(E162*J162,2)</f>
        <v>0</v>
      </c>
      <c r="L162" s="143">
        <v>21</v>
      </c>
      <c r="M162" s="143">
        <f>G162*(1+L162/100)</f>
        <v>0</v>
      </c>
      <c r="N162" s="143">
        <v>2.5</v>
      </c>
      <c r="O162" s="143">
        <f>ROUND(E162*N162,2)</f>
        <v>0.63</v>
      </c>
      <c r="P162" s="143">
        <v>0</v>
      </c>
      <c r="Q162" s="143">
        <f>ROUND(E162*P162,2)</f>
        <v>0</v>
      </c>
      <c r="R162" s="143" t="s">
        <v>153</v>
      </c>
      <c r="S162" s="143" t="s">
        <v>154</v>
      </c>
      <c r="T162" s="144" t="s">
        <v>155</v>
      </c>
      <c r="U162" s="145">
        <v>5.33</v>
      </c>
      <c r="V162" s="145">
        <f>ROUND(E162*U162,2)</f>
        <v>1.33</v>
      </c>
      <c r="W162" s="145"/>
      <c r="X162" s="145" t="s">
        <v>156</v>
      </c>
      <c r="Y162" s="146"/>
      <c r="Z162" s="146"/>
      <c r="AA162" s="146"/>
      <c r="AB162" s="146"/>
      <c r="AC162" s="146"/>
      <c r="AD162" s="146"/>
      <c r="AE162" s="146"/>
      <c r="AF162" s="146"/>
      <c r="AG162" s="146" t="s">
        <v>157</v>
      </c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</row>
    <row r="163" spans="1:60" ht="15" customHeight="1" outlineLevel="1">
      <c r="A163" s="147"/>
      <c r="B163" s="148"/>
      <c r="C163" s="348" t="s">
        <v>326</v>
      </c>
      <c r="D163" s="349"/>
      <c r="E163" s="349"/>
      <c r="F163" s="349"/>
      <c r="G163" s="349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6"/>
      <c r="Z163" s="146"/>
      <c r="AA163" s="146"/>
      <c r="AB163" s="146"/>
      <c r="AC163" s="146"/>
      <c r="AD163" s="146"/>
      <c r="AE163" s="146"/>
      <c r="AF163" s="146"/>
      <c r="AG163" s="146" t="s">
        <v>159</v>
      </c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</row>
    <row r="164" spans="1:60" ht="15" customHeight="1" outlineLevel="1">
      <c r="A164" s="147"/>
      <c r="B164" s="148"/>
      <c r="C164" s="149" t="s">
        <v>327</v>
      </c>
      <c r="D164" s="150"/>
      <c r="E164" s="151">
        <v>0.25</v>
      </c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6"/>
      <c r="Z164" s="146"/>
      <c r="AA164" s="146"/>
      <c r="AB164" s="146"/>
      <c r="AC164" s="146"/>
      <c r="AD164" s="146"/>
      <c r="AE164" s="146"/>
      <c r="AF164" s="146"/>
      <c r="AG164" s="146" t="s">
        <v>161</v>
      </c>
      <c r="AH164" s="146">
        <v>0</v>
      </c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</row>
    <row r="165" spans="1:60" ht="15" customHeight="1" outlineLevel="1">
      <c r="A165" s="137">
        <v>24</v>
      </c>
      <c r="B165" s="138" t="s">
        <v>328</v>
      </c>
      <c r="C165" s="139" t="s">
        <v>329</v>
      </c>
      <c r="D165" s="140" t="s">
        <v>180</v>
      </c>
      <c r="E165" s="141">
        <v>677.97</v>
      </c>
      <c r="F165" s="142"/>
      <c r="G165" s="143">
        <f>ROUND(E165*F165,2)</f>
        <v>0</v>
      </c>
      <c r="H165" s="142"/>
      <c r="I165" s="143">
        <f>ROUND(E165*H165,2)</f>
        <v>0</v>
      </c>
      <c r="J165" s="142"/>
      <c r="K165" s="143">
        <f>ROUND(E165*J165,2)</f>
        <v>0</v>
      </c>
      <c r="L165" s="143">
        <v>21</v>
      </c>
      <c r="M165" s="143">
        <f>G165*(1+L165/100)</f>
        <v>0</v>
      </c>
      <c r="N165" s="143">
        <v>0.007</v>
      </c>
      <c r="O165" s="143">
        <f>ROUND(E165*N165,2)</f>
        <v>4.75</v>
      </c>
      <c r="P165" s="143">
        <v>0</v>
      </c>
      <c r="Q165" s="143">
        <f>ROUND(E165*P165,2)</f>
        <v>0</v>
      </c>
      <c r="R165" s="143" t="s">
        <v>169</v>
      </c>
      <c r="S165" s="143" t="s">
        <v>154</v>
      </c>
      <c r="T165" s="144" t="s">
        <v>155</v>
      </c>
      <c r="U165" s="145">
        <v>0.254</v>
      </c>
      <c r="V165" s="145">
        <f>ROUND(E165*U165,2)</f>
        <v>172.2</v>
      </c>
      <c r="W165" s="145"/>
      <c r="X165" s="145" t="s">
        <v>156</v>
      </c>
      <c r="Y165" s="146"/>
      <c r="Z165" s="146"/>
      <c r="AA165" s="146"/>
      <c r="AB165" s="146"/>
      <c r="AC165" s="146"/>
      <c r="AD165" s="146"/>
      <c r="AE165" s="146"/>
      <c r="AF165" s="146"/>
      <c r="AG165" s="146" t="s">
        <v>157</v>
      </c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</row>
    <row r="166" spans="1:60" ht="15" customHeight="1" outlineLevel="1">
      <c r="A166" s="147"/>
      <c r="B166" s="148"/>
      <c r="C166" s="348" t="s">
        <v>330</v>
      </c>
      <c r="D166" s="349"/>
      <c r="E166" s="349"/>
      <c r="F166" s="349"/>
      <c r="G166" s="349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6"/>
      <c r="Z166" s="146"/>
      <c r="AA166" s="146"/>
      <c r="AB166" s="146"/>
      <c r="AC166" s="146"/>
      <c r="AD166" s="146"/>
      <c r="AE166" s="146"/>
      <c r="AF166" s="146"/>
      <c r="AG166" s="146" t="s">
        <v>159</v>
      </c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</row>
    <row r="167" spans="1:60" ht="15" customHeight="1" outlineLevel="1">
      <c r="A167" s="147"/>
      <c r="B167" s="148"/>
      <c r="C167" s="149" t="s">
        <v>331</v>
      </c>
      <c r="D167" s="150"/>
      <c r="E167" s="151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6"/>
      <c r="Z167" s="146"/>
      <c r="AA167" s="146"/>
      <c r="AB167" s="146"/>
      <c r="AC167" s="146"/>
      <c r="AD167" s="146"/>
      <c r="AE167" s="146"/>
      <c r="AF167" s="146"/>
      <c r="AG167" s="146" t="s">
        <v>161</v>
      </c>
      <c r="AH167" s="146">
        <v>0</v>
      </c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</row>
    <row r="168" spans="1:60" ht="15" customHeight="1" outlineLevel="1">
      <c r="A168" s="147"/>
      <c r="B168" s="148"/>
      <c r="C168" s="149" t="s">
        <v>219</v>
      </c>
      <c r="D168" s="150"/>
      <c r="E168" s="151">
        <v>25.18</v>
      </c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6"/>
      <c r="Z168" s="146"/>
      <c r="AA168" s="146"/>
      <c r="AB168" s="146"/>
      <c r="AC168" s="146"/>
      <c r="AD168" s="146"/>
      <c r="AE168" s="146"/>
      <c r="AF168" s="146"/>
      <c r="AG168" s="146" t="s">
        <v>161</v>
      </c>
      <c r="AH168" s="146">
        <v>0</v>
      </c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</row>
    <row r="169" spans="1:60" ht="15" customHeight="1" outlineLevel="1">
      <c r="A169" s="147"/>
      <c r="B169" s="148"/>
      <c r="C169" s="149" t="s">
        <v>220</v>
      </c>
      <c r="D169" s="150"/>
      <c r="E169" s="151">
        <v>24.37</v>
      </c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6"/>
      <c r="Z169" s="146"/>
      <c r="AA169" s="146"/>
      <c r="AB169" s="146"/>
      <c r="AC169" s="146"/>
      <c r="AD169" s="146"/>
      <c r="AE169" s="146"/>
      <c r="AF169" s="146"/>
      <c r="AG169" s="146" t="s">
        <v>161</v>
      </c>
      <c r="AH169" s="146">
        <v>0</v>
      </c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</row>
    <row r="170" spans="1:60" ht="15" customHeight="1" outlineLevel="1">
      <c r="A170" s="147"/>
      <c r="B170" s="148"/>
      <c r="C170" s="149" t="s">
        <v>222</v>
      </c>
      <c r="D170" s="150"/>
      <c r="E170" s="151">
        <v>6.7</v>
      </c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6"/>
      <c r="Z170" s="146"/>
      <c r="AA170" s="146"/>
      <c r="AB170" s="146"/>
      <c r="AC170" s="146"/>
      <c r="AD170" s="146"/>
      <c r="AE170" s="146"/>
      <c r="AF170" s="146"/>
      <c r="AG170" s="146" t="s">
        <v>161</v>
      </c>
      <c r="AH170" s="146">
        <v>0</v>
      </c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</row>
    <row r="171" spans="1:60" ht="15" customHeight="1" outlineLevel="1">
      <c r="A171" s="147"/>
      <c r="B171" s="148"/>
      <c r="C171" s="149" t="s">
        <v>223</v>
      </c>
      <c r="D171" s="150"/>
      <c r="E171" s="151">
        <v>21.7</v>
      </c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6"/>
      <c r="Z171" s="146"/>
      <c r="AA171" s="146"/>
      <c r="AB171" s="146"/>
      <c r="AC171" s="146"/>
      <c r="AD171" s="146"/>
      <c r="AE171" s="146"/>
      <c r="AF171" s="146"/>
      <c r="AG171" s="146" t="s">
        <v>161</v>
      </c>
      <c r="AH171" s="146">
        <v>0</v>
      </c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</row>
    <row r="172" spans="1:60" ht="15" customHeight="1" outlineLevel="1">
      <c r="A172" s="147"/>
      <c r="B172" s="148"/>
      <c r="C172" s="149" t="s">
        <v>224</v>
      </c>
      <c r="D172" s="150"/>
      <c r="E172" s="151">
        <v>201.97</v>
      </c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6"/>
      <c r="Z172" s="146"/>
      <c r="AA172" s="146"/>
      <c r="AB172" s="146"/>
      <c r="AC172" s="146"/>
      <c r="AD172" s="146"/>
      <c r="AE172" s="146"/>
      <c r="AF172" s="146"/>
      <c r="AG172" s="146" t="s">
        <v>161</v>
      </c>
      <c r="AH172" s="146">
        <v>0</v>
      </c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</row>
    <row r="173" spans="1:60" ht="15" customHeight="1" outlineLevel="1">
      <c r="A173" s="147"/>
      <c r="B173" s="148"/>
      <c r="C173" s="149" t="s">
        <v>226</v>
      </c>
      <c r="D173" s="150"/>
      <c r="E173" s="151">
        <v>25.99</v>
      </c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6"/>
      <c r="Z173" s="146"/>
      <c r="AA173" s="146"/>
      <c r="AB173" s="146"/>
      <c r="AC173" s="146"/>
      <c r="AD173" s="146"/>
      <c r="AE173" s="146"/>
      <c r="AF173" s="146"/>
      <c r="AG173" s="146" t="s">
        <v>161</v>
      </c>
      <c r="AH173" s="146">
        <v>0</v>
      </c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</row>
    <row r="174" spans="1:60" ht="15" customHeight="1" outlineLevel="1">
      <c r="A174" s="147"/>
      <c r="B174" s="148"/>
      <c r="C174" s="149" t="s">
        <v>227</v>
      </c>
      <c r="D174" s="150"/>
      <c r="E174" s="151">
        <v>25.5</v>
      </c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6"/>
      <c r="Z174" s="146"/>
      <c r="AA174" s="146"/>
      <c r="AB174" s="146"/>
      <c r="AC174" s="146"/>
      <c r="AD174" s="146"/>
      <c r="AE174" s="146"/>
      <c r="AF174" s="146"/>
      <c r="AG174" s="146" t="s">
        <v>161</v>
      </c>
      <c r="AH174" s="146">
        <v>0</v>
      </c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</row>
    <row r="175" spans="1:60" ht="15" customHeight="1" outlineLevel="1">
      <c r="A175" s="147"/>
      <c r="B175" s="148"/>
      <c r="C175" s="149" t="s">
        <v>228</v>
      </c>
      <c r="D175" s="150"/>
      <c r="E175" s="151">
        <v>24.37</v>
      </c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6"/>
      <c r="Z175" s="146"/>
      <c r="AA175" s="146"/>
      <c r="AB175" s="146"/>
      <c r="AC175" s="146"/>
      <c r="AD175" s="146"/>
      <c r="AE175" s="146"/>
      <c r="AF175" s="146"/>
      <c r="AG175" s="146" t="s">
        <v>161</v>
      </c>
      <c r="AH175" s="146">
        <v>0</v>
      </c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</row>
    <row r="176" spans="1:60" ht="15" customHeight="1" outlineLevel="1">
      <c r="A176" s="147"/>
      <c r="B176" s="148"/>
      <c r="C176" s="149" t="s">
        <v>229</v>
      </c>
      <c r="D176" s="150"/>
      <c r="E176" s="151">
        <v>24.37</v>
      </c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6"/>
      <c r="Z176" s="146"/>
      <c r="AA176" s="146"/>
      <c r="AB176" s="146"/>
      <c r="AC176" s="146"/>
      <c r="AD176" s="146"/>
      <c r="AE176" s="146"/>
      <c r="AF176" s="146"/>
      <c r="AG176" s="146" t="s">
        <v>161</v>
      </c>
      <c r="AH176" s="146">
        <v>0</v>
      </c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</row>
    <row r="177" spans="1:60" ht="15" customHeight="1" outlineLevel="1">
      <c r="A177" s="147"/>
      <c r="B177" s="148"/>
      <c r="C177" s="149" t="s">
        <v>230</v>
      </c>
      <c r="D177" s="150"/>
      <c r="E177" s="151">
        <v>54.23</v>
      </c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6"/>
      <c r="Z177" s="146"/>
      <c r="AA177" s="146"/>
      <c r="AB177" s="146"/>
      <c r="AC177" s="146"/>
      <c r="AD177" s="146"/>
      <c r="AE177" s="146"/>
      <c r="AF177" s="146"/>
      <c r="AG177" s="146" t="s">
        <v>161</v>
      </c>
      <c r="AH177" s="146">
        <v>0</v>
      </c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</row>
    <row r="178" spans="1:60" ht="15" customHeight="1" outlineLevel="1">
      <c r="A178" s="147"/>
      <c r="B178" s="148"/>
      <c r="C178" s="149" t="s">
        <v>231</v>
      </c>
      <c r="D178" s="150"/>
      <c r="E178" s="151">
        <v>109.04</v>
      </c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6"/>
      <c r="Z178" s="146"/>
      <c r="AA178" s="146"/>
      <c r="AB178" s="146"/>
      <c r="AC178" s="146"/>
      <c r="AD178" s="146"/>
      <c r="AE178" s="146"/>
      <c r="AF178" s="146"/>
      <c r="AG178" s="146" t="s">
        <v>161</v>
      </c>
      <c r="AH178" s="146">
        <v>0</v>
      </c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</row>
    <row r="179" spans="1:60" ht="15" customHeight="1" outlineLevel="1">
      <c r="A179" s="147"/>
      <c r="B179" s="148"/>
      <c r="C179" s="149" t="s">
        <v>232</v>
      </c>
      <c r="D179" s="150"/>
      <c r="E179" s="151">
        <v>13.01</v>
      </c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6"/>
      <c r="Z179" s="146"/>
      <c r="AA179" s="146"/>
      <c r="AB179" s="146"/>
      <c r="AC179" s="146"/>
      <c r="AD179" s="146"/>
      <c r="AE179" s="146"/>
      <c r="AF179" s="146"/>
      <c r="AG179" s="146" t="s">
        <v>161</v>
      </c>
      <c r="AH179" s="146">
        <v>0</v>
      </c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</row>
    <row r="180" spans="1:60" ht="15" customHeight="1" outlineLevel="1">
      <c r="A180" s="147"/>
      <c r="B180" s="148"/>
      <c r="C180" s="149" t="s">
        <v>233</v>
      </c>
      <c r="D180" s="150"/>
      <c r="E180" s="151">
        <v>108.74</v>
      </c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6"/>
      <c r="Z180" s="146"/>
      <c r="AA180" s="146"/>
      <c r="AB180" s="146"/>
      <c r="AC180" s="146"/>
      <c r="AD180" s="146"/>
      <c r="AE180" s="146"/>
      <c r="AF180" s="146"/>
      <c r="AG180" s="146" t="s">
        <v>161</v>
      </c>
      <c r="AH180" s="146">
        <v>0</v>
      </c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</row>
    <row r="181" spans="1:60" ht="15" customHeight="1" outlineLevel="1">
      <c r="A181" s="147"/>
      <c r="B181" s="148"/>
      <c r="C181" s="149" t="s">
        <v>332</v>
      </c>
      <c r="D181" s="150"/>
      <c r="E181" s="151">
        <v>12.8</v>
      </c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6"/>
      <c r="Z181" s="146"/>
      <c r="AA181" s="146"/>
      <c r="AB181" s="146"/>
      <c r="AC181" s="146"/>
      <c r="AD181" s="146"/>
      <c r="AE181" s="146"/>
      <c r="AF181" s="146"/>
      <c r="AG181" s="146" t="s">
        <v>161</v>
      </c>
      <c r="AH181" s="146">
        <v>0</v>
      </c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</row>
    <row r="182" spans="1:60" ht="15" customHeight="1" outlineLevel="1">
      <c r="A182" s="137">
        <v>25</v>
      </c>
      <c r="B182" s="138" t="s">
        <v>333</v>
      </c>
      <c r="C182" s="139" t="s">
        <v>334</v>
      </c>
      <c r="D182" s="140" t="s">
        <v>180</v>
      </c>
      <c r="E182" s="141">
        <v>40.16</v>
      </c>
      <c r="F182" s="142"/>
      <c r="G182" s="143">
        <f>ROUND(E182*F182,2)</f>
        <v>0</v>
      </c>
      <c r="H182" s="142"/>
      <c r="I182" s="143">
        <f>ROUND(E182*H182,2)</f>
        <v>0</v>
      </c>
      <c r="J182" s="142"/>
      <c r="K182" s="143">
        <f>ROUND(E182*J182,2)</f>
        <v>0</v>
      </c>
      <c r="L182" s="143">
        <v>21</v>
      </c>
      <c r="M182" s="143">
        <f>G182*(1+L182/100)</f>
        <v>0</v>
      </c>
      <c r="N182" s="143">
        <v>0.01785</v>
      </c>
      <c r="O182" s="143">
        <f>ROUND(E182*N182,2)</f>
        <v>0.72</v>
      </c>
      <c r="P182" s="143">
        <v>0</v>
      </c>
      <c r="Q182" s="143">
        <f>ROUND(E182*P182,2)</f>
        <v>0</v>
      </c>
      <c r="R182" s="143" t="s">
        <v>169</v>
      </c>
      <c r="S182" s="143" t="s">
        <v>154</v>
      </c>
      <c r="T182" s="144" t="s">
        <v>155</v>
      </c>
      <c r="U182" s="145">
        <v>0.282</v>
      </c>
      <c r="V182" s="145">
        <f>ROUND(E182*U182,2)</f>
        <v>11.33</v>
      </c>
      <c r="W182" s="145"/>
      <c r="X182" s="145" t="s">
        <v>156</v>
      </c>
      <c r="Y182" s="146"/>
      <c r="Z182" s="146"/>
      <c r="AA182" s="146"/>
      <c r="AB182" s="146"/>
      <c r="AC182" s="146"/>
      <c r="AD182" s="146"/>
      <c r="AE182" s="146"/>
      <c r="AF182" s="146"/>
      <c r="AG182" s="146" t="s">
        <v>157</v>
      </c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</row>
    <row r="183" spans="1:60" ht="15" customHeight="1" outlineLevel="1">
      <c r="A183" s="147"/>
      <c r="B183" s="148"/>
      <c r="C183" s="348" t="s">
        <v>330</v>
      </c>
      <c r="D183" s="349"/>
      <c r="E183" s="349"/>
      <c r="F183" s="349"/>
      <c r="G183" s="349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6"/>
      <c r="Z183" s="146"/>
      <c r="AA183" s="146"/>
      <c r="AB183" s="146"/>
      <c r="AC183" s="146"/>
      <c r="AD183" s="146"/>
      <c r="AE183" s="146"/>
      <c r="AF183" s="146"/>
      <c r="AG183" s="146" t="s">
        <v>159</v>
      </c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</row>
    <row r="184" spans="1:60" ht="15" customHeight="1" outlineLevel="1">
      <c r="A184" s="147"/>
      <c r="B184" s="148"/>
      <c r="C184" s="149" t="s">
        <v>335</v>
      </c>
      <c r="D184" s="150"/>
      <c r="E184" s="151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6"/>
      <c r="Z184" s="146"/>
      <c r="AA184" s="146"/>
      <c r="AB184" s="146"/>
      <c r="AC184" s="146"/>
      <c r="AD184" s="146"/>
      <c r="AE184" s="146"/>
      <c r="AF184" s="146"/>
      <c r="AG184" s="146" t="s">
        <v>161</v>
      </c>
      <c r="AH184" s="146">
        <v>0</v>
      </c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</row>
    <row r="185" spans="1:60" ht="15" customHeight="1" outlineLevel="1">
      <c r="A185" s="147"/>
      <c r="B185" s="148"/>
      <c r="C185" s="149" t="s">
        <v>234</v>
      </c>
      <c r="D185" s="150"/>
      <c r="E185" s="151">
        <v>17.61</v>
      </c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6"/>
      <c r="Z185" s="146"/>
      <c r="AA185" s="146"/>
      <c r="AB185" s="146"/>
      <c r="AC185" s="146"/>
      <c r="AD185" s="146"/>
      <c r="AE185" s="146"/>
      <c r="AF185" s="146"/>
      <c r="AG185" s="146" t="s">
        <v>161</v>
      </c>
      <c r="AH185" s="146">
        <v>0</v>
      </c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</row>
    <row r="186" spans="1:60" ht="15" customHeight="1" outlineLevel="1">
      <c r="A186" s="147"/>
      <c r="B186" s="148"/>
      <c r="C186" s="149" t="s">
        <v>235</v>
      </c>
      <c r="D186" s="150"/>
      <c r="E186" s="151">
        <v>15.81</v>
      </c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6"/>
      <c r="Z186" s="146"/>
      <c r="AA186" s="146"/>
      <c r="AB186" s="146"/>
      <c r="AC186" s="146"/>
      <c r="AD186" s="146"/>
      <c r="AE186" s="146"/>
      <c r="AF186" s="146"/>
      <c r="AG186" s="146" t="s">
        <v>161</v>
      </c>
      <c r="AH186" s="146">
        <v>0</v>
      </c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</row>
    <row r="187" spans="1:60" ht="15" customHeight="1" outlineLevel="1">
      <c r="A187" s="147"/>
      <c r="B187" s="148"/>
      <c r="C187" s="149" t="s">
        <v>236</v>
      </c>
      <c r="D187" s="150"/>
      <c r="E187" s="151">
        <v>6.74</v>
      </c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6"/>
      <c r="Z187" s="146"/>
      <c r="AA187" s="146"/>
      <c r="AB187" s="146"/>
      <c r="AC187" s="146"/>
      <c r="AD187" s="146"/>
      <c r="AE187" s="146"/>
      <c r="AF187" s="146"/>
      <c r="AG187" s="146" t="s">
        <v>161</v>
      </c>
      <c r="AH187" s="146">
        <v>0</v>
      </c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</row>
    <row r="188" spans="1:60" ht="15" customHeight="1" outlineLevel="1">
      <c r="A188" s="137">
        <v>26</v>
      </c>
      <c r="B188" s="138" t="s">
        <v>336</v>
      </c>
      <c r="C188" s="139" t="s">
        <v>337</v>
      </c>
      <c r="D188" s="140" t="s">
        <v>180</v>
      </c>
      <c r="E188" s="141">
        <v>718.13</v>
      </c>
      <c r="F188" s="142"/>
      <c r="G188" s="143">
        <f>ROUND(E188*F188,2)</f>
        <v>0</v>
      </c>
      <c r="H188" s="142"/>
      <c r="I188" s="143">
        <f>ROUND(E188*H188,2)</f>
        <v>0</v>
      </c>
      <c r="J188" s="142"/>
      <c r="K188" s="143">
        <f>ROUND(E188*J188,2)</f>
        <v>0</v>
      </c>
      <c r="L188" s="143">
        <v>21</v>
      </c>
      <c r="M188" s="143">
        <f>G188*(1+L188/100)</f>
        <v>0</v>
      </c>
      <c r="N188" s="143">
        <v>0.00037</v>
      </c>
      <c r="O188" s="143">
        <f>ROUND(E188*N188,2)</f>
        <v>0.27</v>
      </c>
      <c r="P188" s="143">
        <v>0</v>
      </c>
      <c r="Q188" s="143">
        <f>ROUND(E188*P188,2)</f>
        <v>0</v>
      </c>
      <c r="R188" s="143" t="s">
        <v>169</v>
      </c>
      <c r="S188" s="143" t="s">
        <v>154</v>
      </c>
      <c r="T188" s="144" t="s">
        <v>155</v>
      </c>
      <c r="U188" s="145">
        <v>0.09</v>
      </c>
      <c r="V188" s="145">
        <f>ROUND(E188*U188,2)</f>
        <v>64.63</v>
      </c>
      <c r="W188" s="145"/>
      <c r="X188" s="145" t="s">
        <v>156</v>
      </c>
      <c r="Y188" s="146"/>
      <c r="Z188" s="146"/>
      <c r="AA188" s="146"/>
      <c r="AB188" s="146"/>
      <c r="AC188" s="146"/>
      <c r="AD188" s="146"/>
      <c r="AE188" s="146"/>
      <c r="AF188" s="146"/>
      <c r="AG188" s="146" t="s">
        <v>157</v>
      </c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</row>
    <row r="189" spans="1:60" ht="15" customHeight="1" outlineLevel="1">
      <c r="A189" s="147"/>
      <c r="B189" s="148"/>
      <c r="C189" s="348" t="s">
        <v>330</v>
      </c>
      <c r="D189" s="349"/>
      <c r="E189" s="349"/>
      <c r="F189" s="349"/>
      <c r="G189" s="349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6"/>
      <c r="Z189" s="146"/>
      <c r="AA189" s="146"/>
      <c r="AB189" s="146"/>
      <c r="AC189" s="146"/>
      <c r="AD189" s="146"/>
      <c r="AE189" s="146"/>
      <c r="AF189" s="146"/>
      <c r="AG189" s="146" t="s">
        <v>159</v>
      </c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</row>
    <row r="190" spans="1:60" ht="15" customHeight="1" outlineLevel="1">
      <c r="A190" s="147"/>
      <c r="B190" s="148"/>
      <c r="C190" s="149" t="s">
        <v>338</v>
      </c>
      <c r="D190" s="150"/>
      <c r="E190" s="151">
        <v>677.97</v>
      </c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6"/>
      <c r="Z190" s="146"/>
      <c r="AA190" s="146"/>
      <c r="AB190" s="146"/>
      <c r="AC190" s="146"/>
      <c r="AD190" s="146"/>
      <c r="AE190" s="146"/>
      <c r="AF190" s="146"/>
      <c r="AG190" s="146" t="s">
        <v>161</v>
      </c>
      <c r="AH190" s="146">
        <v>5</v>
      </c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</row>
    <row r="191" spans="1:60" ht="15" customHeight="1" outlineLevel="1">
      <c r="A191" s="147"/>
      <c r="B191" s="148"/>
      <c r="C191" s="149" t="s">
        <v>339</v>
      </c>
      <c r="D191" s="150"/>
      <c r="E191" s="151">
        <v>40.16</v>
      </c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6"/>
      <c r="Z191" s="146"/>
      <c r="AA191" s="146"/>
      <c r="AB191" s="146"/>
      <c r="AC191" s="146"/>
      <c r="AD191" s="146"/>
      <c r="AE191" s="146"/>
      <c r="AF191" s="146"/>
      <c r="AG191" s="146" t="s">
        <v>161</v>
      </c>
      <c r="AH191" s="146">
        <v>5</v>
      </c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</row>
    <row r="192" spans="1:60" ht="15" customHeight="1" outlineLevel="1">
      <c r="A192" s="137">
        <v>27</v>
      </c>
      <c r="B192" s="138" t="s">
        <v>340</v>
      </c>
      <c r="C192" s="139" t="s">
        <v>341</v>
      </c>
      <c r="D192" s="140" t="s">
        <v>180</v>
      </c>
      <c r="E192" s="141">
        <v>677.97</v>
      </c>
      <c r="F192" s="142"/>
      <c r="G192" s="143">
        <f>ROUND(E192*F192,2)</f>
        <v>0</v>
      </c>
      <c r="H192" s="142"/>
      <c r="I192" s="143">
        <f>ROUND(E192*H192,2)</f>
        <v>0</v>
      </c>
      <c r="J192" s="142"/>
      <c r="K192" s="143">
        <f>ROUND(E192*J192,2)</f>
        <v>0</v>
      </c>
      <c r="L192" s="143">
        <v>21</v>
      </c>
      <c r="M192" s="143">
        <f>G192*(1+L192/100)</f>
        <v>0</v>
      </c>
      <c r="N192" s="143">
        <v>0</v>
      </c>
      <c r="O192" s="143">
        <f>ROUND(E192*N192,2)</f>
        <v>0</v>
      </c>
      <c r="P192" s="143">
        <v>0</v>
      </c>
      <c r="Q192" s="143">
        <f>ROUND(E192*P192,2)</f>
        <v>0</v>
      </c>
      <c r="R192" s="143" t="s">
        <v>169</v>
      </c>
      <c r="S192" s="143" t="s">
        <v>154</v>
      </c>
      <c r="T192" s="144" t="s">
        <v>155</v>
      </c>
      <c r="U192" s="145">
        <v>0.05</v>
      </c>
      <c r="V192" s="145">
        <f>ROUND(E192*U192,2)</f>
        <v>33.9</v>
      </c>
      <c r="W192" s="145"/>
      <c r="X192" s="145" t="s">
        <v>156</v>
      </c>
      <c r="Y192" s="146"/>
      <c r="Z192" s="146"/>
      <c r="AA192" s="146"/>
      <c r="AB192" s="146"/>
      <c r="AC192" s="146"/>
      <c r="AD192" s="146"/>
      <c r="AE192" s="146"/>
      <c r="AF192" s="146"/>
      <c r="AG192" s="146" t="s">
        <v>157</v>
      </c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</row>
    <row r="193" spans="1:60" ht="15" customHeight="1" outlineLevel="1">
      <c r="A193" s="147"/>
      <c r="B193" s="148"/>
      <c r="C193" s="348" t="s">
        <v>342</v>
      </c>
      <c r="D193" s="349"/>
      <c r="E193" s="349"/>
      <c r="F193" s="349"/>
      <c r="G193" s="349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6"/>
      <c r="Z193" s="146"/>
      <c r="AA193" s="146"/>
      <c r="AB193" s="146"/>
      <c r="AC193" s="146"/>
      <c r="AD193" s="146"/>
      <c r="AE193" s="146"/>
      <c r="AF193" s="146"/>
      <c r="AG193" s="146" t="s">
        <v>159</v>
      </c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52" t="str">
        <f>C193</f>
        <v>dovoz směsi, doprava pomocí šnekového čerpadla, lití hadicí na plochu, dvojí (křížem vedené) rozvlnění hrazdami</v>
      </c>
      <c r="BB193" s="146"/>
      <c r="BC193" s="146"/>
      <c r="BD193" s="146"/>
      <c r="BE193" s="146"/>
      <c r="BF193" s="146"/>
      <c r="BG193" s="146"/>
      <c r="BH193" s="146"/>
    </row>
    <row r="194" spans="1:60" ht="15" customHeight="1" outlineLevel="1">
      <c r="A194" s="147"/>
      <c r="B194" s="148"/>
      <c r="C194" s="149" t="s">
        <v>338</v>
      </c>
      <c r="D194" s="150"/>
      <c r="E194" s="151">
        <v>677.97</v>
      </c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6"/>
      <c r="Z194" s="146"/>
      <c r="AA194" s="146"/>
      <c r="AB194" s="146"/>
      <c r="AC194" s="146"/>
      <c r="AD194" s="146"/>
      <c r="AE194" s="146"/>
      <c r="AF194" s="146"/>
      <c r="AG194" s="146" t="s">
        <v>161</v>
      </c>
      <c r="AH194" s="146">
        <v>5</v>
      </c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</row>
    <row r="195" spans="1:33" ht="15" customHeight="1">
      <c r="A195" s="129" t="s">
        <v>148</v>
      </c>
      <c r="B195" s="130" t="s">
        <v>69</v>
      </c>
      <c r="C195" s="131" t="s">
        <v>70</v>
      </c>
      <c r="D195" s="132"/>
      <c r="E195" s="133"/>
      <c r="F195" s="134"/>
      <c r="G195" s="134">
        <f>SUMIF(AG196:AG228,"&lt;&gt;NOR",G196:G228)</f>
        <v>0</v>
      </c>
      <c r="H195" s="134"/>
      <c r="I195" s="134">
        <f>SUM(I196:I228)</f>
        <v>0</v>
      </c>
      <c r="J195" s="134"/>
      <c r="K195" s="134">
        <f>SUM(K196:K228)</f>
        <v>0</v>
      </c>
      <c r="L195" s="134"/>
      <c r="M195" s="134">
        <f>SUM(M196:M228)</f>
        <v>0</v>
      </c>
      <c r="N195" s="134"/>
      <c r="O195" s="134">
        <f>SUM(O196:O228)</f>
        <v>1.25</v>
      </c>
      <c r="P195" s="134"/>
      <c r="Q195" s="134">
        <f>SUM(Q196:Q228)</f>
        <v>0</v>
      </c>
      <c r="R195" s="134"/>
      <c r="S195" s="134"/>
      <c r="T195" s="135"/>
      <c r="U195" s="136"/>
      <c r="V195" s="136">
        <f>SUM(V196:V228)</f>
        <v>44.94</v>
      </c>
      <c r="W195" s="136"/>
      <c r="X195" s="136"/>
      <c r="AG195" t="s">
        <v>149</v>
      </c>
    </row>
    <row r="196" spans="1:60" ht="15" customHeight="1" outlineLevel="1">
      <c r="A196" s="137">
        <v>28</v>
      </c>
      <c r="B196" s="138" t="s">
        <v>343</v>
      </c>
      <c r="C196" s="139" t="s">
        <v>344</v>
      </c>
      <c r="D196" s="140" t="s">
        <v>152</v>
      </c>
      <c r="E196" s="141">
        <v>3</v>
      </c>
      <c r="F196" s="142"/>
      <c r="G196" s="143">
        <f>ROUND(E196*F196,2)</f>
        <v>0</v>
      </c>
      <c r="H196" s="142"/>
      <c r="I196" s="143">
        <f>ROUND(E196*H196,2)</f>
        <v>0</v>
      </c>
      <c r="J196" s="142"/>
      <c r="K196" s="143">
        <f>ROUND(E196*J196,2)</f>
        <v>0</v>
      </c>
      <c r="L196" s="143">
        <v>21</v>
      </c>
      <c r="M196" s="143">
        <f>G196*(1+L196/100)</f>
        <v>0</v>
      </c>
      <c r="N196" s="143">
        <v>0.08205</v>
      </c>
      <c r="O196" s="143">
        <f>ROUND(E196*N196,2)</f>
        <v>0.25</v>
      </c>
      <c r="P196" s="143">
        <v>0</v>
      </c>
      <c r="Q196" s="143">
        <f>ROUND(E196*P196,2)</f>
        <v>0</v>
      </c>
      <c r="R196" s="143" t="s">
        <v>153</v>
      </c>
      <c r="S196" s="143" t="s">
        <v>154</v>
      </c>
      <c r="T196" s="144" t="s">
        <v>155</v>
      </c>
      <c r="U196" s="145">
        <v>2.49</v>
      </c>
      <c r="V196" s="145">
        <f>ROUND(E196*U196,2)</f>
        <v>7.47</v>
      </c>
      <c r="W196" s="145"/>
      <c r="X196" s="145" t="s">
        <v>156</v>
      </c>
      <c r="Y196" s="146"/>
      <c r="Z196" s="146"/>
      <c r="AA196" s="146"/>
      <c r="AB196" s="146"/>
      <c r="AC196" s="146"/>
      <c r="AD196" s="146"/>
      <c r="AE196" s="146"/>
      <c r="AF196" s="146"/>
      <c r="AG196" s="146" t="s">
        <v>157</v>
      </c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</row>
    <row r="197" spans="1:60" ht="15" customHeight="1" outlineLevel="1">
      <c r="A197" s="147"/>
      <c r="B197" s="148"/>
      <c r="C197" s="348" t="s">
        <v>345</v>
      </c>
      <c r="D197" s="349"/>
      <c r="E197" s="349"/>
      <c r="F197" s="349"/>
      <c r="G197" s="349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6"/>
      <c r="Z197" s="146"/>
      <c r="AA197" s="146"/>
      <c r="AB197" s="146"/>
      <c r="AC197" s="146"/>
      <c r="AD197" s="146"/>
      <c r="AE197" s="146"/>
      <c r="AF197" s="146"/>
      <c r="AG197" s="146" t="s">
        <v>159</v>
      </c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</row>
    <row r="198" spans="1:60" ht="15" customHeight="1" outlineLevel="1">
      <c r="A198" s="147"/>
      <c r="B198" s="148"/>
      <c r="C198" s="344" t="s">
        <v>218</v>
      </c>
      <c r="D198" s="345"/>
      <c r="E198" s="345"/>
      <c r="F198" s="345"/>
      <c r="G198" s="3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6"/>
      <c r="Z198" s="146"/>
      <c r="AA198" s="146"/>
      <c r="AB198" s="146"/>
      <c r="AC198" s="146"/>
      <c r="AD198" s="146"/>
      <c r="AE198" s="146"/>
      <c r="AF198" s="146"/>
      <c r="AG198" s="146" t="s">
        <v>195</v>
      </c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</row>
    <row r="199" spans="1:60" ht="15" customHeight="1" outlineLevel="1">
      <c r="A199" s="147"/>
      <c r="B199" s="148"/>
      <c r="C199" s="149" t="s">
        <v>346</v>
      </c>
      <c r="D199" s="150"/>
      <c r="E199" s="151">
        <v>3</v>
      </c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6"/>
      <c r="Z199" s="146"/>
      <c r="AA199" s="146"/>
      <c r="AB199" s="146"/>
      <c r="AC199" s="146"/>
      <c r="AD199" s="146"/>
      <c r="AE199" s="146"/>
      <c r="AF199" s="146"/>
      <c r="AG199" s="146" t="s">
        <v>161</v>
      </c>
      <c r="AH199" s="146">
        <v>5</v>
      </c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</row>
    <row r="200" spans="1:60" ht="15" customHeight="1" outlineLevel="1">
      <c r="A200" s="137">
        <v>29</v>
      </c>
      <c r="B200" s="138" t="s">
        <v>347</v>
      </c>
      <c r="C200" s="139" t="s">
        <v>348</v>
      </c>
      <c r="D200" s="140" t="s">
        <v>152</v>
      </c>
      <c r="E200" s="141">
        <v>6</v>
      </c>
      <c r="F200" s="142"/>
      <c r="G200" s="143">
        <f>ROUND(E200*F200,2)</f>
        <v>0</v>
      </c>
      <c r="H200" s="142"/>
      <c r="I200" s="143">
        <f>ROUND(E200*H200,2)</f>
        <v>0</v>
      </c>
      <c r="J200" s="142"/>
      <c r="K200" s="143">
        <f>ROUND(E200*J200,2)</f>
        <v>0</v>
      </c>
      <c r="L200" s="143">
        <v>21</v>
      </c>
      <c r="M200" s="143">
        <f>G200*(1+L200/100)</f>
        <v>0</v>
      </c>
      <c r="N200" s="143">
        <v>0.03027</v>
      </c>
      <c r="O200" s="143">
        <f>ROUND(E200*N200,2)</f>
        <v>0.18</v>
      </c>
      <c r="P200" s="143">
        <v>0</v>
      </c>
      <c r="Q200" s="143">
        <f>ROUND(E200*P200,2)</f>
        <v>0</v>
      </c>
      <c r="R200" s="143" t="s">
        <v>169</v>
      </c>
      <c r="S200" s="143" t="s">
        <v>154</v>
      </c>
      <c r="T200" s="144" t="s">
        <v>155</v>
      </c>
      <c r="U200" s="145">
        <v>1.86</v>
      </c>
      <c r="V200" s="145">
        <f>ROUND(E200*U200,2)</f>
        <v>11.16</v>
      </c>
      <c r="W200" s="145"/>
      <c r="X200" s="145" t="s">
        <v>156</v>
      </c>
      <c r="Y200" s="146"/>
      <c r="Z200" s="146"/>
      <c r="AA200" s="146"/>
      <c r="AB200" s="146"/>
      <c r="AC200" s="146"/>
      <c r="AD200" s="146"/>
      <c r="AE200" s="146"/>
      <c r="AF200" s="146"/>
      <c r="AG200" s="146" t="s">
        <v>157</v>
      </c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</row>
    <row r="201" spans="1:60" ht="15" customHeight="1" outlineLevel="1">
      <c r="A201" s="147"/>
      <c r="B201" s="148"/>
      <c r="C201" s="149" t="s">
        <v>349</v>
      </c>
      <c r="D201" s="150"/>
      <c r="E201" s="151">
        <v>3</v>
      </c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6"/>
      <c r="Z201" s="146"/>
      <c r="AA201" s="146"/>
      <c r="AB201" s="146"/>
      <c r="AC201" s="146"/>
      <c r="AD201" s="146"/>
      <c r="AE201" s="146"/>
      <c r="AF201" s="146"/>
      <c r="AG201" s="146" t="s">
        <v>161</v>
      </c>
      <c r="AH201" s="146">
        <v>0</v>
      </c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</row>
    <row r="202" spans="1:60" ht="15" customHeight="1" outlineLevel="1">
      <c r="A202" s="147"/>
      <c r="B202" s="148"/>
      <c r="C202" s="149" t="s">
        <v>350</v>
      </c>
      <c r="D202" s="150"/>
      <c r="E202" s="151">
        <v>3</v>
      </c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6"/>
      <c r="Z202" s="146"/>
      <c r="AA202" s="146"/>
      <c r="AB202" s="146"/>
      <c r="AC202" s="146"/>
      <c r="AD202" s="146"/>
      <c r="AE202" s="146"/>
      <c r="AF202" s="146"/>
      <c r="AG202" s="146" t="s">
        <v>161</v>
      </c>
      <c r="AH202" s="146">
        <v>0</v>
      </c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</row>
    <row r="203" spans="1:60" ht="15" customHeight="1" outlineLevel="1">
      <c r="A203" s="137">
        <v>30</v>
      </c>
      <c r="B203" s="138" t="s">
        <v>351</v>
      </c>
      <c r="C203" s="139" t="s">
        <v>352</v>
      </c>
      <c r="D203" s="140" t="s">
        <v>152</v>
      </c>
      <c r="E203" s="141">
        <v>2</v>
      </c>
      <c r="F203" s="142"/>
      <c r="G203" s="143">
        <f>ROUND(E203*F203,2)</f>
        <v>0</v>
      </c>
      <c r="H203" s="142"/>
      <c r="I203" s="143">
        <f>ROUND(E203*H203,2)</f>
        <v>0</v>
      </c>
      <c r="J203" s="142"/>
      <c r="K203" s="143">
        <f>ROUND(E203*J203,2)</f>
        <v>0</v>
      </c>
      <c r="L203" s="143">
        <v>21</v>
      </c>
      <c r="M203" s="143">
        <f>G203*(1+L203/100)</f>
        <v>0</v>
      </c>
      <c r="N203" s="143">
        <v>0.03055</v>
      </c>
      <c r="O203" s="143">
        <f>ROUND(E203*N203,2)</f>
        <v>0.06</v>
      </c>
      <c r="P203" s="143">
        <v>0</v>
      </c>
      <c r="Q203" s="143">
        <f>ROUND(E203*P203,2)</f>
        <v>0</v>
      </c>
      <c r="R203" s="143" t="s">
        <v>169</v>
      </c>
      <c r="S203" s="143" t="s">
        <v>154</v>
      </c>
      <c r="T203" s="144" t="s">
        <v>155</v>
      </c>
      <c r="U203" s="145">
        <v>1.86</v>
      </c>
      <c r="V203" s="145">
        <f>ROUND(E203*U203,2)</f>
        <v>3.72</v>
      </c>
      <c r="W203" s="145"/>
      <c r="X203" s="145" t="s">
        <v>156</v>
      </c>
      <c r="Y203" s="146"/>
      <c r="Z203" s="146"/>
      <c r="AA203" s="146"/>
      <c r="AB203" s="146"/>
      <c r="AC203" s="146"/>
      <c r="AD203" s="146"/>
      <c r="AE203" s="146"/>
      <c r="AF203" s="146"/>
      <c r="AG203" s="146" t="s">
        <v>157</v>
      </c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</row>
    <row r="204" spans="1:60" ht="15" customHeight="1" outlineLevel="1">
      <c r="A204" s="147"/>
      <c r="B204" s="148"/>
      <c r="C204" s="149" t="s">
        <v>160</v>
      </c>
      <c r="D204" s="150"/>
      <c r="E204" s="151">
        <v>1</v>
      </c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6"/>
      <c r="Z204" s="146"/>
      <c r="AA204" s="146"/>
      <c r="AB204" s="146"/>
      <c r="AC204" s="146"/>
      <c r="AD204" s="146"/>
      <c r="AE204" s="146"/>
      <c r="AF204" s="146"/>
      <c r="AG204" s="146" t="s">
        <v>161</v>
      </c>
      <c r="AH204" s="146">
        <v>0</v>
      </c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</row>
    <row r="205" spans="1:60" ht="15" customHeight="1" outlineLevel="1">
      <c r="A205" s="147"/>
      <c r="B205" s="148"/>
      <c r="C205" s="149" t="s">
        <v>353</v>
      </c>
      <c r="D205" s="150"/>
      <c r="E205" s="151">
        <v>1</v>
      </c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6"/>
      <c r="Z205" s="146"/>
      <c r="AA205" s="146"/>
      <c r="AB205" s="146"/>
      <c r="AC205" s="146"/>
      <c r="AD205" s="146"/>
      <c r="AE205" s="146"/>
      <c r="AF205" s="146"/>
      <c r="AG205" s="146" t="s">
        <v>161</v>
      </c>
      <c r="AH205" s="146">
        <v>0</v>
      </c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</row>
    <row r="206" spans="1:60" ht="15" customHeight="1" outlineLevel="1">
      <c r="A206" s="137">
        <v>31</v>
      </c>
      <c r="B206" s="138" t="s">
        <v>354</v>
      </c>
      <c r="C206" s="139" t="s">
        <v>355</v>
      </c>
      <c r="D206" s="140" t="s">
        <v>152</v>
      </c>
      <c r="E206" s="141">
        <v>3</v>
      </c>
      <c r="F206" s="142"/>
      <c r="G206" s="143">
        <f>ROUND(E206*F206,2)</f>
        <v>0</v>
      </c>
      <c r="H206" s="142"/>
      <c r="I206" s="143">
        <f>ROUND(E206*H206,2)</f>
        <v>0</v>
      </c>
      <c r="J206" s="142"/>
      <c r="K206" s="143">
        <f>ROUND(E206*J206,2)</f>
        <v>0</v>
      </c>
      <c r="L206" s="143">
        <v>21</v>
      </c>
      <c r="M206" s="143">
        <f>G206*(1+L206/100)</f>
        <v>0</v>
      </c>
      <c r="N206" s="143">
        <v>0.06597</v>
      </c>
      <c r="O206" s="143">
        <f>ROUND(E206*N206,2)</f>
        <v>0.2</v>
      </c>
      <c r="P206" s="143">
        <v>0</v>
      </c>
      <c r="Q206" s="143">
        <f>ROUND(E206*P206,2)</f>
        <v>0</v>
      </c>
      <c r="R206" s="143" t="s">
        <v>153</v>
      </c>
      <c r="S206" s="143" t="s">
        <v>154</v>
      </c>
      <c r="T206" s="144" t="s">
        <v>155</v>
      </c>
      <c r="U206" s="145">
        <v>2.097</v>
      </c>
      <c r="V206" s="145">
        <f>ROUND(E206*U206,2)</f>
        <v>6.29</v>
      </c>
      <c r="W206" s="145"/>
      <c r="X206" s="145" t="s">
        <v>156</v>
      </c>
      <c r="Y206" s="146"/>
      <c r="Z206" s="146"/>
      <c r="AA206" s="146"/>
      <c r="AB206" s="146"/>
      <c r="AC206" s="146"/>
      <c r="AD206" s="146"/>
      <c r="AE206" s="146"/>
      <c r="AF206" s="146"/>
      <c r="AG206" s="146" t="s">
        <v>157</v>
      </c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</row>
    <row r="207" spans="1:60" ht="15" customHeight="1" outlineLevel="1">
      <c r="A207" s="147"/>
      <c r="B207" s="148"/>
      <c r="C207" s="348" t="s">
        <v>356</v>
      </c>
      <c r="D207" s="349"/>
      <c r="E207" s="349"/>
      <c r="F207" s="349"/>
      <c r="G207" s="349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6"/>
      <c r="Z207" s="146"/>
      <c r="AA207" s="146"/>
      <c r="AB207" s="146"/>
      <c r="AC207" s="146"/>
      <c r="AD207" s="146"/>
      <c r="AE207" s="146"/>
      <c r="AF207" s="146"/>
      <c r="AG207" s="146" t="s">
        <v>159</v>
      </c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52" t="str">
        <f>C207</f>
        <v>lisované nebo z úhelníků s vybetonováním prahu, z pomocného pracovního lešení o výšce podlahy do 1900 mm a pro zatížení do 1,5 kPa, včetně dodávky zárubně</v>
      </c>
      <c r="BB207" s="146"/>
      <c r="BC207" s="146"/>
      <c r="BD207" s="146"/>
      <c r="BE207" s="146"/>
      <c r="BF207" s="146"/>
      <c r="BG207" s="146"/>
      <c r="BH207" s="146"/>
    </row>
    <row r="208" spans="1:60" ht="15" customHeight="1" outlineLevel="1">
      <c r="A208" s="147"/>
      <c r="B208" s="148"/>
      <c r="C208" s="149" t="s">
        <v>357</v>
      </c>
      <c r="D208" s="150"/>
      <c r="E208" s="151">
        <v>1</v>
      </c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6"/>
      <c r="Z208" s="146"/>
      <c r="AA208" s="146"/>
      <c r="AB208" s="146"/>
      <c r="AC208" s="146"/>
      <c r="AD208" s="146"/>
      <c r="AE208" s="146"/>
      <c r="AF208" s="146"/>
      <c r="AG208" s="146" t="s">
        <v>161</v>
      </c>
      <c r="AH208" s="146">
        <v>0</v>
      </c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</row>
    <row r="209" spans="1:60" ht="15" customHeight="1" outlineLevel="1">
      <c r="A209" s="147"/>
      <c r="B209" s="148"/>
      <c r="C209" s="149" t="s">
        <v>358</v>
      </c>
      <c r="D209" s="150"/>
      <c r="E209" s="151">
        <v>1</v>
      </c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6"/>
      <c r="Z209" s="146"/>
      <c r="AA209" s="146"/>
      <c r="AB209" s="146"/>
      <c r="AC209" s="146"/>
      <c r="AD209" s="146"/>
      <c r="AE209" s="146"/>
      <c r="AF209" s="146"/>
      <c r="AG209" s="146" t="s">
        <v>161</v>
      </c>
      <c r="AH209" s="146">
        <v>0</v>
      </c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</row>
    <row r="210" spans="1:60" ht="15" customHeight="1" outlineLevel="1">
      <c r="A210" s="147"/>
      <c r="B210" s="148"/>
      <c r="C210" s="149" t="s">
        <v>359</v>
      </c>
      <c r="D210" s="150"/>
      <c r="E210" s="151">
        <v>1</v>
      </c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6"/>
      <c r="Z210" s="146"/>
      <c r="AA210" s="146"/>
      <c r="AB210" s="146"/>
      <c r="AC210" s="146"/>
      <c r="AD210" s="146"/>
      <c r="AE210" s="146"/>
      <c r="AF210" s="146"/>
      <c r="AG210" s="146" t="s">
        <v>161</v>
      </c>
      <c r="AH210" s="146">
        <v>0</v>
      </c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</row>
    <row r="211" spans="1:60" ht="15" customHeight="1" outlineLevel="1">
      <c r="A211" s="137">
        <v>32</v>
      </c>
      <c r="B211" s="138" t="s">
        <v>360</v>
      </c>
      <c r="C211" s="139" t="s">
        <v>361</v>
      </c>
      <c r="D211" s="140" t="s">
        <v>152</v>
      </c>
      <c r="E211" s="141">
        <v>6</v>
      </c>
      <c r="F211" s="142"/>
      <c r="G211" s="143">
        <f>ROUND(E211*F211,2)</f>
        <v>0</v>
      </c>
      <c r="H211" s="142"/>
      <c r="I211" s="143">
        <f>ROUND(E211*H211,2)</f>
        <v>0</v>
      </c>
      <c r="J211" s="142"/>
      <c r="K211" s="143">
        <f>ROUND(E211*J211,2)</f>
        <v>0</v>
      </c>
      <c r="L211" s="143">
        <v>21</v>
      </c>
      <c r="M211" s="143">
        <f>G211*(1+L211/100)</f>
        <v>0</v>
      </c>
      <c r="N211" s="143">
        <v>0.06411</v>
      </c>
      <c r="O211" s="143">
        <f>ROUND(E211*N211,2)</f>
        <v>0.38</v>
      </c>
      <c r="P211" s="143">
        <v>0</v>
      </c>
      <c r="Q211" s="143">
        <f>ROUND(E211*P211,2)</f>
        <v>0</v>
      </c>
      <c r="R211" s="143" t="s">
        <v>153</v>
      </c>
      <c r="S211" s="143" t="s">
        <v>154</v>
      </c>
      <c r="T211" s="144" t="s">
        <v>155</v>
      </c>
      <c r="U211" s="145">
        <v>2.097</v>
      </c>
      <c r="V211" s="145">
        <f>ROUND(E211*U211,2)</f>
        <v>12.58</v>
      </c>
      <c r="W211" s="145"/>
      <c r="X211" s="145" t="s">
        <v>156</v>
      </c>
      <c r="Y211" s="146"/>
      <c r="Z211" s="146"/>
      <c r="AA211" s="146"/>
      <c r="AB211" s="146"/>
      <c r="AC211" s="146"/>
      <c r="AD211" s="146"/>
      <c r="AE211" s="146"/>
      <c r="AF211" s="146"/>
      <c r="AG211" s="146" t="s">
        <v>157</v>
      </c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</row>
    <row r="212" spans="1:60" ht="15" customHeight="1" outlineLevel="1">
      <c r="A212" s="147"/>
      <c r="B212" s="148"/>
      <c r="C212" s="348" t="s">
        <v>356</v>
      </c>
      <c r="D212" s="349"/>
      <c r="E212" s="349"/>
      <c r="F212" s="349"/>
      <c r="G212" s="349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6"/>
      <c r="Z212" s="146"/>
      <c r="AA212" s="146"/>
      <c r="AB212" s="146"/>
      <c r="AC212" s="146"/>
      <c r="AD212" s="146"/>
      <c r="AE212" s="146"/>
      <c r="AF212" s="146"/>
      <c r="AG212" s="146" t="s">
        <v>159</v>
      </c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52" t="str">
        <f>C212</f>
        <v>lisované nebo z úhelníků s vybetonováním prahu, z pomocného pracovního lešení o výšce podlahy do 1900 mm a pro zatížení do 1,5 kPa, včetně dodávky zárubně</v>
      </c>
      <c r="BB212" s="146"/>
      <c r="BC212" s="146"/>
      <c r="BD212" s="146"/>
      <c r="BE212" s="146"/>
      <c r="BF212" s="146"/>
      <c r="BG212" s="146"/>
      <c r="BH212" s="146"/>
    </row>
    <row r="213" spans="1:60" ht="15" customHeight="1" outlineLevel="1">
      <c r="A213" s="147"/>
      <c r="B213" s="148"/>
      <c r="C213" s="149" t="s">
        <v>362</v>
      </c>
      <c r="D213" s="150"/>
      <c r="E213" s="151">
        <v>1</v>
      </c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6"/>
      <c r="Z213" s="146"/>
      <c r="AA213" s="146"/>
      <c r="AB213" s="146"/>
      <c r="AC213" s="146"/>
      <c r="AD213" s="146"/>
      <c r="AE213" s="146"/>
      <c r="AF213" s="146"/>
      <c r="AG213" s="146" t="s">
        <v>161</v>
      </c>
      <c r="AH213" s="146">
        <v>0</v>
      </c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</row>
    <row r="214" spans="1:60" ht="15" customHeight="1" outlineLevel="1">
      <c r="A214" s="147"/>
      <c r="B214" s="148"/>
      <c r="C214" s="149" t="s">
        <v>363</v>
      </c>
      <c r="D214" s="150"/>
      <c r="E214" s="151">
        <v>1</v>
      </c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6"/>
      <c r="Z214" s="146"/>
      <c r="AA214" s="146"/>
      <c r="AB214" s="146"/>
      <c r="AC214" s="146"/>
      <c r="AD214" s="146"/>
      <c r="AE214" s="146"/>
      <c r="AF214" s="146"/>
      <c r="AG214" s="146" t="s">
        <v>161</v>
      </c>
      <c r="AH214" s="146">
        <v>0</v>
      </c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</row>
    <row r="215" spans="1:60" ht="15" customHeight="1" outlineLevel="1">
      <c r="A215" s="147"/>
      <c r="B215" s="148"/>
      <c r="C215" s="149" t="s">
        <v>364</v>
      </c>
      <c r="D215" s="150"/>
      <c r="E215" s="151">
        <v>1</v>
      </c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6"/>
      <c r="Z215" s="146"/>
      <c r="AA215" s="146"/>
      <c r="AB215" s="146"/>
      <c r="AC215" s="146"/>
      <c r="AD215" s="146"/>
      <c r="AE215" s="146"/>
      <c r="AF215" s="146"/>
      <c r="AG215" s="146" t="s">
        <v>161</v>
      </c>
      <c r="AH215" s="146">
        <v>0</v>
      </c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</row>
    <row r="216" spans="1:60" ht="15" customHeight="1" outlineLevel="1">
      <c r="A216" s="147"/>
      <c r="B216" s="148"/>
      <c r="C216" s="149" t="s">
        <v>160</v>
      </c>
      <c r="D216" s="150"/>
      <c r="E216" s="151">
        <v>1</v>
      </c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6"/>
      <c r="Z216" s="146"/>
      <c r="AA216" s="146"/>
      <c r="AB216" s="146"/>
      <c r="AC216" s="146"/>
      <c r="AD216" s="146"/>
      <c r="AE216" s="146"/>
      <c r="AF216" s="146"/>
      <c r="AG216" s="146" t="s">
        <v>161</v>
      </c>
      <c r="AH216" s="146">
        <v>0</v>
      </c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</row>
    <row r="217" spans="1:60" ht="15" customHeight="1" outlineLevel="1">
      <c r="A217" s="147"/>
      <c r="B217" s="148"/>
      <c r="C217" s="149" t="s">
        <v>353</v>
      </c>
      <c r="D217" s="150"/>
      <c r="E217" s="151">
        <v>1</v>
      </c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6"/>
      <c r="Z217" s="146"/>
      <c r="AA217" s="146"/>
      <c r="AB217" s="146"/>
      <c r="AC217" s="146"/>
      <c r="AD217" s="146"/>
      <c r="AE217" s="146"/>
      <c r="AF217" s="146"/>
      <c r="AG217" s="146" t="s">
        <v>161</v>
      </c>
      <c r="AH217" s="146">
        <v>0</v>
      </c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</row>
    <row r="218" spans="1:60" ht="15" customHeight="1" outlineLevel="1">
      <c r="A218" s="147"/>
      <c r="B218" s="148"/>
      <c r="C218" s="149" t="s">
        <v>365</v>
      </c>
      <c r="D218" s="150"/>
      <c r="E218" s="151">
        <v>1</v>
      </c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6"/>
      <c r="Z218" s="146"/>
      <c r="AA218" s="146"/>
      <c r="AB218" s="146"/>
      <c r="AC218" s="146"/>
      <c r="AD218" s="146"/>
      <c r="AE218" s="146"/>
      <c r="AF218" s="146"/>
      <c r="AG218" s="146" t="s">
        <v>161</v>
      </c>
      <c r="AH218" s="146">
        <v>0</v>
      </c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</row>
    <row r="219" spans="1:60" ht="15" customHeight="1" outlineLevel="1">
      <c r="A219" s="137">
        <v>33</v>
      </c>
      <c r="B219" s="138" t="s">
        <v>366</v>
      </c>
      <c r="C219" s="139" t="s">
        <v>367</v>
      </c>
      <c r="D219" s="140" t="s">
        <v>152</v>
      </c>
      <c r="E219" s="141">
        <v>1</v>
      </c>
      <c r="F219" s="142"/>
      <c r="G219" s="143">
        <f>ROUND(E219*F219,2)</f>
        <v>0</v>
      </c>
      <c r="H219" s="142"/>
      <c r="I219" s="143">
        <f>ROUND(E219*H219,2)</f>
        <v>0</v>
      </c>
      <c r="J219" s="142"/>
      <c r="K219" s="143">
        <f>ROUND(E219*J219,2)</f>
        <v>0</v>
      </c>
      <c r="L219" s="143">
        <v>21</v>
      </c>
      <c r="M219" s="143">
        <f>G219*(1+L219/100)</f>
        <v>0</v>
      </c>
      <c r="N219" s="143">
        <v>0.06919</v>
      </c>
      <c r="O219" s="143">
        <f>ROUND(E219*N219,2)</f>
        <v>0.07</v>
      </c>
      <c r="P219" s="143">
        <v>0</v>
      </c>
      <c r="Q219" s="143">
        <f>ROUND(E219*P219,2)</f>
        <v>0</v>
      </c>
      <c r="R219" s="143" t="s">
        <v>153</v>
      </c>
      <c r="S219" s="143" t="s">
        <v>154</v>
      </c>
      <c r="T219" s="144" t="s">
        <v>155</v>
      </c>
      <c r="U219" s="145">
        <v>2.097</v>
      </c>
      <c r="V219" s="145">
        <f>ROUND(E219*U219,2)</f>
        <v>2.1</v>
      </c>
      <c r="W219" s="145"/>
      <c r="X219" s="145" t="s">
        <v>156</v>
      </c>
      <c r="Y219" s="146"/>
      <c r="Z219" s="146"/>
      <c r="AA219" s="146"/>
      <c r="AB219" s="146"/>
      <c r="AC219" s="146"/>
      <c r="AD219" s="146"/>
      <c r="AE219" s="146"/>
      <c r="AF219" s="146"/>
      <c r="AG219" s="146" t="s">
        <v>157</v>
      </c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</row>
    <row r="220" spans="1:60" ht="23.25" outlineLevel="1">
      <c r="A220" s="147"/>
      <c r="B220" s="148"/>
      <c r="C220" s="348" t="s">
        <v>356</v>
      </c>
      <c r="D220" s="349"/>
      <c r="E220" s="349"/>
      <c r="F220" s="349"/>
      <c r="G220" s="349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6"/>
      <c r="Z220" s="146"/>
      <c r="AA220" s="146"/>
      <c r="AB220" s="146"/>
      <c r="AC220" s="146"/>
      <c r="AD220" s="146"/>
      <c r="AE220" s="146"/>
      <c r="AF220" s="146"/>
      <c r="AG220" s="146" t="s">
        <v>159</v>
      </c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52" t="str">
        <f>C220</f>
        <v>lisované nebo z úhelníků s vybetonováním prahu, z pomocného pracovního lešení o výšce podlahy do 1900 mm a pro zatížení do 1,5 kPa, včetně dodávky zárubně</v>
      </c>
      <c r="BB220" s="146"/>
      <c r="BC220" s="146"/>
      <c r="BD220" s="146"/>
      <c r="BE220" s="146"/>
      <c r="BF220" s="146"/>
      <c r="BG220" s="146"/>
      <c r="BH220" s="146"/>
    </row>
    <row r="221" spans="1:60" ht="15" customHeight="1" outlineLevel="1">
      <c r="A221" s="147"/>
      <c r="B221" s="148"/>
      <c r="C221" s="149" t="s">
        <v>368</v>
      </c>
      <c r="D221" s="150"/>
      <c r="E221" s="151">
        <v>1</v>
      </c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6"/>
      <c r="Z221" s="146"/>
      <c r="AA221" s="146"/>
      <c r="AB221" s="146"/>
      <c r="AC221" s="146"/>
      <c r="AD221" s="146"/>
      <c r="AE221" s="146"/>
      <c r="AF221" s="146"/>
      <c r="AG221" s="146" t="s">
        <v>161</v>
      </c>
      <c r="AH221" s="146">
        <v>0</v>
      </c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</row>
    <row r="222" spans="1:60" ht="15" customHeight="1" outlineLevel="1">
      <c r="A222" s="137">
        <v>34</v>
      </c>
      <c r="B222" s="138" t="s">
        <v>369</v>
      </c>
      <c r="C222" s="139" t="s">
        <v>370</v>
      </c>
      <c r="D222" s="140" t="s">
        <v>152</v>
      </c>
      <c r="E222" s="141">
        <v>1</v>
      </c>
      <c r="F222" s="142"/>
      <c r="G222" s="143">
        <f>ROUND(E222*F222,2)</f>
        <v>0</v>
      </c>
      <c r="H222" s="142"/>
      <c r="I222" s="143">
        <f>ROUND(E222*H222,2)</f>
        <v>0</v>
      </c>
      <c r="J222" s="142"/>
      <c r="K222" s="143">
        <f>ROUND(E222*J222,2)</f>
        <v>0</v>
      </c>
      <c r="L222" s="143">
        <v>21</v>
      </c>
      <c r="M222" s="143">
        <f>G222*(1+L222/100)</f>
        <v>0</v>
      </c>
      <c r="N222" s="143">
        <v>0.02432</v>
      </c>
      <c r="O222" s="143">
        <f>ROUND(E222*N222,2)</f>
        <v>0.02</v>
      </c>
      <c r="P222" s="143">
        <v>0</v>
      </c>
      <c r="Q222" s="143">
        <f>ROUND(E222*P222,2)</f>
        <v>0</v>
      </c>
      <c r="R222" s="143" t="s">
        <v>169</v>
      </c>
      <c r="S222" s="143" t="s">
        <v>154</v>
      </c>
      <c r="T222" s="144" t="s">
        <v>155</v>
      </c>
      <c r="U222" s="145">
        <v>1.62</v>
      </c>
      <c r="V222" s="145">
        <f>ROUND(E222*U222,2)</f>
        <v>1.62</v>
      </c>
      <c r="W222" s="145"/>
      <c r="X222" s="145" t="s">
        <v>156</v>
      </c>
      <c r="Y222" s="146"/>
      <c r="Z222" s="146"/>
      <c r="AA222" s="146"/>
      <c r="AB222" s="146"/>
      <c r="AC222" s="146"/>
      <c r="AD222" s="146"/>
      <c r="AE222" s="146"/>
      <c r="AF222" s="146"/>
      <c r="AG222" s="146" t="s">
        <v>157</v>
      </c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</row>
    <row r="223" spans="1:60" ht="15" customHeight="1" outlineLevel="1">
      <c r="A223" s="147"/>
      <c r="B223" s="148"/>
      <c r="C223" s="348" t="s">
        <v>371</v>
      </c>
      <c r="D223" s="349"/>
      <c r="E223" s="349"/>
      <c r="F223" s="349"/>
      <c r="G223" s="349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6"/>
      <c r="Z223" s="146"/>
      <c r="AA223" s="146"/>
      <c r="AB223" s="146"/>
      <c r="AC223" s="146"/>
      <c r="AD223" s="146"/>
      <c r="AE223" s="146"/>
      <c r="AF223" s="146"/>
      <c r="AG223" s="146" t="s">
        <v>159</v>
      </c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52" t="str">
        <f>C223</f>
        <v>hrubých, hoblovaných i leštěných, měkkých i tvrdých, na jakoukoliv cementovou maltu, s kotvením rámu do zdiva,</v>
      </c>
      <c r="BB223" s="146"/>
      <c r="BC223" s="146"/>
      <c r="BD223" s="146"/>
      <c r="BE223" s="146"/>
      <c r="BF223" s="146"/>
      <c r="BG223" s="146"/>
      <c r="BH223" s="146"/>
    </row>
    <row r="224" spans="1:60" ht="15" customHeight="1" outlineLevel="1">
      <c r="A224" s="147"/>
      <c r="B224" s="148"/>
      <c r="C224" s="149" t="s">
        <v>372</v>
      </c>
      <c r="D224" s="150"/>
      <c r="E224" s="151">
        <v>1</v>
      </c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6"/>
      <c r="Z224" s="146"/>
      <c r="AA224" s="146"/>
      <c r="AB224" s="146"/>
      <c r="AC224" s="146"/>
      <c r="AD224" s="146"/>
      <c r="AE224" s="146"/>
      <c r="AF224" s="146"/>
      <c r="AG224" s="146" t="s">
        <v>161</v>
      </c>
      <c r="AH224" s="146">
        <v>0</v>
      </c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</row>
    <row r="225" spans="1:60" ht="22.5" outlineLevel="1">
      <c r="A225" s="137">
        <v>35</v>
      </c>
      <c r="B225" s="138" t="s">
        <v>373</v>
      </c>
      <c r="C225" s="139" t="s">
        <v>374</v>
      </c>
      <c r="D225" s="140" t="s">
        <v>152</v>
      </c>
      <c r="E225" s="141">
        <v>3</v>
      </c>
      <c r="F225" s="142"/>
      <c r="G225" s="143">
        <f>ROUND(E225*F225,2)</f>
        <v>0</v>
      </c>
      <c r="H225" s="142"/>
      <c r="I225" s="143">
        <f>ROUND(E225*H225,2)</f>
        <v>0</v>
      </c>
      <c r="J225" s="142"/>
      <c r="K225" s="143">
        <f>ROUND(E225*J225,2)</f>
        <v>0</v>
      </c>
      <c r="L225" s="143">
        <v>21</v>
      </c>
      <c r="M225" s="143">
        <f>G225*(1+L225/100)</f>
        <v>0</v>
      </c>
      <c r="N225" s="143">
        <v>0.0302</v>
      </c>
      <c r="O225" s="143">
        <f>ROUND(E225*N225,2)</f>
        <v>0.09</v>
      </c>
      <c r="P225" s="143">
        <v>0</v>
      </c>
      <c r="Q225" s="143">
        <f>ROUND(E225*P225,2)</f>
        <v>0</v>
      </c>
      <c r="R225" s="143"/>
      <c r="S225" s="143" t="s">
        <v>375</v>
      </c>
      <c r="T225" s="144" t="s">
        <v>155</v>
      </c>
      <c r="U225" s="145">
        <v>0</v>
      </c>
      <c r="V225" s="145">
        <f>ROUND(E225*U225,2)</f>
        <v>0</v>
      </c>
      <c r="W225" s="145"/>
      <c r="X225" s="145" t="s">
        <v>376</v>
      </c>
      <c r="Y225" s="146"/>
      <c r="Z225" s="146"/>
      <c r="AA225" s="146"/>
      <c r="AB225" s="146"/>
      <c r="AC225" s="146"/>
      <c r="AD225" s="146"/>
      <c r="AE225" s="146"/>
      <c r="AF225" s="146"/>
      <c r="AG225" s="146" t="s">
        <v>377</v>
      </c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</row>
    <row r="226" spans="1:60" ht="15" customHeight="1" outlineLevel="1">
      <c r="A226" s="147"/>
      <c r="B226" s="148"/>
      <c r="C226" s="149" t="s">
        <v>164</v>
      </c>
      <c r="D226" s="150"/>
      <c r="E226" s="151">
        <v>1</v>
      </c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6"/>
      <c r="Z226" s="146"/>
      <c r="AA226" s="146"/>
      <c r="AB226" s="146"/>
      <c r="AC226" s="146"/>
      <c r="AD226" s="146"/>
      <c r="AE226" s="146"/>
      <c r="AF226" s="146"/>
      <c r="AG226" s="146" t="s">
        <v>161</v>
      </c>
      <c r="AH226" s="146">
        <v>0</v>
      </c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</row>
    <row r="227" spans="1:60" ht="15" customHeight="1" outlineLevel="1">
      <c r="A227" s="147"/>
      <c r="B227" s="148"/>
      <c r="C227" s="149" t="s">
        <v>165</v>
      </c>
      <c r="D227" s="150"/>
      <c r="E227" s="151">
        <v>1</v>
      </c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6"/>
      <c r="Z227" s="146"/>
      <c r="AA227" s="146"/>
      <c r="AB227" s="146"/>
      <c r="AC227" s="146"/>
      <c r="AD227" s="146"/>
      <c r="AE227" s="146"/>
      <c r="AF227" s="146"/>
      <c r="AG227" s="146" t="s">
        <v>161</v>
      </c>
      <c r="AH227" s="146">
        <v>0</v>
      </c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</row>
    <row r="228" spans="1:60" ht="15" customHeight="1" outlineLevel="1">
      <c r="A228" s="147"/>
      <c r="B228" s="148"/>
      <c r="C228" s="149" t="s">
        <v>166</v>
      </c>
      <c r="D228" s="150"/>
      <c r="E228" s="151">
        <v>1</v>
      </c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6"/>
      <c r="Z228" s="146"/>
      <c r="AA228" s="146"/>
      <c r="AB228" s="146"/>
      <c r="AC228" s="146"/>
      <c r="AD228" s="146"/>
      <c r="AE228" s="146"/>
      <c r="AF228" s="146"/>
      <c r="AG228" s="146" t="s">
        <v>161</v>
      </c>
      <c r="AH228" s="146">
        <v>0</v>
      </c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</row>
    <row r="229" spans="1:33" ht="15" customHeight="1">
      <c r="A229" s="129" t="s">
        <v>148</v>
      </c>
      <c r="B229" s="130" t="s">
        <v>73</v>
      </c>
      <c r="C229" s="131" t="s">
        <v>74</v>
      </c>
      <c r="D229" s="132"/>
      <c r="E229" s="133"/>
      <c r="F229" s="134"/>
      <c r="G229" s="134">
        <f>SUMIF(AG230:AG230,"&lt;&gt;NOR",G230:G230)</f>
        <v>0</v>
      </c>
      <c r="H229" s="134"/>
      <c r="I229" s="134">
        <f>SUM(I230:I230)</f>
        <v>0</v>
      </c>
      <c r="J229" s="134"/>
      <c r="K229" s="134">
        <f>SUM(K230:K230)</f>
        <v>0</v>
      </c>
      <c r="L229" s="134"/>
      <c r="M229" s="134">
        <f>SUM(M230:M230)</f>
        <v>0</v>
      </c>
      <c r="N229" s="134"/>
      <c r="O229" s="134">
        <f>SUM(O230:O230)</f>
        <v>0.73</v>
      </c>
      <c r="P229" s="134"/>
      <c r="Q229" s="134">
        <f>SUM(Q230:Q230)</f>
        <v>0</v>
      </c>
      <c r="R229" s="134"/>
      <c r="S229" s="134"/>
      <c r="T229" s="135"/>
      <c r="U229" s="136"/>
      <c r="V229" s="136">
        <f>SUM(V230:V230)</f>
        <v>106.2</v>
      </c>
      <c r="W229" s="136"/>
      <c r="X229" s="136"/>
      <c r="AG229" t="s">
        <v>149</v>
      </c>
    </row>
    <row r="230" spans="1:60" ht="15" customHeight="1" outlineLevel="1">
      <c r="A230" s="153">
        <v>36</v>
      </c>
      <c r="B230" s="154" t="s">
        <v>378</v>
      </c>
      <c r="C230" s="155" t="s">
        <v>379</v>
      </c>
      <c r="D230" s="156" t="s">
        <v>180</v>
      </c>
      <c r="E230" s="157">
        <v>600</v>
      </c>
      <c r="F230" s="158"/>
      <c r="G230" s="159">
        <f>ROUND(E230*F230,2)</f>
        <v>0</v>
      </c>
      <c r="H230" s="158"/>
      <c r="I230" s="159">
        <f>ROUND(E230*H230,2)</f>
        <v>0</v>
      </c>
      <c r="J230" s="158"/>
      <c r="K230" s="159">
        <f>ROUND(E230*J230,2)</f>
        <v>0</v>
      </c>
      <c r="L230" s="159">
        <v>21</v>
      </c>
      <c r="M230" s="159">
        <f>G230*(1+L230/100)</f>
        <v>0</v>
      </c>
      <c r="N230" s="159">
        <v>0.00121</v>
      </c>
      <c r="O230" s="159">
        <f>ROUND(E230*N230,2)</f>
        <v>0.73</v>
      </c>
      <c r="P230" s="159">
        <v>0</v>
      </c>
      <c r="Q230" s="159">
        <f>ROUND(E230*P230,2)</f>
        <v>0</v>
      </c>
      <c r="R230" s="159" t="s">
        <v>380</v>
      </c>
      <c r="S230" s="159" t="s">
        <v>154</v>
      </c>
      <c r="T230" s="160" t="s">
        <v>155</v>
      </c>
      <c r="U230" s="145">
        <v>0.177</v>
      </c>
      <c r="V230" s="145">
        <f>ROUND(E230*U230,2)</f>
        <v>106.2</v>
      </c>
      <c r="W230" s="145"/>
      <c r="X230" s="145" t="s">
        <v>156</v>
      </c>
      <c r="Y230" s="146"/>
      <c r="Z230" s="146"/>
      <c r="AA230" s="146"/>
      <c r="AB230" s="146"/>
      <c r="AC230" s="146"/>
      <c r="AD230" s="146"/>
      <c r="AE230" s="146"/>
      <c r="AF230" s="146"/>
      <c r="AG230" s="146" t="s">
        <v>157</v>
      </c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</row>
    <row r="231" spans="1:33" ht="15" customHeight="1">
      <c r="A231" s="129" t="s">
        <v>148</v>
      </c>
      <c r="B231" s="130" t="s">
        <v>75</v>
      </c>
      <c r="C231" s="131" t="s">
        <v>76</v>
      </c>
      <c r="D231" s="132"/>
      <c r="E231" s="133"/>
      <c r="F231" s="134"/>
      <c r="G231" s="134">
        <f>SUMIF(AG232:AG249,"&lt;&gt;NOR",G232:G249)</f>
        <v>0</v>
      </c>
      <c r="H231" s="134"/>
      <c r="I231" s="134">
        <f>SUM(I232:I249)</f>
        <v>0</v>
      </c>
      <c r="J231" s="134"/>
      <c r="K231" s="134">
        <f>SUM(K232:K249)</f>
        <v>0</v>
      </c>
      <c r="L231" s="134"/>
      <c r="M231" s="134">
        <f>SUM(M232:M249)</f>
        <v>0</v>
      </c>
      <c r="N231" s="134"/>
      <c r="O231" s="134">
        <f>SUM(O232:O249)</f>
        <v>0.03</v>
      </c>
      <c r="P231" s="134"/>
      <c r="Q231" s="134">
        <f>SUM(Q232:Q249)</f>
        <v>0</v>
      </c>
      <c r="R231" s="134"/>
      <c r="S231" s="134"/>
      <c r="T231" s="135"/>
      <c r="U231" s="136"/>
      <c r="V231" s="136">
        <f>SUM(V232:V249)</f>
        <v>231.2</v>
      </c>
      <c r="W231" s="136"/>
      <c r="X231" s="136"/>
      <c r="AG231" t="s">
        <v>149</v>
      </c>
    </row>
    <row r="232" spans="1:60" ht="56.25" outlineLevel="1">
      <c r="A232" s="137">
        <v>37</v>
      </c>
      <c r="B232" s="138" t="s">
        <v>381</v>
      </c>
      <c r="C232" s="139" t="s">
        <v>382</v>
      </c>
      <c r="D232" s="140" t="s">
        <v>180</v>
      </c>
      <c r="E232" s="141">
        <v>750.64</v>
      </c>
      <c r="F232" s="142"/>
      <c r="G232" s="143">
        <f>ROUND(E232*F232,2)</f>
        <v>0</v>
      </c>
      <c r="H232" s="142"/>
      <c r="I232" s="143">
        <f>ROUND(E232*H232,2)</f>
        <v>0</v>
      </c>
      <c r="J232" s="142"/>
      <c r="K232" s="143">
        <f>ROUND(E232*J232,2)</f>
        <v>0</v>
      </c>
      <c r="L232" s="143">
        <v>21</v>
      </c>
      <c r="M232" s="143">
        <f>G232*(1+L232/100)</f>
        <v>0</v>
      </c>
      <c r="N232" s="143">
        <v>4E-05</v>
      </c>
      <c r="O232" s="143">
        <f>ROUND(E232*N232,2)</f>
        <v>0.03</v>
      </c>
      <c r="P232" s="143">
        <v>0</v>
      </c>
      <c r="Q232" s="143">
        <f>ROUND(E232*P232,2)</f>
        <v>0</v>
      </c>
      <c r="R232" s="143" t="s">
        <v>169</v>
      </c>
      <c r="S232" s="143" t="s">
        <v>154</v>
      </c>
      <c r="T232" s="144" t="s">
        <v>155</v>
      </c>
      <c r="U232" s="145">
        <v>0.308</v>
      </c>
      <c r="V232" s="145">
        <f>ROUND(E232*U232,2)</f>
        <v>231.2</v>
      </c>
      <c r="W232" s="145"/>
      <c r="X232" s="145" t="s">
        <v>156</v>
      </c>
      <c r="Y232" s="146"/>
      <c r="Z232" s="146"/>
      <c r="AA232" s="146"/>
      <c r="AB232" s="146"/>
      <c r="AC232" s="146"/>
      <c r="AD232" s="146"/>
      <c r="AE232" s="146"/>
      <c r="AF232" s="146"/>
      <c r="AG232" s="146" t="s">
        <v>157</v>
      </c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</row>
    <row r="233" spans="1:60" ht="15" customHeight="1" outlineLevel="1">
      <c r="A233" s="147"/>
      <c r="B233" s="148"/>
      <c r="C233" s="149" t="s">
        <v>219</v>
      </c>
      <c r="D233" s="150"/>
      <c r="E233" s="151">
        <v>25.18</v>
      </c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6"/>
      <c r="Z233" s="146"/>
      <c r="AA233" s="146"/>
      <c r="AB233" s="146"/>
      <c r="AC233" s="146"/>
      <c r="AD233" s="146"/>
      <c r="AE233" s="146"/>
      <c r="AF233" s="146"/>
      <c r="AG233" s="146" t="s">
        <v>161</v>
      </c>
      <c r="AH233" s="146">
        <v>0</v>
      </c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</row>
    <row r="234" spans="1:60" ht="15" customHeight="1" outlineLevel="1">
      <c r="A234" s="147"/>
      <c r="B234" s="148"/>
      <c r="C234" s="149" t="s">
        <v>220</v>
      </c>
      <c r="D234" s="150"/>
      <c r="E234" s="151">
        <v>24.37</v>
      </c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6"/>
      <c r="Z234" s="146"/>
      <c r="AA234" s="146"/>
      <c r="AB234" s="146"/>
      <c r="AC234" s="146"/>
      <c r="AD234" s="146"/>
      <c r="AE234" s="146"/>
      <c r="AF234" s="146"/>
      <c r="AG234" s="146" t="s">
        <v>161</v>
      </c>
      <c r="AH234" s="146">
        <v>0</v>
      </c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</row>
    <row r="235" spans="1:60" ht="15" customHeight="1" outlineLevel="1">
      <c r="A235" s="147"/>
      <c r="B235" s="148"/>
      <c r="C235" s="149" t="s">
        <v>383</v>
      </c>
      <c r="D235" s="150"/>
      <c r="E235" s="151">
        <v>31.23</v>
      </c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6"/>
      <c r="Z235" s="146"/>
      <c r="AA235" s="146"/>
      <c r="AB235" s="146"/>
      <c r="AC235" s="146"/>
      <c r="AD235" s="146"/>
      <c r="AE235" s="146"/>
      <c r="AF235" s="146"/>
      <c r="AG235" s="146" t="s">
        <v>161</v>
      </c>
      <c r="AH235" s="146">
        <v>0</v>
      </c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</row>
    <row r="236" spans="1:60" ht="15" customHeight="1" outlineLevel="1">
      <c r="A236" s="147"/>
      <c r="B236" s="148"/>
      <c r="C236" s="149" t="s">
        <v>223</v>
      </c>
      <c r="D236" s="150"/>
      <c r="E236" s="151">
        <v>21.7</v>
      </c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6"/>
      <c r="Z236" s="146"/>
      <c r="AA236" s="146"/>
      <c r="AB236" s="146"/>
      <c r="AC236" s="146"/>
      <c r="AD236" s="146"/>
      <c r="AE236" s="146"/>
      <c r="AF236" s="146"/>
      <c r="AG236" s="146" t="s">
        <v>161</v>
      </c>
      <c r="AH236" s="146">
        <v>0</v>
      </c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</row>
    <row r="237" spans="1:60" ht="15" customHeight="1" outlineLevel="1">
      <c r="A237" s="147"/>
      <c r="B237" s="148"/>
      <c r="C237" s="149" t="s">
        <v>224</v>
      </c>
      <c r="D237" s="150"/>
      <c r="E237" s="151">
        <v>201.97</v>
      </c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6"/>
      <c r="Z237" s="146"/>
      <c r="AA237" s="146"/>
      <c r="AB237" s="146"/>
      <c r="AC237" s="146"/>
      <c r="AD237" s="146"/>
      <c r="AE237" s="146"/>
      <c r="AF237" s="146"/>
      <c r="AG237" s="146" t="s">
        <v>161</v>
      </c>
      <c r="AH237" s="146">
        <v>0</v>
      </c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</row>
    <row r="238" spans="1:60" ht="15" customHeight="1" outlineLevel="1">
      <c r="A238" s="147"/>
      <c r="B238" s="148"/>
      <c r="C238" s="149" t="s">
        <v>225</v>
      </c>
      <c r="D238" s="150"/>
      <c r="E238" s="151">
        <v>33.48</v>
      </c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6"/>
      <c r="Z238" s="146"/>
      <c r="AA238" s="146"/>
      <c r="AB238" s="146"/>
      <c r="AC238" s="146"/>
      <c r="AD238" s="146"/>
      <c r="AE238" s="146"/>
      <c r="AF238" s="146"/>
      <c r="AG238" s="146" t="s">
        <v>161</v>
      </c>
      <c r="AH238" s="146">
        <v>0</v>
      </c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</row>
    <row r="239" spans="1:60" ht="15" customHeight="1" outlineLevel="1">
      <c r="A239" s="147"/>
      <c r="B239" s="148"/>
      <c r="C239" s="149" t="s">
        <v>226</v>
      </c>
      <c r="D239" s="150"/>
      <c r="E239" s="151">
        <v>25.99</v>
      </c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6"/>
      <c r="Z239" s="146"/>
      <c r="AA239" s="146"/>
      <c r="AB239" s="146"/>
      <c r="AC239" s="146"/>
      <c r="AD239" s="146"/>
      <c r="AE239" s="146"/>
      <c r="AF239" s="146"/>
      <c r="AG239" s="146" t="s">
        <v>161</v>
      </c>
      <c r="AH239" s="146">
        <v>0</v>
      </c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</row>
    <row r="240" spans="1:60" ht="15" customHeight="1" outlineLevel="1">
      <c r="A240" s="147"/>
      <c r="B240" s="148"/>
      <c r="C240" s="149" t="s">
        <v>228</v>
      </c>
      <c r="D240" s="150"/>
      <c r="E240" s="151">
        <v>24.37</v>
      </c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6"/>
      <c r="Z240" s="146"/>
      <c r="AA240" s="146"/>
      <c r="AB240" s="146"/>
      <c r="AC240" s="146"/>
      <c r="AD240" s="146"/>
      <c r="AE240" s="146"/>
      <c r="AF240" s="146"/>
      <c r="AG240" s="146" t="s">
        <v>161</v>
      </c>
      <c r="AH240" s="146">
        <v>0</v>
      </c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</row>
    <row r="241" spans="1:60" ht="15" customHeight="1" outlineLevel="1">
      <c r="A241" s="147"/>
      <c r="B241" s="148"/>
      <c r="C241" s="149" t="s">
        <v>229</v>
      </c>
      <c r="D241" s="150"/>
      <c r="E241" s="151">
        <v>24.37</v>
      </c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6"/>
      <c r="Z241" s="146"/>
      <c r="AA241" s="146"/>
      <c r="AB241" s="146"/>
      <c r="AC241" s="146"/>
      <c r="AD241" s="146"/>
      <c r="AE241" s="146"/>
      <c r="AF241" s="146"/>
      <c r="AG241" s="146" t="s">
        <v>161</v>
      </c>
      <c r="AH241" s="146">
        <v>0</v>
      </c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</row>
    <row r="242" spans="1:60" ht="15" customHeight="1" outlineLevel="1">
      <c r="A242" s="147"/>
      <c r="B242" s="148"/>
      <c r="C242" s="149" t="s">
        <v>230</v>
      </c>
      <c r="D242" s="150"/>
      <c r="E242" s="151">
        <v>54.23</v>
      </c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6"/>
      <c r="Z242" s="146"/>
      <c r="AA242" s="146"/>
      <c r="AB242" s="146"/>
      <c r="AC242" s="146"/>
      <c r="AD242" s="146"/>
      <c r="AE242" s="146"/>
      <c r="AF242" s="146"/>
      <c r="AG242" s="146" t="s">
        <v>161</v>
      </c>
      <c r="AH242" s="146">
        <v>0</v>
      </c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</row>
    <row r="243" spans="1:60" ht="15" customHeight="1" outlineLevel="1">
      <c r="A243" s="147"/>
      <c r="B243" s="148"/>
      <c r="C243" s="149" t="s">
        <v>231</v>
      </c>
      <c r="D243" s="150"/>
      <c r="E243" s="151">
        <v>109.04</v>
      </c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6"/>
      <c r="Z243" s="146"/>
      <c r="AA243" s="146"/>
      <c r="AB243" s="146"/>
      <c r="AC243" s="146"/>
      <c r="AD243" s="146"/>
      <c r="AE243" s="146"/>
      <c r="AF243" s="146"/>
      <c r="AG243" s="146" t="s">
        <v>161</v>
      </c>
      <c r="AH243" s="146">
        <v>0</v>
      </c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</row>
    <row r="244" spans="1:60" ht="15" customHeight="1" outlineLevel="1">
      <c r="A244" s="147"/>
      <c r="B244" s="148"/>
      <c r="C244" s="149" t="s">
        <v>232</v>
      </c>
      <c r="D244" s="150"/>
      <c r="E244" s="151">
        <v>13.01</v>
      </c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6"/>
      <c r="Z244" s="146"/>
      <c r="AA244" s="146"/>
      <c r="AB244" s="146"/>
      <c r="AC244" s="146"/>
      <c r="AD244" s="146"/>
      <c r="AE244" s="146"/>
      <c r="AF244" s="146"/>
      <c r="AG244" s="146" t="s">
        <v>161</v>
      </c>
      <c r="AH244" s="146">
        <v>0</v>
      </c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</row>
    <row r="245" spans="1:60" ht="15" customHeight="1" outlineLevel="1">
      <c r="A245" s="147"/>
      <c r="B245" s="148"/>
      <c r="C245" s="149" t="s">
        <v>233</v>
      </c>
      <c r="D245" s="150"/>
      <c r="E245" s="151">
        <v>108.74</v>
      </c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6"/>
      <c r="Z245" s="146"/>
      <c r="AA245" s="146"/>
      <c r="AB245" s="146"/>
      <c r="AC245" s="146"/>
      <c r="AD245" s="146"/>
      <c r="AE245" s="146"/>
      <c r="AF245" s="146"/>
      <c r="AG245" s="146" t="s">
        <v>161</v>
      </c>
      <c r="AH245" s="146">
        <v>0</v>
      </c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</row>
    <row r="246" spans="1:60" ht="15" customHeight="1" outlineLevel="1">
      <c r="A246" s="147"/>
      <c r="B246" s="148"/>
      <c r="C246" s="149" t="s">
        <v>234</v>
      </c>
      <c r="D246" s="150"/>
      <c r="E246" s="151">
        <v>17.61</v>
      </c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6"/>
      <c r="Z246" s="146"/>
      <c r="AA246" s="146"/>
      <c r="AB246" s="146"/>
      <c r="AC246" s="146"/>
      <c r="AD246" s="146"/>
      <c r="AE246" s="146"/>
      <c r="AF246" s="146"/>
      <c r="AG246" s="146" t="s">
        <v>161</v>
      </c>
      <c r="AH246" s="146">
        <v>0</v>
      </c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</row>
    <row r="247" spans="1:60" ht="15" customHeight="1" outlineLevel="1">
      <c r="A247" s="147"/>
      <c r="B247" s="148"/>
      <c r="C247" s="149" t="s">
        <v>235</v>
      </c>
      <c r="D247" s="150"/>
      <c r="E247" s="151">
        <v>15.81</v>
      </c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6"/>
      <c r="Z247" s="146"/>
      <c r="AA247" s="146"/>
      <c r="AB247" s="146"/>
      <c r="AC247" s="146"/>
      <c r="AD247" s="146"/>
      <c r="AE247" s="146"/>
      <c r="AF247" s="146"/>
      <c r="AG247" s="146" t="s">
        <v>161</v>
      </c>
      <c r="AH247" s="146">
        <v>0</v>
      </c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</row>
    <row r="248" spans="1:60" ht="15" customHeight="1" outlineLevel="1">
      <c r="A248" s="147"/>
      <c r="B248" s="148"/>
      <c r="C248" s="149" t="s">
        <v>236</v>
      </c>
      <c r="D248" s="150"/>
      <c r="E248" s="151">
        <v>6.74</v>
      </c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6"/>
      <c r="Z248" s="146"/>
      <c r="AA248" s="146"/>
      <c r="AB248" s="146"/>
      <c r="AC248" s="146"/>
      <c r="AD248" s="146"/>
      <c r="AE248" s="146"/>
      <c r="AF248" s="146"/>
      <c r="AG248" s="146" t="s">
        <v>161</v>
      </c>
      <c r="AH248" s="146">
        <v>0</v>
      </c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</row>
    <row r="249" spans="1:60" ht="15" customHeight="1" outlineLevel="1">
      <c r="A249" s="147"/>
      <c r="B249" s="148"/>
      <c r="C249" s="149" t="s">
        <v>237</v>
      </c>
      <c r="D249" s="150"/>
      <c r="E249" s="151">
        <v>12.8</v>
      </c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6"/>
      <c r="Z249" s="146"/>
      <c r="AA249" s="146"/>
      <c r="AB249" s="146"/>
      <c r="AC249" s="146"/>
      <c r="AD249" s="146"/>
      <c r="AE249" s="146"/>
      <c r="AF249" s="146"/>
      <c r="AG249" s="146" t="s">
        <v>161</v>
      </c>
      <c r="AH249" s="146">
        <v>0</v>
      </c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</row>
    <row r="250" spans="1:33" ht="15" customHeight="1">
      <c r="A250" s="129" t="s">
        <v>148</v>
      </c>
      <c r="B250" s="130" t="s">
        <v>77</v>
      </c>
      <c r="C250" s="131" t="s">
        <v>78</v>
      </c>
      <c r="D250" s="132"/>
      <c r="E250" s="133"/>
      <c r="F250" s="134"/>
      <c r="G250" s="134">
        <f>SUMIF(AG251:AG336,"&lt;&gt;NOR",G251:G336)</f>
        <v>0</v>
      </c>
      <c r="H250" s="134"/>
      <c r="I250" s="134">
        <f>SUM(I251:I336)</f>
        <v>0</v>
      </c>
      <c r="J250" s="134"/>
      <c r="K250" s="134">
        <f>SUM(K251:K336)</f>
        <v>0</v>
      </c>
      <c r="L250" s="134"/>
      <c r="M250" s="134">
        <f>SUM(M251:M336)</f>
        <v>0</v>
      </c>
      <c r="N250" s="134"/>
      <c r="O250" s="134">
        <f>SUM(O251:O336)</f>
        <v>0.06999999999999999</v>
      </c>
      <c r="P250" s="134"/>
      <c r="Q250" s="134">
        <f>SUM(Q251:Q336)</f>
        <v>15.57</v>
      </c>
      <c r="R250" s="134"/>
      <c r="S250" s="134"/>
      <c r="T250" s="135"/>
      <c r="U250" s="136"/>
      <c r="V250" s="136">
        <f>SUM(V251:V336)</f>
        <v>120.9</v>
      </c>
      <c r="W250" s="136"/>
      <c r="X250" s="136"/>
      <c r="AG250" t="s">
        <v>149</v>
      </c>
    </row>
    <row r="251" spans="1:60" ht="15" customHeight="1" outlineLevel="1">
      <c r="A251" s="137">
        <v>38</v>
      </c>
      <c r="B251" s="138" t="s">
        <v>384</v>
      </c>
      <c r="C251" s="139" t="s">
        <v>385</v>
      </c>
      <c r="D251" s="140" t="s">
        <v>180</v>
      </c>
      <c r="E251" s="141">
        <v>9.319</v>
      </c>
      <c r="F251" s="142"/>
      <c r="G251" s="143">
        <f>ROUND(E251*F251,2)</f>
        <v>0</v>
      </c>
      <c r="H251" s="142"/>
      <c r="I251" s="143">
        <f>ROUND(E251*H251,2)</f>
        <v>0</v>
      </c>
      <c r="J251" s="142"/>
      <c r="K251" s="143">
        <f>ROUND(E251*J251,2)</f>
        <v>0</v>
      </c>
      <c r="L251" s="143">
        <v>21</v>
      </c>
      <c r="M251" s="143">
        <f>G251*(1+L251/100)</f>
        <v>0</v>
      </c>
      <c r="N251" s="143">
        <v>0.00067</v>
      </c>
      <c r="O251" s="143">
        <f>ROUND(E251*N251,2)</f>
        <v>0.01</v>
      </c>
      <c r="P251" s="143">
        <v>0.18</v>
      </c>
      <c r="Q251" s="143">
        <f>ROUND(E251*P251,2)</f>
        <v>1.68</v>
      </c>
      <c r="R251" s="143" t="s">
        <v>386</v>
      </c>
      <c r="S251" s="143" t="s">
        <v>154</v>
      </c>
      <c r="T251" s="144" t="s">
        <v>155</v>
      </c>
      <c r="U251" s="145">
        <v>0.232</v>
      </c>
      <c r="V251" s="145">
        <f>ROUND(E251*U251,2)</f>
        <v>2.16</v>
      </c>
      <c r="W251" s="145"/>
      <c r="X251" s="145" t="s">
        <v>156</v>
      </c>
      <c r="Y251" s="146"/>
      <c r="Z251" s="146"/>
      <c r="AA251" s="146"/>
      <c r="AB251" s="146"/>
      <c r="AC251" s="146"/>
      <c r="AD251" s="146"/>
      <c r="AE251" s="146"/>
      <c r="AF251" s="146"/>
      <c r="AG251" s="146" t="s">
        <v>157</v>
      </c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</row>
    <row r="252" spans="1:60" ht="15" customHeight="1" outlineLevel="1">
      <c r="A252" s="147"/>
      <c r="B252" s="148"/>
      <c r="C252" s="348" t="s">
        <v>387</v>
      </c>
      <c r="D252" s="349"/>
      <c r="E252" s="349"/>
      <c r="F252" s="349"/>
      <c r="G252" s="349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6"/>
      <c r="Z252" s="146"/>
      <c r="AA252" s="146"/>
      <c r="AB252" s="146"/>
      <c r="AC252" s="146"/>
      <c r="AD252" s="146"/>
      <c r="AE252" s="146"/>
      <c r="AF252" s="146"/>
      <c r="AG252" s="146" t="s">
        <v>159</v>
      </c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52" t="str">
        <f>C252</f>
        <v>nebo vybourání otvorů průřezové plochy přes 4 m2 v příčkách, včetně pomocného lešení o výšce podlahy do 1900 mm a pro zatížení do 1,5 kPa  (150 kg/m2),</v>
      </c>
      <c r="BB252" s="146"/>
      <c r="BC252" s="146"/>
      <c r="BD252" s="146"/>
      <c r="BE252" s="146"/>
      <c r="BF252" s="146"/>
      <c r="BG252" s="146"/>
      <c r="BH252" s="146"/>
    </row>
    <row r="253" spans="1:60" ht="15" customHeight="1" outlineLevel="1">
      <c r="A253" s="147"/>
      <c r="B253" s="148"/>
      <c r="C253" s="149" t="s">
        <v>388</v>
      </c>
      <c r="D253" s="150"/>
      <c r="E253" s="151">
        <v>9.319</v>
      </c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6"/>
      <c r="Z253" s="146"/>
      <c r="AA253" s="146"/>
      <c r="AB253" s="146"/>
      <c r="AC253" s="146"/>
      <c r="AD253" s="146"/>
      <c r="AE253" s="146"/>
      <c r="AF253" s="146"/>
      <c r="AG253" s="146" t="s">
        <v>161</v>
      </c>
      <c r="AH253" s="146">
        <v>0</v>
      </c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</row>
    <row r="254" spans="1:60" ht="15" customHeight="1" outlineLevel="1">
      <c r="A254" s="137">
        <v>39</v>
      </c>
      <c r="B254" s="138" t="s">
        <v>389</v>
      </c>
      <c r="C254" s="139" t="s">
        <v>390</v>
      </c>
      <c r="D254" s="140" t="s">
        <v>173</v>
      </c>
      <c r="E254" s="141">
        <v>0.06</v>
      </c>
      <c r="F254" s="142"/>
      <c r="G254" s="143">
        <f>ROUND(E254*F254,2)</f>
        <v>0</v>
      </c>
      <c r="H254" s="142"/>
      <c r="I254" s="143">
        <f>ROUND(E254*H254,2)</f>
        <v>0</v>
      </c>
      <c r="J254" s="142"/>
      <c r="K254" s="143">
        <f>ROUND(E254*J254,2)</f>
        <v>0</v>
      </c>
      <c r="L254" s="143">
        <v>21</v>
      </c>
      <c r="M254" s="143">
        <f>G254*(1+L254/100)</f>
        <v>0</v>
      </c>
      <c r="N254" s="143">
        <v>0.01799</v>
      </c>
      <c r="O254" s="143">
        <f>ROUND(E254*N254,2)</f>
        <v>0</v>
      </c>
      <c r="P254" s="143">
        <v>2.4</v>
      </c>
      <c r="Q254" s="143">
        <f>ROUND(E254*P254,2)</f>
        <v>0.14</v>
      </c>
      <c r="R254" s="143" t="s">
        <v>386</v>
      </c>
      <c r="S254" s="143" t="s">
        <v>154</v>
      </c>
      <c r="T254" s="144" t="s">
        <v>155</v>
      </c>
      <c r="U254" s="145">
        <v>12.817</v>
      </c>
      <c r="V254" s="145">
        <f>ROUND(E254*U254,2)</f>
        <v>0.77</v>
      </c>
      <c r="W254" s="145"/>
      <c r="X254" s="145" t="s">
        <v>156</v>
      </c>
      <c r="Y254" s="146"/>
      <c r="Z254" s="146"/>
      <c r="AA254" s="146"/>
      <c r="AB254" s="146"/>
      <c r="AC254" s="146"/>
      <c r="AD254" s="146"/>
      <c r="AE254" s="146"/>
      <c r="AF254" s="146"/>
      <c r="AG254" s="146" t="s">
        <v>157</v>
      </c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</row>
    <row r="255" spans="1:60" ht="15" customHeight="1" outlineLevel="1">
      <c r="A255" s="147"/>
      <c r="B255" s="148"/>
      <c r="C255" s="348" t="s">
        <v>391</v>
      </c>
      <c r="D255" s="349"/>
      <c r="E255" s="349"/>
      <c r="F255" s="349"/>
      <c r="G255" s="349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6"/>
      <c r="Z255" s="146"/>
      <c r="AA255" s="146"/>
      <c r="AB255" s="146"/>
      <c r="AC255" s="146"/>
      <c r="AD255" s="146"/>
      <c r="AE255" s="146"/>
      <c r="AF255" s="146"/>
      <c r="AG255" s="146" t="s">
        <v>159</v>
      </c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52" t="str">
        <f>C255</f>
        <v>uložených ve zdivu, včetně pomocného lešení o výšce podlahy do 1900 mm a pro zatížení do 1,5 kPa  (150 kg/m2),</v>
      </c>
      <c r="BB255" s="146"/>
      <c r="BC255" s="146"/>
      <c r="BD255" s="146"/>
      <c r="BE255" s="146"/>
      <c r="BF255" s="146"/>
      <c r="BG255" s="146"/>
      <c r="BH255" s="146"/>
    </row>
    <row r="256" spans="1:60" ht="15" customHeight="1" outlineLevel="1">
      <c r="A256" s="147"/>
      <c r="B256" s="148"/>
      <c r="C256" s="149" t="s">
        <v>392</v>
      </c>
      <c r="D256" s="150"/>
      <c r="E256" s="151">
        <v>0.06</v>
      </c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6"/>
      <c r="Z256" s="146"/>
      <c r="AA256" s="146"/>
      <c r="AB256" s="146"/>
      <c r="AC256" s="146"/>
      <c r="AD256" s="146"/>
      <c r="AE256" s="146"/>
      <c r="AF256" s="146"/>
      <c r="AG256" s="146" t="s">
        <v>161</v>
      </c>
      <c r="AH256" s="146">
        <v>0</v>
      </c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</row>
    <row r="257" spans="1:60" ht="15" customHeight="1" outlineLevel="1">
      <c r="A257" s="153">
        <v>40</v>
      </c>
      <c r="B257" s="154" t="s">
        <v>393</v>
      </c>
      <c r="C257" s="155" t="s">
        <v>394</v>
      </c>
      <c r="D257" s="156" t="s">
        <v>180</v>
      </c>
      <c r="E257" s="157">
        <v>40.16</v>
      </c>
      <c r="F257" s="158"/>
      <c r="G257" s="159">
        <f>ROUND(E257*F257,2)</f>
        <v>0</v>
      </c>
      <c r="H257" s="158"/>
      <c r="I257" s="159">
        <f>ROUND(E257*H257,2)</f>
        <v>0</v>
      </c>
      <c r="J257" s="158"/>
      <c r="K257" s="159">
        <f>ROUND(E257*J257,2)</f>
        <v>0</v>
      </c>
      <c r="L257" s="159">
        <v>21</v>
      </c>
      <c r="M257" s="159">
        <f>G257*(1+L257/100)</f>
        <v>0</v>
      </c>
      <c r="N257" s="159">
        <v>0</v>
      </c>
      <c r="O257" s="159">
        <f>ROUND(E257*N257,2)</f>
        <v>0</v>
      </c>
      <c r="P257" s="159">
        <v>0.00175</v>
      </c>
      <c r="Q257" s="159">
        <f>ROUND(E257*P257,2)</f>
        <v>0.07</v>
      </c>
      <c r="R257" s="159" t="s">
        <v>386</v>
      </c>
      <c r="S257" s="159" t="s">
        <v>154</v>
      </c>
      <c r="T257" s="160" t="s">
        <v>155</v>
      </c>
      <c r="U257" s="145">
        <v>0.165</v>
      </c>
      <c r="V257" s="145">
        <f>ROUND(E257*U257,2)</f>
        <v>6.63</v>
      </c>
      <c r="W257" s="145"/>
      <c r="X257" s="145" t="s">
        <v>156</v>
      </c>
      <c r="Y257" s="146"/>
      <c r="Z257" s="146"/>
      <c r="AA257" s="146"/>
      <c r="AB257" s="146"/>
      <c r="AC257" s="146"/>
      <c r="AD257" s="146"/>
      <c r="AE257" s="146"/>
      <c r="AF257" s="146"/>
      <c r="AG257" s="146" t="s">
        <v>157</v>
      </c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</row>
    <row r="258" spans="1:60" ht="15" customHeight="1" outlineLevel="1">
      <c r="A258" s="137">
        <v>41</v>
      </c>
      <c r="B258" s="138" t="s">
        <v>395</v>
      </c>
      <c r="C258" s="139" t="s">
        <v>396</v>
      </c>
      <c r="D258" s="140" t="s">
        <v>180</v>
      </c>
      <c r="E258" s="141">
        <v>40.16</v>
      </c>
      <c r="F258" s="142"/>
      <c r="G258" s="143">
        <f>ROUND(E258*F258,2)</f>
        <v>0</v>
      </c>
      <c r="H258" s="142"/>
      <c r="I258" s="143">
        <f>ROUND(E258*H258,2)</f>
        <v>0</v>
      </c>
      <c r="J258" s="142"/>
      <c r="K258" s="143">
        <f>ROUND(E258*J258,2)</f>
        <v>0</v>
      </c>
      <c r="L258" s="143">
        <v>21</v>
      </c>
      <c r="M258" s="143">
        <f>G258*(1+L258/100)</f>
        <v>0</v>
      </c>
      <c r="N258" s="143">
        <v>0</v>
      </c>
      <c r="O258" s="143">
        <f>ROUND(E258*N258,2)</f>
        <v>0</v>
      </c>
      <c r="P258" s="143">
        <v>0.02</v>
      </c>
      <c r="Q258" s="143">
        <f>ROUND(E258*P258,2)</f>
        <v>0.8</v>
      </c>
      <c r="R258" s="143" t="s">
        <v>386</v>
      </c>
      <c r="S258" s="143" t="s">
        <v>154</v>
      </c>
      <c r="T258" s="144" t="s">
        <v>155</v>
      </c>
      <c r="U258" s="145">
        <v>0.147</v>
      </c>
      <c r="V258" s="145">
        <f>ROUND(E258*U258,2)</f>
        <v>5.9</v>
      </c>
      <c r="W258" s="145"/>
      <c r="X258" s="145" t="s">
        <v>156</v>
      </c>
      <c r="Y258" s="146"/>
      <c r="Z258" s="146"/>
      <c r="AA258" s="146"/>
      <c r="AB258" s="146"/>
      <c r="AC258" s="146"/>
      <c r="AD258" s="146"/>
      <c r="AE258" s="146"/>
      <c r="AF258" s="146"/>
      <c r="AG258" s="146" t="s">
        <v>157</v>
      </c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</row>
    <row r="259" spans="1:60" ht="15" customHeight="1" outlineLevel="1">
      <c r="A259" s="147"/>
      <c r="B259" s="148"/>
      <c r="C259" s="348" t="s">
        <v>397</v>
      </c>
      <c r="D259" s="349"/>
      <c r="E259" s="349"/>
      <c r="F259" s="349"/>
      <c r="G259" s="349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6"/>
      <c r="Z259" s="146"/>
      <c r="AA259" s="146"/>
      <c r="AB259" s="146"/>
      <c r="AC259" s="146"/>
      <c r="AD259" s="146"/>
      <c r="AE259" s="146"/>
      <c r="AF259" s="146"/>
      <c r="AG259" s="146" t="s">
        <v>159</v>
      </c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</row>
    <row r="260" spans="1:60" ht="15" customHeight="1" outlineLevel="1">
      <c r="A260" s="147"/>
      <c r="B260" s="148"/>
      <c r="C260" s="149" t="s">
        <v>398</v>
      </c>
      <c r="D260" s="150"/>
      <c r="E260" s="151">
        <v>40.16</v>
      </c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6"/>
      <c r="Z260" s="146"/>
      <c r="AA260" s="146"/>
      <c r="AB260" s="146"/>
      <c r="AC260" s="146"/>
      <c r="AD260" s="146"/>
      <c r="AE260" s="146"/>
      <c r="AF260" s="146"/>
      <c r="AG260" s="146" t="s">
        <v>161</v>
      </c>
      <c r="AH260" s="146">
        <v>0</v>
      </c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</row>
    <row r="261" spans="1:60" ht="15" customHeight="1" outlineLevel="1">
      <c r="A261" s="137">
        <v>42</v>
      </c>
      <c r="B261" s="138" t="s">
        <v>399</v>
      </c>
      <c r="C261" s="139" t="s">
        <v>400</v>
      </c>
      <c r="D261" s="140" t="s">
        <v>180</v>
      </c>
      <c r="E261" s="141">
        <v>1.995</v>
      </c>
      <c r="F261" s="142"/>
      <c r="G261" s="143">
        <f>ROUND(E261*F261,2)</f>
        <v>0</v>
      </c>
      <c r="H261" s="142"/>
      <c r="I261" s="143">
        <f>ROUND(E261*H261,2)</f>
        <v>0</v>
      </c>
      <c r="J261" s="142"/>
      <c r="K261" s="143">
        <f>ROUND(E261*J261,2)</f>
        <v>0</v>
      </c>
      <c r="L261" s="143">
        <v>21</v>
      </c>
      <c r="M261" s="143">
        <f>G261*(1+L261/100)</f>
        <v>0</v>
      </c>
      <c r="N261" s="143">
        <v>0</v>
      </c>
      <c r="O261" s="143">
        <f>ROUND(E261*N261,2)</f>
        <v>0</v>
      </c>
      <c r="P261" s="143">
        <v>0.055</v>
      </c>
      <c r="Q261" s="143">
        <f>ROUND(E261*P261,2)</f>
        <v>0.11</v>
      </c>
      <c r="R261" s="143" t="s">
        <v>386</v>
      </c>
      <c r="S261" s="143" t="s">
        <v>154</v>
      </c>
      <c r="T261" s="144" t="s">
        <v>155</v>
      </c>
      <c r="U261" s="145">
        <v>0.425</v>
      </c>
      <c r="V261" s="145">
        <f>ROUND(E261*U261,2)</f>
        <v>0.85</v>
      </c>
      <c r="W261" s="145"/>
      <c r="X261" s="145" t="s">
        <v>156</v>
      </c>
      <c r="Y261" s="146"/>
      <c r="Z261" s="146"/>
      <c r="AA261" s="146"/>
      <c r="AB261" s="146"/>
      <c r="AC261" s="146"/>
      <c r="AD261" s="146"/>
      <c r="AE261" s="146"/>
      <c r="AF261" s="146"/>
      <c r="AG261" s="146" t="s">
        <v>157</v>
      </c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</row>
    <row r="262" spans="1:60" ht="23.25" outlineLevel="1">
      <c r="A262" s="147"/>
      <c r="B262" s="148"/>
      <c r="C262" s="348" t="s">
        <v>401</v>
      </c>
      <c r="D262" s="349"/>
      <c r="E262" s="349"/>
      <c r="F262" s="349"/>
      <c r="G262" s="349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6"/>
      <c r="Z262" s="146"/>
      <c r="AA262" s="146"/>
      <c r="AB262" s="146"/>
      <c r="AC262" s="146"/>
      <c r="AD262" s="146"/>
      <c r="AE262" s="146"/>
      <c r="AF262" s="146"/>
      <c r="AG262" s="146" t="s">
        <v>159</v>
      </c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52" t="str">
        <f>C262</f>
        <v>bez odstupu, po hrubém vybourání otvorů v jakémkoliv zdivu cihelném, včetně pomocného lešení o výšce podlahy do 1900 mm a pro zatížení do 1,5 kPa  (150 kg/m2),</v>
      </c>
      <c r="BB262" s="146"/>
      <c r="BC262" s="146"/>
      <c r="BD262" s="146"/>
      <c r="BE262" s="146"/>
      <c r="BF262" s="146"/>
      <c r="BG262" s="146"/>
      <c r="BH262" s="146"/>
    </row>
    <row r="263" spans="1:60" ht="15" customHeight="1" outlineLevel="1">
      <c r="A263" s="147"/>
      <c r="B263" s="148"/>
      <c r="C263" s="149" t="s">
        <v>402</v>
      </c>
      <c r="D263" s="150"/>
      <c r="E263" s="151">
        <v>0.495</v>
      </c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6"/>
      <c r="Z263" s="146"/>
      <c r="AA263" s="146"/>
      <c r="AB263" s="146"/>
      <c r="AC263" s="146"/>
      <c r="AD263" s="146"/>
      <c r="AE263" s="146"/>
      <c r="AF263" s="146"/>
      <c r="AG263" s="146" t="s">
        <v>161</v>
      </c>
      <c r="AH263" s="146">
        <v>0</v>
      </c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</row>
    <row r="264" spans="1:60" ht="15" customHeight="1" outlineLevel="1">
      <c r="A264" s="147"/>
      <c r="B264" s="148"/>
      <c r="C264" s="149" t="s">
        <v>403</v>
      </c>
      <c r="D264" s="150"/>
      <c r="E264" s="151">
        <v>0.7425</v>
      </c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6"/>
      <c r="Z264" s="146"/>
      <c r="AA264" s="146"/>
      <c r="AB264" s="146"/>
      <c r="AC264" s="146"/>
      <c r="AD264" s="146"/>
      <c r="AE264" s="146"/>
      <c r="AF264" s="146"/>
      <c r="AG264" s="146" t="s">
        <v>161</v>
      </c>
      <c r="AH264" s="146">
        <v>0</v>
      </c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</row>
    <row r="265" spans="1:60" ht="15" customHeight="1" outlineLevel="1">
      <c r="A265" s="147"/>
      <c r="B265" s="148"/>
      <c r="C265" s="149" t="s">
        <v>404</v>
      </c>
      <c r="D265" s="150"/>
      <c r="E265" s="151">
        <v>0.7575</v>
      </c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6"/>
      <c r="Z265" s="146"/>
      <c r="AA265" s="146"/>
      <c r="AB265" s="146"/>
      <c r="AC265" s="146"/>
      <c r="AD265" s="146"/>
      <c r="AE265" s="146"/>
      <c r="AF265" s="146"/>
      <c r="AG265" s="146" t="s">
        <v>161</v>
      </c>
      <c r="AH265" s="146">
        <v>0</v>
      </c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</row>
    <row r="266" spans="1:60" ht="15" customHeight="1" outlineLevel="1">
      <c r="A266" s="137">
        <v>43</v>
      </c>
      <c r="B266" s="138" t="s">
        <v>405</v>
      </c>
      <c r="C266" s="139" t="s">
        <v>406</v>
      </c>
      <c r="D266" s="140" t="s">
        <v>152</v>
      </c>
      <c r="E266" s="141">
        <v>27</v>
      </c>
      <c r="F266" s="142"/>
      <c r="G266" s="143">
        <f>ROUND(E266*F266,2)</f>
        <v>0</v>
      </c>
      <c r="H266" s="142"/>
      <c r="I266" s="143">
        <f>ROUND(E266*H266,2)</f>
        <v>0</v>
      </c>
      <c r="J266" s="142"/>
      <c r="K266" s="143">
        <f>ROUND(E266*J266,2)</f>
        <v>0</v>
      </c>
      <c r="L266" s="143">
        <v>21</v>
      </c>
      <c r="M266" s="143">
        <f>G266*(1+L266/100)</f>
        <v>0</v>
      </c>
      <c r="N266" s="143">
        <v>0</v>
      </c>
      <c r="O266" s="143">
        <f>ROUND(E266*N266,2)</f>
        <v>0</v>
      </c>
      <c r="P266" s="143">
        <v>0</v>
      </c>
      <c r="Q266" s="143">
        <f>ROUND(E266*P266,2)</f>
        <v>0</v>
      </c>
      <c r="R266" s="143" t="s">
        <v>386</v>
      </c>
      <c r="S266" s="143" t="s">
        <v>154</v>
      </c>
      <c r="T266" s="144" t="s">
        <v>155</v>
      </c>
      <c r="U266" s="145">
        <v>0.05</v>
      </c>
      <c r="V266" s="145">
        <f>ROUND(E266*U266,2)</f>
        <v>1.35</v>
      </c>
      <c r="W266" s="145"/>
      <c r="X266" s="145" t="s">
        <v>156</v>
      </c>
      <c r="Y266" s="146"/>
      <c r="Z266" s="146"/>
      <c r="AA266" s="146"/>
      <c r="AB266" s="146"/>
      <c r="AC266" s="146"/>
      <c r="AD266" s="146"/>
      <c r="AE266" s="146"/>
      <c r="AF266" s="146"/>
      <c r="AG266" s="146" t="s">
        <v>157</v>
      </c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</row>
    <row r="267" spans="1:60" ht="15" customHeight="1" outlineLevel="1">
      <c r="A267" s="147"/>
      <c r="B267" s="148"/>
      <c r="C267" s="348" t="s">
        <v>407</v>
      </c>
      <c r="D267" s="349"/>
      <c r="E267" s="349"/>
      <c r="F267" s="349"/>
      <c r="G267" s="349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6"/>
      <c r="Z267" s="146"/>
      <c r="AA267" s="146"/>
      <c r="AB267" s="146"/>
      <c r="AC267" s="146"/>
      <c r="AD267" s="146"/>
      <c r="AE267" s="146"/>
      <c r="AF267" s="146"/>
      <c r="AG267" s="146" t="s">
        <v>159</v>
      </c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</row>
    <row r="268" spans="1:60" ht="15" customHeight="1" outlineLevel="1">
      <c r="A268" s="137">
        <v>44</v>
      </c>
      <c r="B268" s="138" t="s">
        <v>408</v>
      </c>
      <c r="C268" s="139" t="s">
        <v>409</v>
      </c>
      <c r="D268" s="140" t="s">
        <v>152</v>
      </c>
      <c r="E268" s="141">
        <v>8</v>
      </c>
      <c r="F268" s="142"/>
      <c r="G268" s="143">
        <f>ROUND(E268*F268,2)</f>
        <v>0</v>
      </c>
      <c r="H268" s="142"/>
      <c r="I268" s="143">
        <f>ROUND(E268*H268,2)</f>
        <v>0</v>
      </c>
      <c r="J268" s="142"/>
      <c r="K268" s="143">
        <f>ROUND(E268*J268,2)</f>
        <v>0</v>
      </c>
      <c r="L268" s="143">
        <v>21</v>
      </c>
      <c r="M268" s="143">
        <f>G268*(1+L268/100)</f>
        <v>0</v>
      </c>
      <c r="N268" s="143">
        <v>0</v>
      </c>
      <c r="O268" s="143">
        <f>ROUND(E268*N268,2)</f>
        <v>0</v>
      </c>
      <c r="P268" s="143">
        <v>0</v>
      </c>
      <c r="Q268" s="143">
        <f>ROUND(E268*P268,2)</f>
        <v>0</v>
      </c>
      <c r="R268" s="143" t="s">
        <v>386</v>
      </c>
      <c r="S268" s="143" t="s">
        <v>154</v>
      </c>
      <c r="T268" s="144" t="s">
        <v>155</v>
      </c>
      <c r="U268" s="145">
        <v>0.09</v>
      </c>
      <c r="V268" s="145">
        <f>ROUND(E268*U268,2)</f>
        <v>0.72</v>
      </c>
      <c r="W268" s="145"/>
      <c r="X268" s="145" t="s">
        <v>156</v>
      </c>
      <c r="Y268" s="146"/>
      <c r="Z268" s="146"/>
      <c r="AA268" s="146"/>
      <c r="AB268" s="146"/>
      <c r="AC268" s="146"/>
      <c r="AD268" s="146"/>
      <c r="AE268" s="146"/>
      <c r="AF268" s="146"/>
      <c r="AG268" s="146" t="s">
        <v>157</v>
      </c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</row>
    <row r="269" spans="1:60" ht="15" customHeight="1" outlineLevel="1">
      <c r="A269" s="147"/>
      <c r="B269" s="148"/>
      <c r="C269" s="348" t="s">
        <v>407</v>
      </c>
      <c r="D269" s="349"/>
      <c r="E269" s="349"/>
      <c r="F269" s="349"/>
      <c r="G269" s="349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6"/>
      <c r="Z269" s="146"/>
      <c r="AA269" s="146"/>
      <c r="AB269" s="146"/>
      <c r="AC269" s="146"/>
      <c r="AD269" s="146"/>
      <c r="AE269" s="146"/>
      <c r="AF269" s="146"/>
      <c r="AG269" s="146" t="s">
        <v>159</v>
      </c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</row>
    <row r="270" spans="1:60" ht="15" customHeight="1" outlineLevel="1">
      <c r="A270" s="147"/>
      <c r="B270" s="148"/>
      <c r="C270" s="149" t="s">
        <v>410</v>
      </c>
      <c r="D270" s="150"/>
      <c r="E270" s="151">
        <v>8</v>
      </c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6"/>
      <c r="Z270" s="146"/>
      <c r="AA270" s="146"/>
      <c r="AB270" s="146"/>
      <c r="AC270" s="146"/>
      <c r="AD270" s="146"/>
      <c r="AE270" s="146"/>
      <c r="AF270" s="146"/>
      <c r="AG270" s="146" t="s">
        <v>161</v>
      </c>
      <c r="AH270" s="146">
        <v>0</v>
      </c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</row>
    <row r="271" spans="1:60" ht="15" customHeight="1" outlineLevel="1">
      <c r="A271" s="137">
        <v>45</v>
      </c>
      <c r="B271" s="138" t="s">
        <v>411</v>
      </c>
      <c r="C271" s="139" t="s">
        <v>412</v>
      </c>
      <c r="D271" s="140" t="s">
        <v>180</v>
      </c>
      <c r="E271" s="141">
        <v>14</v>
      </c>
      <c r="F271" s="142"/>
      <c r="G271" s="143">
        <f>ROUND(E271*F271,2)</f>
        <v>0</v>
      </c>
      <c r="H271" s="142"/>
      <c r="I271" s="143">
        <f>ROUND(E271*H271,2)</f>
        <v>0</v>
      </c>
      <c r="J271" s="142"/>
      <c r="K271" s="143">
        <f>ROUND(E271*J271,2)</f>
        <v>0</v>
      </c>
      <c r="L271" s="143">
        <v>21</v>
      </c>
      <c r="M271" s="143">
        <f>G271*(1+L271/100)</f>
        <v>0</v>
      </c>
      <c r="N271" s="143">
        <v>0.001</v>
      </c>
      <c r="O271" s="143">
        <f>ROUND(E271*N271,2)</f>
        <v>0.01</v>
      </c>
      <c r="P271" s="143">
        <v>0.067</v>
      </c>
      <c r="Q271" s="143">
        <f>ROUND(E271*P271,2)</f>
        <v>0.94</v>
      </c>
      <c r="R271" s="143" t="s">
        <v>386</v>
      </c>
      <c r="S271" s="143" t="s">
        <v>154</v>
      </c>
      <c r="T271" s="144" t="s">
        <v>155</v>
      </c>
      <c r="U271" s="145">
        <v>0.533</v>
      </c>
      <c r="V271" s="145">
        <f>ROUND(E271*U271,2)</f>
        <v>7.46</v>
      </c>
      <c r="W271" s="145"/>
      <c r="X271" s="145" t="s">
        <v>156</v>
      </c>
      <c r="Y271" s="146"/>
      <c r="Z271" s="146"/>
      <c r="AA271" s="146"/>
      <c r="AB271" s="146"/>
      <c r="AC271" s="146"/>
      <c r="AD271" s="146"/>
      <c r="AE271" s="146"/>
      <c r="AF271" s="146"/>
      <c r="AG271" s="146" t="s">
        <v>157</v>
      </c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</row>
    <row r="272" spans="1:60" ht="15" customHeight="1" outlineLevel="1">
      <c r="A272" s="147"/>
      <c r="B272" s="148"/>
      <c r="C272" s="348" t="s">
        <v>413</v>
      </c>
      <c r="D272" s="349"/>
      <c r="E272" s="349"/>
      <c r="F272" s="349"/>
      <c r="G272" s="349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6"/>
      <c r="Z272" s="146"/>
      <c r="AA272" s="146"/>
      <c r="AB272" s="146"/>
      <c r="AC272" s="146"/>
      <c r="AD272" s="146"/>
      <c r="AE272" s="146"/>
      <c r="AF272" s="146"/>
      <c r="AG272" s="146" t="s">
        <v>159</v>
      </c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</row>
    <row r="273" spans="1:60" ht="15" customHeight="1" outlineLevel="1">
      <c r="A273" s="147"/>
      <c r="B273" s="148"/>
      <c r="C273" s="149" t="s">
        <v>414</v>
      </c>
      <c r="D273" s="150"/>
      <c r="E273" s="151">
        <v>7</v>
      </c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6"/>
      <c r="Z273" s="146"/>
      <c r="AA273" s="146"/>
      <c r="AB273" s="146"/>
      <c r="AC273" s="146"/>
      <c r="AD273" s="146"/>
      <c r="AE273" s="146"/>
      <c r="AF273" s="146"/>
      <c r="AG273" s="146" t="s">
        <v>161</v>
      </c>
      <c r="AH273" s="146">
        <v>0</v>
      </c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</row>
    <row r="274" spans="1:60" ht="15" customHeight="1" outlineLevel="1">
      <c r="A274" s="147"/>
      <c r="B274" s="148"/>
      <c r="C274" s="149" t="s">
        <v>415</v>
      </c>
      <c r="D274" s="150"/>
      <c r="E274" s="151">
        <v>7</v>
      </c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6"/>
      <c r="Z274" s="146"/>
      <c r="AA274" s="146"/>
      <c r="AB274" s="146"/>
      <c r="AC274" s="146"/>
      <c r="AD274" s="146"/>
      <c r="AE274" s="146"/>
      <c r="AF274" s="146"/>
      <c r="AG274" s="146" t="s">
        <v>161</v>
      </c>
      <c r="AH274" s="146">
        <v>0</v>
      </c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</row>
    <row r="275" spans="1:60" ht="33.75" outlineLevel="1">
      <c r="A275" s="137">
        <v>46</v>
      </c>
      <c r="B275" s="138" t="s">
        <v>416</v>
      </c>
      <c r="C275" s="139" t="s">
        <v>417</v>
      </c>
      <c r="D275" s="140" t="s">
        <v>180</v>
      </c>
      <c r="E275" s="141">
        <v>36.1825</v>
      </c>
      <c r="F275" s="142"/>
      <c r="G275" s="143">
        <f>ROUND(E275*F275,2)</f>
        <v>0</v>
      </c>
      <c r="H275" s="142"/>
      <c r="I275" s="143">
        <f>ROUND(E275*H275,2)</f>
        <v>0</v>
      </c>
      <c r="J275" s="142"/>
      <c r="K275" s="143">
        <f>ROUND(E275*J275,2)</f>
        <v>0</v>
      </c>
      <c r="L275" s="143">
        <v>21</v>
      </c>
      <c r="M275" s="143">
        <f>G275*(1+L275/100)</f>
        <v>0</v>
      </c>
      <c r="N275" s="143">
        <v>0.00117</v>
      </c>
      <c r="O275" s="143">
        <f>ROUND(E275*N275,2)</f>
        <v>0.04</v>
      </c>
      <c r="P275" s="143">
        <v>0.076</v>
      </c>
      <c r="Q275" s="143">
        <f>ROUND(E275*P275,2)</f>
        <v>2.75</v>
      </c>
      <c r="R275" s="143" t="s">
        <v>386</v>
      </c>
      <c r="S275" s="143" t="s">
        <v>154</v>
      </c>
      <c r="T275" s="144" t="s">
        <v>155</v>
      </c>
      <c r="U275" s="145">
        <v>0.939</v>
      </c>
      <c r="V275" s="145">
        <f>ROUND(E275*U275,2)</f>
        <v>33.98</v>
      </c>
      <c r="W275" s="145"/>
      <c r="X275" s="145" t="s">
        <v>156</v>
      </c>
      <c r="Y275" s="146"/>
      <c r="Z275" s="146"/>
      <c r="AA275" s="146"/>
      <c r="AB275" s="146"/>
      <c r="AC275" s="146"/>
      <c r="AD275" s="146"/>
      <c r="AE275" s="146"/>
      <c r="AF275" s="146"/>
      <c r="AG275" s="146" t="s">
        <v>157</v>
      </c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</row>
    <row r="276" spans="1:60" ht="15" customHeight="1" outlineLevel="1">
      <c r="A276" s="147"/>
      <c r="B276" s="148"/>
      <c r="C276" s="149" t="s">
        <v>418</v>
      </c>
      <c r="D276" s="150"/>
      <c r="E276" s="151">
        <v>1.7425</v>
      </c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6"/>
      <c r="Z276" s="146"/>
      <c r="AA276" s="146"/>
      <c r="AB276" s="146"/>
      <c r="AC276" s="146"/>
      <c r="AD276" s="146"/>
      <c r="AE276" s="146"/>
      <c r="AF276" s="146"/>
      <c r="AG276" s="146" t="s">
        <v>161</v>
      </c>
      <c r="AH276" s="146">
        <v>0</v>
      </c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</row>
    <row r="277" spans="1:60" ht="15" customHeight="1" outlineLevel="1">
      <c r="A277" s="147"/>
      <c r="B277" s="148"/>
      <c r="C277" s="149" t="s">
        <v>419</v>
      </c>
      <c r="D277" s="150"/>
      <c r="E277" s="151">
        <v>1.7425</v>
      </c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6"/>
      <c r="Z277" s="146"/>
      <c r="AA277" s="146"/>
      <c r="AB277" s="146"/>
      <c r="AC277" s="146"/>
      <c r="AD277" s="146"/>
      <c r="AE277" s="146"/>
      <c r="AF277" s="146"/>
      <c r="AG277" s="146" t="s">
        <v>161</v>
      </c>
      <c r="AH277" s="146">
        <v>0</v>
      </c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</row>
    <row r="278" spans="1:60" ht="15" customHeight="1" outlineLevel="1">
      <c r="A278" s="147"/>
      <c r="B278" s="148"/>
      <c r="C278" s="149" t="s">
        <v>420</v>
      </c>
      <c r="D278" s="150"/>
      <c r="E278" s="151">
        <v>1.7425</v>
      </c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6"/>
      <c r="Z278" s="146"/>
      <c r="AA278" s="146"/>
      <c r="AB278" s="146"/>
      <c r="AC278" s="146"/>
      <c r="AD278" s="146"/>
      <c r="AE278" s="146"/>
      <c r="AF278" s="146"/>
      <c r="AG278" s="146" t="s">
        <v>161</v>
      </c>
      <c r="AH278" s="146">
        <v>0</v>
      </c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</row>
    <row r="279" spans="1:60" ht="15" customHeight="1" outlineLevel="1">
      <c r="A279" s="147"/>
      <c r="B279" s="148"/>
      <c r="C279" s="149" t="s">
        <v>421</v>
      </c>
      <c r="D279" s="150"/>
      <c r="E279" s="151">
        <v>1.7425</v>
      </c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6"/>
      <c r="Z279" s="146"/>
      <c r="AA279" s="146"/>
      <c r="AB279" s="146"/>
      <c r="AC279" s="146"/>
      <c r="AD279" s="146"/>
      <c r="AE279" s="146"/>
      <c r="AF279" s="146"/>
      <c r="AG279" s="146" t="s">
        <v>161</v>
      </c>
      <c r="AH279" s="146">
        <v>0</v>
      </c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</row>
    <row r="280" spans="1:60" ht="15" customHeight="1" outlineLevel="1">
      <c r="A280" s="147"/>
      <c r="B280" s="148"/>
      <c r="C280" s="149" t="s">
        <v>422</v>
      </c>
      <c r="D280" s="150"/>
      <c r="E280" s="151">
        <v>1.7425</v>
      </c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6"/>
      <c r="Z280" s="146"/>
      <c r="AA280" s="146"/>
      <c r="AB280" s="146"/>
      <c r="AC280" s="146"/>
      <c r="AD280" s="146"/>
      <c r="AE280" s="146"/>
      <c r="AF280" s="146"/>
      <c r="AG280" s="146" t="s">
        <v>161</v>
      </c>
      <c r="AH280" s="146">
        <v>0</v>
      </c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</row>
    <row r="281" spans="1:60" ht="15" customHeight="1" outlineLevel="1">
      <c r="A281" s="147"/>
      <c r="B281" s="148"/>
      <c r="C281" s="149" t="s">
        <v>423</v>
      </c>
      <c r="D281" s="150"/>
      <c r="E281" s="151">
        <v>3.485</v>
      </c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6"/>
      <c r="Z281" s="146"/>
      <c r="AA281" s="146"/>
      <c r="AB281" s="146"/>
      <c r="AC281" s="146"/>
      <c r="AD281" s="146"/>
      <c r="AE281" s="146"/>
      <c r="AF281" s="146"/>
      <c r="AG281" s="146" t="s">
        <v>161</v>
      </c>
      <c r="AH281" s="146">
        <v>0</v>
      </c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</row>
    <row r="282" spans="1:60" ht="15" customHeight="1" outlineLevel="1">
      <c r="A282" s="147"/>
      <c r="B282" s="148"/>
      <c r="C282" s="149" t="s">
        <v>424</v>
      </c>
      <c r="D282" s="150"/>
      <c r="E282" s="151">
        <v>7.175</v>
      </c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6"/>
      <c r="Z282" s="146"/>
      <c r="AA282" s="146"/>
      <c r="AB282" s="146"/>
      <c r="AC282" s="146"/>
      <c r="AD282" s="146"/>
      <c r="AE282" s="146"/>
      <c r="AF282" s="146"/>
      <c r="AG282" s="146" t="s">
        <v>161</v>
      </c>
      <c r="AH282" s="146">
        <v>0</v>
      </c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</row>
    <row r="283" spans="1:60" ht="15" customHeight="1" outlineLevel="1">
      <c r="A283" s="147"/>
      <c r="B283" s="148"/>
      <c r="C283" s="149" t="s">
        <v>425</v>
      </c>
      <c r="D283" s="150"/>
      <c r="E283" s="151">
        <v>1.7425</v>
      </c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6"/>
      <c r="Z283" s="146"/>
      <c r="AA283" s="146"/>
      <c r="AB283" s="146"/>
      <c r="AC283" s="146"/>
      <c r="AD283" s="146"/>
      <c r="AE283" s="146"/>
      <c r="AF283" s="146"/>
      <c r="AG283" s="146" t="s">
        <v>161</v>
      </c>
      <c r="AH283" s="146">
        <v>0</v>
      </c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</row>
    <row r="284" spans="1:60" ht="15" customHeight="1" outlineLevel="1">
      <c r="A284" s="147"/>
      <c r="B284" s="148"/>
      <c r="C284" s="149" t="s">
        <v>426</v>
      </c>
      <c r="D284" s="150"/>
      <c r="E284" s="151">
        <v>7.175</v>
      </c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6"/>
      <c r="Z284" s="146"/>
      <c r="AA284" s="146"/>
      <c r="AB284" s="146"/>
      <c r="AC284" s="146"/>
      <c r="AD284" s="146"/>
      <c r="AE284" s="146"/>
      <c r="AF284" s="146"/>
      <c r="AG284" s="146" t="s">
        <v>161</v>
      </c>
      <c r="AH284" s="146">
        <v>0</v>
      </c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</row>
    <row r="285" spans="1:60" ht="15" customHeight="1" outlineLevel="1">
      <c r="A285" s="147"/>
      <c r="B285" s="148"/>
      <c r="C285" s="149" t="s">
        <v>427</v>
      </c>
      <c r="D285" s="150"/>
      <c r="E285" s="151">
        <v>1.3325</v>
      </c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6"/>
      <c r="Z285" s="146"/>
      <c r="AA285" s="146"/>
      <c r="AB285" s="146"/>
      <c r="AC285" s="146"/>
      <c r="AD285" s="146"/>
      <c r="AE285" s="146"/>
      <c r="AF285" s="146"/>
      <c r="AG285" s="146" t="s">
        <v>161</v>
      </c>
      <c r="AH285" s="146">
        <v>0</v>
      </c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</row>
    <row r="286" spans="1:60" ht="15" customHeight="1" outlineLevel="1">
      <c r="A286" s="147"/>
      <c r="B286" s="148"/>
      <c r="C286" s="149" t="s">
        <v>428</v>
      </c>
      <c r="D286" s="150"/>
      <c r="E286" s="151">
        <v>3.075</v>
      </c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6"/>
      <c r="Z286" s="146"/>
      <c r="AA286" s="146"/>
      <c r="AB286" s="146"/>
      <c r="AC286" s="146"/>
      <c r="AD286" s="146"/>
      <c r="AE286" s="146"/>
      <c r="AF286" s="146"/>
      <c r="AG286" s="146" t="s">
        <v>161</v>
      </c>
      <c r="AH286" s="146">
        <v>0</v>
      </c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</row>
    <row r="287" spans="1:60" ht="15" customHeight="1" outlineLevel="1">
      <c r="A287" s="147"/>
      <c r="B287" s="148"/>
      <c r="C287" s="149" t="s">
        <v>429</v>
      </c>
      <c r="D287" s="150"/>
      <c r="E287" s="151">
        <v>1.7425</v>
      </c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6"/>
      <c r="Z287" s="146"/>
      <c r="AA287" s="146"/>
      <c r="AB287" s="146"/>
      <c r="AC287" s="146"/>
      <c r="AD287" s="146"/>
      <c r="AE287" s="146"/>
      <c r="AF287" s="146"/>
      <c r="AG287" s="146" t="s">
        <v>161</v>
      </c>
      <c r="AH287" s="146">
        <v>0</v>
      </c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</row>
    <row r="288" spans="1:60" ht="15" customHeight="1" outlineLevel="1">
      <c r="A288" s="147"/>
      <c r="B288" s="148"/>
      <c r="C288" s="149" t="s">
        <v>430</v>
      </c>
      <c r="D288" s="150"/>
      <c r="E288" s="151">
        <v>1.7425</v>
      </c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6"/>
      <c r="Z288" s="146"/>
      <c r="AA288" s="146"/>
      <c r="AB288" s="146"/>
      <c r="AC288" s="146"/>
      <c r="AD288" s="146"/>
      <c r="AE288" s="146"/>
      <c r="AF288" s="146"/>
      <c r="AG288" s="146" t="s">
        <v>161</v>
      </c>
      <c r="AH288" s="146">
        <v>0</v>
      </c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</row>
    <row r="289" spans="1:60" ht="15" customHeight="1" outlineLevel="1">
      <c r="A289" s="137">
        <v>47</v>
      </c>
      <c r="B289" s="138" t="s">
        <v>431</v>
      </c>
      <c r="C289" s="139" t="s">
        <v>432</v>
      </c>
      <c r="D289" s="140" t="s">
        <v>188</v>
      </c>
      <c r="E289" s="141">
        <v>14.55</v>
      </c>
      <c r="F289" s="142"/>
      <c r="G289" s="143">
        <f>ROUND(E289*F289,2)</f>
        <v>0</v>
      </c>
      <c r="H289" s="142"/>
      <c r="I289" s="143">
        <f>ROUND(E289*H289,2)</f>
        <v>0</v>
      </c>
      <c r="J289" s="142"/>
      <c r="K289" s="143">
        <f>ROUND(E289*J289,2)</f>
        <v>0</v>
      </c>
      <c r="L289" s="143">
        <v>21</v>
      </c>
      <c r="M289" s="143">
        <f>G289*(1+L289/100)</f>
        <v>0</v>
      </c>
      <c r="N289" s="143">
        <v>0</v>
      </c>
      <c r="O289" s="143">
        <f>ROUND(E289*N289,2)</f>
        <v>0</v>
      </c>
      <c r="P289" s="143">
        <v>0.00046</v>
      </c>
      <c r="Q289" s="143">
        <f>ROUND(E289*P289,2)</f>
        <v>0.01</v>
      </c>
      <c r="R289" s="143" t="s">
        <v>386</v>
      </c>
      <c r="S289" s="143" t="s">
        <v>154</v>
      </c>
      <c r="T289" s="144" t="s">
        <v>155</v>
      </c>
      <c r="U289" s="145">
        <v>0.81</v>
      </c>
      <c r="V289" s="145">
        <f>ROUND(E289*U289,2)</f>
        <v>11.79</v>
      </c>
      <c r="W289" s="145"/>
      <c r="X289" s="145" t="s">
        <v>156</v>
      </c>
      <c r="Y289" s="146"/>
      <c r="Z289" s="146"/>
      <c r="AA289" s="146"/>
      <c r="AB289" s="146"/>
      <c r="AC289" s="146"/>
      <c r="AD289" s="146"/>
      <c r="AE289" s="146"/>
      <c r="AF289" s="146"/>
      <c r="AG289" s="146" t="s">
        <v>157</v>
      </c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</row>
    <row r="290" spans="1:60" ht="15" customHeight="1" outlineLevel="1">
      <c r="A290" s="147"/>
      <c r="B290" s="148"/>
      <c r="C290" s="149" t="s">
        <v>433</v>
      </c>
      <c r="D290" s="150"/>
      <c r="E290" s="151">
        <v>3.05</v>
      </c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6"/>
      <c r="Z290" s="146"/>
      <c r="AA290" s="146"/>
      <c r="AB290" s="146"/>
      <c r="AC290" s="146"/>
      <c r="AD290" s="146"/>
      <c r="AE290" s="146"/>
      <c r="AF290" s="146"/>
      <c r="AG290" s="146" t="s">
        <v>161</v>
      </c>
      <c r="AH290" s="146">
        <v>0</v>
      </c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</row>
    <row r="291" spans="1:60" ht="15" customHeight="1" outlineLevel="1">
      <c r="A291" s="147"/>
      <c r="B291" s="148"/>
      <c r="C291" s="149" t="s">
        <v>434</v>
      </c>
      <c r="D291" s="150"/>
      <c r="E291" s="151">
        <v>3.05</v>
      </c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6"/>
      <c r="Z291" s="146"/>
      <c r="AA291" s="146"/>
      <c r="AB291" s="146"/>
      <c r="AC291" s="146"/>
      <c r="AD291" s="146"/>
      <c r="AE291" s="146"/>
      <c r="AF291" s="146"/>
      <c r="AG291" s="146" t="s">
        <v>161</v>
      </c>
      <c r="AH291" s="146">
        <v>0</v>
      </c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</row>
    <row r="292" spans="1:60" ht="15" customHeight="1" outlineLevel="1">
      <c r="A292" s="147"/>
      <c r="B292" s="148"/>
      <c r="C292" s="149" t="s">
        <v>435</v>
      </c>
      <c r="D292" s="150"/>
      <c r="E292" s="151">
        <v>3.05</v>
      </c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6"/>
      <c r="Z292" s="146"/>
      <c r="AA292" s="146"/>
      <c r="AB292" s="146"/>
      <c r="AC292" s="146"/>
      <c r="AD292" s="146"/>
      <c r="AE292" s="146"/>
      <c r="AF292" s="146"/>
      <c r="AG292" s="146" t="s">
        <v>161</v>
      </c>
      <c r="AH292" s="146">
        <v>0</v>
      </c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</row>
    <row r="293" spans="1:60" ht="15" customHeight="1" outlineLevel="1">
      <c r="A293" s="147"/>
      <c r="B293" s="148"/>
      <c r="C293" s="149" t="s">
        <v>436</v>
      </c>
      <c r="D293" s="150"/>
      <c r="E293" s="151">
        <v>5.4</v>
      </c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6"/>
      <c r="Z293" s="146"/>
      <c r="AA293" s="146"/>
      <c r="AB293" s="146"/>
      <c r="AC293" s="146"/>
      <c r="AD293" s="146"/>
      <c r="AE293" s="146"/>
      <c r="AF293" s="146"/>
      <c r="AG293" s="146" t="s">
        <v>161</v>
      </c>
      <c r="AH293" s="146">
        <v>0</v>
      </c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</row>
    <row r="294" spans="1:60" ht="15" customHeight="1" outlineLevel="1">
      <c r="A294" s="137">
        <v>48</v>
      </c>
      <c r="B294" s="138" t="s">
        <v>437</v>
      </c>
      <c r="C294" s="139" t="s">
        <v>438</v>
      </c>
      <c r="D294" s="140" t="s">
        <v>188</v>
      </c>
      <c r="E294" s="141">
        <v>3.05</v>
      </c>
      <c r="F294" s="142"/>
      <c r="G294" s="143">
        <f>ROUND(E294*F294,2)</f>
        <v>0</v>
      </c>
      <c r="H294" s="142"/>
      <c r="I294" s="143">
        <f>ROUND(E294*H294,2)</f>
        <v>0</v>
      </c>
      <c r="J294" s="142"/>
      <c r="K294" s="143">
        <f>ROUND(E294*J294,2)</f>
        <v>0</v>
      </c>
      <c r="L294" s="143">
        <v>21</v>
      </c>
      <c r="M294" s="143">
        <f>G294*(1+L294/100)</f>
        <v>0</v>
      </c>
      <c r="N294" s="143">
        <v>0</v>
      </c>
      <c r="O294" s="143">
        <f>ROUND(E294*N294,2)</f>
        <v>0</v>
      </c>
      <c r="P294" s="143">
        <v>0.00046</v>
      </c>
      <c r="Q294" s="143">
        <f>ROUND(E294*P294,2)</f>
        <v>0</v>
      </c>
      <c r="R294" s="143" t="s">
        <v>386</v>
      </c>
      <c r="S294" s="143" t="s">
        <v>154</v>
      </c>
      <c r="T294" s="144" t="s">
        <v>155</v>
      </c>
      <c r="U294" s="145">
        <v>1.215</v>
      </c>
      <c r="V294" s="145">
        <f>ROUND(E294*U294,2)</f>
        <v>3.71</v>
      </c>
      <c r="W294" s="145"/>
      <c r="X294" s="145" t="s">
        <v>156</v>
      </c>
      <c r="Y294" s="146"/>
      <c r="Z294" s="146"/>
      <c r="AA294" s="146"/>
      <c r="AB294" s="146"/>
      <c r="AC294" s="146"/>
      <c r="AD294" s="146"/>
      <c r="AE294" s="146"/>
      <c r="AF294" s="146"/>
      <c r="AG294" s="146" t="s">
        <v>157</v>
      </c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</row>
    <row r="295" spans="1:60" ht="15" customHeight="1" outlineLevel="1">
      <c r="A295" s="147"/>
      <c r="B295" s="148"/>
      <c r="C295" s="149" t="s">
        <v>439</v>
      </c>
      <c r="D295" s="150"/>
      <c r="E295" s="151">
        <v>3.05</v>
      </c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6"/>
      <c r="Z295" s="146"/>
      <c r="AA295" s="146"/>
      <c r="AB295" s="146"/>
      <c r="AC295" s="146"/>
      <c r="AD295" s="146"/>
      <c r="AE295" s="146"/>
      <c r="AF295" s="146"/>
      <c r="AG295" s="146" t="s">
        <v>161</v>
      </c>
      <c r="AH295" s="146">
        <v>0</v>
      </c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</row>
    <row r="296" spans="1:60" ht="33.75" outlineLevel="1">
      <c r="A296" s="137">
        <v>49</v>
      </c>
      <c r="B296" s="138" t="s">
        <v>440</v>
      </c>
      <c r="C296" s="139" t="s">
        <v>441</v>
      </c>
      <c r="D296" s="140" t="s">
        <v>180</v>
      </c>
      <c r="E296" s="141">
        <v>10.15</v>
      </c>
      <c r="F296" s="142"/>
      <c r="G296" s="143">
        <f>ROUND(E296*F296,2)</f>
        <v>0</v>
      </c>
      <c r="H296" s="142"/>
      <c r="I296" s="143">
        <f>ROUND(E296*H296,2)</f>
        <v>0</v>
      </c>
      <c r="J296" s="142"/>
      <c r="K296" s="143">
        <f>ROUND(E296*J296,2)</f>
        <v>0</v>
      </c>
      <c r="L296" s="143">
        <v>21</v>
      </c>
      <c r="M296" s="143">
        <f>G296*(1+L296/100)</f>
        <v>0</v>
      </c>
      <c r="N296" s="143">
        <v>0.00054</v>
      </c>
      <c r="O296" s="143">
        <f>ROUND(E296*N296,2)</f>
        <v>0.01</v>
      </c>
      <c r="P296" s="143">
        <v>0.18</v>
      </c>
      <c r="Q296" s="143">
        <f>ROUND(E296*P296,2)</f>
        <v>1.83</v>
      </c>
      <c r="R296" s="143" t="s">
        <v>386</v>
      </c>
      <c r="S296" s="143" t="s">
        <v>154</v>
      </c>
      <c r="T296" s="144" t="s">
        <v>155</v>
      </c>
      <c r="U296" s="145">
        <v>0.309</v>
      </c>
      <c r="V296" s="145">
        <f>ROUND(E296*U296,2)</f>
        <v>3.14</v>
      </c>
      <c r="W296" s="145"/>
      <c r="X296" s="145" t="s">
        <v>156</v>
      </c>
      <c r="Y296" s="146"/>
      <c r="Z296" s="146"/>
      <c r="AA296" s="146"/>
      <c r="AB296" s="146"/>
      <c r="AC296" s="146"/>
      <c r="AD296" s="146"/>
      <c r="AE296" s="146"/>
      <c r="AF296" s="146"/>
      <c r="AG296" s="146" t="s">
        <v>157</v>
      </c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</row>
    <row r="297" spans="1:60" ht="15" customHeight="1" outlineLevel="1">
      <c r="A297" s="147"/>
      <c r="B297" s="148"/>
      <c r="C297" s="348" t="s">
        <v>442</v>
      </c>
      <c r="D297" s="349"/>
      <c r="E297" s="349"/>
      <c r="F297" s="349"/>
      <c r="G297" s="349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6"/>
      <c r="Z297" s="146"/>
      <c r="AA297" s="146"/>
      <c r="AB297" s="146"/>
      <c r="AC297" s="146"/>
      <c r="AD297" s="146"/>
      <c r="AE297" s="146"/>
      <c r="AF297" s="146"/>
      <c r="AG297" s="146" t="s">
        <v>159</v>
      </c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</row>
    <row r="298" spans="1:60" ht="15" customHeight="1" outlineLevel="1">
      <c r="A298" s="147"/>
      <c r="B298" s="148"/>
      <c r="C298" s="344" t="s">
        <v>443</v>
      </c>
      <c r="D298" s="345"/>
      <c r="E298" s="345"/>
      <c r="F298" s="345"/>
      <c r="G298" s="3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6"/>
      <c r="Z298" s="146"/>
      <c r="AA298" s="146"/>
      <c r="AB298" s="146"/>
      <c r="AC298" s="146"/>
      <c r="AD298" s="146"/>
      <c r="AE298" s="146"/>
      <c r="AF298" s="146"/>
      <c r="AG298" s="146" t="s">
        <v>195</v>
      </c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</row>
    <row r="299" spans="1:60" ht="15" customHeight="1" outlineLevel="1">
      <c r="A299" s="147"/>
      <c r="B299" s="148"/>
      <c r="C299" s="149" t="s">
        <v>444</v>
      </c>
      <c r="D299" s="150"/>
      <c r="E299" s="151">
        <v>2.05</v>
      </c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6"/>
      <c r="Z299" s="146"/>
      <c r="AA299" s="146"/>
      <c r="AB299" s="146"/>
      <c r="AC299" s="146"/>
      <c r="AD299" s="146"/>
      <c r="AE299" s="146"/>
      <c r="AF299" s="146"/>
      <c r="AG299" s="146" t="s">
        <v>161</v>
      </c>
      <c r="AH299" s="146">
        <v>0</v>
      </c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</row>
    <row r="300" spans="1:60" ht="15" customHeight="1" outlineLevel="1">
      <c r="A300" s="147"/>
      <c r="B300" s="148"/>
      <c r="C300" s="149" t="s">
        <v>445</v>
      </c>
      <c r="D300" s="150"/>
      <c r="E300" s="151">
        <v>2.05</v>
      </c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6"/>
      <c r="Z300" s="146"/>
      <c r="AA300" s="146"/>
      <c r="AB300" s="146"/>
      <c r="AC300" s="146"/>
      <c r="AD300" s="146"/>
      <c r="AE300" s="146"/>
      <c r="AF300" s="146"/>
      <c r="AG300" s="146" t="s">
        <v>161</v>
      </c>
      <c r="AH300" s="146">
        <v>0</v>
      </c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</row>
    <row r="301" spans="1:60" ht="15" customHeight="1" outlineLevel="1">
      <c r="A301" s="147"/>
      <c r="B301" s="148"/>
      <c r="C301" s="149" t="s">
        <v>446</v>
      </c>
      <c r="D301" s="150"/>
      <c r="E301" s="151">
        <v>2.05</v>
      </c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6"/>
      <c r="Z301" s="146"/>
      <c r="AA301" s="146"/>
      <c r="AB301" s="146"/>
      <c r="AC301" s="146"/>
      <c r="AD301" s="146"/>
      <c r="AE301" s="146"/>
      <c r="AF301" s="146"/>
      <c r="AG301" s="146" t="s">
        <v>161</v>
      </c>
      <c r="AH301" s="146">
        <v>0</v>
      </c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</row>
    <row r="302" spans="1:60" ht="15" customHeight="1" outlineLevel="1">
      <c r="A302" s="147"/>
      <c r="B302" s="148"/>
      <c r="C302" s="149" t="s">
        <v>447</v>
      </c>
      <c r="D302" s="150"/>
      <c r="E302" s="151">
        <v>4</v>
      </c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6"/>
      <c r="Z302" s="146"/>
      <c r="AA302" s="146"/>
      <c r="AB302" s="146"/>
      <c r="AC302" s="146"/>
      <c r="AD302" s="146"/>
      <c r="AE302" s="146"/>
      <c r="AF302" s="146"/>
      <c r="AG302" s="146" t="s">
        <v>161</v>
      </c>
      <c r="AH302" s="146">
        <v>0</v>
      </c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</row>
    <row r="303" spans="1:60" ht="33.75" outlineLevel="1">
      <c r="A303" s="137">
        <v>50</v>
      </c>
      <c r="B303" s="138" t="s">
        <v>448</v>
      </c>
      <c r="C303" s="139" t="s">
        <v>449</v>
      </c>
      <c r="D303" s="140" t="s">
        <v>180</v>
      </c>
      <c r="E303" s="141">
        <v>1.845</v>
      </c>
      <c r="F303" s="142"/>
      <c r="G303" s="143">
        <f>ROUND(E303*F303,2)</f>
        <v>0</v>
      </c>
      <c r="H303" s="142"/>
      <c r="I303" s="143">
        <f>ROUND(E303*H303,2)</f>
        <v>0</v>
      </c>
      <c r="J303" s="142"/>
      <c r="K303" s="143">
        <f>ROUND(E303*J303,2)</f>
        <v>0</v>
      </c>
      <c r="L303" s="143">
        <v>21</v>
      </c>
      <c r="M303" s="143">
        <f>G303*(1+L303/100)</f>
        <v>0</v>
      </c>
      <c r="N303" s="143">
        <v>0.00054</v>
      </c>
      <c r="O303" s="143">
        <f>ROUND(E303*N303,2)</f>
        <v>0</v>
      </c>
      <c r="P303" s="143">
        <v>0.27</v>
      </c>
      <c r="Q303" s="143">
        <f>ROUND(E303*P303,2)</f>
        <v>0.5</v>
      </c>
      <c r="R303" s="143" t="s">
        <v>386</v>
      </c>
      <c r="S303" s="143" t="s">
        <v>154</v>
      </c>
      <c r="T303" s="144" t="s">
        <v>155</v>
      </c>
      <c r="U303" s="145">
        <v>0.43</v>
      </c>
      <c r="V303" s="145">
        <f>ROUND(E303*U303,2)</f>
        <v>0.79</v>
      </c>
      <c r="W303" s="145"/>
      <c r="X303" s="145" t="s">
        <v>156</v>
      </c>
      <c r="Y303" s="146"/>
      <c r="Z303" s="146"/>
      <c r="AA303" s="146"/>
      <c r="AB303" s="146"/>
      <c r="AC303" s="146"/>
      <c r="AD303" s="146"/>
      <c r="AE303" s="146"/>
      <c r="AF303" s="146"/>
      <c r="AG303" s="146" t="s">
        <v>157</v>
      </c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</row>
    <row r="304" spans="1:60" ht="15" customHeight="1" outlineLevel="1">
      <c r="A304" s="147"/>
      <c r="B304" s="148"/>
      <c r="C304" s="348" t="s">
        <v>442</v>
      </c>
      <c r="D304" s="349"/>
      <c r="E304" s="349"/>
      <c r="F304" s="349"/>
      <c r="G304" s="349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6"/>
      <c r="Z304" s="146"/>
      <c r="AA304" s="146"/>
      <c r="AB304" s="146"/>
      <c r="AC304" s="146"/>
      <c r="AD304" s="146"/>
      <c r="AE304" s="146"/>
      <c r="AF304" s="146"/>
      <c r="AG304" s="146" t="s">
        <v>159</v>
      </c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</row>
    <row r="305" spans="1:60" ht="15" customHeight="1" outlineLevel="1">
      <c r="A305" s="147"/>
      <c r="B305" s="148"/>
      <c r="C305" s="344" t="s">
        <v>443</v>
      </c>
      <c r="D305" s="345"/>
      <c r="E305" s="345"/>
      <c r="F305" s="345"/>
      <c r="G305" s="3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6"/>
      <c r="Z305" s="146"/>
      <c r="AA305" s="146"/>
      <c r="AB305" s="146"/>
      <c r="AC305" s="146"/>
      <c r="AD305" s="146"/>
      <c r="AE305" s="146"/>
      <c r="AF305" s="146"/>
      <c r="AG305" s="146" t="s">
        <v>195</v>
      </c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</row>
    <row r="306" spans="1:60" ht="15" customHeight="1" outlineLevel="1">
      <c r="A306" s="147"/>
      <c r="B306" s="148"/>
      <c r="C306" s="149" t="s">
        <v>450</v>
      </c>
      <c r="D306" s="150"/>
      <c r="E306" s="151">
        <v>1.845</v>
      </c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6"/>
      <c r="Z306" s="146"/>
      <c r="AA306" s="146"/>
      <c r="AB306" s="146"/>
      <c r="AC306" s="146"/>
      <c r="AD306" s="146"/>
      <c r="AE306" s="146"/>
      <c r="AF306" s="146"/>
      <c r="AG306" s="146" t="s">
        <v>161</v>
      </c>
      <c r="AH306" s="146">
        <v>0</v>
      </c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</row>
    <row r="307" spans="1:60" ht="15" customHeight="1" outlineLevel="1">
      <c r="A307" s="137">
        <v>51</v>
      </c>
      <c r="B307" s="138" t="s">
        <v>451</v>
      </c>
      <c r="C307" s="139" t="s">
        <v>452</v>
      </c>
      <c r="D307" s="140" t="s">
        <v>188</v>
      </c>
      <c r="E307" s="141">
        <v>3.6</v>
      </c>
      <c r="F307" s="142"/>
      <c r="G307" s="143">
        <f>ROUND(E307*F307,2)</f>
        <v>0</v>
      </c>
      <c r="H307" s="142"/>
      <c r="I307" s="143">
        <f>ROUND(E307*H307,2)</f>
        <v>0</v>
      </c>
      <c r="J307" s="142"/>
      <c r="K307" s="143">
        <f>ROUND(E307*J307,2)</f>
        <v>0</v>
      </c>
      <c r="L307" s="143">
        <v>21</v>
      </c>
      <c r="M307" s="143">
        <f>G307*(1+L307/100)</f>
        <v>0</v>
      </c>
      <c r="N307" s="143">
        <v>0</v>
      </c>
      <c r="O307" s="143">
        <f>ROUND(E307*N307,2)</f>
        <v>0</v>
      </c>
      <c r="P307" s="143">
        <v>0.042</v>
      </c>
      <c r="Q307" s="143">
        <f>ROUND(E307*P307,2)</f>
        <v>0.15</v>
      </c>
      <c r="R307" s="143" t="s">
        <v>386</v>
      </c>
      <c r="S307" s="143" t="s">
        <v>154</v>
      </c>
      <c r="T307" s="144" t="s">
        <v>155</v>
      </c>
      <c r="U307" s="145">
        <v>0.715</v>
      </c>
      <c r="V307" s="145">
        <f>ROUND(E307*U307,2)</f>
        <v>2.57</v>
      </c>
      <c r="W307" s="145"/>
      <c r="X307" s="145" t="s">
        <v>156</v>
      </c>
      <c r="Y307" s="146"/>
      <c r="Z307" s="146"/>
      <c r="AA307" s="146"/>
      <c r="AB307" s="146"/>
      <c r="AC307" s="146"/>
      <c r="AD307" s="146"/>
      <c r="AE307" s="146"/>
      <c r="AF307" s="146"/>
      <c r="AG307" s="146" t="s">
        <v>157</v>
      </c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</row>
    <row r="308" spans="1:60" ht="15" customHeight="1" outlineLevel="1">
      <c r="A308" s="147"/>
      <c r="B308" s="148"/>
      <c r="C308" s="149" t="s">
        <v>453</v>
      </c>
      <c r="D308" s="150"/>
      <c r="E308" s="151">
        <v>1.2</v>
      </c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6"/>
      <c r="Z308" s="146"/>
      <c r="AA308" s="146"/>
      <c r="AB308" s="146"/>
      <c r="AC308" s="146"/>
      <c r="AD308" s="146"/>
      <c r="AE308" s="146"/>
      <c r="AF308" s="146"/>
      <c r="AG308" s="146" t="s">
        <v>161</v>
      </c>
      <c r="AH308" s="146">
        <v>0</v>
      </c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</row>
    <row r="309" spans="1:60" ht="15" customHeight="1" outlineLevel="1">
      <c r="A309" s="147"/>
      <c r="B309" s="148"/>
      <c r="C309" s="149" t="s">
        <v>454</v>
      </c>
      <c r="D309" s="150"/>
      <c r="E309" s="151">
        <v>1.2</v>
      </c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6"/>
      <c r="Z309" s="146"/>
      <c r="AA309" s="146"/>
      <c r="AB309" s="146"/>
      <c r="AC309" s="146"/>
      <c r="AD309" s="146"/>
      <c r="AE309" s="146"/>
      <c r="AF309" s="146"/>
      <c r="AG309" s="146" t="s">
        <v>161</v>
      </c>
      <c r="AH309" s="146">
        <v>0</v>
      </c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</row>
    <row r="310" spans="1:60" ht="15" customHeight="1" outlineLevel="1">
      <c r="A310" s="147"/>
      <c r="B310" s="148"/>
      <c r="C310" s="149" t="s">
        <v>455</v>
      </c>
      <c r="D310" s="150"/>
      <c r="E310" s="151">
        <v>1.2</v>
      </c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6"/>
      <c r="Z310" s="146"/>
      <c r="AA310" s="146"/>
      <c r="AB310" s="146"/>
      <c r="AC310" s="146"/>
      <c r="AD310" s="146"/>
      <c r="AE310" s="146"/>
      <c r="AF310" s="146"/>
      <c r="AG310" s="146" t="s">
        <v>161</v>
      </c>
      <c r="AH310" s="146">
        <v>0</v>
      </c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</row>
    <row r="311" spans="1:60" ht="22.5" outlineLevel="1">
      <c r="A311" s="137">
        <v>52</v>
      </c>
      <c r="B311" s="138" t="s">
        <v>456</v>
      </c>
      <c r="C311" s="139" t="s">
        <v>457</v>
      </c>
      <c r="D311" s="140" t="s">
        <v>180</v>
      </c>
      <c r="E311" s="141">
        <v>8</v>
      </c>
      <c r="F311" s="142"/>
      <c r="G311" s="143">
        <f>ROUND(E311*F311,2)</f>
        <v>0</v>
      </c>
      <c r="H311" s="142"/>
      <c r="I311" s="143">
        <f>ROUND(E311*H311,2)</f>
        <v>0</v>
      </c>
      <c r="J311" s="142"/>
      <c r="K311" s="143">
        <f>ROUND(E311*J311,2)</f>
        <v>0</v>
      </c>
      <c r="L311" s="143">
        <v>21</v>
      </c>
      <c r="M311" s="143">
        <f>G311*(1+L311/100)</f>
        <v>0</v>
      </c>
      <c r="N311" s="143">
        <v>0</v>
      </c>
      <c r="O311" s="143">
        <f>ROUND(E311*N311,2)</f>
        <v>0</v>
      </c>
      <c r="P311" s="143">
        <v>0.068</v>
      </c>
      <c r="Q311" s="143">
        <f>ROUND(E311*P311,2)</f>
        <v>0.54</v>
      </c>
      <c r="R311" s="143" t="s">
        <v>386</v>
      </c>
      <c r="S311" s="143" t="s">
        <v>154</v>
      </c>
      <c r="T311" s="144" t="s">
        <v>155</v>
      </c>
      <c r="U311" s="145">
        <v>0.69</v>
      </c>
      <c r="V311" s="145">
        <f>ROUND(E311*U311,2)</f>
        <v>5.52</v>
      </c>
      <c r="W311" s="145"/>
      <c r="X311" s="145" t="s">
        <v>156</v>
      </c>
      <c r="Y311" s="146"/>
      <c r="Z311" s="146"/>
      <c r="AA311" s="146"/>
      <c r="AB311" s="146"/>
      <c r="AC311" s="146"/>
      <c r="AD311" s="146"/>
      <c r="AE311" s="146"/>
      <c r="AF311" s="146"/>
      <c r="AG311" s="146" t="s">
        <v>157</v>
      </c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</row>
    <row r="312" spans="1:60" ht="15" customHeight="1" outlineLevel="1">
      <c r="A312" s="147"/>
      <c r="B312" s="148"/>
      <c r="C312" s="348" t="s">
        <v>458</v>
      </c>
      <c r="D312" s="349"/>
      <c r="E312" s="349"/>
      <c r="F312" s="349"/>
      <c r="G312" s="349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6"/>
      <c r="Z312" s="146"/>
      <c r="AA312" s="146"/>
      <c r="AB312" s="146"/>
      <c r="AC312" s="146"/>
      <c r="AD312" s="146"/>
      <c r="AE312" s="146"/>
      <c r="AF312" s="146"/>
      <c r="AG312" s="146" t="s">
        <v>159</v>
      </c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</row>
    <row r="313" spans="1:60" ht="15" customHeight="1" outlineLevel="1">
      <c r="A313" s="147"/>
      <c r="B313" s="148"/>
      <c r="C313" s="149" t="s">
        <v>459</v>
      </c>
      <c r="D313" s="150"/>
      <c r="E313" s="151">
        <v>1</v>
      </c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6"/>
      <c r="Z313" s="146"/>
      <c r="AA313" s="146"/>
      <c r="AB313" s="146"/>
      <c r="AC313" s="146"/>
      <c r="AD313" s="146"/>
      <c r="AE313" s="146"/>
      <c r="AF313" s="146"/>
      <c r="AG313" s="146" t="s">
        <v>161</v>
      </c>
      <c r="AH313" s="146">
        <v>0</v>
      </c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</row>
    <row r="314" spans="1:60" ht="15" customHeight="1" outlineLevel="1">
      <c r="A314" s="147"/>
      <c r="B314" s="148"/>
      <c r="C314" s="149" t="s">
        <v>460</v>
      </c>
      <c r="D314" s="150"/>
      <c r="E314" s="151">
        <v>1</v>
      </c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6"/>
      <c r="Z314" s="146"/>
      <c r="AA314" s="146"/>
      <c r="AB314" s="146"/>
      <c r="AC314" s="146"/>
      <c r="AD314" s="146"/>
      <c r="AE314" s="146"/>
      <c r="AF314" s="146"/>
      <c r="AG314" s="146" t="s">
        <v>161</v>
      </c>
      <c r="AH314" s="146">
        <v>0</v>
      </c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</row>
    <row r="315" spans="1:60" ht="15" customHeight="1" outlineLevel="1">
      <c r="A315" s="147"/>
      <c r="B315" s="148"/>
      <c r="C315" s="149" t="s">
        <v>461</v>
      </c>
      <c r="D315" s="150"/>
      <c r="E315" s="151">
        <v>1</v>
      </c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6"/>
      <c r="Z315" s="146"/>
      <c r="AA315" s="146"/>
      <c r="AB315" s="146"/>
      <c r="AC315" s="146"/>
      <c r="AD315" s="146"/>
      <c r="AE315" s="146"/>
      <c r="AF315" s="146"/>
      <c r="AG315" s="146" t="s">
        <v>161</v>
      </c>
      <c r="AH315" s="146">
        <v>0</v>
      </c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</row>
    <row r="316" spans="1:60" ht="15" customHeight="1" outlineLevel="1">
      <c r="A316" s="147"/>
      <c r="B316" s="148"/>
      <c r="C316" s="149" t="s">
        <v>462</v>
      </c>
      <c r="D316" s="150"/>
      <c r="E316" s="151">
        <v>1</v>
      </c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6"/>
      <c r="Z316" s="146"/>
      <c r="AA316" s="146"/>
      <c r="AB316" s="146"/>
      <c r="AC316" s="146"/>
      <c r="AD316" s="146"/>
      <c r="AE316" s="146"/>
      <c r="AF316" s="146"/>
      <c r="AG316" s="146" t="s">
        <v>161</v>
      </c>
      <c r="AH316" s="146">
        <v>0</v>
      </c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</row>
    <row r="317" spans="1:60" ht="15" customHeight="1" outlineLevel="1">
      <c r="A317" s="147"/>
      <c r="B317" s="148"/>
      <c r="C317" s="149" t="s">
        <v>463</v>
      </c>
      <c r="D317" s="150"/>
      <c r="E317" s="151">
        <v>1</v>
      </c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6"/>
      <c r="Z317" s="146"/>
      <c r="AA317" s="146"/>
      <c r="AB317" s="146"/>
      <c r="AC317" s="146"/>
      <c r="AD317" s="146"/>
      <c r="AE317" s="146"/>
      <c r="AF317" s="146"/>
      <c r="AG317" s="146" t="s">
        <v>161</v>
      </c>
      <c r="AH317" s="146">
        <v>0</v>
      </c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</row>
    <row r="318" spans="1:60" ht="15" customHeight="1" outlineLevel="1">
      <c r="A318" s="147"/>
      <c r="B318" s="148"/>
      <c r="C318" s="149" t="s">
        <v>464</v>
      </c>
      <c r="D318" s="150"/>
      <c r="E318" s="151">
        <v>1</v>
      </c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6"/>
      <c r="Z318" s="146"/>
      <c r="AA318" s="146"/>
      <c r="AB318" s="146"/>
      <c r="AC318" s="146"/>
      <c r="AD318" s="146"/>
      <c r="AE318" s="146"/>
      <c r="AF318" s="146"/>
      <c r="AG318" s="146" t="s">
        <v>161</v>
      </c>
      <c r="AH318" s="146">
        <v>0</v>
      </c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</row>
    <row r="319" spans="1:60" ht="15" customHeight="1" outlineLevel="1">
      <c r="A319" s="147"/>
      <c r="B319" s="148"/>
      <c r="C319" s="149" t="s">
        <v>465</v>
      </c>
      <c r="D319" s="150"/>
      <c r="E319" s="151">
        <v>1</v>
      </c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6"/>
      <c r="Z319" s="146"/>
      <c r="AA319" s="146"/>
      <c r="AB319" s="146"/>
      <c r="AC319" s="146"/>
      <c r="AD319" s="146"/>
      <c r="AE319" s="146"/>
      <c r="AF319" s="146"/>
      <c r="AG319" s="146" t="s">
        <v>161</v>
      </c>
      <c r="AH319" s="146">
        <v>0</v>
      </c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</row>
    <row r="320" spans="1:60" ht="15" customHeight="1" outlineLevel="1">
      <c r="A320" s="147"/>
      <c r="B320" s="148"/>
      <c r="C320" s="149" t="s">
        <v>466</v>
      </c>
      <c r="D320" s="150"/>
      <c r="E320" s="151">
        <v>1</v>
      </c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6"/>
      <c r="Z320" s="146"/>
      <c r="AA320" s="146"/>
      <c r="AB320" s="146"/>
      <c r="AC320" s="146"/>
      <c r="AD320" s="146"/>
      <c r="AE320" s="146"/>
      <c r="AF320" s="146"/>
      <c r="AG320" s="146" t="s">
        <v>161</v>
      </c>
      <c r="AH320" s="146">
        <v>0</v>
      </c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</row>
    <row r="321" spans="1:60" ht="22.5" outlineLevel="1">
      <c r="A321" s="137">
        <v>53</v>
      </c>
      <c r="B321" s="138" t="s">
        <v>467</v>
      </c>
      <c r="C321" s="139" t="s">
        <v>468</v>
      </c>
      <c r="D321" s="140" t="s">
        <v>180</v>
      </c>
      <c r="E321" s="141">
        <v>60</v>
      </c>
      <c r="F321" s="142"/>
      <c r="G321" s="143">
        <f>ROUND(E321*F321,2)</f>
        <v>0</v>
      </c>
      <c r="H321" s="142"/>
      <c r="I321" s="143">
        <f>ROUND(E321*H321,2)</f>
        <v>0</v>
      </c>
      <c r="J321" s="142"/>
      <c r="K321" s="143">
        <f>ROUND(E321*J321,2)</f>
        <v>0</v>
      </c>
      <c r="L321" s="143">
        <v>21</v>
      </c>
      <c r="M321" s="143">
        <f>G321*(1+L321/100)</f>
        <v>0</v>
      </c>
      <c r="N321" s="143">
        <v>0</v>
      </c>
      <c r="O321" s="143">
        <f>ROUND(E321*N321,2)</f>
        <v>0</v>
      </c>
      <c r="P321" s="143">
        <v>0.068</v>
      </c>
      <c r="Q321" s="143">
        <f>ROUND(E321*P321,2)</f>
        <v>4.08</v>
      </c>
      <c r="R321" s="143" t="s">
        <v>386</v>
      </c>
      <c r="S321" s="143" t="s">
        <v>154</v>
      </c>
      <c r="T321" s="144" t="s">
        <v>155</v>
      </c>
      <c r="U321" s="145">
        <v>0.3</v>
      </c>
      <c r="V321" s="145">
        <f>ROUND(E321*U321,2)</f>
        <v>18</v>
      </c>
      <c r="W321" s="145"/>
      <c r="X321" s="145" t="s">
        <v>156</v>
      </c>
      <c r="Y321" s="146"/>
      <c r="Z321" s="146"/>
      <c r="AA321" s="146"/>
      <c r="AB321" s="146"/>
      <c r="AC321" s="146"/>
      <c r="AD321" s="146"/>
      <c r="AE321" s="146"/>
      <c r="AF321" s="146"/>
      <c r="AG321" s="146" t="s">
        <v>157</v>
      </c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</row>
    <row r="322" spans="1:60" ht="15" customHeight="1" outlineLevel="1">
      <c r="A322" s="147"/>
      <c r="B322" s="148"/>
      <c r="C322" s="348" t="s">
        <v>458</v>
      </c>
      <c r="D322" s="349"/>
      <c r="E322" s="349"/>
      <c r="F322" s="349"/>
      <c r="G322" s="349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6"/>
      <c r="Z322" s="146"/>
      <c r="AA322" s="146"/>
      <c r="AB322" s="146"/>
      <c r="AC322" s="146"/>
      <c r="AD322" s="146"/>
      <c r="AE322" s="146"/>
      <c r="AF322" s="146"/>
      <c r="AG322" s="146" t="s">
        <v>159</v>
      </c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</row>
    <row r="323" spans="1:60" ht="15" customHeight="1" outlineLevel="1">
      <c r="A323" s="147"/>
      <c r="B323" s="148"/>
      <c r="C323" s="149" t="s">
        <v>469</v>
      </c>
      <c r="D323" s="150"/>
      <c r="E323" s="151">
        <v>3</v>
      </c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6"/>
      <c r="Z323" s="146"/>
      <c r="AA323" s="146"/>
      <c r="AB323" s="146"/>
      <c r="AC323" s="146"/>
      <c r="AD323" s="146"/>
      <c r="AE323" s="146"/>
      <c r="AF323" s="146"/>
      <c r="AG323" s="146" t="s">
        <v>161</v>
      </c>
      <c r="AH323" s="146">
        <v>0</v>
      </c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</row>
    <row r="324" spans="1:60" ht="15" customHeight="1" outlineLevel="1">
      <c r="A324" s="147"/>
      <c r="B324" s="148"/>
      <c r="C324" s="149" t="s">
        <v>470</v>
      </c>
      <c r="D324" s="150"/>
      <c r="E324" s="151">
        <v>40</v>
      </c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6"/>
      <c r="Z324" s="146"/>
      <c r="AA324" s="146"/>
      <c r="AB324" s="146"/>
      <c r="AC324" s="146"/>
      <c r="AD324" s="146"/>
      <c r="AE324" s="146"/>
      <c r="AF324" s="146"/>
      <c r="AG324" s="146" t="s">
        <v>161</v>
      </c>
      <c r="AH324" s="146">
        <v>0</v>
      </c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</row>
    <row r="325" spans="1:60" ht="15" customHeight="1" outlineLevel="1">
      <c r="A325" s="147"/>
      <c r="B325" s="148"/>
      <c r="C325" s="149" t="s">
        <v>471</v>
      </c>
      <c r="D325" s="150"/>
      <c r="E325" s="151">
        <v>17</v>
      </c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6"/>
      <c r="Z325" s="146"/>
      <c r="AA325" s="146"/>
      <c r="AB325" s="146"/>
      <c r="AC325" s="146"/>
      <c r="AD325" s="146"/>
      <c r="AE325" s="146"/>
      <c r="AF325" s="146"/>
      <c r="AG325" s="146" t="s">
        <v>161</v>
      </c>
      <c r="AH325" s="146">
        <v>0</v>
      </c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</row>
    <row r="326" spans="1:60" ht="15" customHeight="1" outlineLevel="1">
      <c r="A326" s="153">
        <v>54</v>
      </c>
      <c r="B326" s="154" t="s">
        <v>472</v>
      </c>
      <c r="C326" s="155" t="s">
        <v>473</v>
      </c>
      <c r="D326" s="156" t="s">
        <v>180</v>
      </c>
      <c r="E326" s="157">
        <v>21.75</v>
      </c>
      <c r="F326" s="158"/>
      <c r="G326" s="159">
        <f>ROUND(E326*F326,2)</f>
        <v>0</v>
      </c>
      <c r="H326" s="158"/>
      <c r="I326" s="159">
        <f>ROUND(E326*H326,2)</f>
        <v>0</v>
      </c>
      <c r="J326" s="158"/>
      <c r="K326" s="159">
        <f>ROUND(E326*J326,2)</f>
        <v>0</v>
      </c>
      <c r="L326" s="159">
        <v>21</v>
      </c>
      <c r="M326" s="159">
        <f>G326*(1+L326/100)</f>
        <v>0</v>
      </c>
      <c r="N326" s="159">
        <v>0.00016</v>
      </c>
      <c r="O326" s="159">
        <f>ROUND(E326*N326,2)</f>
        <v>0</v>
      </c>
      <c r="P326" s="159">
        <v>0.014</v>
      </c>
      <c r="Q326" s="159">
        <f>ROUND(E326*P326,2)</f>
        <v>0.3</v>
      </c>
      <c r="R326" s="159" t="s">
        <v>474</v>
      </c>
      <c r="S326" s="159" t="s">
        <v>154</v>
      </c>
      <c r="T326" s="160" t="s">
        <v>155</v>
      </c>
      <c r="U326" s="145">
        <v>0.15</v>
      </c>
      <c r="V326" s="145">
        <f>ROUND(E326*U326,2)</f>
        <v>3.26</v>
      </c>
      <c r="W326" s="145"/>
      <c r="X326" s="145" t="s">
        <v>156</v>
      </c>
      <c r="Y326" s="146"/>
      <c r="Z326" s="146"/>
      <c r="AA326" s="146"/>
      <c r="AB326" s="146"/>
      <c r="AC326" s="146"/>
      <c r="AD326" s="146"/>
      <c r="AE326" s="146"/>
      <c r="AF326" s="146"/>
      <c r="AG326" s="146" t="s">
        <v>157</v>
      </c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</row>
    <row r="327" spans="1:60" ht="15" customHeight="1" outlineLevel="1">
      <c r="A327" s="137">
        <v>55</v>
      </c>
      <c r="B327" s="138" t="s">
        <v>475</v>
      </c>
      <c r="C327" s="139" t="s">
        <v>476</v>
      </c>
      <c r="D327" s="140" t="s">
        <v>180</v>
      </c>
      <c r="E327" s="141">
        <v>39.85</v>
      </c>
      <c r="F327" s="142"/>
      <c r="G327" s="143">
        <f>ROUND(E327*F327,2)</f>
        <v>0</v>
      </c>
      <c r="H327" s="142"/>
      <c r="I327" s="143">
        <f>ROUND(E327*H327,2)</f>
        <v>0</v>
      </c>
      <c r="J327" s="142"/>
      <c r="K327" s="143">
        <f>ROUND(E327*J327,2)</f>
        <v>0</v>
      </c>
      <c r="L327" s="143">
        <v>21</v>
      </c>
      <c r="M327" s="143">
        <f>G327*(1+L327/100)</f>
        <v>0</v>
      </c>
      <c r="N327" s="143">
        <v>0</v>
      </c>
      <c r="O327" s="143">
        <f>ROUND(E327*N327,2)</f>
        <v>0</v>
      </c>
      <c r="P327" s="143">
        <v>0.01695</v>
      </c>
      <c r="Q327" s="143">
        <f>ROUND(E327*P327,2)</f>
        <v>0.68</v>
      </c>
      <c r="R327" s="143" t="s">
        <v>477</v>
      </c>
      <c r="S327" s="143" t="s">
        <v>154</v>
      </c>
      <c r="T327" s="144" t="s">
        <v>155</v>
      </c>
      <c r="U327" s="145">
        <v>0.164</v>
      </c>
      <c r="V327" s="145">
        <f>ROUND(E327*U327,2)</f>
        <v>6.54</v>
      </c>
      <c r="W327" s="145"/>
      <c r="X327" s="145" t="s">
        <v>156</v>
      </c>
      <c r="Y327" s="146"/>
      <c r="Z327" s="146"/>
      <c r="AA327" s="146"/>
      <c r="AB327" s="146"/>
      <c r="AC327" s="146"/>
      <c r="AD327" s="146"/>
      <c r="AE327" s="146"/>
      <c r="AF327" s="146"/>
      <c r="AG327" s="146" t="s">
        <v>157</v>
      </c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</row>
    <row r="328" spans="1:60" ht="15" customHeight="1" outlineLevel="1">
      <c r="A328" s="147"/>
      <c r="B328" s="148"/>
      <c r="C328" s="348" t="s">
        <v>478</v>
      </c>
      <c r="D328" s="349"/>
      <c r="E328" s="349"/>
      <c r="F328" s="349"/>
      <c r="G328" s="349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6"/>
      <c r="Z328" s="146"/>
      <c r="AA328" s="146"/>
      <c r="AB328" s="146"/>
      <c r="AC328" s="146"/>
      <c r="AD328" s="146"/>
      <c r="AE328" s="146"/>
      <c r="AF328" s="146"/>
      <c r="AG328" s="146" t="s">
        <v>159</v>
      </c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</row>
    <row r="329" spans="1:60" ht="15" customHeight="1" outlineLevel="1">
      <c r="A329" s="147"/>
      <c r="B329" s="148"/>
      <c r="C329" s="149" t="s">
        <v>479</v>
      </c>
      <c r="D329" s="150"/>
      <c r="E329" s="151">
        <v>39.85</v>
      </c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6"/>
      <c r="Z329" s="146"/>
      <c r="AA329" s="146"/>
      <c r="AB329" s="146"/>
      <c r="AC329" s="146"/>
      <c r="AD329" s="146"/>
      <c r="AE329" s="146"/>
      <c r="AF329" s="146"/>
      <c r="AG329" s="146" t="s">
        <v>161</v>
      </c>
      <c r="AH329" s="146">
        <v>0</v>
      </c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</row>
    <row r="330" spans="1:60" ht="15" customHeight="1" outlineLevel="1">
      <c r="A330" s="137">
        <v>56</v>
      </c>
      <c r="B330" s="138" t="s">
        <v>480</v>
      </c>
      <c r="C330" s="139" t="s">
        <v>481</v>
      </c>
      <c r="D330" s="140" t="s">
        <v>180</v>
      </c>
      <c r="E330" s="141">
        <v>14</v>
      </c>
      <c r="F330" s="142"/>
      <c r="G330" s="143">
        <f>ROUND(E330*F330,2)</f>
        <v>0</v>
      </c>
      <c r="H330" s="142"/>
      <c r="I330" s="143">
        <f>ROUND(E330*H330,2)</f>
        <v>0</v>
      </c>
      <c r="J330" s="142"/>
      <c r="K330" s="143">
        <f>ROUND(E330*J330,2)</f>
        <v>0</v>
      </c>
      <c r="L330" s="143">
        <v>21</v>
      </c>
      <c r="M330" s="143">
        <f>G330*(1+L330/100)</f>
        <v>0</v>
      </c>
      <c r="N330" s="143">
        <v>0</v>
      </c>
      <c r="O330" s="143">
        <f>ROUND(E330*N330,2)</f>
        <v>0</v>
      </c>
      <c r="P330" s="143">
        <v>0.01638</v>
      </c>
      <c r="Q330" s="143">
        <f>ROUND(E330*P330,2)</f>
        <v>0.23</v>
      </c>
      <c r="R330" s="143" t="s">
        <v>477</v>
      </c>
      <c r="S330" s="143" t="s">
        <v>154</v>
      </c>
      <c r="T330" s="144" t="s">
        <v>155</v>
      </c>
      <c r="U330" s="145">
        <v>0.12</v>
      </c>
      <c r="V330" s="145">
        <f>ROUND(E330*U330,2)</f>
        <v>1.68</v>
      </c>
      <c r="W330" s="145"/>
      <c r="X330" s="145" t="s">
        <v>156</v>
      </c>
      <c r="Y330" s="146"/>
      <c r="Z330" s="146"/>
      <c r="AA330" s="146"/>
      <c r="AB330" s="146"/>
      <c r="AC330" s="146"/>
      <c r="AD330" s="146"/>
      <c r="AE330" s="146"/>
      <c r="AF330" s="146"/>
      <c r="AG330" s="146" t="s">
        <v>157</v>
      </c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</row>
    <row r="331" spans="1:60" ht="15" customHeight="1" outlineLevel="1">
      <c r="A331" s="147"/>
      <c r="B331" s="148"/>
      <c r="C331" s="348" t="s">
        <v>478</v>
      </c>
      <c r="D331" s="349"/>
      <c r="E331" s="349"/>
      <c r="F331" s="349"/>
      <c r="G331" s="349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6"/>
      <c r="Z331" s="146"/>
      <c r="AA331" s="146"/>
      <c r="AB331" s="146"/>
      <c r="AC331" s="146"/>
      <c r="AD331" s="146"/>
      <c r="AE331" s="146"/>
      <c r="AF331" s="146"/>
      <c r="AG331" s="146" t="s">
        <v>159</v>
      </c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</row>
    <row r="332" spans="1:60" ht="15" customHeight="1" outlineLevel="1">
      <c r="A332" s="147"/>
      <c r="B332" s="148"/>
      <c r="C332" s="149" t="s">
        <v>414</v>
      </c>
      <c r="D332" s="150"/>
      <c r="E332" s="151">
        <v>7</v>
      </c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6"/>
      <c r="Z332" s="146"/>
      <c r="AA332" s="146"/>
      <c r="AB332" s="146"/>
      <c r="AC332" s="146"/>
      <c r="AD332" s="146"/>
      <c r="AE332" s="146"/>
      <c r="AF332" s="146"/>
      <c r="AG332" s="146" t="s">
        <v>161</v>
      </c>
      <c r="AH332" s="146">
        <v>0</v>
      </c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</row>
    <row r="333" spans="1:60" ht="15" customHeight="1" outlineLevel="1">
      <c r="A333" s="147"/>
      <c r="B333" s="148"/>
      <c r="C333" s="149" t="s">
        <v>415</v>
      </c>
      <c r="D333" s="150"/>
      <c r="E333" s="151">
        <v>7</v>
      </c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6"/>
      <c r="Z333" s="146"/>
      <c r="AA333" s="146"/>
      <c r="AB333" s="146"/>
      <c r="AC333" s="146"/>
      <c r="AD333" s="146"/>
      <c r="AE333" s="146"/>
      <c r="AF333" s="146"/>
      <c r="AG333" s="146" t="s">
        <v>161</v>
      </c>
      <c r="AH333" s="146">
        <v>0</v>
      </c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</row>
    <row r="334" spans="1:60" ht="15" customHeight="1" outlineLevel="1">
      <c r="A334" s="137">
        <v>57</v>
      </c>
      <c r="B334" s="138" t="s">
        <v>482</v>
      </c>
      <c r="C334" s="139" t="s">
        <v>483</v>
      </c>
      <c r="D334" s="140" t="s">
        <v>180</v>
      </c>
      <c r="E334" s="141">
        <v>21.75</v>
      </c>
      <c r="F334" s="142"/>
      <c r="G334" s="143">
        <f>ROUND(E334*F334,2)</f>
        <v>0</v>
      </c>
      <c r="H334" s="142"/>
      <c r="I334" s="143">
        <f>ROUND(E334*H334,2)</f>
        <v>0</v>
      </c>
      <c r="J334" s="142"/>
      <c r="K334" s="143">
        <f>ROUND(E334*J334,2)</f>
        <v>0</v>
      </c>
      <c r="L334" s="143">
        <v>21</v>
      </c>
      <c r="M334" s="143">
        <f>G334*(1+L334/100)</f>
        <v>0</v>
      </c>
      <c r="N334" s="143">
        <v>0</v>
      </c>
      <c r="O334" s="143">
        <f>ROUND(E334*N334,2)</f>
        <v>0</v>
      </c>
      <c r="P334" s="143">
        <v>0.035</v>
      </c>
      <c r="Q334" s="143">
        <f>ROUND(E334*P334,2)</f>
        <v>0.76</v>
      </c>
      <c r="R334" s="143" t="s">
        <v>484</v>
      </c>
      <c r="S334" s="143" t="s">
        <v>154</v>
      </c>
      <c r="T334" s="144" t="s">
        <v>155</v>
      </c>
      <c r="U334" s="145">
        <v>0.18748</v>
      </c>
      <c r="V334" s="145">
        <f>ROUND(E334*U334,2)</f>
        <v>4.08</v>
      </c>
      <c r="W334" s="145"/>
      <c r="X334" s="145" t="s">
        <v>485</v>
      </c>
      <c r="Y334" s="146"/>
      <c r="Z334" s="146"/>
      <c r="AA334" s="146"/>
      <c r="AB334" s="146"/>
      <c r="AC334" s="146"/>
      <c r="AD334" s="146"/>
      <c r="AE334" s="146"/>
      <c r="AF334" s="146"/>
      <c r="AG334" s="146" t="s">
        <v>486</v>
      </c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</row>
    <row r="335" spans="1:60" ht="15" customHeight="1" outlineLevel="1">
      <c r="A335" s="147"/>
      <c r="B335" s="148"/>
      <c r="C335" s="346" t="s">
        <v>487</v>
      </c>
      <c r="D335" s="347"/>
      <c r="E335" s="347"/>
      <c r="F335" s="347"/>
      <c r="G335" s="347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6"/>
      <c r="Z335" s="146"/>
      <c r="AA335" s="146"/>
      <c r="AB335" s="146"/>
      <c r="AC335" s="146"/>
      <c r="AD335" s="146"/>
      <c r="AE335" s="146"/>
      <c r="AF335" s="146"/>
      <c r="AG335" s="146" t="s">
        <v>195</v>
      </c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52" t="str">
        <f>C335</f>
        <v>Svislé přemístění ze 2. NP, nebo 1. PP, vodorovné vnitrostaveništní přemístění do 30 m, odvoz na skládku do 10 km. Bez poplatku za skládku.</v>
      </c>
      <c r="BB335" s="146"/>
      <c r="BC335" s="146"/>
      <c r="BD335" s="146"/>
      <c r="BE335" s="146"/>
      <c r="BF335" s="146"/>
      <c r="BG335" s="146"/>
      <c r="BH335" s="146"/>
    </row>
    <row r="336" spans="1:60" ht="15" customHeight="1" outlineLevel="1">
      <c r="A336" s="147"/>
      <c r="B336" s="148"/>
      <c r="C336" s="149" t="s">
        <v>488</v>
      </c>
      <c r="D336" s="150"/>
      <c r="E336" s="151">
        <v>21.75</v>
      </c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6"/>
      <c r="Z336" s="146"/>
      <c r="AA336" s="146"/>
      <c r="AB336" s="146"/>
      <c r="AC336" s="146"/>
      <c r="AD336" s="146"/>
      <c r="AE336" s="146"/>
      <c r="AF336" s="146"/>
      <c r="AG336" s="146" t="s">
        <v>161</v>
      </c>
      <c r="AH336" s="146">
        <v>0</v>
      </c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</row>
    <row r="337" spans="1:33" ht="15" customHeight="1">
      <c r="A337" s="129" t="s">
        <v>148</v>
      </c>
      <c r="B337" s="130" t="s">
        <v>79</v>
      </c>
      <c r="C337" s="131" t="s">
        <v>80</v>
      </c>
      <c r="D337" s="132"/>
      <c r="E337" s="133"/>
      <c r="F337" s="134"/>
      <c r="G337" s="134">
        <f>SUMIF(AG338:AG339,"&lt;&gt;NOR",G338:G339)</f>
        <v>0</v>
      </c>
      <c r="H337" s="134"/>
      <c r="I337" s="134">
        <f>SUM(I338:I339)</f>
        <v>0</v>
      </c>
      <c r="J337" s="134"/>
      <c r="K337" s="134">
        <f>SUM(K338:K339)</f>
        <v>0</v>
      </c>
      <c r="L337" s="134"/>
      <c r="M337" s="134">
        <f>SUM(M338:M339)</f>
        <v>0</v>
      </c>
      <c r="N337" s="134"/>
      <c r="O337" s="134">
        <f>SUM(O338:O339)</f>
        <v>0</v>
      </c>
      <c r="P337" s="134"/>
      <c r="Q337" s="134">
        <f>SUM(Q338:Q339)</f>
        <v>0</v>
      </c>
      <c r="R337" s="134"/>
      <c r="S337" s="134"/>
      <c r="T337" s="135"/>
      <c r="U337" s="136"/>
      <c r="V337" s="136">
        <f>SUM(V338:V339)</f>
        <v>59.7</v>
      </c>
      <c r="W337" s="136"/>
      <c r="X337" s="136"/>
      <c r="AG337" t="s">
        <v>149</v>
      </c>
    </row>
    <row r="338" spans="1:60" ht="33.75" outlineLevel="1">
      <c r="A338" s="137">
        <v>58</v>
      </c>
      <c r="B338" s="138" t="s">
        <v>489</v>
      </c>
      <c r="C338" s="139" t="s">
        <v>490</v>
      </c>
      <c r="D338" s="140" t="s">
        <v>491</v>
      </c>
      <c r="E338" s="141">
        <v>28.42864</v>
      </c>
      <c r="F338" s="142"/>
      <c r="G338" s="143">
        <f>ROUND(E338*F338,2)</f>
        <v>0</v>
      </c>
      <c r="H338" s="142"/>
      <c r="I338" s="143">
        <f>ROUND(E338*H338,2)</f>
        <v>0</v>
      </c>
      <c r="J338" s="142"/>
      <c r="K338" s="143">
        <f>ROUND(E338*J338,2)</f>
        <v>0</v>
      </c>
      <c r="L338" s="143">
        <v>21</v>
      </c>
      <c r="M338" s="143">
        <f>G338*(1+L338/100)</f>
        <v>0</v>
      </c>
      <c r="N338" s="143">
        <v>0</v>
      </c>
      <c r="O338" s="143">
        <f>ROUND(E338*N338,2)</f>
        <v>0</v>
      </c>
      <c r="P338" s="143">
        <v>0</v>
      </c>
      <c r="Q338" s="143">
        <f>ROUND(E338*P338,2)</f>
        <v>0</v>
      </c>
      <c r="R338" s="143" t="s">
        <v>153</v>
      </c>
      <c r="S338" s="143" t="s">
        <v>154</v>
      </c>
      <c r="T338" s="144" t="s">
        <v>155</v>
      </c>
      <c r="U338" s="145">
        <v>2.1</v>
      </c>
      <c r="V338" s="145">
        <f>ROUND(E338*U338,2)</f>
        <v>59.7</v>
      </c>
      <c r="W338" s="145"/>
      <c r="X338" s="145" t="s">
        <v>492</v>
      </c>
      <c r="Y338" s="146"/>
      <c r="Z338" s="146"/>
      <c r="AA338" s="146"/>
      <c r="AB338" s="146"/>
      <c r="AC338" s="146"/>
      <c r="AD338" s="146"/>
      <c r="AE338" s="146"/>
      <c r="AF338" s="146"/>
      <c r="AG338" s="146" t="s">
        <v>493</v>
      </c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</row>
    <row r="339" spans="1:60" ht="15" customHeight="1" outlineLevel="1">
      <c r="A339" s="147"/>
      <c r="B339" s="148"/>
      <c r="C339" s="348" t="s">
        <v>494</v>
      </c>
      <c r="D339" s="349"/>
      <c r="E339" s="349"/>
      <c r="F339" s="349"/>
      <c r="G339" s="349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6"/>
      <c r="Z339" s="146"/>
      <c r="AA339" s="146"/>
      <c r="AB339" s="146"/>
      <c r="AC339" s="146"/>
      <c r="AD339" s="146"/>
      <c r="AE339" s="146"/>
      <c r="AF339" s="146"/>
      <c r="AG339" s="146" t="s">
        <v>159</v>
      </c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</row>
    <row r="340" spans="1:33" ht="15" customHeight="1">
      <c r="A340" s="129" t="s">
        <v>148</v>
      </c>
      <c r="B340" s="130" t="s">
        <v>85</v>
      </c>
      <c r="C340" s="131" t="s">
        <v>86</v>
      </c>
      <c r="D340" s="132"/>
      <c r="E340" s="133"/>
      <c r="F340" s="134"/>
      <c r="G340" s="134">
        <f>SUMIF(AG341:AG356,"&lt;&gt;NOR",G341:G356)</f>
        <v>0</v>
      </c>
      <c r="H340" s="134"/>
      <c r="I340" s="134">
        <f>SUM(I341:I356)</f>
        <v>0</v>
      </c>
      <c r="J340" s="134"/>
      <c r="K340" s="134">
        <f>SUM(K341:K356)</f>
        <v>0</v>
      </c>
      <c r="L340" s="134"/>
      <c r="M340" s="134">
        <f>SUM(M341:M356)</f>
        <v>0</v>
      </c>
      <c r="N340" s="134"/>
      <c r="O340" s="134">
        <f>SUM(O341:O356)</f>
        <v>0.14</v>
      </c>
      <c r="P340" s="134"/>
      <c r="Q340" s="134">
        <f>SUM(Q341:Q356)</f>
        <v>0</v>
      </c>
      <c r="R340" s="134"/>
      <c r="S340" s="134"/>
      <c r="T340" s="135"/>
      <c r="U340" s="136"/>
      <c r="V340" s="136">
        <f>SUM(V341:V356)</f>
        <v>22.89</v>
      </c>
      <c r="W340" s="136"/>
      <c r="X340" s="136"/>
      <c r="AG340" t="s">
        <v>149</v>
      </c>
    </row>
    <row r="341" spans="1:60" ht="15" customHeight="1" outlineLevel="1">
      <c r="A341" s="137">
        <v>59</v>
      </c>
      <c r="B341" s="138" t="s">
        <v>495</v>
      </c>
      <c r="C341" s="139" t="s">
        <v>496</v>
      </c>
      <c r="D341" s="140" t="s">
        <v>180</v>
      </c>
      <c r="E341" s="141">
        <v>36.31</v>
      </c>
      <c r="F341" s="142"/>
      <c r="G341" s="143">
        <f>ROUND(E341*F341,2)</f>
        <v>0</v>
      </c>
      <c r="H341" s="142"/>
      <c r="I341" s="143">
        <f>ROUND(E341*H341,2)</f>
        <v>0</v>
      </c>
      <c r="J341" s="142"/>
      <c r="K341" s="143">
        <f>ROUND(E341*J341,2)</f>
        <v>0</v>
      </c>
      <c r="L341" s="143">
        <v>21</v>
      </c>
      <c r="M341" s="143">
        <f>G341*(1+L341/100)</f>
        <v>0</v>
      </c>
      <c r="N341" s="143">
        <v>0.00021</v>
      </c>
      <c r="O341" s="143">
        <f>ROUND(E341*N341,2)</f>
        <v>0.01</v>
      </c>
      <c r="P341" s="143">
        <v>0</v>
      </c>
      <c r="Q341" s="143">
        <f>ROUND(E341*P341,2)</f>
        <v>0</v>
      </c>
      <c r="R341" s="143" t="s">
        <v>497</v>
      </c>
      <c r="S341" s="143" t="s">
        <v>154</v>
      </c>
      <c r="T341" s="144" t="s">
        <v>155</v>
      </c>
      <c r="U341" s="145">
        <v>0.095</v>
      </c>
      <c r="V341" s="145">
        <f>ROUND(E341*U341,2)</f>
        <v>3.45</v>
      </c>
      <c r="W341" s="145"/>
      <c r="X341" s="145" t="s">
        <v>156</v>
      </c>
      <c r="Y341" s="146"/>
      <c r="Z341" s="146"/>
      <c r="AA341" s="146"/>
      <c r="AB341" s="146"/>
      <c r="AC341" s="146"/>
      <c r="AD341" s="146"/>
      <c r="AE341" s="146"/>
      <c r="AF341" s="146"/>
      <c r="AG341" s="146" t="s">
        <v>157</v>
      </c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</row>
    <row r="342" spans="1:60" ht="15" customHeight="1" outlineLevel="1">
      <c r="A342" s="147"/>
      <c r="B342" s="148"/>
      <c r="C342" s="149" t="s">
        <v>498</v>
      </c>
      <c r="D342" s="150"/>
      <c r="E342" s="151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6"/>
      <c r="Z342" s="146"/>
      <c r="AA342" s="146"/>
      <c r="AB342" s="146"/>
      <c r="AC342" s="146"/>
      <c r="AD342" s="146"/>
      <c r="AE342" s="146"/>
      <c r="AF342" s="146"/>
      <c r="AG342" s="146" t="s">
        <v>161</v>
      </c>
      <c r="AH342" s="146">
        <v>0</v>
      </c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</row>
    <row r="343" spans="1:60" ht="15" customHeight="1" outlineLevel="1">
      <c r="A343" s="147"/>
      <c r="B343" s="148"/>
      <c r="C343" s="149" t="s">
        <v>499</v>
      </c>
      <c r="D343" s="150"/>
      <c r="E343" s="151">
        <v>21.84</v>
      </c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6"/>
      <c r="Z343" s="146"/>
      <c r="AA343" s="146"/>
      <c r="AB343" s="146"/>
      <c r="AC343" s="146"/>
      <c r="AD343" s="146"/>
      <c r="AE343" s="146"/>
      <c r="AF343" s="146"/>
      <c r="AG343" s="146" t="s">
        <v>161</v>
      </c>
      <c r="AH343" s="146">
        <v>0</v>
      </c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</row>
    <row r="344" spans="1:60" ht="15" customHeight="1" outlineLevel="1">
      <c r="A344" s="147"/>
      <c r="B344" s="148"/>
      <c r="C344" s="149" t="s">
        <v>500</v>
      </c>
      <c r="D344" s="150"/>
      <c r="E344" s="151">
        <v>14.47</v>
      </c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6"/>
      <c r="Z344" s="146"/>
      <c r="AA344" s="146"/>
      <c r="AB344" s="146"/>
      <c r="AC344" s="146"/>
      <c r="AD344" s="146"/>
      <c r="AE344" s="146"/>
      <c r="AF344" s="146"/>
      <c r="AG344" s="146" t="s">
        <v>161</v>
      </c>
      <c r="AH344" s="146">
        <v>0</v>
      </c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</row>
    <row r="345" spans="1:60" ht="15" customHeight="1" outlineLevel="1">
      <c r="A345" s="137">
        <v>60</v>
      </c>
      <c r="B345" s="138" t="s">
        <v>501</v>
      </c>
      <c r="C345" s="139" t="s">
        <v>502</v>
      </c>
      <c r="D345" s="140" t="s">
        <v>180</v>
      </c>
      <c r="E345" s="141">
        <v>36.31</v>
      </c>
      <c r="F345" s="142"/>
      <c r="G345" s="143">
        <f>ROUND(E345*F345,2)</f>
        <v>0</v>
      </c>
      <c r="H345" s="142"/>
      <c r="I345" s="143">
        <f>ROUND(E345*H345,2)</f>
        <v>0</v>
      </c>
      <c r="J345" s="142"/>
      <c r="K345" s="143">
        <f>ROUND(E345*J345,2)</f>
        <v>0</v>
      </c>
      <c r="L345" s="143">
        <v>21</v>
      </c>
      <c r="M345" s="143">
        <f>G345*(1+L345/100)</f>
        <v>0</v>
      </c>
      <c r="N345" s="143">
        <v>0.0034</v>
      </c>
      <c r="O345" s="143">
        <f>ROUND(E345*N345,2)</f>
        <v>0.12</v>
      </c>
      <c r="P345" s="143">
        <v>0</v>
      </c>
      <c r="Q345" s="143">
        <f>ROUND(E345*P345,2)</f>
        <v>0</v>
      </c>
      <c r="R345" s="143" t="s">
        <v>497</v>
      </c>
      <c r="S345" s="143" t="s">
        <v>154</v>
      </c>
      <c r="T345" s="144" t="s">
        <v>155</v>
      </c>
      <c r="U345" s="145">
        <v>0.385</v>
      </c>
      <c r="V345" s="145">
        <f>ROUND(E345*U345,2)</f>
        <v>13.98</v>
      </c>
      <c r="W345" s="145"/>
      <c r="X345" s="145" t="s">
        <v>156</v>
      </c>
      <c r="Y345" s="146"/>
      <c r="Z345" s="146"/>
      <c r="AA345" s="146"/>
      <c r="AB345" s="146"/>
      <c r="AC345" s="146"/>
      <c r="AD345" s="146"/>
      <c r="AE345" s="146"/>
      <c r="AF345" s="146"/>
      <c r="AG345" s="146" t="s">
        <v>157</v>
      </c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</row>
    <row r="346" spans="1:60" ht="15" customHeight="1" outlineLevel="1">
      <c r="A346" s="147"/>
      <c r="B346" s="148"/>
      <c r="C346" s="346" t="s">
        <v>503</v>
      </c>
      <c r="D346" s="347"/>
      <c r="E346" s="347"/>
      <c r="F346" s="347"/>
      <c r="G346" s="347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6"/>
      <c r="Z346" s="146"/>
      <c r="AA346" s="146"/>
      <c r="AB346" s="146"/>
      <c r="AC346" s="146"/>
      <c r="AD346" s="146"/>
      <c r="AE346" s="146"/>
      <c r="AF346" s="146"/>
      <c r="AG346" s="146" t="s">
        <v>195</v>
      </c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</row>
    <row r="347" spans="1:60" ht="22.5" outlineLevel="1">
      <c r="A347" s="137">
        <v>61</v>
      </c>
      <c r="B347" s="138" t="s">
        <v>504</v>
      </c>
      <c r="C347" s="139" t="s">
        <v>505</v>
      </c>
      <c r="D347" s="140" t="s">
        <v>188</v>
      </c>
      <c r="E347" s="141">
        <v>36.55</v>
      </c>
      <c r="F347" s="142"/>
      <c r="G347" s="143">
        <f>ROUND(E347*F347,2)</f>
        <v>0</v>
      </c>
      <c r="H347" s="142"/>
      <c r="I347" s="143">
        <f>ROUND(E347*H347,2)</f>
        <v>0</v>
      </c>
      <c r="J347" s="142"/>
      <c r="K347" s="143">
        <f>ROUND(E347*J347,2)</f>
        <v>0</v>
      </c>
      <c r="L347" s="143">
        <v>21</v>
      </c>
      <c r="M347" s="143">
        <f>G347*(1+L347/100)</f>
        <v>0</v>
      </c>
      <c r="N347" s="143">
        <v>0.00029</v>
      </c>
      <c r="O347" s="143">
        <f>ROUND(E347*N347,2)</f>
        <v>0.01</v>
      </c>
      <c r="P347" s="143">
        <v>0</v>
      </c>
      <c r="Q347" s="143">
        <f>ROUND(E347*P347,2)</f>
        <v>0</v>
      </c>
      <c r="R347" s="143" t="s">
        <v>497</v>
      </c>
      <c r="S347" s="143" t="s">
        <v>154</v>
      </c>
      <c r="T347" s="144" t="s">
        <v>155</v>
      </c>
      <c r="U347" s="145">
        <v>0.11</v>
      </c>
      <c r="V347" s="145">
        <f>ROUND(E347*U347,2)</f>
        <v>4.02</v>
      </c>
      <c r="W347" s="145"/>
      <c r="X347" s="145" t="s">
        <v>156</v>
      </c>
      <c r="Y347" s="146"/>
      <c r="Z347" s="146"/>
      <c r="AA347" s="146"/>
      <c r="AB347" s="146"/>
      <c r="AC347" s="146"/>
      <c r="AD347" s="146"/>
      <c r="AE347" s="146"/>
      <c r="AF347" s="146"/>
      <c r="AG347" s="146" t="s">
        <v>157</v>
      </c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</row>
    <row r="348" spans="1:60" ht="15" customHeight="1" outlineLevel="1">
      <c r="A348" s="147"/>
      <c r="B348" s="148"/>
      <c r="C348" s="149" t="s">
        <v>498</v>
      </c>
      <c r="D348" s="150"/>
      <c r="E348" s="151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6"/>
      <c r="Z348" s="146"/>
      <c r="AA348" s="146"/>
      <c r="AB348" s="146"/>
      <c r="AC348" s="146"/>
      <c r="AD348" s="146"/>
      <c r="AE348" s="146"/>
      <c r="AF348" s="146"/>
      <c r="AG348" s="146" t="s">
        <v>161</v>
      </c>
      <c r="AH348" s="146">
        <v>0</v>
      </c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</row>
    <row r="349" spans="1:60" ht="15" customHeight="1" outlineLevel="1">
      <c r="A349" s="147"/>
      <c r="B349" s="148"/>
      <c r="C349" s="149" t="s">
        <v>506</v>
      </c>
      <c r="D349" s="150"/>
      <c r="E349" s="151">
        <v>21.9</v>
      </c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6"/>
      <c r="Z349" s="146"/>
      <c r="AA349" s="146"/>
      <c r="AB349" s="146"/>
      <c r="AC349" s="146"/>
      <c r="AD349" s="146"/>
      <c r="AE349" s="146"/>
      <c r="AF349" s="146"/>
      <c r="AG349" s="146" t="s">
        <v>161</v>
      </c>
      <c r="AH349" s="146">
        <v>0</v>
      </c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</row>
    <row r="350" spans="1:60" ht="15" customHeight="1" outlineLevel="1">
      <c r="A350" s="147"/>
      <c r="B350" s="148"/>
      <c r="C350" s="149" t="s">
        <v>507</v>
      </c>
      <c r="D350" s="150"/>
      <c r="E350" s="151">
        <v>14.65</v>
      </c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6"/>
      <c r="Z350" s="146"/>
      <c r="AA350" s="146"/>
      <c r="AB350" s="146"/>
      <c r="AC350" s="146"/>
      <c r="AD350" s="146"/>
      <c r="AE350" s="146"/>
      <c r="AF350" s="146"/>
      <c r="AG350" s="146" t="s">
        <v>161</v>
      </c>
      <c r="AH350" s="146">
        <v>0</v>
      </c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</row>
    <row r="351" spans="1:60" ht="22.5" outlineLevel="1">
      <c r="A351" s="137">
        <v>62</v>
      </c>
      <c r="B351" s="138" t="s">
        <v>508</v>
      </c>
      <c r="C351" s="139" t="s">
        <v>509</v>
      </c>
      <c r="D351" s="140" t="s">
        <v>152</v>
      </c>
      <c r="E351" s="141">
        <v>18</v>
      </c>
      <c r="F351" s="142"/>
      <c r="G351" s="143">
        <f>ROUND(E351*F351,2)</f>
        <v>0</v>
      </c>
      <c r="H351" s="142"/>
      <c r="I351" s="143">
        <f>ROUND(E351*H351,2)</f>
        <v>0</v>
      </c>
      <c r="J351" s="142"/>
      <c r="K351" s="143">
        <f>ROUND(E351*J351,2)</f>
        <v>0</v>
      </c>
      <c r="L351" s="143">
        <v>21</v>
      </c>
      <c r="M351" s="143">
        <f>G351*(1+L351/100)</f>
        <v>0</v>
      </c>
      <c r="N351" s="143">
        <v>0.00011</v>
      </c>
      <c r="O351" s="143">
        <f>ROUND(E351*N351,2)</f>
        <v>0</v>
      </c>
      <c r="P351" s="143">
        <v>0</v>
      </c>
      <c r="Q351" s="143">
        <f>ROUND(E351*P351,2)</f>
        <v>0</v>
      </c>
      <c r="R351" s="143" t="s">
        <v>497</v>
      </c>
      <c r="S351" s="143" t="s">
        <v>154</v>
      </c>
      <c r="T351" s="144" t="s">
        <v>155</v>
      </c>
      <c r="U351" s="145">
        <v>0.067</v>
      </c>
      <c r="V351" s="145">
        <f>ROUND(E351*U351,2)</f>
        <v>1.21</v>
      </c>
      <c r="W351" s="145"/>
      <c r="X351" s="145" t="s">
        <v>156</v>
      </c>
      <c r="Y351" s="146"/>
      <c r="Z351" s="146"/>
      <c r="AA351" s="146"/>
      <c r="AB351" s="146"/>
      <c r="AC351" s="146"/>
      <c r="AD351" s="146"/>
      <c r="AE351" s="146"/>
      <c r="AF351" s="146"/>
      <c r="AG351" s="146" t="s">
        <v>157</v>
      </c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</row>
    <row r="352" spans="1:60" ht="15" customHeight="1" outlineLevel="1">
      <c r="A352" s="147"/>
      <c r="B352" s="148"/>
      <c r="C352" s="149" t="s">
        <v>498</v>
      </c>
      <c r="D352" s="150"/>
      <c r="E352" s="151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6"/>
      <c r="Z352" s="146"/>
      <c r="AA352" s="146"/>
      <c r="AB352" s="146"/>
      <c r="AC352" s="146"/>
      <c r="AD352" s="146"/>
      <c r="AE352" s="146"/>
      <c r="AF352" s="146"/>
      <c r="AG352" s="146" t="s">
        <v>161</v>
      </c>
      <c r="AH352" s="146">
        <v>0</v>
      </c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146"/>
      <c r="BF352" s="146"/>
      <c r="BG352" s="146"/>
      <c r="BH352" s="146"/>
    </row>
    <row r="353" spans="1:60" ht="15" customHeight="1" outlineLevel="1">
      <c r="A353" s="147"/>
      <c r="B353" s="148"/>
      <c r="C353" s="149" t="s">
        <v>510</v>
      </c>
      <c r="D353" s="150"/>
      <c r="E353" s="151">
        <v>11</v>
      </c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6"/>
      <c r="Z353" s="146"/>
      <c r="AA353" s="146"/>
      <c r="AB353" s="146"/>
      <c r="AC353" s="146"/>
      <c r="AD353" s="146"/>
      <c r="AE353" s="146"/>
      <c r="AF353" s="146"/>
      <c r="AG353" s="146" t="s">
        <v>161</v>
      </c>
      <c r="AH353" s="146">
        <v>0</v>
      </c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  <c r="BC353" s="146"/>
      <c r="BD353" s="146"/>
      <c r="BE353" s="146"/>
      <c r="BF353" s="146"/>
      <c r="BG353" s="146"/>
      <c r="BH353" s="146"/>
    </row>
    <row r="354" spans="1:60" ht="15" customHeight="1" outlineLevel="1">
      <c r="A354" s="147"/>
      <c r="B354" s="148"/>
      <c r="C354" s="149" t="s">
        <v>511</v>
      </c>
      <c r="D354" s="150"/>
      <c r="E354" s="151">
        <v>7</v>
      </c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6"/>
      <c r="Z354" s="146"/>
      <c r="AA354" s="146"/>
      <c r="AB354" s="146"/>
      <c r="AC354" s="146"/>
      <c r="AD354" s="146"/>
      <c r="AE354" s="146"/>
      <c r="AF354" s="146"/>
      <c r="AG354" s="146" t="s">
        <v>161</v>
      </c>
      <c r="AH354" s="146">
        <v>0</v>
      </c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</row>
    <row r="355" spans="1:60" ht="15" customHeight="1" outlineLevel="1">
      <c r="A355" s="137">
        <v>63</v>
      </c>
      <c r="B355" s="138" t="s">
        <v>512</v>
      </c>
      <c r="C355" s="139" t="s">
        <v>513</v>
      </c>
      <c r="D355" s="140" t="s">
        <v>491</v>
      </c>
      <c r="E355" s="141">
        <v>0.14366</v>
      </c>
      <c r="F355" s="142"/>
      <c r="G355" s="143">
        <f>ROUND(E355*F355,2)</f>
        <v>0</v>
      </c>
      <c r="H355" s="142"/>
      <c r="I355" s="143">
        <f>ROUND(E355*H355,2)</f>
        <v>0</v>
      </c>
      <c r="J355" s="142"/>
      <c r="K355" s="143">
        <f>ROUND(E355*J355,2)</f>
        <v>0</v>
      </c>
      <c r="L355" s="143">
        <v>21</v>
      </c>
      <c r="M355" s="143">
        <f>G355*(1+L355/100)</f>
        <v>0</v>
      </c>
      <c r="N355" s="143">
        <v>0</v>
      </c>
      <c r="O355" s="143">
        <f>ROUND(E355*N355,2)</f>
        <v>0</v>
      </c>
      <c r="P355" s="143">
        <v>0</v>
      </c>
      <c r="Q355" s="143">
        <f>ROUND(E355*P355,2)</f>
        <v>0</v>
      </c>
      <c r="R355" s="143" t="s">
        <v>497</v>
      </c>
      <c r="S355" s="143" t="s">
        <v>154</v>
      </c>
      <c r="T355" s="144" t="s">
        <v>155</v>
      </c>
      <c r="U355" s="145">
        <v>1.567</v>
      </c>
      <c r="V355" s="145">
        <f>ROUND(E355*U355,2)</f>
        <v>0.23</v>
      </c>
      <c r="W355" s="145"/>
      <c r="X355" s="145" t="s">
        <v>492</v>
      </c>
      <c r="Y355" s="146"/>
      <c r="Z355" s="146"/>
      <c r="AA355" s="146"/>
      <c r="AB355" s="146"/>
      <c r="AC355" s="146"/>
      <c r="AD355" s="146"/>
      <c r="AE355" s="146"/>
      <c r="AF355" s="146"/>
      <c r="AG355" s="146" t="s">
        <v>493</v>
      </c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</row>
    <row r="356" spans="1:60" ht="15" customHeight="1" outlineLevel="1">
      <c r="A356" s="147"/>
      <c r="B356" s="148"/>
      <c r="C356" s="348" t="s">
        <v>514</v>
      </c>
      <c r="D356" s="349"/>
      <c r="E356" s="349"/>
      <c r="F356" s="349"/>
      <c r="G356" s="349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6"/>
      <c r="Z356" s="146"/>
      <c r="AA356" s="146"/>
      <c r="AB356" s="146"/>
      <c r="AC356" s="146"/>
      <c r="AD356" s="146"/>
      <c r="AE356" s="146"/>
      <c r="AF356" s="146"/>
      <c r="AG356" s="146" t="s">
        <v>159</v>
      </c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</row>
    <row r="357" spans="1:33" ht="15" customHeight="1">
      <c r="A357" s="129" t="s">
        <v>148</v>
      </c>
      <c r="B357" s="130" t="s">
        <v>99</v>
      </c>
      <c r="C357" s="131" t="s">
        <v>100</v>
      </c>
      <c r="D357" s="132"/>
      <c r="E357" s="133"/>
      <c r="F357" s="134"/>
      <c r="G357" s="134">
        <f>SUMIF(AG358:AG366,"&lt;&gt;NOR",G358:G366)</f>
        <v>0</v>
      </c>
      <c r="H357" s="134"/>
      <c r="I357" s="134">
        <f>SUM(I358:I366)</f>
        <v>0</v>
      </c>
      <c r="J357" s="134"/>
      <c r="K357" s="134">
        <f>SUM(K358:K366)</f>
        <v>0</v>
      </c>
      <c r="L357" s="134"/>
      <c r="M357" s="134">
        <f>SUM(M358:M366)</f>
        <v>0</v>
      </c>
      <c r="N357" s="134"/>
      <c r="O357" s="134">
        <f>SUM(O358:O366)</f>
        <v>1.03</v>
      </c>
      <c r="P357" s="134"/>
      <c r="Q357" s="134">
        <f>SUM(Q358:Q366)</f>
        <v>0</v>
      </c>
      <c r="R357" s="134"/>
      <c r="S357" s="134"/>
      <c r="T357" s="135"/>
      <c r="U357" s="136"/>
      <c r="V357" s="136">
        <f>SUM(V358:V366)</f>
        <v>43.82</v>
      </c>
      <c r="W357" s="136"/>
      <c r="X357" s="136"/>
      <c r="AG357" t="s">
        <v>149</v>
      </c>
    </row>
    <row r="358" spans="1:60" ht="15" customHeight="1" outlineLevel="1">
      <c r="A358" s="137">
        <v>64</v>
      </c>
      <c r="B358" s="138" t="s">
        <v>515</v>
      </c>
      <c r="C358" s="139" t="s">
        <v>516</v>
      </c>
      <c r="D358" s="140" t="s">
        <v>180</v>
      </c>
      <c r="E358" s="141">
        <v>25.95</v>
      </c>
      <c r="F358" s="142"/>
      <c r="G358" s="143">
        <f>ROUND(E358*F358,2)</f>
        <v>0</v>
      </c>
      <c r="H358" s="142"/>
      <c r="I358" s="143">
        <f>ROUND(E358*H358,2)</f>
        <v>0</v>
      </c>
      <c r="J358" s="142"/>
      <c r="K358" s="143">
        <f>ROUND(E358*J358,2)</f>
        <v>0</v>
      </c>
      <c r="L358" s="143">
        <v>21</v>
      </c>
      <c r="M358" s="143">
        <f>G358*(1+L358/100)</f>
        <v>0</v>
      </c>
      <c r="N358" s="143">
        <v>0.01487</v>
      </c>
      <c r="O358" s="143">
        <f>ROUND(E358*N358,2)</f>
        <v>0.39</v>
      </c>
      <c r="P358" s="143">
        <v>0</v>
      </c>
      <c r="Q358" s="143">
        <f>ROUND(E358*P358,2)</f>
        <v>0</v>
      </c>
      <c r="R358" s="143" t="s">
        <v>484</v>
      </c>
      <c r="S358" s="143" t="s">
        <v>154</v>
      </c>
      <c r="T358" s="144" t="s">
        <v>155</v>
      </c>
      <c r="U358" s="145">
        <v>0.72196</v>
      </c>
      <c r="V358" s="145">
        <f>ROUND(E358*U358,2)</f>
        <v>18.73</v>
      </c>
      <c r="W358" s="145"/>
      <c r="X358" s="145" t="s">
        <v>485</v>
      </c>
      <c r="Y358" s="146"/>
      <c r="Z358" s="146"/>
      <c r="AA358" s="146"/>
      <c r="AB358" s="146"/>
      <c r="AC358" s="146"/>
      <c r="AD358" s="146"/>
      <c r="AE358" s="146"/>
      <c r="AF358" s="146"/>
      <c r="AG358" s="146" t="s">
        <v>486</v>
      </c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</row>
    <row r="359" spans="1:60" ht="15" customHeight="1" outlineLevel="1">
      <c r="A359" s="147"/>
      <c r="B359" s="148"/>
      <c r="C359" s="348" t="s">
        <v>517</v>
      </c>
      <c r="D359" s="349"/>
      <c r="E359" s="349"/>
      <c r="F359" s="349"/>
      <c r="G359" s="349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6"/>
      <c r="Z359" s="146"/>
      <c r="AA359" s="146"/>
      <c r="AB359" s="146"/>
      <c r="AC359" s="146"/>
      <c r="AD359" s="146"/>
      <c r="AE359" s="146"/>
      <c r="AF359" s="146"/>
      <c r="AG359" s="146" t="s">
        <v>159</v>
      </c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</row>
    <row r="360" spans="1:60" ht="15" customHeight="1" outlineLevel="1">
      <c r="A360" s="147"/>
      <c r="B360" s="148"/>
      <c r="C360" s="149" t="s">
        <v>518</v>
      </c>
      <c r="D360" s="150"/>
      <c r="E360" s="151">
        <v>25.95</v>
      </c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6"/>
      <c r="Z360" s="146"/>
      <c r="AA360" s="146"/>
      <c r="AB360" s="146"/>
      <c r="AC360" s="146"/>
      <c r="AD360" s="146"/>
      <c r="AE360" s="146"/>
      <c r="AF360" s="146"/>
      <c r="AG360" s="146" t="s">
        <v>161</v>
      </c>
      <c r="AH360" s="146">
        <v>0</v>
      </c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</row>
    <row r="361" spans="1:60" ht="15" customHeight="1" outlineLevel="1">
      <c r="A361" s="137">
        <v>65</v>
      </c>
      <c r="B361" s="138" t="s">
        <v>519</v>
      </c>
      <c r="C361" s="139" t="s">
        <v>520</v>
      </c>
      <c r="D361" s="140" t="s">
        <v>180</v>
      </c>
      <c r="E361" s="141">
        <v>21.75</v>
      </c>
      <c r="F361" s="142"/>
      <c r="G361" s="143">
        <f>ROUND(E361*F361,2)</f>
        <v>0</v>
      </c>
      <c r="H361" s="142"/>
      <c r="I361" s="143">
        <f>ROUND(E361*H361,2)</f>
        <v>0</v>
      </c>
      <c r="J361" s="142"/>
      <c r="K361" s="143">
        <f>ROUND(E361*J361,2)</f>
        <v>0</v>
      </c>
      <c r="L361" s="143">
        <v>21</v>
      </c>
      <c r="M361" s="143">
        <f>G361*(1+L361/100)</f>
        <v>0</v>
      </c>
      <c r="N361" s="143">
        <v>0.0258</v>
      </c>
      <c r="O361" s="143">
        <f>ROUND(E361*N361,2)</f>
        <v>0.56</v>
      </c>
      <c r="P361" s="143">
        <v>0</v>
      </c>
      <c r="Q361" s="143">
        <f>ROUND(E361*P361,2)</f>
        <v>0</v>
      </c>
      <c r="R361" s="143" t="s">
        <v>484</v>
      </c>
      <c r="S361" s="143" t="s">
        <v>154</v>
      </c>
      <c r="T361" s="144" t="s">
        <v>155</v>
      </c>
      <c r="U361" s="145">
        <v>0.55417</v>
      </c>
      <c r="V361" s="145">
        <f>ROUND(E361*U361,2)</f>
        <v>12.05</v>
      </c>
      <c r="W361" s="145"/>
      <c r="X361" s="145" t="s">
        <v>485</v>
      </c>
      <c r="Y361" s="146"/>
      <c r="Z361" s="146"/>
      <c r="AA361" s="146"/>
      <c r="AB361" s="146"/>
      <c r="AC361" s="146"/>
      <c r="AD361" s="146"/>
      <c r="AE361" s="146"/>
      <c r="AF361" s="146"/>
      <c r="AG361" s="146" t="s">
        <v>486</v>
      </c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</row>
    <row r="362" spans="1:60" ht="15" customHeight="1" outlineLevel="1">
      <c r="A362" s="147"/>
      <c r="B362" s="148"/>
      <c r="C362" s="346" t="s">
        <v>521</v>
      </c>
      <c r="D362" s="347"/>
      <c r="E362" s="347"/>
      <c r="F362" s="347"/>
      <c r="G362" s="347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6"/>
      <c r="Z362" s="146"/>
      <c r="AA362" s="146"/>
      <c r="AB362" s="146"/>
      <c r="AC362" s="146"/>
      <c r="AD362" s="146"/>
      <c r="AE362" s="146"/>
      <c r="AF362" s="146"/>
      <c r="AG362" s="146" t="s">
        <v>195</v>
      </c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52" t="str">
        <f>C362</f>
        <v>Položení polštářů pod podlahy o osové vzdálenosti do 1 m, položení a přišroubování dřevotřískových desek, montáž podlahových lišt, spojovací a ochranné prostředky, dodávka materiálu.</v>
      </c>
      <c r="BB362" s="146"/>
      <c r="BC362" s="146"/>
      <c r="BD362" s="146"/>
      <c r="BE362" s="146"/>
      <c r="BF362" s="146"/>
      <c r="BG362" s="146"/>
      <c r="BH362" s="146"/>
    </row>
    <row r="363" spans="1:60" ht="15" customHeight="1" outlineLevel="1">
      <c r="A363" s="147"/>
      <c r="B363" s="148"/>
      <c r="C363" s="149" t="s">
        <v>488</v>
      </c>
      <c r="D363" s="150"/>
      <c r="E363" s="151">
        <v>21.75</v>
      </c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6"/>
      <c r="Z363" s="146"/>
      <c r="AA363" s="146"/>
      <c r="AB363" s="146"/>
      <c r="AC363" s="146"/>
      <c r="AD363" s="146"/>
      <c r="AE363" s="146"/>
      <c r="AF363" s="146"/>
      <c r="AG363" s="146" t="s">
        <v>161</v>
      </c>
      <c r="AH363" s="146">
        <v>0</v>
      </c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</row>
    <row r="364" spans="1:60" ht="22.5" outlineLevel="1">
      <c r="A364" s="137">
        <v>66</v>
      </c>
      <c r="B364" s="138" t="s">
        <v>522</v>
      </c>
      <c r="C364" s="139" t="s">
        <v>523</v>
      </c>
      <c r="D364" s="140" t="s">
        <v>180</v>
      </c>
      <c r="E364" s="141">
        <v>21.75</v>
      </c>
      <c r="F364" s="142"/>
      <c r="G364" s="143">
        <f>ROUND(E364*F364,2)</f>
        <v>0</v>
      </c>
      <c r="H364" s="142"/>
      <c r="I364" s="143">
        <f>ROUND(E364*H364,2)</f>
        <v>0</v>
      </c>
      <c r="J364" s="142"/>
      <c r="K364" s="143">
        <f>ROUND(E364*J364,2)</f>
        <v>0</v>
      </c>
      <c r="L364" s="143">
        <v>21</v>
      </c>
      <c r="M364" s="143">
        <f>G364*(1+L364/100)</f>
        <v>0</v>
      </c>
      <c r="N364" s="143">
        <v>0.00374</v>
      </c>
      <c r="O364" s="143">
        <f>ROUND(E364*N364,2)</f>
        <v>0.08</v>
      </c>
      <c r="P364" s="143">
        <v>0</v>
      </c>
      <c r="Q364" s="143">
        <f>ROUND(E364*P364,2)</f>
        <v>0</v>
      </c>
      <c r="R364" s="143" t="s">
        <v>484</v>
      </c>
      <c r="S364" s="143" t="s">
        <v>155</v>
      </c>
      <c r="T364" s="144" t="s">
        <v>155</v>
      </c>
      <c r="U364" s="145">
        <v>0.59952</v>
      </c>
      <c r="V364" s="145">
        <f>ROUND(E364*U364,2)</f>
        <v>13.04</v>
      </c>
      <c r="W364" s="145"/>
      <c r="X364" s="145" t="s">
        <v>485</v>
      </c>
      <c r="Y364" s="146"/>
      <c r="Z364" s="146"/>
      <c r="AA364" s="146"/>
      <c r="AB364" s="146"/>
      <c r="AC364" s="146"/>
      <c r="AD364" s="146"/>
      <c r="AE364" s="146"/>
      <c r="AF364" s="146"/>
      <c r="AG364" s="146" t="s">
        <v>486</v>
      </c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</row>
    <row r="365" spans="1:60" ht="23.25" outlineLevel="1">
      <c r="A365" s="147"/>
      <c r="B365" s="148"/>
      <c r="C365" s="348" t="s">
        <v>524</v>
      </c>
      <c r="D365" s="349"/>
      <c r="E365" s="349"/>
      <c r="F365" s="349"/>
      <c r="G365" s="349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6"/>
      <c r="Z365" s="146"/>
      <c r="AA365" s="146"/>
      <c r="AB365" s="146"/>
      <c r="AC365" s="146"/>
      <c r="AD365" s="146"/>
      <c r="AE365" s="146"/>
      <c r="AF365" s="146"/>
      <c r="AG365" s="146" t="s">
        <v>159</v>
      </c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52" t="str">
        <f>C365</f>
        <v>lepení a dodávka podlahoviny z PVC, bez podkladu. Svaření podlahoviny. Dodávka a lepení podlahových soklíků z měkčeného PVC. Pastování a vyleštění podlah.</v>
      </c>
      <c r="BB365" s="146"/>
      <c r="BC365" s="146"/>
      <c r="BD365" s="146"/>
      <c r="BE365" s="146"/>
      <c r="BF365" s="146"/>
      <c r="BG365" s="146"/>
      <c r="BH365" s="146"/>
    </row>
    <row r="366" spans="1:60" ht="15" customHeight="1" outlineLevel="1">
      <c r="A366" s="147"/>
      <c r="B366" s="148"/>
      <c r="C366" s="344" t="s">
        <v>525</v>
      </c>
      <c r="D366" s="345"/>
      <c r="E366" s="345"/>
      <c r="F366" s="345"/>
      <c r="G366" s="3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6"/>
      <c r="Z366" s="146"/>
      <c r="AA366" s="146"/>
      <c r="AB366" s="146"/>
      <c r="AC366" s="146"/>
      <c r="AD366" s="146"/>
      <c r="AE366" s="146"/>
      <c r="AF366" s="146"/>
      <c r="AG366" s="146" t="s">
        <v>195</v>
      </c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</row>
    <row r="367" spans="1:33" ht="15" customHeight="1">
      <c r="A367" s="129" t="s">
        <v>148</v>
      </c>
      <c r="B367" s="130" t="s">
        <v>101</v>
      </c>
      <c r="C367" s="131" t="s">
        <v>102</v>
      </c>
      <c r="D367" s="132"/>
      <c r="E367" s="133"/>
      <c r="F367" s="134"/>
      <c r="G367" s="134">
        <f>SUMIF(AG368:AG392,"&lt;&gt;NOR",G368:G392)</f>
        <v>0</v>
      </c>
      <c r="H367" s="134"/>
      <c r="I367" s="134">
        <f>SUM(I368:I392)</f>
        <v>0</v>
      </c>
      <c r="J367" s="134"/>
      <c r="K367" s="134">
        <f>SUM(K368:K392)</f>
        <v>0</v>
      </c>
      <c r="L367" s="134"/>
      <c r="M367" s="134">
        <f>SUM(M368:M392)</f>
        <v>0</v>
      </c>
      <c r="N367" s="134"/>
      <c r="O367" s="134">
        <f>SUM(O368:O392)</f>
        <v>0.7600000000000001</v>
      </c>
      <c r="P367" s="134"/>
      <c r="Q367" s="134">
        <f>SUM(Q368:Q392)</f>
        <v>0.3</v>
      </c>
      <c r="R367" s="134"/>
      <c r="S367" s="134"/>
      <c r="T367" s="135"/>
      <c r="U367" s="136"/>
      <c r="V367" s="136">
        <f>SUM(V368:V392)</f>
        <v>73.09</v>
      </c>
      <c r="W367" s="136"/>
      <c r="X367" s="136"/>
      <c r="AG367" t="s">
        <v>149</v>
      </c>
    </row>
    <row r="368" spans="1:60" s="14" customFormat="1" ht="22.5" outlineLevel="1">
      <c r="A368" s="165">
        <v>67</v>
      </c>
      <c r="B368" s="166" t="s">
        <v>526</v>
      </c>
      <c r="C368" s="155" t="s">
        <v>527</v>
      </c>
      <c r="D368" s="167" t="s">
        <v>152</v>
      </c>
      <c r="E368" s="168">
        <v>18</v>
      </c>
      <c r="F368" s="169"/>
      <c r="G368" s="170">
        <f aca="true" t="shared" si="0" ref="G368:G376">ROUND(E368*F368,2)</f>
        <v>0</v>
      </c>
      <c r="H368" s="169"/>
      <c r="I368" s="170">
        <f aca="true" t="shared" si="1" ref="I368:I376">ROUND(E368*H368,2)</f>
        <v>0</v>
      </c>
      <c r="J368" s="169"/>
      <c r="K368" s="170">
        <f aca="true" t="shared" si="2" ref="K368:K376">ROUND(E368*J368,2)</f>
        <v>0</v>
      </c>
      <c r="L368" s="170">
        <v>21</v>
      </c>
      <c r="M368" s="170">
        <f aca="true" t="shared" si="3" ref="M368:M376">G368*(1+L368/100)</f>
        <v>0</v>
      </c>
      <c r="N368" s="170">
        <v>0</v>
      </c>
      <c r="O368" s="170">
        <f aca="true" t="shared" si="4" ref="O368:O376">ROUND(E368*N368,2)</f>
        <v>0</v>
      </c>
      <c r="P368" s="170">
        <v>0</v>
      </c>
      <c r="Q368" s="170">
        <f aca="true" t="shared" si="5" ref="Q368:Q376">ROUND(E368*P368,2)</f>
        <v>0</v>
      </c>
      <c r="R368" s="170" t="s">
        <v>477</v>
      </c>
      <c r="S368" s="170" t="s">
        <v>154</v>
      </c>
      <c r="T368" s="171" t="s">
        <v>155</v>
      </c>
      <c r="U368" s="172">
        <v>1.45</v>
      </c>
      <c r="V368" s="172">
        <f aca="true" t="shared" si="6" ref="V368:V376">ROUND(E368*U368,2)</f>
        <v>26.1</v>
      </c>
      <c r="W368" s="172"/>
      <c r="X368" s="172" t="s">
        <v>156</v>
      </c>
      <c r="Y368" s="173"/>
      <c r="Z368" s="173"/>
      <c r="AA368" s="173"/>
      <c r="AB368" s="173"/>
      <c r="AC368" s="173"/>
      <c r="AD368" s="173"/>
      <c r="AE368" s="173"/>
      <c r="AF368" s="173"/>
      <c r="AG368" s="173" t="s">
        <v>157</v>
      </c>
      <c r="AH368" s="173"/>
      <c r="AI368" s="173"/>
      <c r="AJ368" s="173"/>
      <c r="AK368" s="173"/>
      <c r="AL368" s="173"/>
      <c r="AM368" s="173"/>
      <c r="AN368" s="173"/>
      <c r="AO368" s="173"/>
      <c r="AP368" s="173"/>
      <c r="AQ368" s="173"/>
      <c r="AR368" s="173"/>
      <c r="AS368" s="173"/>
      <c r="AT368" s="173"/>
      <c r="AU368" s="173"/>
      <c r="AV368" s="173"/>
      <c r="AW368" s="173"/>
      <c r="AX368" s="173"/>
      <c r="AY368" s="173"/>
      <c r="AZ368" s="173"/>
      <c r="BA368" s="173"/>
      <c r="BB368" s="173"/>
      <c r="BC368" s="173"/>
      <c r="BD368" s="173"/>
      <c r="BE368" s="173"/>
      <c r="BF368" s="173"/>
      <c r="BG368" s="173"/>
      <c r="BH368" s="173"/>
    </row>
    <row r="369" spans="1:60" s="14" customFormat="1" ht="22.5" outlineLevel="1">
      <c r="A369" s="165">
        <v>68</v>
      </c>
      <c r="B369" s="166" t="s">
        <v>528</v>
      </c>
      <c r="C369" s="155" t="s">
        <v>529</v>
      </c>
      <c r="D369" s="167" t="s">
        <v>152</v>
      </c>
      <c r="E369" s="168">
        <v>1</v>
      </c>
      <c r="F369" s="169"/>
      <c r="G369" s="170">
        <f t="shared" si="0"/>
        <v>0</v>
      </c>
      <c r="H369" s="169"/>
      <c r="I369" s="170">
        <f t="shared" si="1"/>
        <v>0</v>
      </c>
      <c r="J369" s="169"/>
      <c r="K369" s="170">
        <f t="shared" si="2"/>
        <v>0</v>
      </c>
      <c r="L369" s="170">
        <v>21</v>
      </c>
      <c r="M369" s="170">
        <f t="shared" si="3"/>
        <v>0</v>
      </c>
      <c r="N369" s="170">
        <v>0</v>
      </c>
      <c r="O369" s="170">
        <f t="shared" si="4"/>
        <v>0</v>
      </c>
      <c r="P369" s="170">
        <v>0</v>
      </c>
      <c r="Q369" s="170">
        <f t="shared" si="5"/>
        <v>0</v>
      </c>
      <c r="R369" s="170" t="s">
        <v>477</v>
      </c>
      <c r="S369" s="170" t="s">
        <v>154</v>
      </c>
      <c r="T369" s="171" t="s">
        <v>155</v>
      </c>
      <c r="U369" s="172">
        <v>2.45</v>
      </c>
      <c r="V369" s="172">
        <f t="shared" si="6"/>
        <v>2.45</v>
      </c>
      <c r="W369" s="172"/>
      <c r="X369" s="172" t="s">
        <v>156</v>
      </c>
      <c r="Y369" s="173"/>
      <c r="Z369" s="173"/>
      <c r="AA369" s="173"/>
      <c r="AB369" s="173"/>
      <c r="AC369" s="173"/>
      <c r="AD369" s="173"/>
      <c r="AE369" s="173"/>
      <c r="AF369" s="173"/>
      <c r="AG369" s="173" t="s">
        <v>157</v>
      </c>
      <c r="AH369" s="173"/>
      <c r="AI369" s="173"/>
      <c r="AJ369" s="173"/>
      <c r="AK369" s="173"/>
      <c r="AL369" s="173"/>
      <c r="AM369" s="173"/>
      <c r="AN369" s="173"/>
      <c r="AO369" s="173"/>
      <c r="AP369" s="173"/>
      <c r="AQ369" s="173"/>
      <c r="AR369" s="173"/>
      <c r="AS369" s="173"/>
      <c r="AT369" s="173"/>
      <c r="AU369" s="173"/>
      <c r="AV369" s="173"/>
      <c r="AW369" s="173"/>
      <c r="AX369" s="173"/>
      <c r="AY369" s="173"/>
      <c r="AZ369" s="173"/>
      <c r="BA369" s="173"/>
      <c r="BB369" s="173"/>
      <c r="BC369" s="173"/>
      <c r="BD369" s="173"/>
      <c r="BE369" s="173"/>
      <c r="BF369" s="173"/>
      <c r="BG369" s="173"/>
      <c r="BH369" s="173"/>
    </row>
    <row r="370" spans="1:60" s="14" customFormat="1" ht="22.5" outlineLevel="1">
      <c r="A370" s="165">
        <v>69</v>
      </c>
      <c r="B370" s="166" t="s">
        <v>530</v>
      </c>
      <c r="C370" s="155" t="s">
        <v>531</v>
      </c>
      <c r="D370" s="167" t="s">
        <v>152</v>
      </c>
      <c r="E370" s="168">
        <v>3</v>
      </c>
      <c r="F370" s="169"/>
      <c r="G370" s="170">
        <f t="shared" si="0"/>
        <v>0</v>
      </c>
      <c r="H370" s="169"/>
      <c r="I370" s="170">
        <f t="shared" si="1"/>
        <v>0</v>
      </c>
      <c r="J370" s="169"/>
      <c r="K370" s="170">
        <f t="shared" si="2"/>
        <v>0</v>
      </c>
      <c r="L370" s="170">
        <v>21</v>
      </c>
      <c r="M370" s="170">
        <f t="shared" si="3"/>
        <v>0</v>
      </c>
      <c r="N370" s="170">
        <v>0</v>
      </c>
      <c r="O370" s="170">
        <f t="shared" si="4"/>
        <v>0</v>
      </c>
      <c r="P370" s="170">
        <v>0</v>
      </c>
      <c r="Q370" s="170">
        <f t="shared" si="5"/>
        <v>0</v>
      </c>
      <c r="R370" s="170" t="s">
        <v>477</v>
      </c>
      <c r="S370" s="170" t="s">
        <v>154</v>
      </c>
      <c r="T370" s="171" t="s">
        <v>155</v>
      </c>
      <c r="U370" s="172">
        <v>2.5</v>
      </c>
      <c r="V370" s="172">
        <f t="shared" si="6"/>
        <v>7.5</v>
      </c>
      <c r="W370" s="172"/>
      <c r="X370" s="172" t="s">
        <v>156</v>
      </c>
      <c r="Y370" s="173"/>
      <c r="Z370" s="173"/>
      <c r="AA370" s="173"/>
      <c r="AB370" s="173"/>
      <c r="AC370" s="173"/>
      <c r="AD370" s="173"/>
      <c r="AE370" s="173"/>
      <c r="AF370" s="173"/>
      <c r="AG370" s="173" t="s">
        <v>157</v>
      </c>
      <c r="AH370" s="173"/>
      <c r="AI370" s="173"/>
      <c r="AJ370" s="173"/>
      <c r="AK370" s="173"/>
      <c r="AL370" s="173"/>
      <c r="AM370" s="173"/>
      <c r="AN370" s="173"/>
      <c r="AO370" s="173"/>
      <c r="AP370" s="173"/>
      <c r="AQ370" s="173"/>
      <c r="AR370" s="173"/>
      <c r="AS370" s="173"/>
      <c r="AT370" s="173"/>
      <c r="AU370" s="173"/>
      <c r="AV370" s="173"/>
      <c r="AW370" s="173"/>
      <c r="AX370" s="173"/>
      <c r="AY370" s="173"/>
      <c r="AZ370" s="173"/>
      <c r="BA370" s="173"/>
      <c r="BB370" s="173"/>
      <c r="BC370" s="173"/>
      <c r="BD370" s="173"/>
      <c r="BE370" s="173"/>
      <c r="BF370" s="173"/>
      <c r="BG370" s="173"/>
      <c r="BH370" s="173"/>
    </row>
    <row r="371" spans="1:60" s="14" customFormat="1" ht="22.5" outlineLevel="1">
      <c r="A371" s="165">
        <v>70</v>
      </c>
      <c r="B371" s="166" t="s">
        <v>532</v>
      </c>
      <c r="C371" s="155" t="s">
        <v>533</v>
      </c>
      <c r="D371" s="167" t="s">
        <v>152</v>
      </c>
      <c r="E371" s="168">
        <v>21</v>
      </c>
      <c r="F371" s="169"/>
      <c r="G371" s="170">
        <f t="shared" si="0"/>
        <v>0</v>
      </c>
      <c r="H371" s="169"/>
      <c r="I371" s="170">
        <f t="shared" si="1"/>
        <v>0</v>
      </c>
      <c r="J371" s="169"/>
      <c r="K371" s="170">
        <f t="shared" si="2"/>
        <v>0</v>
      </c>
      <c r="L371" s="170">
        <v>21</v>
      </c>
      <c r="M371" s="170">
        <f t="shared" si="3"/>
        <v>0</v>
      </c>
      <c r="N371" s="170">
        <v>0</v>
      </c>
      <c r="O371" s="170">
        <f t="shared" si="4"/>
        <v>0</v>
      </c>
      <c r="P371" s="170">
        <v>0.0018</v>
      </c>
      <c r="Q371" s="170">
        <f t="shared" si="5"/>
        <v>0.04</v>
      </c>
      <c r="R371" s="170" t="s">
        <v>477</v>
      </c>
      <c r="S371" s="170" t="s">
        <v>154</v>
      </c>
      <c r="T371" s="171" t="s">
        <v>155</v>
      </c>
      <c r="U371" s="172">
        <v>0.11</v>
      </c>
      <c r="V371" s="172">
        <f t="shared" si="6"/>
        <v>2.31</v>
      </c>
      <c r="W371" s="172"/>
      <c r="X371" s="172" t="s">
        <v>156</v>
      </c>
      <c r="Y371" s="173"/>
      <c r="Z371" s="173"/>
      <c r="AA371" s="173"/>
      <c r="AB371" s="173"/>
      <c r="AC371" s="173"/>
      <c r="AD371" s="173"/>
      <c r="AE371" s="173"/>
      <c r="AF371" s="173"/>
      <c r="AG371" s="173" t="s">
        <v>157</v>
      </c>
      <c r="AH371" s="173"/>
      <c r="AI371" s="173"/>
      <c r="AJ371" s="173"/>
      <c r="AK371" s="173"/>
      <c r="AL371" s="173"/>
      <c r="AM371" s="173"/>
      <c r="AN371" s="173"/>
      <c r="AO371" s="173"/>
      <c r="AP371" s="173"/>
      <c r="AQ371" s="173"/>
      <c r="AR371" s="173"/>
      <c r="AS371" s="173"/>
      <c r="AT371" s="173"/>
      <c r="AU371" s="173"/>
      <c r="AV371" s="173"/>
      <c r="AW371" s="173"/>
      <c r="AX371" s="173"/>
      <c r="AY371" s="173"/>
      <c r="AZ371" s="173"/>
      <c r="BA371" s="173"/>
      <c r="BB371" s="173"/>
      <c r="BC371" s="173"/>
      <c r="BD371" s="173"/>
      <c r="BE371" s="173"/>
      <c r="BF371" s="173"/>
      <c r="BG371" s="173"/>
      <c r="BH371" s="173"/>
    </row>
    <row r="372" spans="1:60" s="14" customFormat="1" ht="22.5" outlineLevel="1">
      <c r="A372" s="165">
        <v>71</v>
      </c>
      <c r="B372" s="166" t="s">
        <v>534</v>
      </c>
      <c r="C372" s="155" t="s">
        <v>535</v>
      </c>
      <c r="D372" s="167" t="s">
        <v>152</v>
      </c>
      <c r="E372" s="168">
        <v>1</v>
      </c>
      <c r="F372" s="169"/>
      <c r="G372" s="170">
        <f t="shared" si="0"/>
        <v>0</v>
      </c>
      <c r="H372" s="169"/>
      <c r="I372" s="170">
        <f t="shared" si="1"/>
        <v>0</v>
      </c>
      <c r="J372" s="169"/>
      <c r="K372" s="170">
        <f t="shared" si="2"/>
        <v>0</v>
      </c>
      <c r="L372" s="170">
        <v>21</v>
      </c>
      <c r="M372" s="170">
        <f t="shared" si="3"/>
        <v>0</v>
      </c>
      <c r="N372" s="170">
        <v>0</v>
      </c>
      <c r="O372" s="170">
        <f t="shared" si="4"/>
        <v>0</v>
      </c>
      <c r="P372" s="170">
        <v>0.00223</v>
      </c>
      <c r="Q372" s="170">
        <f t="shared" si="5"/>
        <v>0</v>
      </c>
      <c r="R372" s="170" t="s">
        <v>477</v>
      </c>
      <c r="S372" s="170" t="s">
        <v>154</v>
      </c>
      <c r="T372" s="171" t="s">
        <v>155</v>
      </c>
      <c r="U372" s="172">
        <v>0.15</v>
      </c>
      <c r="V372" s="172">
        <f t="shared" si="6"/>
        <v>0.15</v>
      </c>
      <c r="W372" s="172"/>
      <c r="X372" s="172" t="s">
        <v>156</v>
      </c>
      <c r="Y372" s="173"/>
      <c r="Z372" s="173"/>
      <c r="AA372" s="173"/>
      <c r="AB372" s="173"/>
      <c r="AC372" s="173"/>
      <c r="AD372" s="173"/>
      <c r="AE372" s="173"/>
      <c r="AF372" s="173"/>
      <c r="AG372" s="173" t="s">
        <v>157</v>
      </c>
      <c r="AH372" s="173"/>
      <c r="AI372" s="173"/>
      <c r="AJ372" s="173"/>
      <c r="AK372" s="173"/>
      <c r="AL372" s="173"/>
      <c r="AM372" s="173"/>
      <c r="AN372" s="173"/>
      <c r="AO372" s="173"/>
      <c r="AP372" s="173"/>
      <c r="AQ372" s="173"/>
      <c r="AR372" s="173"/>
      <c r="AS372" s="173"/>
      <c r="AT372" s="173"/>
      <c r="AU372" s="173"/>
      <c r="AV372" s="173"/>
      <c r="AW372" s="173"/>
      <c r="AX372" s="173"/>
      <c r="AY372" s="173"/>
      <c r="AZ372" s="173"/>
      <c r="BA372" s="173"/>
      <c r="BB372" s="173"/>
      <c r="BC372" s="173"/>
      <c r="BD372" s="173"/>
      <c r="BE372" s="173"/>
      <c r="BF372" s="173"/>
      <c r="BG372" s="173"/>
      <c r="BH372" s="173"/>
    </row>
    <row r="373" spans="1:60" s="14" customFormat="1" ht="15" outlineLevel="1">
      <c r="A373" s="165">
        <v>72</v>
      </c>
      <c r="B373" s="166" t="s">
        <v>536</v>
      </c>
      <c r="C373" s="155" t="s">
        <v>537</v>
      </c>
      <c r="D373" s="167" t="s">
        <v>152</v>
      </c>
      <c r="E373" s="168">
        <v>22</v>
      </c>
      <c r="F373" s="169"/>
      <c r="G373" s="170">
        <f t="shared" si="0"/>
        <v>0</v>
      </c>
      <c r="H373" s="169"/>
      <c r="I373" s="170">
        <f t="shared" si="1"/>
        <v>0</v>
      </c>
      <c r="J373" s="169"/>
      <c r="K373" s="170">
        <f t="shared" si="2"/>
        <v>0</v>
      </c>
      <c r="L373" s="170">
        <v>21</v>
      </c>
      <c r="M373" s="170">
        <f t="shared" si="3"/>
        <v>0</v>
      </c>
      <c r="N373" s="170">
        <v>0</v>
      </c>
      <c r="O373" s="170">
        <f t="shared" si="4"/>
        <v>0</v>
      </c>
      <c r="P373" s="170">
        <v>0</v>
      </c>
      <c r="Q373" s="170">
        <f t="shared" si="5"/>
        <v>0</v>
      </c>
      <c r="R373" s="170" t="s">
        <v>477</v>
      </c>
      <c r="S373" s="170" t="s">
        <v>154</v>
      </c>
      <c r="T373" s="171" t="s">
        <v>155</v>
      </c>
      <c r="U373" s="172">
        <v>0.775</v>
      </c>
      <c r="V373" s="172">
        <f t="shared" si="6"/>
        <v>17.05</v>
      </c>
      <c r="W373" s="172"/>
      <c r="X373" s="172" t="s">
        <v>156</v>
      </c>
      <c r="Y373" s="173"/>
      <c r="Z373" s="173"/>
      <c r="AA373" s="173"/>
      <c r="AB373" s="173"/>
      <c r="AC373" s="173"/>
      <c r="AD373" s="173"/>
      <c r="AE373" s="173"/>
      <c r="AF373" s="173"/>
      <c r="AG373" s="173" t="s">
        <v>157</v>
      </c>
      <c r="AH373" s="173"/>
      <c r="AI373" s="173"/>
      <c r="AJ373" s="173"/>
      <c r="AK373" s="173"/>
      <c r="AL373" s="173"/>
      <c r="AM373" s="173"/>
      <c r="AN373" s="173"/>
      <c r="AO373" s="173"/>
      <c r="AP373" s="173"/>
      <c r="AQ373" s="173"/>
      <c r="AR373" s="173"/>
      <c r="AS373" s="173"/>
      <c r="AT373" s="173"/>
      <c r="AU373" s="173"/>
      <c r="AV373" s="173"/>
      <c r="AW373" s="173"/>
      <c r="AX373" s="173"/>
      <c r="AY373" s="173"/>
      <c r="AZ373" s="173"/>
      <c r="BA373" s="173"/>
      <c r="BB373" s="173"/>
      <c r="BC373" s="173"/>
      <c r="BD373" s="173"/>
      <c r="BE373" s="173"/>
      <c r="BF373" s="173"/>
      <c r="BG373" s="173"/>
      <c r="BH373" s="173"/>
    </row>
    <row r="374" spans="1:60" s="14" customFormat="1" ht="22.5" outlineLevel="1">
      <c r="A374" s="165">
        <v>73</v>
      </c>
      <c r="B374" s="166" t="s">
        <v>538</v>
      </c>
      <c r="C374" s="155" t="s">
        <v>539</v>
      </c>
      <c r="D374" s="167" t="s">
        <v>152</v>
      </c>
      <c r="E374" s="168">
        <v>18</v>
      </c>
      <c r="F374" s="169"/>
      <c r="G374" s="170">
        <f t="shared" si="0"/>
        <v>0</v>
      </c>
      <c r="H374" s="169"/>
      <c r="I374" s="170">
        <f t="shared" si="1"/>
        <v>0</v>
      </c>
      <c r="J374" s="169"/>
      <c r="K374" s="170">
        <f t="shared" si="2"/>
        <v>0</v>
      </c>
      <c r="L374" s="170">
        <v>21</v>
      </c>
      <c r="M374" s="170">
        <f t="shared" si="3"/>
        <v>0</v>
      </c>
      <c r="N374" s="170">
        <v>1E-05</v>
      </c>
      <c r="O374" s="170">
        <f t="shared" si="4"/>
        <v>0</v>
      </c>
      <c r="P374" s="170">
        <v>0</v>
      </c>
      <c r="Q374" s="170">
        <f t="shared" si="5"/>
        <v>0</v>
      </c>
      <c r="R374" s="170" t="s">
        <v>477</v>
      </c>
      <c r="S374" s="170" t="s">
        <v>154</v>
      </c>
      <c r="T374" s="171" t="s">
        <v>155</v>
      </c>
      <c r="U374" s="172">
        <v>0.26</v>
      </c>
      <c r="V374" s="172">
        <f t="shared" si="6"/>
        <v>4.68</v>
      </c>
      <c r="W374" s="172"/>
      <c r="X374" s="172" t="s">
        <v>156</v>
      </c>
      <c r="Y374" s="173"/>
      <c r="Z374" s="173"/>
      <c r="AA374" s="173"/>
      <c r="AB374" s="173"/>
      <c r="AC374" s="173"/>
      <c r="AD374" s="173"/>
      <c r="AE374" s="173"/>
      <c r="AF374" s="173"/>
      <c r="AG374" s="173" t="s">
        <v>157</v>
      </c>
      <c r="AH374" s="173"/>
      <c r="AI374" s="173"/>
      <c r="AJ374" s="173"/>
      <c r="AK374" s="173"/>
      <c r="AL374" s="173"/>
      <c r="AM374" s="173"/>
      <c r="AN374" s="173"/>
      <c r="AO374" s="173"/>
      <c r="AP374" s="173"/>
      <c r="AQ374" s="173"/>
      <c r="AR374" s="173"/>
      <c r="AS374" s="173"/>
      <c r="AT374" s="173"/>
      <c r="AU374" s="173"/>
      <c r="AV374" s="173"/>
      <c r="AW374" s="173"/>
      <c r="AX374" s="173"/>
      <c r="AY374" s="173"/>
      <c r="AZ374" s="173"/>
      <c r="BA374" s="173"/>
      <c r="BB374" s="173"/>
      <c r="BC374" s="173"/>
      <c r="BD374" s="173"/>
      <c r="BE374" s="173"/>
      <c r="BF374" s="173"/>
      <c r="BG374" s="173"/>
      <c r="BH374" s="173"/>
    </row>
    <row r="375" spans="1:60" s="14" customFormat="1" ht="22.5" outlineLevel="1">
      <c r="A375" s="165">
        <v>74</v>
      </c>
      <c r="B375" s="166" t="s">
        <v>540</v>
      </c>
      <c r="C375" s="155" t="s">
        <v>541</v>
      </c>
      <c r="D375" s="167" t="s">
        <v>152</v>
      </c>
      <c r="E375" s="168">
        <v>3</v>
      </c>
      <c r="F375" s="169"/>
      <c r="G375" s="170">
        <f t="shared" si="0"/>
        <v>0</v>
      </c>
      <c r="H375" s="169"/>
      <c r="I375" s="170">
        <f t="shared" si="1"/>
        <v>0</v>
      </c>
      <c r="J375" s="169"/>
      <c r="K375" s="170">
        <f t="shared" si="2"/>
        <v>0</v>
      </c>
      <c r="L375" s="170">
        <v>21</v>
      </c>
      <c r="M375" s="170">
        <f t="shared" si="3"/>
        <v>0</v>
      </c>
      <c r="N375" s="170">
        <v>2E-05</v>
      </c>
      <c r="O375" s="170">
        <f t="shared" si="4"/>
        <v>0</v>
      </c>
      <c r="P375" s="170">
        <v>0</v>
      </c>
      <c r="Q375" s="170">
        <f t="shared" si="5"/>
        <v>0</v>
      </c>
      <c r="R375" s="170" t="s">
        <v>477</v>
      </c>
      <c r="S375" s="170" t="s">
        <v>154</v>
      </c>
      <c r="T375" s="171" t="s">
        <v>155</v>
      </c>
      <c r="U375" s="172">
        <v>0.37</v>
      </c>
      <c r="V375" s="172">
        <f t="shared" si="6"/>
        <v>1.11</v>
      </c>
      <c r="W375" s="172"/>
      <c r="X375" s="172" t="s">
        <v>156</v>
      </c>
      <c r="Y375" s="173"/>
      <c r="Z375" s="173"/>
      <c r="AA375" s="173"/>
      <c r="AB375" s="173"/>
      <c r="AC375" s="173"/>
      <c r="AD375" s="173"/>
      <c r="AE375" s="173"/>
      <c r="AF375" s="173"/>
      <c r="AG375" s="173" t="s">
        <v>157</v>
      </c>
      <c r="AH375" s="173"/>
      <c r="AI375" s="173"/>
      <c r="AJ375" s="173"/>
      <c r="AK375" s="173"/>
      <c r="AL375" s="173"/>
      <c r="AM375" s="173"/>
      <c r="AN375" s="173"/>
      <c r="AO375" s="173"/>
      <c r="AP375" s="173"/>
      <c r="AQ375" s="173"/>
      <c r="AR375" s="173"/>
      <c r="AS375" s="173"/>
      <c r="AT375" s="173"/>
      <c r="AU375" s="173"/>
      <c r="AV375" s="173"/>
      <c r="AW375" s="173"/>
      <c r="AX375" s="173"/>
      <c r="AY375" s="173"/>
      <c r="AZ375" s="173"/>
      <c r="BA375" s="173"/>
      <c r="BB375" s="173"/>
      <c r="BC375" s="173"/>
      <c r="BD375" s="173"/>
      <c r="BE375" s="173"/>
      <c r="BF375" s="173"/>
      <c r="BG375" s="173"/>
      <c r="BH375" s="173"/>
    </row>
    <row r="376" spans="1:60" s="14" customFormat="1" ht="15" outlineLevel="1">
      <c r="A376" s="174">
        <v>75</v>
      </c>
      <c r="B376" s="175" t="s">
        <v>542</v>
      </c>
      <c r="C376" s="139" t="s">
        <v>543</v>
      </c>
      <c r="D376" s="176" t="s">
        <v>152</v>
      </c>
      <c r="E376" s="177">
        <v>2</v>
      </c>
      <c r="F376" s="178"/>
      <c r="G376" s="179">
        <f t="shared" si="0"/>
        <v>0</v>
      </c>
      <c r="H376" s="178"/>
      <c r="I376" s="179">
        <f t="shared" si="1"/>
        <v>0</v>
      </c>
      <c r="J376" s="178"/>
      <c r="K376" s="179">
        <f t="shared" si="2"/>
        <v>0</v>
      </c>
      <c r="L376" s="179">
        <v>21</v>
      </c>
      <c r="M376" s="179">
        <f t="shared" si="3"/>
        <v>0</v>
      </c>
      <c r="N376" s="179">
        <v>0</v>
      </c>
      <c r="O376" s="179">
        <f t="shared" si="4"/>
        <v>0</v>
      </c>
      <c r="P376" s="179">
        <v>0.131</v>
      </c>
      <c r="Q376" s="179">
        <f t="shared" si="5"/>
        <v>0.26</v>
      </c>
      <c r="R376" s="179" t="s">
        <v>477</v>
      </c>
      <c r="S376" s="179" t="s">
        <v>154</v>
      </c>
      <c r="T376" s="180" t="s">
        <v>155</v>
      </c>
      <c r="U376" s="172">
        <v>0.768</v>
      </c>
      <c r="V376" s="172">
        <f t="shared" si="6"/>
        <v>1.54</v>
      </c>
      <c r="W376" s="172"/>
      <c r="X376" s="172" t="s">
        <v>156</v>
      </c>
      <c r="Y376" s="173"/>
      <c r="Z376" s="173"/>
      <c r="AA376" s="173"/>
      <c r="AB376" s="173"/>
      <c r="AC376" s="173"/>
      <c r="AD376" s="173"/>
      <c r="AE376" s="173"/>
      <c r="AF376" s="173"/>
      <c r="AG376" s="173" t="s">
        <v>157</v>
      </c>
      <c r="AH376" s="173"/>
      <c r="AI376" s="173"/>
      <c r="AJ376" s="173"/>
      <c r="AK376" s="173"/>
      <c r="AL376" s="173"/>
      <c r="AM376" s="173"/>
      <c r="AN376" s="173"/>
      <c r="AO376" s="173"/>
      <c r="AP376" s="173"/>
      <c r="AQ376" s="173"/>
      <c r="AR376" s="173"/>
      <c r="AS376" s="173"/>
      <c r="AT376" s="173"/>
      <c r="AU376" s="173"/>
      <c r="AV376" s="173"/>
      <c r="AW376" s="173"/>
      <c r="AX376" s="173"/>
      <c r="AY376" s="173"/>
      <c r="AZ376" s="173"/>
      <c r="BA376" s="173"/>
      <c r="BB376" s="173"/>
      <c r="BC376" s="173"/>
      <c r="BD376" s="173"/>
      <c r="BE376" s="173"/>
      <c r="BF376" s="173"/>
      <c r="BG376" s="173"/>
      <c r="BH376" s="173"/>
    </row>
    <row r="377" spans="1:60" s="14" customFormat="1" ht="15" outlineLevel="1">
      <c r="A377" s="181"/>
      <c r="B377" s="182"/>
      <c r="C377" s="149" t="s">
        <v>357</v>
      </c>
      <c r="D377" s="150"/>
      <c r="E377" s="151">
        <v>1</v>
      </c>
      <c r="F377" s="172"/>
      <c r="G377" s="172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  <c r="X377" s="172"/>
      <c r="Y377" s="173"/>
      <c r="Z377" s="173"/>
      <c r="AA377" s="173"/>
      <c r="AB377" s="173"/>
      <c r="AC377" s="173"/>
      <c r="AD377" s="173"/>
      <c r="AE377" s="173"/>
      <c r="AF377" s="173"/>
      <c r="AG377" s="173" t="s">
        <v>161</v>
      </c>
      <c r="AH377" s="173">
        <v>0</v>
      </c>
      <c r="AI377" s="173"/>
      <c r="AJ377" s="173"/>
      <c r="AK377" s="173"/>
      <c r="AL377" s="173"/>
      <c r="AM377" s="173"/>
      <c r="AN377" s="173"/>
      <c r="AO377" s="173"/>
      <c r="AP377" s="173"/>
      <c r="AQ377" s="173"/>
      <c r="AR377" s="173"/>
      <c r="AS377" s="173"/>
      <c r="AT377" s="173"/>
      <c r="AU377" s="173"/>
      <c r="AV377" s="173"/>
      <c r="AW377" s="173"/>
      <c r="AX377" s="173"/>
      <c r="AY377" s="173"/>
      <c r="AZ377" s="173"/>
      <c r="BA377" s="173"/>
      <c r="BB377" s="173"/>
      <c r="BC377" s="173"/>
      <c r="BD377" s="173"/>
      <c r="BE377" s="173"/>
      <c r="BF377" s="173"/>
      <c r="BG377" s="173"/>
      <c r="BH377" s="173"/>
    </row>
    <row r="378" spans="1:60" s="14" customFormat="1" ht="15" outlineLevel="1">
      <c r="A378" s="181"/>
      <c r="B378" s="182"/>
      <c r="C378" s="149" t="s">
        <v>544</v>
      </c>
      <c r="D378" s="150"/>
      <c r="E378" s="151">
        <v>1</v>
      </c>
      <c r="F378" s="172"/>
      <c r="G378" s="172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3"/>
      <c r="Z378" s="173"/>
      <c r="AA378" s="173"/>
      <c r="AB378" s="173"/>
      <c r="AC378" s="173"/>
      <c r="AD378" s="173"/>
      <c r="AE378" s="173"/>
      <c r="AF378" s="173"/>
      <c r="AG378" s="173" t="s">
        <v>161</v>
      </c>
      <c r="AH378" s="173">
        <v>0</v>
      </c>
      <c r="AI378" s="173"/>
      <c r="AJ378" s="173"/>
      <c r="AK378" s="173"/>
      <c r="AL378" s="173"/>
      <c r="AM378" s="173"/>
      <c r="AN378" s="173"/>
      <c r="AO378" s="173"/>
      <c r="AP378" s="173"/>
      <c r="AQ378" s="173"/>
      <c r="AR378" s="173"/>
      <c r="AS378" s="173"/>
      <c r="AT378" s="173"/>
      <c r="AU378" s="173"/>
      <c r="AV378" s="173"/>
      <c r="AW378" s="173"/>
      <c r="AX378" s="173"/>
      <c r="AY378" s="173"/>
      <c r="AZ378" s="173"/>
      <c r="BA378" s="173"/>
      <c r="BB378" s="173"/>
      <c r="BC378" s="173"/>
      <c r="BD378" s="173"/>
      <c r="BE378" s="173"/>
      <c r="BF378" s="173"/>
      <c r="BG378" s="173"/>
      <c r="BH378" s="173"/>
    </row>
    <row r="379" spans="1:60" s="14" customFormat="1" ht="22.5" outlineLevel="1">
      <c r="A379" s="174">
        <v>76</v>
      </c>
      <c r="B379" s="175" t="s">
        <v>545</v>
      </c>
      <c r="C379" s="139" t="s">
        <v>546</v>
      </c>
      <c r="D379" s="176" t="s">
        <v>180</v>
      </c>
      <c r="E379" s="177">
        <v>7</v>
      </c>
      <c r="F379" s="178"/>
      <c r="G379" s="179">
        <f>ROUND(E379*F379,2)</f>
        <v>0</v>
      </c>
      <c r="H379" s="178"/>
      <c r="I379" s="179">
        <f>ROUND(E379*H379,2)</f>
        <v>0</v>
      </c>
      <c r="J379" s="178"/>
      <c r="K379" s="179">
        <f>ROUND(E379*J379,2)</f>
        <v>0</v>
      </c>
      <c r="L379" s="179">
        <v>21</v>
      </c>
      <c r="M379" s="179">
        <f>G379*(1+L379/100)</f>
        <v>0</v>
      </c>
      <c r="N379" s="179">
        <v>0.03079</v>
      </c>
      <c r="O379" s="179">
        <f>ROUND(E379*N379,2)</f>
        <v>0.22</v>
      </c>
      <c r="P379" s="179">
        <v>0</v>
      </c>
      <c r="Q379" s="179">
        <f>ROUND(E379*P379,2)</f>
        <v>0</v>
      </c>
      <c r="R379" s="179"/>
      <c r="S379" s="179" t="s">
        <v>375</v>
      </c>
      <c r="T379" s="180" t="s">
        <v>547</v>
      </c>
      <c r="U379" s="172">
        <v>1.28229</v>
      </c>
      <c r="V379" s="172">
        <f>ROUND(E379*U379,2)</f>
        <v>8.98</v>
      </c>
      <c r="W379" s="172"/>
      <c r="X379" s="172" t="s">
        <v>485</v>
      </c>
      <c r="Y379" s="173"/>
      <c r="Z379" s="173"/>
      <c r="AA379" s="173"/>
      <c r="AB379" s="173"/>
      <c r="AC379" s="173"/>
      <c r="AD379" s="173"/>
      <c r="AE379" s="173"/>
      <c r="AF379" s="173"/>
      <c r="AG379" s="173" t="s">
        <v>486</v>
      </c>
      <c r="AH379" s="173"/>
      <c r="AI379" s="173"/>
      <c r="AJ379" s="173"/>
      <c r="AK379" s="173"/>
      <c r="AL379" s="173"/>
      <c r="AM379" s="173"/>
      <c r="AN379" s="173"/>
      <c r="AO379" s="173"/>
      <c r="AP379" s="173"/>
      <c r="AQ379" s="173"/>
      <c r="AR379" s="173"/>
      <c r="AS379" s="173"/>
      <c r="AT379" s="173"/>
      <c r="AU379" s="173"/>
      <c r="AV379" s="173"/>
      <c r="AW379" s="173"/>
      <c r="AX379" s="173"/>
      <c r="AY379" s="173"/>
      <c r="AZ379" s="173"/>
      <c r="BA379" s="173"/>
      <c r="BB379" s="173"/>
      <c r="BC379" s="173"/>
      <c r="BD379" s="173"/>
      <c r="BE379" s="173"/>
      <c r="BF379" s="173"/>
      <c r="BG379" s="173"/>
      <c r="BH379" s="173"/>
    </row>
    <row r="380" spans="1:60" s="14" customFormat="1" ht="15" outlineLevel="1">
      <c r="A380" s="181"/>
      <c r="B380" s="182"/>
      <c r="C380" s="149" t="s">
        <v>415</v>
      </c>
      <c r="D380" s="150"/>
      <c r="E380" s="151">
        <v>7</v>
      </c>
      <c r="F380" s="172"/>
      <c r="G380" s="172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3"/>
      <c r="Z380" s="173"/>
      <c r="AA380" s="173"/>
      <c r="AB380" s="173"/>
      <c r="AC380" s="173"/>
      <c r="AD380" s="173"/>
      <c r="AE380" s="173"/>
      <c r="AF380" s="173"/>
      <c r="AG380" s="173" t="s">
        <v>161</v>
      </c>
      <c r="AH380" s="173">
        <v>0</v>
      </c>
      <c r="AI380" s="173"/>
      <c r="AJ380" s="173"/>
      <c r="AK380" s="173"/>
      <c r="AL380" s="173"/>
      <c r="AM380" s="173"/>
      <c r="AN380" s="173"/>
      <c r="AO380" s="173"/>
      <c r="AP380" s="173"/>
      <c r="AQ380" s="173"/>
      <c r="AR380" s="173"/>
      <c r="AS380" s="173"/>
      <c r="AT380" s="173"/>
      <c r="AU380" s="173"/>
      <c r="AV380" s="173"/>
      <c r="AW380" s="173"/>
      <c r="AX380" s="173"/>
      <c r="AY380" s="173"/>
      <c r="AZ380" s="173"/>
      <c r="BA380" s="173"/>
      <c r="BB380" s="173"/>
      <c r="BC380" s="173"/>
      <c r="BD380" s="173"/>
      <c r="BE380" s="173"/>
      <c r="BF380" s="173"/>
      <c r="BG380" s="173"/>
      <c r="BH380" s="173"/>
    </row>
    <row r="381" spans="1:60" s="14" customFormat="1" ht="22.5" outlineLevel="1">
      <c r="A381" s="174">
        <v>77</v>
      </c>
      <c r="B381" s="175" t="s">
        <v>548</v>
      </c>
      <c r="C381" s="139" t="s">
        <v>549</v>
      </c>
      <c r="D381" s="176" t="s">
        <v>152</v>
      </c>
      <c r="E381" s="177">
        <v>9</v>
      </c>
      <c r="F381" s="178"/>
      <c r="G381" s="179">
        <f>ROUND(E381*F381,2)</f>
        <v>0</v>
      </c>
      <c r="H381" s="178"/>
      <c r="I381" s="179">
        <f>ROUND(E381*H381,2)</f>
        <v>0</v>
      </c>
      <c r="J381" s="178"/>
      <c r="K381" s="179">
        <f>ROUND(E381*J381,2)</f>
        <v>0</v>
      </c>
      <c r="L381" s="179">
        <v>21</v>
      </c>
      <c r="M381" s="179">
        <f>G381*(1+L381/100)</f>
        <v>0</v>
      </c>
      <c r="N381" s="179">
        <v>0.00075</v>
      </c>
      <c r="O381" s="179">
        <f>ROUND(E381*N381,2)</f>
        <v>0.01</v>
      </c>
      <c r="P381" s="179">
        <v>0</v>
      </c>
      <c r="Q381" s="179">
        <f>ROUND(E381*P381,2)</f>
        <v>0</v>
      </c>
      <c r="R381" s="179" t="s">
        <v>550</v>
      </c>
      <c r="S381" s="179" t="s">
        <v>154</v>
      </c>
      <c r="T381" s="180" t="s">
        <v>155</v>
      </c>
      <c r="U381" s="172">
        <v>0</v>
      </c>
      <c r="V381" s="172">
        <f>ROUND(E381*U381,2)</f>
        <v>0</v>
      </c>
      <c r="W381" s="172"/>
      <c r="X381" s="172" t="s">
        <v>376</v>
      </c>
      <c r="Y381" s="173"/>
      <c r="Z381" s="173"/>
      <c r="AA381" s="173"/>
      <c r="AB381" s="173"/>
      <c r="AC381" s="173"/>
      <c r="AD381" s="173"/>
      <c r="AE381" s="173"/>
      <c r="AF381" s="173"/>
      <c r="AG381" s="173" t="s">
        <v>377</v>
      </c>
      <c r="AH381" s="173"/>
      <c r="AI381" s="173"/>
      <c r="AJ381" s="173"/>
      <c r="AK381" s="173"/>
      <c r="AL381" s="173"/>
      <c r="AM381" s="173"/>
      <c r="AN381" s="173"/>
      <c r="AO381" s="173"/>
      <c r="AP381" s="173"/>
      <c r="AQ381" s="173"/>
      <c r="AR381" s="173"/>
      <c r="AS381" s="173"/>
      <c r="AT381" s="173"/>
      <c r="AU381" s="173"/>
      <c r="AV381" s="173"/>
      <c r="AW381" s="173"/>
      <c r="AX381" s="173"/>
      <c r="AY381" s="173"/>
      <c r="AZ381" s="173"/>
      <c r="BA381" s="173"/>
      <c r="BB381" s="173"/>
      <c r="BC381" s="173"/>
      <c r="BD381" s="173"/>
      <c r="BE381" s="173"/>
      <c r="BF381" s="173"/>
      <c r="BG381" s="173"/>
      <c r="BH381" s="173"/>
    </row>
    <row r="382" spans="1:60" s="14" customFormat="1" ht="15" outlineLevel="1">
      <c r="A382" s="181"/>
      <c r="B382" s="182"/>
      <c r="C382" s="149" t="s">
        <v>551</v>
      </c>
      <c r="D382" s="150"/>
      <c r="E382" s="151">
        <v>9</v>
      </c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  <c r="S382" s="172"/>
      <c r="T382" s="172"/>
      <c r="U382" s="172"/>
      <c r="V382" s="172"/>
      <c r="W382" s="172"/>
      <c r="X382" s="172"/>
      <c r="Y382" s="173"/>
      <c r="Z382" s="173"/>
      <c r="AA382" s="173"/>
      <c r="AB382" s="173"/>
      <c r="AC382" s="173"/>
      <c r="AD382" s="173"/>
      <c r="AE382" s="173"/>
      <c r="AF382" s="173"/>
      <c r="AG382" s="173" t="s">
        <v>161</v>
      </c>
      <c r="AH382" s="173">
        <v>0</v>
      </c>
      <c r="AI382" s="173"/>
      <c r="AJ382" s="173"/>
      <c r="AK382" s="173"/>
      <c r="AL382" s="173"/>
      <c r="AM382" s="173"/>
      <c r="AN382" s="173"/>
      <c r="AO382" s="173"/>
      <c r="AP382" s="173"/>
      <c r="AQ382" s="173"/>
      <c r="AR382" s="173"/>
      <c r="AS382" s="173"/>
      <c r="AT382" s="173"/>
      <c r="AU382" s="173"/>
      <c r="AV382" s="173"/>
      <c r="AW382" s="173"/>
      <c r="AX382" s="173"/>
      <c r="AY382" s="173"/>
      <c r="AZ382" s="173"/>
      <c r="BA382" s="173"/>
      <c r="BB382" s="173"/>
      <c r="BC382" s="173"/>
      <c r="BD382" s="173"/>
      <c r="BE382" s="173"/>
      <c r="BF382" s="173"/>
      <c r="BG382" s="173"/>
      <c r="BH382" s="173"/>
    </row>
    <row r="383" spans="1:60" s="14" customFormat="1" ht="15" outlineLevel="1">
      <c r="A383" s="165">
        <v>78</v>
      </c>
      <c r="B383" s="166" t="s">
        <v>552</v>
      </c>
      <c r="C383" s="155" t="s">
        <v>553</v>
      </c>
      <c r="D383" s="167" t="s">
        <v>152</v>
      </c>
      <c r="E383" s="168">
        <v>13</v>
      </c>
      <c r="F383" s="169"/>
      <c r="G383" s="170">
        <f aca="true" t="shared" si="7" ref="G383:G391">ROUND(E383*F383,2)</f>
        <v>0</v>
      </c>
      <c r="H383" s="169"/>
      <c r="I383" s="170">
        <f aca="true" t="shared" si="8" ref="I383:I391">ROUND(E383*H383,2)</f>
        <v>0</v>
      </c>
      <c r="J383" s="169"/>
      <c r="K383" s="170">
        <f aca="true" t="shared" si="9" ref="K383:K391">ROUND(E383*J383,2)</f>
        <v>0</v>
      </c>
      <c r="L383" s="170">
        <v>21</v>
      </c>
      <c r="M383" s="170">
        <f aca="true" t="shared" si="10" ref="M383:M391">G383*(1+L383/100)</f>
        <v>0</v>
      </c>
      <c r="N383" s="170">
        <v>0.00075</v>
      </c>
      <c r="O383" s="170">
        <f aca="true" t="shared" si="11" ref="O383:O391">ROUND(E383*N383,2)</f>
        <v>0.01</v>
      </c>
      <c r="P383" s="170">
        <v>0</v>
      </c>
      <c r="Q383" s="170">
        <f aca="true" t="shared" si="12" ref="Q383:Q391">ROUND(E383*P383,2)</f>
        <v>0</v>
      </c>
      <c r="R383" s="170" t="s">
        <v>550</v>
      </c>
      <c r="S383" s="170" t="s">
        <v>154</v>
      </c>
      <c r="T383" s="171" t="s">
        <v>155</v>
      </c>
      <c r="U383" s="172">
        <v>0</v>
      </c>
      <c r="V383" s="172">
        <f aca="true" t="shared" si="13" ref="V383:V391">ROUND(E383*U383,2)</f>
        <v>0</v>
      </c>
      <c r="W383" s="172"/>
      <c r="X383" s="172" t="s">
        <v>376</v>
      </c>
      <c r="Y383" s="173"/>
      <c r="Z383" s="173"/>
      <c r="AA383" s="173"/>
      <c r="AB383" s="173"/>
      <c r="AC383" s="173"/>
      <c r="AD383" s="173"/>
      <c r="AE383" s="173"/>
      <c r="AF383" s="173"/>
      <c r="AG383" s="173" t="s">
        <v>377</v>
      </c>
      <c r="AH383" s="173"/>
      <c r="AI383" s="173"/>
      <c r="AJ383" s="173"/>
      <c r="AK383" s="173"/>
      <c r="AL383" s="173"/>
      <c r="AM383" s="173"/>
      <c r="AN383" s="173"/>
      <c r="AO383" s="173"/>
      <c r="AP383" s="173"/>
      <c r="AQ383" s="173"/>
      <c r="AR383" s="173"/>
      <c r="AS383" s="173"/>
      <c r="AT383" s="173"/>
      <c r="AU383" s="173"/>
      <c r="AV383" s="173"/>
      <c r="AW383" s="173"/>
      <c r="AX383" s="173"/>
      <c r="AY383" s="173"/>
      <c r="AZ383" s="173"/>
      <c r="BA383" s="173"/>
      <c r="BB383" s="173"/>
      <c r="BC383" s="173"/>
      <c r="BD383" s="173"/>
      <c r="BE383" s="173"/>
      <c r="BF383" s="173"/>
      <c r="BG383" s="173"/>
      <c r="BH383" s="173"/>
    </row>
    <row r="384" spans="1:60" s="14" customFormat="1" ht="22.5" outlineLevel="1">
      <c r="A384" s="165">
        <v>79</v>
      </c>
      <c r="B384" s="166" t="s">
        <v>554</v>
      </c>
      <c r="C384" s="155" t="s">
        <v>555</v>
      </c>
      <c r="D384" s="167" t="s">
        <v>152</v>
      </c>
      <c r="E384" s="168">
        <v>6</v>
      </c>
      <c r="F384" s="169"/>
      <c r="G384" s="170">
        <f t="shared" si="7"/>
        <v>0</v>
      </c>
      <c r="H384" s="169"/>
      <c r="I384" s="170">
        <f t="shared" si="8"/>
        <v>0</v>
      </c>
      <c r="J384" s="169"/>
      <c r="K384" s="170">
        <f t="shared" si="9"/>
        <v>0</v>
      </c>
      <c r="L384" s="170">
        <v>21</v>
      </c>
      <c r="M384" s="170">
        <f t="shared" si="10"/>
        <v>0</v>
      </c>
      <c r="N384" s="170">
        <v>0.015</v>
      </c>
      <c r="O384" s="170">
        <f t="shared" si="11"/>
        <v>0.09</v>
      </c>
      <c r="P384" s="170">
        <v>0</v>
      </c>
      <c r="Q384" s="170">
        <f t="shared" si="12"/>
        <v>0</v>
      </c>
      <c r="R384" s="170" t="s">
        <v>550</v>
      </c>
      <c r="S384" s="170" t="s">
        <v>154</v>
      </c>
      <c r="T384" s="171" t="s">
        <v>155</v>
      </c>
      <c r="U384" s="172">
        <v>0</v>
      </c>
      <c r="V384" s="172">
        <f t="shared" si="13"/>
        <v>0</v>
      </c>
      <c r="W384" s="172"/>
      <c r="X384" s="172" t="s">
        <v>376</v>
      </c>
      <c r="Y384" s="173"/>
      <c r="Z384" s="173"/>
      <c r="AA384" s="173"/>
      <c r="AB384" s="173"/>
      <c r="AC384" s="173"/>
      <c r="AD384" s="173"/>
      <c r="AE384" s="173"/>
      <c r="AF384" s="173"/>
      <c r="AG384" s="173" t="s">
        <v>377</v>
      </c>
      <c r="AH384" s="173"/>
      <c r="AI384" s="173"/>
      <c r="AJ384" s="173"/>
      <c r="AK384" s="173"/>
      <c r="AL384" s="173"/>
      <c r="AM384" s="173"/>
      <c r="AN384" s="173"/>
      <c r="AO384" s="173"/>
      <c r="AP384" s="173"/>
      <c r="AQ384" s="173"/>
      <c r="AR384" s="173"/>
      <c r="AS384" s="173"/>
      <c r="AT384" s="173"/>
      <c r="AU384" s="173"/>
      <c r="AV384" s="173"/>
      <c r="AW384" s="173"/>
      <c r="AX384" s="173"/>
      <c r="AY384" s="173"/>
      <c r="AZ384" s="173"/>
      <c r="BA384" s="173"/>
      <c r="BB384" s="173"/>
      <c r="BC384" s="173"/>
      <c r="BD384" s="173"/>
      <c r="BE384" s="173"/>
      <c r="BF384" s="173"/>
      <c r="BG384" s="173"/>
      <c r="BH384" s="173"/>
    </row>
    <row r="385" spans="1:60" s="14" customFormat="1" ht="22.5" outlineLevel="1">
      <c r="A385" s="165">
        <v>80</v>
      </c>
      <c r="B385" s="166" t="s">
        <v>556</v>
      </c>
      <c r="C385" s="155" t="s">
        <v>557</v>
      </c>
      <c r="D385" s="167" t="s">
        <v>152</v>
      </c>
      <c r="E385" s="168">
        <v>2</v>
      </c>
      <c r="F385" s="169"/>
      <c r="G385" s="170">
        <f t="shared" si="7"/>
        <v>0</v>
      </c>
      <c r="H385" s="169"/>
      <c r="I385" s="170">
        <f t="shared" si="8"/>
        <v>0</v>
      </c>
      <c r="J385" s="169"/>
      <c r="K385" s="170">
        <f t="shared" si="9"/>
        <v>0</v>
      </c>
      <c r="L385" s="170">
        <v>21</v>
      </c>
      <c r="M385" s="170">
        <f t="shared" si="10"/>
        <v>0</v>
      </c>
      <c r="N385" s="170">
        <v>0.017</v>
      </c>
      <c r="O385" s="170">
        <f t="shared" si="11"/>
        <v>0.03</v>
      </c>
      <c r="P385" s="170">
        <v>0</v>
      </c>
      <c r="Q385" s="170">
        <f t="shared" si="12"/>
        <v>0</v>
      </c>
      <c r="R385" s="170" t="s">
        <v>550</v>
      </c>
      <c r="S385" s="170" t="s">
        <v>154</v>
      </c>
      <c r="T385" s="171" t="s">
        <v>155</v>
      </c>
      <c r="U385" s="172">
        <v>0</v>
      </c>
      <c r="V385" s="172">
        <f t="shared" si="13"/>
        <v>0</v>
      </c>
      <c r="W385" s="172"/>
      <c r="X385" s="172" t="s">
        <v>376</v>
      </c>
      <c r="Y385" s="173"/>
      <c r="Z385" s="173"/>
      <c r="AA385" s="173"/>
      <c r="AB385" s="173"/>
      <c r="AC385" s="173"/>
      <c r="AD385" s="173"/>
      <c r="AE385" s="173"/>
      <c r="AF385" s="173"/>
      <c r="AG385" s="173" t="s">
        <v>377</v>
      </c>
      <c r="AH385" s="173"/>
      <c r="AI385" s="173"/>
      <c r="AJ385" s="173"/>
      <c r="AK385" s="173"/>
      <c r="AL385" s="173"/>
      <c r="AM385" s="173"/>
      <c r="AN385" s="173"/>
      <c r="AO385" s="173"/>
      <c r="AP385" s="173"/>
      <c r="AQ385" s="173"/>
      <c r="AR385" s="173"/>
      <c r="AS385" s="173"/>
      <c r="AT385" s="173"/>
      <c r="AU385" s="173"/>
      <c r="AV385" s="173"/>
      <c r="AW385" s="173"/>
      <c r="AX385" s="173"/>
      <c r="AY385" s="173"/>
      <c r="AZ385" s="173"/>
      <c r="BA385" s="173"/>
      <c r="BB385" s="173"/>
      <c r="BC385" s="173"/>
      <c r="BD385" s="173"/>
      <c r="BE385" s="173"/>
      <c r="BF385" s="173"/>
      <c r="BG385" s="173"/>
      <c r="BH385" s="173"/>
    </row>
    <row r="386" spans="1:60" s="14" customFormat="1" ht="22.5" outlineLevel="1">
      <c r="A386" s="165">
        <v>81</v>
      </c>
      <c r="B386" s="166" t="s">
        <v>558</v>
      </c>
      <c r="C386" s="155" t="s">
        <v>559</v>
      </c>
      <c r="D386" s="167" t="s">
        <v>152</v>
      </c>
      <c r="E386" s="168">
        <v>9</v>
      </c>
      <c r="F386" s="169"/>
      <c r="G386" s="170">
        <f t="shared" si="7"/>
        <v>0</v>
      </c>
      <c r="H386" s="169"/>
      <c r="I386" s="170">
        <f t="shared" si="8"/>
        <v>0</v>
      </c>
      <c r="J386" s="169"/>
      <c r="K386" s="170">
        <f t="shared" si="9"/>
        <v>0</v>
      </c>
      <c r="L386" s="170">
        <v>21</v>
      </c>
      <c r="M386" s="170">
        <f t="shared" si="10"/>
        <v>0</v>
      </c>
      <c r="N386" s="170">
        <v>0.019</v>
      </c>
      <c r="O386" s="170">
        <f t="shared" si="11"/>
        <v>0.17</v>
      </c>
      <c r="P386" s="170">
        <v>0</v>
      </c>
      <c r="Q386" s="170">
        <f t="shared" si="12"/>
        <v>0</v>
      </c>
      <c r="R386" s="170" t="s">
        <v>550</v>
      </c>
      <c r="S386" s="170" t="s">
        <v>154</v>
      </c>
      <c r="T386" s="171" t="s">
        <v>155</v>
      </c>
      <c r="U386" s="172">
        <v>0</v>
      </c>
      <c r="V386" s="172">
        <f t="shared" si="13"/>
        <v>0</v>
      </c>
      <c r="W386" s="172"/>
      <c r="X386" s="172" t="s">
        <v>376</v>
      </c>
      <c r="Y386" s="173"/>
      <c r="Z386" s="173"/>
      <c r="AA386" s="173"/>
      <c r="AB386" s="173"/>
      <c r="AC386" s="173"/>
      <c r="AD386" s="173"/>
      <c r="AE386" s="173"/>
      <c r="AF386" s="173"/>
      <c r="AG386" s="173" t="s">
        <v>377</v>
      </c>
      <c r="AH386" s="173"/>
      <c r="AI386" s="173"/>
      <c r="AJ386" s="173"/>
      <c r="AK386" s="173"/>
      <c r="AL386" s="173"/>
      <c r="AM386" s="173"/>
      <c r="AN386" s="173"/>
      <c r="AO386" s="173"/>
      <c r="AP386" s="173"/>
      <c r="AQ386" s="173"/>
      <c r="AR386" s="173"/>
      <c r="AS386" s="173"/>
      <c r="AT386" s="173"/>
      <c r="AU386" s="173"/>
      <c r="AV386" s="173"/>
      <c r="AW386" s="173"/>
      <c r="AX386" s="173"/>
      <c r="AY386" s="173"/>
      <c r="AZ386" s="173"/>
      <c r="BA386" s="173"/>
      <c r="BB386" s="173"/>
      <c r="BC386" s="173"/>
      <c r="BD386" s="173"/>
      <c r="BE386" s="173"/>
      <c r="BF386" s="173"/>
      <c r="BG386" s="173"/>
      <c r="BH386" s="173"/>
    </row>
    <row r="387" spans="1:60" s="14" customFormat="1" ht="22.5" outlineLevel="1">
      <c r="A387" s="165">
        <v>82</v>
      </c>
      <c r="B387" s="166" t="s">
        <v>560</v>
      </c>
      <c r="C387" s="155" t="s">
        <v>561</v>
      </c>
      <c r="D387" s="167" t="s">
        <v>152</v>
      </c>
      <c r="E387" s="168">
        <v>1</v>
      </c>
      <c r="F387" s="169"/>
      <c r="G387" s="170">
        <f t="shared" si="7"/>
        <v>0</v>
      </c>
      <c r="H387" s="169"/>
      <c r="I387" s="170">
        <f t="shared" si="8"/>
        <v>0</v>
      </c>
      <c r="J387" s="169"/>
      <c r="K387" s="170">
        <f t="shared" si="9"/>
        <v>0</v>
      </c>
      <c r="L387" s="170">
        <v>21</v>
      </c>
      <c r="M387" s="170">
        <f t="shared" si="10"/>
        <v>0</v>
      </c>
      <c r="N387" s="170">
        <v>0.021</v>
      </c>
      <c r="O387" s="170">
        <f t="shared" si="11"/>
        <v>0.02</v>
      </c>
      <c r="P387" s="170">
        <v>0</v>
      </c>
      <c r="Q387" s="170">
        <f t="shared" si="12"/>
        <v>0</v>
      </c>
      <c r="R387" s="170" t="s">
        <v>550</v>
      </c>
      <c r="S387" s="170" t="s">
        <v>154</v>
      </c>
      <c r="T387" s="171" t="s">
        <v>155</v>
      </c>
      <c r="U387" s="172">
        <v>0</v>
      </c>
      <c r="V387" s="172">
        <f t="shared" si="13"/>
        <v>0</v>
      </c>
      <c r="W387" s="172"/>
      <c r="X387" s="172" t="s">
        <v>376</v>
      </c>
      <c r="Y387" s="173"/>
      <c r="Z387" s="173"/>
      <c r="AA387" s="173"/>
      <c r="AB387" s="173"/>
      <c r="AC387" s="173"/>
      <c r="AD387" s="173"/>
      <c r="AE387" s="173"/>
      <c r="AF387" s="173"/>
      <c r="AG387" s="173" t="s">
        <v>377</v>
      </c>
      <c r="AH387" s="173"/>
      <c r="AI387" s="173"/>
      <c r="AJ387" s="173"/>
      <c r="AK387" s="173"/>
      <c r="AL387" s="173"/>
      <c r="AM387" s="173"/>
      <c r="AN387" s="173"/>
      <c r="AO387" s="173"/>
      <c r="AP387" s="173"/>
      <c r="AQ387" s="173"/>
      <c r="AR387" s="173"/>
      <c r="AS387" s="173"/>
      <c r="AT387" s="173"/>
      <c r="AU387" s="173"/>
      <c r="AV387" s="173"/>
      <c r="AW387" s="173"/>
      <c r="AX387" s="173"/>
      <c r="AY387" s="173"/>
      <c r="AZ387" s="173"/>
      <c r="BA387" s="173"/>
      <c r="BB387" s="173"/>
      <c r="BC387" s="173"/>
      <c r="BD387" s="173"/>
      <c r="BE387" s="173"/>
      <c r="BF387" s="173"/>
      <c r="BG387" s="173"/>
      <c r="BH387" s="173"/>
    </row>
    <row r="388" spans="1:60" s="14" customFormat="1" ht="22.5" outlineLevel="1">
      <c r="A388" s="165">
        <v>83</v>
      </c>
      <c r="B388" s="166" t="s">
        <v>562</v>
      </c>
      <c r="C388" s="155" t="s">
        <v>563</v>
      </c>
      <c r="D388" s="167" t="s">
        <v>152</v>
      </c>
      <c r="E388" s="168">
        <v>3</v>
      </c>
      <c r="F388" s="169"/>
      <c r="G388" s="170">
        <f t="shared" si="7"/>
        <v>0</v>
      </c>
      <c r="H388" s="169"/>
      <c r="I388" s="170">
        <f t="shared" si="8"/>
        <v>0</v>
      </c>
      <c r="J388" s="169"/>
      <c r="K388" s="170">
        <f t="shared" si="9"/>
        <v>0</v>
      </c>
      <c r="L388" s="170">
        <v>21</v>
      </c>
      <c r="M388" s="170">
        <f t="shared" si="10"/>
        <v>0</v>
      </c>
      <c r="N388" s="170">
        <v>0.042</v>
      </c>
      <c r="O388" s="170">
        <f t="shared" si="11"/>
        <v>0.13</v>
      </c>
      <c r="P388" s="170">
        <v>0</v>
      </c>
      <c r="Q388" s="170">
        <f t="shared" si="12"/>
        <v>0</v>
      </c>
      <c r="R388" s="170" t="s">
        <v>550</v>
      </c>
      <c r="S388" s="170" t="s">
        <v>154</v>
      </c>
      <c r="T388" s="171" t="s">
        <v>155</v>
      </c>
      <c r="U388" s="172">
        <v>0</v>
      </c>
      <c r="V388" s="172">
        <f t="shared" si="13"/>
        <v>0</v>
      </c>
      <c r="W388" s="172"/>
      <c r="X388" s="172" t="s">
        <v>376</v>
      </c>
      <c r="Y388" s="173"/>
      <c r="Z388" s="173"/>
      <c r="AA388" s="173"/>
      <c r="AB388" s="173"/>
      <c r="AC388" s="173"/>
      <c r="AD388" s="173"/>
      <c r="AE388" s="173"/>
      <c r="AF388" s="173"/>
      <c r="AG388" s="173" t="s">
        <v>377</v>
      </c>
      <c r="AH388" s="173"/>
      <c r="AI388" s="173"/>
      <c r="AJ388" s="173"/>
      <c r="AK388" s="173"/>
      <c r="AL388" s="173"/>
      <c r="AM388" s="173"/>
      <c r="AN388" s="173"/>
      <c r="AO388" s="173"/>
      <c r="AP388" s="173"/>
      <c r="AQ388" s="173"/>
      <c r="AR388" s="173"/>
      <c r="AS388" s="173"/>
      <c r="AT388" s="173"/>
      <c r="AU388" s="173"/>
      <c r="AV388" s="173"/>
      <c r="AW388" s="173"/>
      <c r="AX388" s="173"/>
      <c r="AY388" s="173"/>
      <c r="AZ388" s="173"/>
      <c r="BA388" s="173"/>
      <c r="BB388" s="173"/>
      <c r="BC388" s="173"/>
      <c r="BD388" s="173"/>
      <c r="BE388" s="173"/>
      <c r="BF388" s="173"/>
      <c r="BG388" s="173"/>
      <c r="BH388" s="173"/>
    </row>
    <row r="389" spans="1:60" s="14" customFormat="1" ht="33.75" outlineLevel="1">
      <c r="A389" s="165">
        <v>84</v>
      </c>
      <c r="B389" s="166" t="s">
        <v>564</v>
      </c>
      <c r="C389" s="155" t="s">
        <v>565</v>
      </c>
      <c r="D389" s="167" t="s">
        <v>152</v>
      </c>
      <c r="E389" s="168">
        <v>1</v>
      </c>
      <c r="F389" s="169"/>
      <c r="G389" s="170">
        <f t="shared" si="7"/>
        <v>0</v>
      </c>
      <c r="H389" s="169"/>
      <c r="I389" s="170">
        <f t="shared" si="8"/>
        <v>0</v>
      </c>
      <c r="J389" s="169"/>
      <c r="K389" s="170">
        <f t="shared" si="9"/>
        <v>0</v>
      </c>
      <c r="L389" s="170">
        <v>21</v>
      </c>
      <c r="M389" s="170">
        <f t="shared" si="10"/>
        <v>0</v>
      </c>
      <c r="N389" s="170">
        <v>0.051</v>
      </c>
      <c r="O389" s="170">
        <f t="shared" si="11"/>
        <v>0.05</v>
      </c>
      <c r="P389" s="170">
        <v>0</v>
      </c>
      <c r="Q389" s="170">
        <f t="shared" si="12"/>
        <v>0</v>
      </c>
      <c r="R389" s="170" t="s">
        <v>550</v>
      </c>
      <c r="S389" s="170" t="s">
        <v>154</v>
      </c>
      <c r="T389" s="171" t="s">
        <v>155</v>
      </c>
      <c r="U389" s="172">
        <v>0</v>
      </c>
      <c r="V389" s="172">
        <f t="shared" si="13"/>
        <v>0</v>
      </c>
      <c r="W389" s="172"/>
      <c r="X389" s="172" t="s">
        <v>376</v>
      </c>
      <c r="Y389" s="173"/>
      <c r="Z389" s="173"/>
      <c r="AA389" s="173"/>
      <c r="AB389" s="173"/>
      <c r="AC389" s="173"/>
      <c r="AD389" s="173"/>
      <c r="AE389" s="173"/>
      <c r="AF389" s="173"/>
      <c r="AG389" s="173" t="s">
        <v>377</v>
      </c>
      <c r="AH389" s="173"/>
      <c r="AI389" s="173"/>
      <c r="AJ389" s="173"/>
      <c r="AK389" s="173"/>
      <c r="AL389" s="173"/>
      <c r="AM389" s="173"/>
      <c r="AN389" s="173"/>
      <c r="AO389" s="173"/>
      <c r="AP389" s="173"/>
      <c r="AQ389" s="173"/>
      <c r="AR389" s="173"/>
      <c r="AS389" s="173"/>
      <c r="AT389" s="173"/>
      <c r="AU389" s="173"/>
      <c r="AV389" s="173"/>
      <c r="AW389" s="173"/>
      <c r="AX389" s="173"/>
      <c r="AY389" s="173"/>
      <c r="AZ389" s="173"/>
      <c r="BA389" s="173"/>
      <c r="BB389" s="173"/>
      <c r="BC389" s="173"/>
      <c r="BD389" s="173"/>
      <c r="BE389" s="173"/>
      <c r="BF389" s="173"/>
      <c r="BG389" s="173"/>
      <c r="BH389" s="173"/>
    </row>
    <row r="390" spans="1:60" s="14" customFormat="1" ht="15" outlineLevel="1">
      <c r="A390" s="165">
        <v>85</v>
      </c>
      <c r="B390" s="166" t="s">
        <v>566</v>
      </c>
      <c r="C390" s="155" t="s">
        <v>567</v>
      </c>
      <c r="D390" s="167" t="s">
        <v>152</v>
      </c>
      <c r="E390" s="168">
        <v>22</v>
      </c>
      <c r="F390" s="169"/>
      <c r="G390" s="170">
        <f t="shared" si="7"/>
        <v>0</v>
      </c>
      <c r="H390" s="169"/>
      <c r="I390" s="170">
        <f t="shared" si="8"/>
        <v>0</v>
      </c>
      <c r="J390" s="169"/>
      <c r="K390" s="170">
        <f t="shared" si="9"/>
        <v>0</v>
      </c>
      <c r="L390" s="170">
        <v>21</v>
      </c>
      <c r="M390" s="170">
        <f t="shared" si="10"/>
        <v>0</v>
      </c>
      <c r="N390" s="170">
        <v>0.00139</v>
      </c>
      <c r="O390" s="170">
        <f t="shared" si="11"/>
        <v>0.03</v>
      </c>
      <c r="P390" s="170">
        <v>0</v>
      </c>
      <c r="Q390" s="170">
        <f t="shared" si="12"/>
        <v>0</v>
      </c>
      <c r="R390" s="170" t="s">
        <v>550</v>
      </c>
      <c r="S390" s="170" t="s">
        <v>154</v>
      </c>
      <c r="T390" s="171" t="s">
        <v>155</v>
      </c>
      <c r="U390" s="172">
        <v>0</v>
      </c>
      <c r="V390" s="172">
        <f t="shared" si="13"/>
        <v>0</v>
      </c>
      <c r="W390" s="172"/>
      <c r="X390" s="172" t="s">
        <v>376</v>
      </c>
      <c r="Y390" s="173"/>
      <c r="Z390" s="173"/>
      <c r="AA390" s="173"/>
      <c r="AB390" s="173"/>
      <c r="AC390" s="173"/>
      <c r="AD390" s="173"/>
      <c r="AE390" s="173"/>
      <c r="AF390" s="173"/>
      <c r="AG390" s="173" t="s">
        <v>377</v>
      </c>
      <c r="AH390" s="173"/>
      <c r="AI390" s="173"/>
      <c r="AJ390" s="173"/>
      <c r="AK390" s="173"/>
      <c r="AL390" s="173"/>
      <c r="AM390" s="173"/>
      <c r="AN390" s="173"/>
      <c r="AO390" s="173"/>
      <c r="AP390" s="173"/>
      <c r="AQ390" s="173"/>
      <c r="AR390" s="173"/>
      <c r="AS390" s="173"/>
      <c r="AT390" s="173"/>
      <c r="AU390" s="173"/>
      <c r="AV390" s="173"/>
      <c r="AW390" s="173"/>
      <c r="AX390" s="173"/>
      <c r="AY390" s="173"/>
      <c r="AZ390" s="173"/>
      <c r="BA390" s="173"/>
      <c r="BB390" s="173"/>
      <c r="BC390" s="173"/>
      <c r="BD390" s="173"/>
      <c r="BE390" s="173"/>
      <c r="BF390" s="173"/>
      <c r="BG390" s="173"/>
      <c r="BH390" s="173"/>
    </row>
    <row r="391" spans="1:60" s="14" customFormat="1" ht="22.5" outlineLevel="1">
      <c r="A391" s="174">
        <v>86</v>
      </c>
      <c r="B391" s="175" t="s">
        <v>568</v>
      </c>
      <c r="C391" s="139" t="s">
        <v>569</v>
      </c>
      <c r="D391" s="176" t="s">
        <v>491</v>
      </c>
      <c r="E391" s="177">
        <v>0.54032</v>
      </c>
      <c r="F391" s="178"/>
      <c r="G391" s="179">
        <f t="shared" si="7"/>
        <v>0</v>
      </c>
      <c r="H391" s="178"/>
      <c r="I391" s="179">
        <f t="shared" si="8"/>
        <v>0</v>
      </c>
      <c r="J391" s="178"/>
      <c r="K391" s="179">
        <f t="shared" si="9"/>
        <v>0</v>
      </c>
      <c r="L391" s="179">
        <v>21</v>
      </c>
      <c r="M391" s="179">
        <f t="shared" si="10"/>
        <v>0</v>
      </c>
      <c r="N391" s="179">
        <v>0</v>
      </c>
      <c r="O391" s="179">
        <f t="shared" si="11"/>
        <v>0</v>
      </c>
      <c r="P391" s="179">
        <v>0</v>
      </c>
      <c r="Q391" s="179">
        <f t="shared" si="12"/>
        <v>0</v>
      </c>
      <c r="R391" s="179" t="s">
        <v>477</v>
      </c>
      <c r="S391" s="179" t="s">
        <v>154</v>
      </c>
      <c r="T391" s="180" t="s">
        <v>155</v>
      </c>
      <c r="U391" s="172">
        <v>2.255</v>
      </c>
      <c r="V391" s="172">
        <f t="shared" si="13"/>
        <v>1.22</v>
      </c>
      <c r="W391" s="172"/>
      <c r="X391" s="172" t="s">
        <v>492</v>
      </c>
      <c r="Y391" s="173"/>
      <c r="Z391" s="173"/>
      <c r="AA391" s="173"/>
      <c r="AB391" s="173"/>
      <c r="AC391" s="173"/>
      <c r="AD391" s="173"/>
      <c r="AE391" s="173"/>
      <c r="AF391" s="173"/>
      <c r="AG391" s="173" t="s">
        <v>493</v>
      </c>
      <c r="AH391" s="173"/>
      <c r="AI391" s="173"/>
      <c r="AJ391" s="173"/>
      <c r="AK391" s="173"/>
      <c r="AL391" s="173"/>
      <c r="AM391" s="173"/>
      <c r="AN391" s="173"/>
      <c r="AO391" s="173"/>
      <c r="AP391" s="173"/>
      <c r="AQ391" s="173"/>
      <c r="AR391" s="173"/>
      <c r="AS391" s="173"/>
      <c r="AT391" s="173"/>
      <c r="AU391" s="173"/>
      <c r="AV391" s="173"/>
      <c r="AW391" s="173"/>
      <c r="AX391" s="173"/>
      <c r="AY391" s="173"/>
      <c r="AZ391" s="173"/>
      <c r="BA391" s="173"/>
      <c r="BB391" s="173"/>
      <c r="BC391" s="173"/>
      <c r="BD391" s="173"/>
      <c r="BE391" s="173"/>
      <c r="BF391" s="173"/>
      <c r="BG391" s="173"/>
      <c r="BH391" s="173"/>
    </row>
    <row r="392" spans="1:60" s="14" customFormat="1" ht="15" outlineLevel="1">
      <c r="A392" s="181"/>
      <c r="B392" s="182"/>
      <c r="C392" s="348" t="s">
        <v>570</v>
      </c>
      <c r="D392" s="349"/>
      <c r="E392" s="349"/>
      <c r="F392" s="349"/>
      <c r="G392" s="349"/>
      <c r="H392" s="172"/>
      <c r="I392" s="172"/>
      <c r="J392" s="172"/>
      <c r="K392" s="172"/>
      <c r="L392" s="172"/>
      <c r="M392" s="172"/>
      <c r="N392" s="172"/>
      <c r="O392" s="172"/>
      <c r="P392" s="172"/>
      <c r="Q392" s="172"/>
      <c r="R392" s="172"/>
      <c r="S392" s="172"/>
      <c r="T392" s="172"/>
      <c r="U392" s="172"/>
      <c r="V392" s="172"/>
      <c r="W392" s="172"/>
      <c r="X392" s="172"/>
      <c r="Y392" s="173"/>
      <c r="Z392" s="173"/>
      <c r="AA392" s="173"/>
      <c r="AB392" s="173"/>
      <c r="AC392" s="173"/>
      <c r="AD392" s="173"/>
      <c r="AE392" s="173"/>
      <c r="AF392" s="173"/>
      <c r="AG392" s="173" t="s">
        <v>159</v>
      </c>
      <c r="AH392" s="173"/>
      <c r="AI392" s="173"/>
      <c r="AJ392" s="173"/>
      <c r="AK392" s="173"/>
      <c r="AL392" s="173"/>
      <c r="AM392" s="173"/>
      <c r="AN392" s="173"/>
      <c r="AO392" s="173"/>
      <c r="AP392" s="173"/>
      <c r="AQ392" s="173"/>
      <c r="AR392" s="173"/>
      <c r="AS392" s="173"/>
      <c r="AT392" s="173"/>
      <c r="AU392" s="173"/>
      <c r="AV392" s="173"/>
      <c r="AW392" s="173"/>
      <c r="AX392" s="173"/>
      <c r="AY392" s="173"/>
      <c r="AZ392" s="173"/>
      <c r="BA392" s="173"/>
      <c r="BB392" s="173"/>
      <c r="BC392" s="173"/>
      <c r="BD392" s="173"/>
      <c r="BE392" s="173"/>
      <c r="BF392" s="173"/>
      <c r="BG392" s="173"/>
      <c r="BH392" s="173"/>
    </row>
    <row r="393" spans="1:33" s="14" customFormat="1" ht="25.5">
      <c r="A393" s="183" t="s">
        <v>148</v>
      </c>
      <c r="B393" s="184" t="s">
        <v>103</v>
      </c>
      <c r="C393" s="131" t="s">
        <v>104</v>
      </c>
      <c r="D393" s="185"/>
      <c r="E393" s="186"/>
      <c r="F393" s="187"/>
      <c r="G393" s="187">
        <f>SUMIF(AG394:AG415,"&lt;&gt;NOR",G394:G415)</f>
        <v>0</v>
      </c>
      <c r="H393" s="187"/>
      <c r="I393" s="187">
        <f>SUM(I394:I415)</f>
        <v>0</v>
      </c>
      <c r="J393" s="187"/>
      <c r="K393" s="187">
        <f>SUM(K394:K415)</f>
        <v>0</v>
      </c>
      <c r="L393" s="187"/>
      <c r="M393" s="187">
        <f>SUM(M394:M415)</f>
        <v>0</v>
      </c>
      <c r="N393" s="187"/>
      <c r="O393" s="187">
        <f>SUM(O394:O415)</f>
        <v>0.87</v>
      </c>
      <c r="P393" s="187"/>
      <c r="Q393" s="187">
        <f>SUM(Q394:Q415)</f>
        <v>0</v>
      </c>
      <c r="R393" s="187"/>
      <c r="S393" s="187"/>
      <c r="T393" s="188"/>
      <c r="U393" s="189"/>
      <c r="V393" s="189">
        <f>SUM(V394:V415)</f>
        <v>47.46</v>
      </c>
      <c r="W393" s="189"/>
      <c r="X393" s="189"/>
      <c r="AG393" s="14" t="s">
        <v>149</v>
      </c>
    </row>
    <row r="394" spans="1:60" s="14" customFormat="1" ht="15" outlineLevel="1">
      <c r="A394" s="174">
        <v>87</v>
      </c>
      <c r="B394" s="175" t="s">
        <v>571</v>
      </c>
      <c r="C394" s="139" t="s">
        <v>572</v>
      </c>
      <c r="D394" s="176" t="s">
        <v>180</v>
      </c>
      <c r="E394" s="177">
        <v>40.16</v>
      </c>
      <c r="F394" s="178"/>
      <c r="G394" s="179">
        <f>ROUND(E394*F394,2)</f>
        <v>0</v>
      </c>
      <c r="H394" s="178"/>
      <c r="I394" s="179">
        <f>ROUND(E394*H394,2)</f>
        <v>0</v>
      </c>
      <c r="J394" s="178"/>
      <c r="K394" s="179">
        <f>ROUND(E394*J394,2)</f>
        <v>0</v>
      </c>
      <c r="L394" s="179">
        <v>21</v>
      </c>
      <c r="M394" s="179">
        <f>G394*(1+L394/100)</f>
        <v>0</v>
      </c>
      <c r="N394" s="179">
        <v>0.00021</v>
      </c>
      <c r="O394" s="179">
        <f>ROUND(E394*N394,2)</f>
        <v>0.01</v>
      </c>
      <c r="P394" s="179">
        <v>0</v>
      </c>
      <c r="Q394" s="179">
        <f>ROUND(E394*P394,2)</f>
        <v>0</v>
      </c>
      <c r="R394" s="179" t="s">
        <v>573</v>
      </c>
      <c r="S394" s="179" t="s">
        <v>154</v>
      </c>
      <c r="T394" s="180" t="s">
        <v>155</v>
      </c>
      <c r="U394" s="172">
        <v>0.05</v>
      </c>
      <c r="V394" s="172">
        <f>ROUND(E394*U394,2)</f>
        <v>2.01</v>
      </c>
      <c r="W394" s="172"/>
      <c r="X394" s="172" t="s">
        <v>156</v>
      </c>
      <c r="Y394" s="173"/>
      <c r="Z394" s="173"/>
      <c r="AA394" s="173"/>
      <c r="AB394" s="173"/>
      <c r="AC394" s="173"/>
      <c r="AD394" s="173"/>
      <c r="AE394" s="173"/>
      <c r="AF394" s="173"/>
      <c r="AG394" s="173" t="s">
        <v>157</v>
      </c>
      <c r="AH394" s="173"/>
      <c r="AI394" s="173"/>
      <c r="AJ394" s="173"/>
      <c r="AK394" s="173"/>
      <c r="AL394" s="173"/>
      <c r="AM394" s="173"/>
      <c r="AN394" s="173"/>
      <c r="AO394" s="173"/>
      <c r="AP394" s="173"/>
      <c r="AQ394" s="173"/>
      <c r="AR394" s="173"/>
      <c r="AS394" s="173"/>
      <c r="AT394" s="173"/>
      <c r="AU394" s="173"/>
      <c r="AV394" s="173"/>
      <c r="AW394" s="173"/>
      <c r="AX394" s="173"/>
      <c r="AY394" s="173"/>
      <c r="AZ394" s="173"/>
      <c r="BA394" s="173"/>
      <c r="BB394" s="173"/>
      <c r="BC394" s="173"/>
      <c r="BD394" s="173"/>
      <c r="BE394" s="173"/>
      <c r="BF394" s="173"/>
      <c r="BG394" s="173"/>
      <c r="BH394" s="173"/>
    </row>
    <row r="395" spans="1:60" s="14" customFormat="1" ht="15" outlineLevel="1">
      <c r="A395" s="181"/>
      <c r="B395" s="182"/>
      <c r="C395" s="149" t="s">
        <v>234</v>
      </c>
      <c r="D395" s="150"/>
      <c r="E395" s="151">
        <v>17.61</v>
      </c>
      <c r="F395" s="172"/>
      <c r="G395" s="172"/>
      <c r="H395" s="172"/>
      <c r="I395" s="172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  <c r="T395" s="172"/>
      <c r="U395" s="172"/>
      <c r="V395" s="172"/>
      <c r="W395" s="172"/>
      <c r="X395" s="172"/>
      <c r="Y395" s="173"/>
      <c r="Z395" s="173"/>
      <c r="AA395" s="173"/>
      <c r="AB395" s="173"/>
      <c r="AC395" s="173"/>
      <c r="AD395" s="173"/>
      <c r="AE395" s="173"/>
      <c r="AF395" s="173"/>
      <c r="AG395" s="173" t="s">
        <v>161</v>
      </c>
      <c r="AH395" s="173">
        <v>0</v>
      </c>
      <c r="AI395" s="173"/>
      <c r="AJ395" s="173"/>
      <c r="AK395" s="173"/>
      <c r="AL395" s="173"/>
      <c r="AM395" s="173"/>
      <c r="AN395" s="173"/>
      <c r="AO395" s="173"/>
      <c r="AP395" s="173"/>
      <c r="AQ395" s="173"/>
      <c r="AR395" s="173"/>
      <c r="AS395" s="173"/>
      <c r="AT395" s="173"/>
      <c r="AU395" s="173"/>
      <c r="AV395" s="173"/>
      <c r="AW395" s="173"/>
      <c r="AX395" s="173"/>
      <c r="AY395" s="173"/>
      <c r="AZ395" s="173"/>
      <c r="BA395" s="173"/>
      <c r="BB395" s="173"/>
      <c r="BC395" s="173"/>
      <c r="BD395" s="173"/>
      <c r="BE395" s="173"/>
      <c r="BF395" s="173"/>
      <c r="BG395" s="173"/>
      <c r="BH395" s="173"/>
    </row>
    <row r="396" spans="1:60" s="14" customFormat="1" ht="15" outlineLevel="1">
      <c r="A396" s="181"/>
      <c r="B396" s="182"/>
      <c r="C396" s="149" t="s">
        <v>235</v>
      </c>
      <c r="D396" s="150"/>
      <c r="E396" s="151">
        <v>15.81</v>
      </c>
      <c r="F396" s="172"/>
      <c r="G396" s="172"/>
      <c r="H396" s="172"/>
      <c r="I396" s="172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  <c r="T396" s="172"/>
      <c r="U396" s="172"/>
      <c r="V396" s="172"/>
      <c r="W396" s="172"/>
      <c r="X396" s="172"/>
      <c r="Y396" s="173"/>
      <c r="Z396" s="173"/>
      <c r="AA396" s="173"/>
      <c r="AB396" s="173"/>
      <c r="AC396" s="173"/>
      <c r="AD396" s="173"/>
      <c r="AE396" s="173"/>
      <c r="AF396" s="173"/>
      <c r="AG396" s="173" t="s">
        <v>161</v>
      </c>
      <c r="AH396" s="173">
        <v>0</v>
      </c>
      <c r="AI396" s="173"/>
      <c r="AJ396" s="173"/>
      <c r="AK396" s="173"/>
      <c r="AL396" s="173"/>
      <c r="AM396" s="173"/>
      <c r="AN396" s="173"/>
      <c r="AO396" s="173"/>
      <c r="AP396" s="173"/>
      <c r="AQ396" s="173"/>
      <c r="AR396" s="173"/>
      <c r="AS396" s="173"/>
      <c r="AT396" s="173"/>
      <c r="AU396" s="173"/>
      <c r="AV396" s="173"/>
      <c r="AW396" s="173"/>
      <c r="AX396" s="173"/>
      <c r="AY396" s="173"/>
      <c r="AZ396" s="173"/>
      <c r="BA396" s="173"/>
      <c r="BB396" s="173"/>
      <c r="BC396" s="173"/>
      <c r="BD396" s="173"/>
      <c r="BE396" s="173"/>
      <c r="BF396" s="173"/>
      <c r="BG396" s="173"/>
      <c r="BH396" s="173"/>
    </row>
    <row r="397" spans="1:60" s="14" customFormat="1" ht="15" outlineLevel="1">
      <c r="A397" s="181"/>
      <c r="B397" s="182"/>
      <c r="C397" s="149" t="s">
        <v>236</v>
      </c>
      <c r="D397" s="150"/>
      <c r="E397" s="151">
        <v>6.74</v>
      </c>
      <c r="F397" s="172"/>
      <c r="G397" s="172"/>
      <c r="H397" s="172"/>
      <c r="I397" s="172"/>
      <c r="J397" s="172"/>
      <c r="K397" s="172"/>
      <c r="L397" s="172"/>
      <c r="M397" s="172"/>
      <c r="N397" s="172"/>
      <c r="O397" s="172"/>
      <c r="P397" s="172"/>
      <c r="Q397" s="172"/>
      <c r="R397" s="172"/>
      <c r="S397" s="172"/>
      <c r="T397" s="172"/>
      <c r="U397" s="172"/>
      <c r="V397" s="172"/>
      <c r="W397" s="172"/>
      <c r="X397" s="172"/>
      <c r="Y397" s="173"/>
      <c r="Z397" s="173"/>
      <c r="AA397" s="173"/>
      <c r="AB397" s="173"/>
      <c r="AC397" s="173"/>
      <c r="AD397" s="173"/>
      <c r="AE397" s="173"/>
      <c r="AF397" s="173"/>
      <c r="AG397" s="173" t="s">
        <v>161</v>
      </c>
      <c r="AH397" s="173">
        <v>0</v>
      </c>
      <c r="AI397" s="173"/>
      <c r="AJ397" s="173"/>
      <c r="AK397" s="173"/>
      <c r="AL397" s="173"/>
      <c r="AM397" s="173"/>
      <c r="AN397" s="173"/>
      <c r="AO397" s="173"/>
      <c r="AP397" s="173"/>
      <c r="AQ397" s="173"/>
      <c r="AR397" s="173"/>
      <c r="AS397" s="173"/>
      <c r="AT397" s="173"/>
      <c r="AU397" s="173"/>
      <c r="AV397" s="173"/>
      <c r="AW397" s="173"/>
      <c r="AX397" s="173"/>
      <c r="AY397" s="173"/>
      <c r="AZ397" s="173"/>
      <c r="BA397" s="173"/>
      <c r="BB397" s="173"/>
      <c r="BC397" s="173"/>
      <c r="BD397" s="173"/>
      <c r="BE397" s="173"/>
      <c r="BF397" s="173"/>
      <c r="BG397" s="173"/>
      <c r="BH397" s="173"/>
    </row>
    <row r="398" spans="1:60" s="14" customFormat="1" ht="22.5" outlineLevel="1">
      <c r="A398" s="165">
        <v>88</v>
      </c>
      <c r="B398" s="166" t="s">
        <v>574</v>
      </c>
      <c r="C398" s="155" t="s">
        <v>575</v>
      </c>
      <c r="D398" s="167" t="s">
        <v>180</v>
      </c>
      <c r="E398" s="168">
        <v>0</v>
      </c>
      <c r="F398" s="169"/>
      <c r="G398" s="170">
        <f>ROUND(E398*F398,2)</f>
        <v>0</v>
      </c>
      <c r="H398" s="169"/>
      <c r="I398" s="170">
        <f>ROUND(E398*H398,2)</f>
        <v>0</v>
      </c>
      <c r="J398" s="169"/>
      <c r="K398" s="170">
        <f>ROUND(E398*J398,2)</f>
        <v>0</v>
      </c>
      <c r="L398" s="170">
        <v>21</v>
      </c>
      <c r="M398" s="170">
        <f>G398*(1+L398/100)</f>
        <v>0</v>
      </c>
      <c r="N398" s="170">
        <v>0</v>
      </c>
      <c r="O398" s="170">
        <f>ROUND(E398*N398,2)</f>
        <v>0</v>
      </c>
      <c r="P398" s="170">
        <v>0</v>
      </c>
      <c r="Q398" s="170">
        <f>ROUND(E398*P398,2)</f>
        <v>0</v>
      </c>
      <c r="R398" s="170" t="s">
        <v>573</v>
      </c>
      <c r="S398" s="170" t="s">
        <v>154</v>
      </c>
      <c r="T398" s="171" t="s">
        <v>155</v>
      </c>
      <c r="U398" s="172">
        <v>0.166</v>
      </c>
      <c r="V398" s="172">
        <f>ROUND(E398*U398,2)</f>
        <v>0</v>
      </c>
      <c r="W398" s="172"/>
      <c r="X398" s="172" t="s">
        <v>156</v>
      </c>
      <c r="Y398" s="173"/>
      <c r="Z398" s="173"/>
      <c r="AA398" s="173"/>
      <c r="AB398" s="173"/>
      <c r="AC398" s="173"/>
      <c r="AD398" s="173"/>
      <c r="AE398" s="173"/>
      <c r="AF398" s="173"/>
      <c r="AG398" s="173" t="s">
        <v>157</v>
      </c>
      <c r="AH398" s="173"/>
      <c r="AI398" s="173"/>
      <c r="AJ398" s="173"/>
      <c r="AK398" s="173"/>
      <c r="AL398" s="173"/>
      <c r="AM398" s="173"/>
      <c r="AN398" s="173"/>
      <c r="AO398" s="173"/>
      <c r="AP398" s="173"/>
      <c r="AQ398" s="173"/>
      <c r="AR398" s="173"/>
      <c r="AS398" s="173"/>
      <c r="AT398" s="173"/>
      <c r="AU398" s="173"/>
      <c r="AV398" s="173"/>
      <c r="AW398" s="173"/>
      <c r="AX398" s="173"/>
      <c r="AY398" s="173"/>
      <c r="AZ398" s="173"/>
      <c r="BA398" s="173"/>
      <c r="BB398" s="173"/>
      <c r="BC398" s="173"/>
      <c r="BD398" s="173"/>
      <c r="BE398" s="173"/>
      <c r="BF398" s="173"/>
      <c r="BG398" s="173"/>
      <c r="BH398" s="173"/>
    </row>
    <row r="399" spans="1:60" s="14" customFormat="1" ht="22.5" outlineLevel="1">
      <c r="A399" s="174">
        <v>89</v>
      </c>
      <c r="B399" s="175" t="s">
        <v>576</v>
      </c>
      <c r="C399" s="139" t="s">
        <v>577</v>
      </c>
      <c r="D399" s="176" t="s">
        <v>180</v>
      </c>
      <c r="E399" s="177">
        <v>8.65</v>
      </c>
      <c r="F399" s="178"/>
      <c r="G399" s="179">
        <f>ROUND(E399*F399,2)</f>
        <v>0</v>
      </c>
      <c r="H399" s="178"/>
      <c r="I399" s="179">
        <f>ROUND(E399*H399,2)</f>
        <v>0</v>
      </c>
      <c r="J399" s="178"/>
      <c r="K399" s="179">
        <f>ROUND(E399*J399,2)</f>
        <v>0</v>
      </c>
      <c r="L399" s="179">
        <v>21</v>
      </c>
      <c r="M399" s="179">
        <f>G399*(1+L399/100)</f>
        <v>0</v>
      </c>
      <c r="N399" s="179">
        <v>0.0008</v>
      </c>
      <c r="O399" s="179">
        <f>ROUND(E399*N399,2)</f>
        <v>0.01</v>
      </c>
      <c r="P399" s="179">
        <v>0</v>
      </c>
      <c r="Q399" s="179">
        <f>ROUND(E399*P399,2)</f>
        <v>0</v>
      </c>
      <c r="R399" s="179" t="s">
        <v>573</v>
      </c>
      <c r="S399" s="179" t="s">
        <v>154</v>
      </c>
      <c r="T399" s="180" t="s">
        <v>155</v>
      </c>
      <c r="U399" s="172">
        <v>0</v>
      </c>
      <c r="V399" s="172">
        <f>ROUND(E399*U399,2)</f>
        <v>0</v>
      </c>
      <c r="W399" s="172"/>
      <c r="X399" s="172" t="s">
        <v>156</v>
      </c>
      <c r="Y399" s="173"/>
      <c r="Z399" s="173"/>
      <c r="AA399" s="173"/>
      <c r="AB399" s="173"/>
      <c r="AC399" s="173"/>
      <c r="AD399" s="173"/>
      <c r="AE399" s="173"/>
      <c r="AF399" s="173"/>
      <c r="AG399" s="173" t="s">
        <v>157</v>
      </c>
      <c r="AH399" s="173"/>
      <c r="AI399" s="173"/>
      <c r="AJ399" s="173"/>
      <c r="AK399" s="173"/>
      <c r="AL399" s="173"/>
      <c r="AM399" s="173"/>
      <c r="AN399" s="173"/>
      <c r="AO399" s="173"/>
      <c r="AP399" s="173"/>
      <c r="AQ399" s="173"/>
      <c r="AR399" s="173"/>
      <c r="AS399" s="173"/>
      <c r="AT399" s="173"/>
      <c r="AU399" s="173"/>
      <c r="AV399" s="173"/>
      <c r="AW399" s="173"/>
      <c r="AX399" s="173"/>
      <c r="AY399" s="173"/>
      <c r="AZ399" s="173"/>
      <c r="BA399" s="173"/>
      <c r="BB399" s="173"/>
      <c r="BC399" s="173"/>
      <c r="BD399" s="173"/>
      <c r="BE399" s="173"/>
      <c r="BF399" s="173"/>
      <c r="BG399" s="173"/>
      <c r="BH399" s="173"/>
    </row>
    <row r="400" spans="1:60" s="14" customFormat="1" ht="15" outlineLevel="1">
      <c r="A400" s="181"/>
      <c r="B400" s="182"/>
      <c r="C400" s="149" t="s">
        <v>498</v>
      </c>
      <c r="D400" s="150"/>
      <c r="E400" s="151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3"/>
      <c r="Z400" s="173"/>
      <c r="AA400" s="173"/>
      <c r="AB400" s="173"/>
      <c r="AC400" s="173"/>
      <c r="AD400" s="173"/>
      <c r="AE400" s="173"/>
      <c r="AF400" s="173"/>
      <c r="AG400" s="173" t="s">
        <v>161</v>
      </c>
      <c r="AH400" s="173">
        <v>0</v>
      </c>
      <c r="AI400" s="173"/>
      <c r="AJ400" s="173"/>
      <c r="AK400" s="173"/>
      <c r="AL400" s="173"/>
      <c r="AM400" s="173"/>
      <c r="AN400" s="173"/>
      <c r="AO400" s="173"/>
      <c r="AP400" s="173"/>
      <c r="AQ400" s="173"/>
      <c r="AR400" s="173"/>
      <c r="AS400" s="173"/>
      <c r="AT400" s="173"/>
      <c r="AU400" s="173"/>
      <c r="AV400" s="173"/>
      <c r="AW400" s="173"/>
      <c r="AX400" s="173"/>
      <c r="AY400" s="173"/>
      <c r="AZ400" s="173"/>
      <c r="BA400" s="173"/>
      <c r="BB400" s="173"/>
      <c r="BC400" s="173"/>
      <c r="BD400" s="173"/>
      <c r="BE400" s="173"/>
      <c r="BF400" s="173"/>
      <c r="BG400" s="173"/>
      <c r="BH400" s="173"/>
    </row>
    <row r="401" spans="1:60" s="14" customFormat="1" ht="15" outlineLevel="1">
      <c r="A401" s="181"/>
      <c r="B401" s="182"/>
      <c r="C401" s="149" t="s">
        <v>578</v>
      </c>
      <c r="D401" s="150"/>
      <c r="E401" s="151">
        <v>5.43</v>
      </c>
      <c r="F401" s="172"/>
      <c r="G401" s="172"/>
      <c r="H401" s="172"/>
      <c r="I401" s="172"/>
      <c r="J401" s="172"/>
      <c r="K401" s="172"/>
      <c r="L401" s="172"/>
      <c r="M401" s="172"/>
      <c r="N401" s="172"/>
      <c r="O401" s="172"/>
      <c r="P401" s="172"/>
      <c r="Q401" s="172"/>
      <c r="R401" s="172"/>
      <c r="S401" s="172"/>
      <c r="T401" s="172"/>
      <c r="U401" s="172"/>
      <c r="V401" s="172"/>
      <c r="W401" s="172"/>
      <c r="X401" s="172"/>
      <c r="Y401" s="173"/>
      <c r="Z401" s="173"/>
      <c r="AA401" s="173"/>
      <c r="AB401" s="173"/>
      <c r="AC401" s="173"/>
      <c r="AD401" s="173"/>
      <c r="AE401" s="173"/>
      <c r="AF401" s="173"/>
      <c r="AG401" s="173" t="s">
        <v>161</v>
      </c>
      <c r="AH401" s="173">
        <v>0</v>
      </c>
      <c r="AI401" s="173"/>
      <c r="AJ401" s="173"/>
      <c r="AK401" s="173"/>
      <c r="AL401" s="173"/>
      <c r="AM401" s="173"/>
      <c r="AN401" s="173"/>
      <c r="AO401" s="173"/>
      <c r="AP401" s="173"/>
      <c r="AQ401" s="173"/>
      <c r="AR401" s="173"/>
      <c r="AS401" s="173"/>
      <c r="AT401" s="173"/>
      <c r="AU401" s="173"/>
      <c r="AV401" s="173"/>
      <c r="AW401" s="173"/>
      <c r="AX401" s="173"/>
      <c r="AY401" s="173"/>
      <c r="AZ401" s="173"/>
      <c r="BA401" s="173"/>
      <c r="BB401" s="173"/>
      <c r="BC401" s="173"/>
      <c r="BD401" s="173"/>
      <c r="BE401" s="173"/>
      <c r="BF401" s="173"/>
      <c r="BG401" s="173"/>
      <c r="BH401" s="173"/>
    </row>
    <row r="402" spans="1:60" s="14" customFormat="1" ht="15" outlineLevel="1">
      <c r="A402" s="181"/>
      <c r="B402" s="182"/>
      <c r="C402" s="149" t="s">
        <v>579</v>
      </c>
      <c r="D402" s="150"/>
      <c r="E402" s="151">
        <v>3.22</v>
      </c>
      <c r="F402" s="172"/>
      <c r="G402" s="172"/>
      <c r="H402" s="172"/>
      <c r="I402" s="172"/>
      <c r="J402" s="172"/>
      <c r="K402" s="172"/>
      <c r="L402" s="172"/>
      <c r="M402" s="172"/>
      <c r="N402" s="172"/>
      <c r="O402" s="172"/>
      <c r="P402" s="172"/>
      <c r="Q402" s="172"/>
      <c r="R402" s="172"/>
      <c r="S402" s="172"/>
      <c r="T402" s="172"/>
      <c r="U402" s="172"/>
      <c r="V402" s="172"/>
      <c r="W402" s="172"/>
      <c r="X402" s="172"/>
      <c r="Y402" s="173"/>
      <c r="Z402" s="173"/>
      <c r="AA402" s="173"/>
      <c r="AB402" s="173"/>
      <c r="AC402" s="173"/>
      <c r="AD402" s="173"/>
      <c r="AE402" s="173"/>
      <c r="AF402" s="173"/>
      <c r="AG402" s="173" t="s">
        <v>161</v>
      </c>
      <c r="AH402" s="173">
        <v>0</v>
      </c>
      <c r="AI402" s="173"/>
      <c r="AJ402" s="173"/>
      <c r="AK402" s="173"/>
      <c r="AL402" s="173"/>
      <c r="AM402" s="173"/>
      <c r="AN402" s="173"/>
      <c r="AO402" s="173"/>
      <c r="AP402" s="173"/>
      <c r="AQ402" s="173"/>
      <c r="AR402" s="173"/>
      <c r="AS402" s="173"/>
      <c r="AT402" s="173"/>
      <c r="AU402" s="173"/>
      <c r="AV402" s="173"/>
      <c r="AW402" s="173"/>
      <c r="AX402" s="173"/>
      <c r="AY402" s="173"/>
      <c r="AZ402" s="173"/>
      <c r="BA402" s="173"/>
      <c r="BB402" s="173"/>
      <c r="BC402" s="173"/>
      <c r="BD402" s="173"/>
      <c r="BE402" s="173"/>
      <c r="BF402" s="173"/>
      <c r="BG402" s="173"/>
      <c r="BH402" s="173"/>
    </row>
    <row r="403" spans="1:60" s="14" customFormat="1" ht="22.5" outlineLevel="1">
      <c r="A403" s="165">
        <v>90</v>
      </c>
      <c r="B403" s="166" t="s">
        <v>580</v>
      </c>
      <c r="C403" s="155" t="s">
        <v>581</v>
      </c>
      <c r="D403" s="167" t="s">
        <v>180</v>
      </c>
      <c r="E403" s="168">
        <v>40.16</v>
      </c>
      <c r="F403" s="169"/>
      <c r="G403" s="170">
        <f>ROUND(E403*F403,2)</f>
        <v>0</v>
      </c>
      <c r="H403" s="169"/>
      <c r="I403" s="170">
        <f>ROUND(E403*H403,2)</f>
        <v>0</v>
      </c>
      <c r="J403" s="169"/>
      <c r="K403" s="170">
        <f>ROUND(E403*J403,2)</f>
        <v>0</v>
      </c>
      <c r="L403" s="170">
        <v>21</v>
      </c>
      <c r="M403" s="170">
        <f>G403*(1+L403/100)</f>
        <v>0</v>
      </c>
      <c r="N403" s="170">
        <v>0.00483</v>
      </c>
      <c r="O403" s="170">
        <f>ROUND(E403*N403,2)</f>
        <v>0.19</v>
      </c>
      <c r="P403" s="170">
        <v>0</v>
      </c>
      <c r="Q403" s="170">
        <f>ROUND(E403*P403,2)</f>
        <v>0</v>
      </c>
      <c r="R403" s="170" t="s">
        <v>573</v>
      </c>
      <c r="S403" s="170" t="s">
        <v>154</v>
      </c>
      <c r="T403" s="171" t="s">
        <v>155</v>
      </c>
      <c r="U403" s="172">
        <v>0.97</v>
      </c>
      <c r="V403" s="172">
        <f>ROUND(E403*U403,2)</f>
        <v>38.96</v>
      </c>
      <c r="W403" s="172"/>
      <c r="X403" s="172" t="s">
        <v>156</v>
      </c>
      <c r="Y403" s="173"/>
      <c r="Z403" s="173"/>
      <c r="AA403" s="173"/>
      <c r="AB403" s="173"/>
      <c r="AC403" s="173"/>
      <c r="AD403" s="173"/>
      <c r="AE403" s="173"/>
      <c r="AF403" s="173"/>
      <c r="AG403" s="173" t="s">
        <v>157</v>
      </c>
      <c r="AH403" s="173"/>
      <c r="AI403" s="173"/>
      <c r="AJ403" s="173"/>
      <c r="AK403" s="173"/>
      <c r="AL403" s="173"/>
      <c r="AM403" s="173"/>
      <c r="AN403" s="173"/>
      <c r="AO403" s="173"/>
      <c r="AP403" s="173"/>
      <c r="AQ403" s="173"/>
      <c r="AR403" s="173"/>
      <c r="AS403" s="173"/>
      <c r="AT403" s="173"/>
      <c r="AU403" s="173"/>
      <c r="AV403" s="173"/>
      <c r="AW403" s="173"/>
      <c r="AX403" s="173"/>
      <c r="AY403" s="173"/>
      <c r="AZ403" s="173"/>
      <c r="BA403" s="173"/>
      <c r="BB403" s="173"/>
      <c r="BC403" s="173"/>
      <c r="BD403" s="173"/>
      <c r="BE403" s="173"/>
      <c r="BF403" s="173"/>
      <c r="BG403" s="173"/>
      <c r="BH403" s="173"/>
    </row>
    <row r="404" spans="1:60" s="14" customFormat="1" ht="15" outlineLevel="1">
      <c r="A404" s="174">
        <v>91</v>
      </c>
      <c r="B404" s="175" t="s">
        <v>582</v>
      </c>
      <c r="C404" s="139" t="s">
        <v>583</v>
      </c>
      <c r="D404" s="176" t="s">
        <v>188</v>
      </c>
      <c r="E404" s="177">
        <v>72.859</v>
      </c>
      <c r="F404" s="178"/>
      <c r="G404" s="179">
        <f>ROUND(E404*F404,2)</f>
        <v>0</v>
      </c>
      <c r="H404" s="178"/>
      <c r="I404" s="179">
        <f>ROUND(E404*H404,2)</f>
        <v>0</v>
      </c>
      <c r="J404" s="178"/>
      <c r="K404" s="179">
        <f>ROUND(E404*J404,2)</f>
        <v>0</v>
      </c>
      <c r="L404" s="179">
        <v>21</v>
      </c>
      <c r="M404" s="179">
        <f>G404*(1+L404/100)</f>
        <v>0</v>
      </c>
      <c r="N404" s="179">
        <v>4E-05</v>
      </c>
      <c r="O404" s="179">
        <f>ROUND(E404*N404,2)</f>
        <v>0</v>
      </c>
      <c r="P404" s="179">
        <v>0</v>
      </c>
      <c r="Q404" s="179">
        <f>ROUND(E404*P404,2)</f>
        <v>0</v>
      </c>
      <c r="R404" s="179" t="s">
        <v>573</v>
      </c>
      <c r="S404" s="179" t="s">
        <v>154</v>
      </c>
      <c r="T404" s="180" t="s">
        <v>155</v>
      </c>
      <c r="U404" s="172">
        <v>0.07</v>
      </c>
      <c r="V404" s="172">
        <f>ROUND(E404*U404,2)</f>
        <v>5.1</v>
      </c>
      <c r="W404" s="172"/>
      <c r="X404" s="172" t="s">
        <v>156</v>
      </c>
      <c r="Y404" s="173"/>
      <c r="Z404" s="173"/>
      <c r="AA404" s="173"/>
      <c r="AB404" s="173"/>
      <c r="AC404" s="173"/>
      <c r="AD404" s="173"/>
      <c r="AE404" s="173"/>
      <c r="AF404" s="173"/>
      <c r="AG404" s="173" t="s">
        <v>157</v>
      </c>
      <c r="AH404" s="173"/>
      <c r="AI404" s="173"/>
      <c r="AJ404" s="173"/>
      <c r="AK404" s="173"/>
      <c r="AL404" s="173"/>
      <c r="AM404" s="173"/>
      <c r="AN404" s="173"/>
      <c r="AO404" s="173"/>
      <c r="AP404" s="173"/>
      <c r="AQ404" s="173"/>
      <c r="AR404" s="173"/>
      <c r="AS404" s="173"/>
      <c r="AT404" s="173"/>
      <c r="AU404" s="173"/>
      <c r="AV404" s="173"/>
      <c r="AW404" s="173"/>
      <c r="AX404" s="173"/>
      <c r="AY404" s="173"/>
      <c r="AZ404" s="173"/>
      <c r="BA404" s="173"/>
      <c r="BB404" s="173"/>
      <c r="BC404" s="173"/>
      <c r="BD404" s="173"/>
      <c r="BE404" s="173"/>
      <c r="BF404" s="173"/>
      <c r="BG404" s="173"/>
      <c r="BH404" s="173"/>
    </row>
    <row r="405" spans="1:60" s="14" customFormat="1" ht="15" outlineLevel="1">
      <c r="A405" s="181"/>
      <c r="B405" s="182"/>
      <c r="C405" s="346" t="s">
        <v>584</v>
      </c>
      <c r="D405" s="347"/>
      <c r="E405" s="347"/>
      <c r="F405" s="347"/>
      <c r="G405" s="347"/>
      <c r="H405" s="172"/>
      <c r="I405" s="172"/>
      <c r="J405" s="172"/>
      <c r="K405" s="172"/>
      <c r="L405" s="172"/>
      <c r="M405" s="172"/>
      <c r="N405" s="172"/>
      <c r="O405" s="172"/>
      <c r="P405" s="172"/>
      <c r="Q405" s="172"/>
      <c r="R405" s="172"/>
      <c r="S405" s="172"/>
      <c r="T405" s="172"/>
      <c r="U405" s="172"/>
      <c r="V405" s="172"/>
      <c r="W405" s="172"/>
      <c r="X405" s="172"/>
      <c r="Y405" s="173"/>
      <c r="Z405" s="173"/>
      <c r="AA405" s="173"/>
      <c r="AB405" s="173"/>
      <c r="AC405" s="173"/>
      <c r="AD405" s="173"/>
      <c r="AE405" s="173"/>
      <c r="AF405" s="173"/>
      <c r="AG405" s="173" t="s">
        <v>195</v>
      </c>
      <c r="AH405" s="173"/>
      <c r="AI405" s="173"/>
      <c r="AJ405" s="173"/>
      <c r="AK405" s="173"/>
      <c r="AL405" s="173"/>
      <c r="AM405" s="173"/>
      <c r="AN405" s="173"/>
      <c r="AO405" s="173"/>
      <c r="AP405" s="173"/>
      <c r="AQ405" s="173"/>
      <c r="AR405" s="173"/>
      <c r="AS405" s="173"/>
      <c r="AT405" s="173"/>
      <c r="AU405" s="173"/>
      <c r="AV405" s="173"/>
      <c r="AW405" s="173"/>
      <c r="AX405" s="173"/>
      <c r="AY405" s="173"/>
      <c r="AZ405" s="173"/>
      <c r="BA405" s="173"/>
      <c r="BB405" s="173"/>
      <c r="BC405" s="173"/>
      <c r="BD405" s="173"/>
      <c r="BE405" s="173"/>
      <c r="BF405" s="173"/>
      <c r="BG405" s="173"/>
      <c r="BH405" s="173"/>
    </row>
    <row r="406" spans="1:60" s="14" customFormat="1" ht="33.75" outlineLevel="1">
      <c r="A406" s="181"/>
      <c r="B406" s="182"/>
      <c r="C406" s="149" t="s">
        <v>585</v>
      </c>
      <c r="D406" s="150"/>
      <c r="E406" s="151">
        <v>41.41</v>
      </c>
      <c r="F406" s="172"/>
      <c r="G406" s="172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  <c r="T406" s="172"/>
      <c r="U406" s="172"/>
      <c r="V406" s="172"/>
      <c r="W406" s="172"/>
      <c r="X406" s="172"/>
      <c r="Y406" s="173"/>
      <c r="Z406" s="173"/>
      <c r="AA406" s="173"/>
      <c r="AB406" s="173"/>
      <c r="AC406" s="173"/>
      <c r="AD406" s="173"/>
      <c r="AE406" s="173"/>
      <c r="AF406" s="173"/>
      <c r="AG406" s="173" t="s">
        <v>161</v>
      </c>
      <c r="AH406" s="173">
        <v>0</v>
      </c>
      <c r="AI406" s="173"/>
      <c r="AJ406" s="173"/>
      <c r="AK406" s="173"/>
      <c r="AL406" s="173"/>
      <c r="AM406" s="173"/>
      <c r="AN406" s="173"/>
      <c r="AO406" s="173"/>
      <c r="AP406" s="173"/>
      <c r="AQ406" s="173"/>
      <c r="AR406" s="173"/>
      <c r="AS406" s="173"/>
      <c r="AT406" s="173"/>
      <c r="AU406" s="173"/>
      <c r="AV406" s="173"/>
      <c r="AW406" s="173"/>
      <c r="AX406" s="173"/>
      <c r="AY406" s="173"/>
      <c r="AZ406" s="173"/>
      <c r="BA406" s="173"/>
      <c r="BB406" s="173"/>
      <c r="BC406" s="173"/>
      <c r="BD406" s="173"/>
      <c r="BE406" s="173"/>
      <c r="BF406" s="173"/>
      <c r="BG406" s="173"/>
      <c r="BH406" s="173"/>
    </row>
    <row r="407" spans="1:60" s="14" customFormat="1" ht="15" outlineLevel="1">
      <c r="A407" s="181"/>
      <c r="B407" s="182"/>
      <c r="C407" s="149" t="s">
        <v>586</v>
      </c>
      <c r="D407" s="150"/>
      <c r="E407" s="151">
        <v>-3.55</v>
      </c>
      <c r="F407" s="172"/>
      <c r="G407" s="172"/>
      <c r="H407" s="172"/>
      <c r="I407" s="172"/>
      <c r="J407" s="172"/>
      <c r="K407" s="172"/>
      <c r="L407" s="172"/>
      <c r="M407" s="172"/>
      <c r="N407" s="172"/>
      <c r="O407" s="172"/>
      <c r="P407" s="172"/>
      <c r="Q407" s="172"/>
      <c r="R407" s="172"/>
      <c r="S407" s="172"/>
      <c r="T407" s="172"/>
      <c r="U407" s="172"/>
      <c r="V407" s="172"/>
      <c r="W407" s="172"/>
      <c r="X407" s="172"/>
      <c r="Y407" s="173"/>
      <c r="Z407" s="173"/>
      <c r="AA407" s="173"/>
      <c r="AB407" s="173"/>
      <c r="AC407" s="173"/>
      <c r="AD407" s="173"/>
      <c r="AE407" s="173"/>
      <c r="AF407" s="173"/>
      <c r="AG407" s="173" t="s">
        <v>161</v>
      </c>
      <c r="AH407" s="173">
        <v>0</v>
      </c>
      <c r="AI407" s="173"/>
      <c r="AJ407" s="173"/>
      <c r="AK407" s="173"/>
      <c r="AL407" s="173"/>
      <c r="AM407" s="173"/>
      <c r="AN407" s="173"/>
      <c r="AO407" s="173"/>
      <c r="AP407" s="173"/>
      <c r="AQ407" s="173"/>
      <c r="AR407" s="173"/>
      <c r="AS407" s="173"/>
      <c r="AT407" s="173"/>
      <c r="AU407" s="173"/>
      <c r="AV407" s="173"/>
      <c r="AW407" s="173"/>
      <c r="AX407" s="173"/>
      <c r="AY407" s="173"/>
      <c r="AZ407" s="173"/>
      <c r="BA407" s="173"/>
      <c r="BB407" s="173"/>
      <c r="BC407" s="173"/>
      <c r="BD407" s="173"/>
      <c r="BE407" s="173"/>
      <c r="BF407" s="173"/>
      <c r="BG407" s="173"/>
      <c r="BH407" s="173"/>
    </row>
    <row r="408" spans="1:60" s="14" customFormat="1" ht="22.5" outlineLevel="1">
      <c r="A408" s="181"/>
      <c r="B408" s="182"/>
      <c r="C408" s="149" t="s">
        <v>587</v>
      </c>
      <c r="D408" s="150"/>
      <c r="E408" s="151">
        <v>28.325</v>
      </c>
      <c r="F408" s="172"/>
      <c r="G408" s="172"/>
      <c r="H408" s="172"/>
      <c r="I408" s="172"/>
      <c r="J408" s="172"/>
      <c r="K408" s="172"/>
      <c r="L408" s="172"/>
      <c r="M408" s="172"/>
      <c r="N408" s="172"/>
      <c r="O408" s="172"/>
      <c r="P408" s="172"/>
      <c r="Q408" s="172"/>
      <c r="R408" s="172"/>
      <c r="S408" s="172"/>
      <c r="T408" s="172"/>
      <c r="U408" s="172"/>
      <c r="V408" s="172"/>
      <c r="W408" s="172"/>
      <c r="X408" s="172"/>
      <c r="Y408" s="173"/>
      <c r="Z408" s="173"/>
      <c r="AA408" s="173"/>
      <c r="AB408" s="173"/>
      <c r="AC408" s="173"/>
      <c r="AD408" s="173"/>
      <c r="AE408" s="173"/>
      <c r="AF408" s="173"/>
      <c r="AG408" s="173" t="s">
        <v>161</v>
      </c>
      <c r="AH408" s="173">
        <v>0</v>
      </c>
      <c r="AI408" s="173"/>
      <c r="AJ408" s="173"/>
      <c r="AK408" s="173"/>
      <c r="AL408" s="173"/>
      <c r="AM408" s="173"/>
      <c r="AN408" s="173"/>
      <c r="AO408" s="173"/>
      <c r="AP408" s="173"/>
      <c r="AQ408" s="173"/>
      <c r="AR408" s="173"/>
      <c r="AS408" s="173"/>
      <c r="AT408" s="173"/>
      <c r="AU408" s="173"/>
      <c r="AV408" s="173"/>
      <c r="AW408" s="173"/>
      <c r="AX408" s="173"/>
      <c r="AY408" s="173"/>
      <c r="AZ408" s="173"/>
      <c r="BA408" s="173"/>
      <c r="BB408" s="173"/>
      <c r="BC408" s="173"/>
      <c r="BD408" s="173"/>
      <c r="BE408" s="173"/>
      <c r="BF408" s="173"/>
      <c r="BG408" s="173"/>
      <c r="BH408" s="173"/>
    </row>
    <row r="409" spans="1:60" s="14" customFormat="1" ht="15" outlineLevel="1">
      <c r="A409" s="181"/>
      <c r="B409" s="182"/>
      <c r="C409" s="149" t="s">
        <v>586</v>
      </c>
      <c r="D409" s="150"/>
      <c r="E409" s="151">
        <v>-3.55</v>
      </c>
      <c r="F409" s="172"/>
      <c r="G409" s="172"/>
      <c r="H409" s="172"/>
      <c r="I409" s="172"/>
      <c r="J409" s="172"/>
      <c r="K409" s="172"/>
      <c r="L409" s="172"/>
      <c r="M409" s="172"/>
      <c r="N409" s="172"/>
      <c r="O409" s="172"/>
      <c r="P409" s="172"/>
      <c r="Q409" s="172"/>
      <c r="R409" s="172"/>
      <c r="S409" s="172"/>
      <c r="T409" s="172"/>
      <c r="U409" s="172"/>
      <c r="V409" s="172"/>
      <c r="W409" s="172"/>
      <c r="X409" s="172"/>
      <c r="Y409" s="173"/>
      <c r="Z409" s="173"/>
      <c r="AA409" s="173"/>
      <c r="AB409" s="173"/>
      <c r="AC409" s="173"/>
      <c r="AD409" s="173"/>
      <c r="AE409" s="173"/>
      <c r="AF409" s="173"/>
      <c r="AG409" s="173" t="s">
        <v>161</v>
      </c>
      <c r="AH409" s="173">
        <v>0</v>
      </c>
      <c r="AI409" s="173"/>
      <c r="AJ409" s="173"/>
      <c r="AK409" s="173"/>
      <c r="AL409" s="173"/>
      <c r="AM409" s="173"/>
      <c r="AN409" s="173"/>
      <c r="AO409" s="173"/>
      <c r="AP409" s="173"/>
      <c r="AQ409" s="173"/>
      <c r="AR409" s="173"/>
      <c r="AS409" s="173"/>
      <c r="AT409" s="173"/>
      <c r="AU409" s="173"/>
      <c r="AV409" s="173"/>
      <c r="AW409" s="173"/>
      <c r="AX409" s="173"/>
      <c r="AY409" s="173"/>
      <c r="AZ409" s="173"/>
      <c r="BA409" s="173"/>
      <c r="BB409" s="173"/>
      <c r="BC409" s="173"/>
      <c r="BD409" s="173"/>
      <c r="BE409" s="173"/>
      <c r="BF409" s="173"/>
      <c r="BG409" s="173"/>
      <c r="BH409" s="173"/>
    </row>
    <row r="410" spans="1:60" s="14" customFormat="1" ht="15" outlineLevel="1">
      <c r="A410" s="181"/>
      <c r="B410" s="182"/>
      <c r="C410" s="149" t="s">
        <v>588</v>
      </c>
      <c r="D410" s="150"/>
      <c r="E410" s="151">
        <v>11.174</v>
      </c>
      <c r="F410" s="172"/>
      <c r="G410" s="172"/>
      <c r="H410" s="172"/>
      <c r="I410" s="172"/>
      <c r="J410" s="172"/>
      <c r="K410" s="172"/>
      <c r="L410" s="172"/>
      <c r="M410" s="172"/>
      <c r="N410" s="172"/>
      <c r="O410" s="172"/>
      <c r="P410" s="172"/>
      <c r="Q410" s="172"/>
      <c r="R410" s="172"/>
      <c r="S410" s="172"/>
      <c r="T410" s="172"/>
      <c r="U410" s="172"/>
      <c r="V410" s="172"/>
      <c r="W410" s="172"/>
      <c r="X410" s="172"/>
      <c r="Y410" s="173"/>
      <c r="Z410" s="173"/>
      <c r="AA410" s="173"/>
      <c r="AB410" s="173"/>
      <c r="AC410" s="173"/>
      <c r="AD410" s="173"/>
      <c r="AE410" s="173"/>
      <c r="AF410" s="173"/>
      <c r="AG410" s="173" t="s">
        <v>161</v>
      </c>
      <c r="AH410" s="173">
        <v>0</v>
      </c>
      <c r="AI410" s="173"/>
      <c r="AJ410" s="173"/>
      <c r="AK410" s="173"/>
      <c r="AL410" s="173"/>
      <c r="AM410" s="173"/>
      <c r="AN410" s="173"/>
      <c r="AO410" s="173"/>
      <c r="AP410" s="173"/>
      <c r="AQ410" s="173"/>
      <c r="AR410" s="173"/>
      <c r="AS410" s="173"/>
      <c r="AT410" s="173"/>
      <c r="AU410" s="173"/>
      <c r="AV410" s="173"/>
      <c r="AW410" s="173"/>
      <c r="AX410" s="173"/>
      <c r="AY410" s="173"/>
      <c r="AZ410" s="173"/>
      <c r="BA410" s="173"/>
      <c r="BB410" s="173"/>
      <c r="BC410" s="173"/>
      <c r="BD410" s="173"/>
      <c r="BE410" s="173"/>
      <c r="BF410" s="173"/>
      <c r="BG410" s="173"/>
      <c r="BH410" s="173"/>
    </row>
    <row r="411" spans="1:60" s="14" customFormat="1" ht="15" outlineLevel="1">
      <c r="A411" s="181"/>
      <c r="B411" s="182"/>
      <c r="C411" s="149" t="s">
        <v>589</v>
      </c>
      <c r="D411" s="150"/>
      <c r="E411" s="151">
        <v>-0.95</v>
      </c>
      <c r="F411" s="172"/>
      <c r="G411" s="172"/>
      <c r="H411" s="172"/>
      <c r="I411" s="172"/>
      <c r="J411" s="172"/>
      <c r="K411" s="172"/>
      <c r="L411" s="172"/>
      <c r="M411" s="172"/>
      <c r="N411" s="172"/>
      <c r="O411" s="172"/>
      <c r="P411" s="172"/>
      <c r="Q411" s="172"/>
      <c r="R411" s="172"/>
      <c r="S411" s="172"/>
      <c r="T411" s="172"/>
      <c r="U411" s="172"/>
      <c r="V411" s="172"/>
      <c r="W411" s="172"/>
      <c r="X411" s="172"/>
      <c r="Y411" s="173"/>
      <c r="Z411" s="173"/>
      <c r="AA411" s="173"/>
      <c r="AB411" s="173"/>
      <c r="AC411" s="173"/>
      <c r="AD411" s="173"/>
      <c r="AE411" s="173"/>
      <c r="AF411" s="173"/>
      <c r="AG411" s="173" t="s">
        <v>161</v>
      </c>
      <c r="AH411" s="173">
        <v>0</v>
      </c>
      <c r="AI411" s="173"/>
      <c r="AJ411" s="173"/>
      <c r="AK411" s="173"/>
      <c r="AL411" s="173"/>
      <c r="AM411" s="173"/>
      <c r="AN411" s="173"/>
      <c r="AO411" s="173"/>
      <c r="AP411" s="173"/>
      <c r="AQ411" s="173"/>
      <c r="AR411" s="173"/>
      <c r="AS411" s="173"/>
      <c r="AT411" s="173"/>
      <c r="AU411" s="173"/>
      <c r="AV411" s="173"/>
      <c r="AW411" s="173"/>
      <c r="AX411" s="173"/>
      <c r="AY411" s="173"/>
      <c r="AZ411" s="173"/>
      <c r="BA411" s="173"/>
      <c r="BB411" s="173"/>
      <c r="BC411" s="173"/>
      <c r="BD411" s="173"/>
      <c r="BE411" s="173"/>
      <c r="BF411" s="173"/>
      <c r="BG411" s="173"/>
      <c r="BH411" s="173"/>
    </row>
    <row r="412" spans="1:60" s="14" customFormat="1" ht="22.5" outlineLevel="1">
      <c r="A412" s="174">
        <v>92</v>
      </c>
      <c r="B412" s="175" t="s">
        <v>590</v>
      </c>
      <c r="C412" s="139" t="s">
        <v>591</v>
      </c>
      <c r="D412" s="176" t="s">
        <v>180</v>
      </c>
      <c r="E412" s="177">
        <v>46.184</v>
      </c>
      <c r="F412" s="178"/>
      <c r="G412" s="179">
        <f>ROUND(E412*F412,2)</f>
        <v>0</v>
      </c>
      <c r="H412" s="178"/>
      <c r="I412" s="179">
        <f>ROUND(E412*H412,2)</f>
        <v>0</v>
      </c>
      <c r="J412" s="178"/>
      <c r="K412" s="179">
        <f>ROUND(E412*J412,2)</f>
        <v>0</v>
      </c>
      <c r="L412" s="179">
        <v>21</v>
      </c>
      <c r="M412" s="179">
        <f>G412*(1+L412/100)</f>
        <v>0</v>
      </c>
      <c r="N412" s="179">
        <v>0.0142</v>
      </c>
      <c r="O412" s="179">
        <f>ROUND(E412*N412,2)</f>
        <v>0.66</v>
      </c>
      <c r="P412" s="179">
        <v>0</v>
      </c>
      <c r="Q412" s="179">
        <f>ROUND(E412*P412,2)</f>
        <v>0</v>
      </c>
      <c r="R412" s="179" t="s">
        <v>550</v>
      </c>
      <c r="S412" s="179" t="s">
        <v>154</v>
      </c>
      <c r="T412" s="180" t="s">
        <v>155</v>
      </c>
      <c r="U412" s="172">
        <v>0</v>
      </c>
      <c r="V412" s="172">
        <f>ROUND(E412*U412,2)</f>
        <v>0</v>
      </c>
      <c r="W412" s="172"/>
      <c r="X412" s="172" t="s">
        <v>376</v>
      </c>
      <c r="Y412" s="173"/>
      <c r="Z412" s="173"/>
      <c r="AA412" s="173"/>
      <c r="AB412" s="173"/>
      <c r="AC412" s="173"/>
      <c r="AD412" s="173"/>
      <c r="AE412" s="173"/>
      <c r="AF412" s="173"/>
      <c r="AG412" s="173" t="s">
        <v>377</v>
      </c>
      <c r="AH412" s="173"/>
      <c r="AI412" s="173"/>
      <c r="AJ412" s="173"/>
      <c r="AK412" s="173"/>
      <c r="AL412" s="173"/>
      <c r="AM412" s="173"/>
      <c r="AN412" s="173"/>
      <c r="AO412" s="173"/>
      <c r="AP412" s="173"/>
      <c r="AQ412" s="173"/>
      <c r="AR412" s="173"/>
      <c r="AS412" s="173"/>
      <c r="AT412" s="173"/>
      <c r="AU412" s="173"/>
      <c r="AV412" s="173"/>
      <c r="AW412" s="173"/>
      <c r="AX412" s="173"/>
      <c r="AY412" s="173"/>
      <c r="AZ412" s="173"/>
      <c r="BA412" s="173"/>
      <c r="BB412" s="173"/>
      <c r="BC412" s="173"/>
      <c r="BD412" s="173"/>
      <c r="BE412" s="173"/>
      <c r="BF412" s="173"/>
      <c r="BG412" s="173"/>
      <c r="BH412" s="173"/>
    </row>
    <row r="413" spans="1:60" s="14" customFormat="1" ht="15" outlineLevel="1">
      <c r="A413" s="181"/>
      <c r="B413" s="182"/>
      <c r="C413" s="149" t="s">
        <v>592</v>
      </c>
      <c r="D413" s="150"/>
      <c r="E413" s="151">
        <v>46.184</v>
      </c>
      <c r="F413" s="172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2"/>
      <c r="R413" s="172"/>
      <c r="S413" s="172"/>
      <c r="T413" s="172"/>
      <c r="U413" s="172"/>
      <c r="V413" s="172"/>
      <c r="W413" s="172"/>
      <c r="X413" s="172"/>
      <c r="Y413" s="173"/>
      <c r="Z413" s="173"/>
      <c r="AA413" s="173"/>
      <c r="AB413" s="173"/>
      <c r="AC413" s="173"/>
      <c r="AD413" s="173"/>
      <c r="AE413" s="173"/>
      <c r="AF413" s="173"/>
      <c r="AG413" s="173" t="s">
        <v>161</v>
      </c>
      <c r="AH413" s="173">
        <v>0</v>
      </c>
      <c r="AI413" s="173"/>
      <c r="AJ413" s="173"/>
      <c r="AK413" s="173"/>
      <c r="AL413" s="173"/>
      <c r="AM413" s="173"/>
      <c r="AN413" s="173"/>
      <c r="AO413" s="173"/>
      <c r="AP413" s="173"/>
      <c r="AQ413" s="173"/>
      <c r="AR413" s="173"/>
      <c r="AS413" s="173"/>
      <c r="AT413" s="173"/>
      <c r="AU413" s="173"/>
      <c r="AV413" s="173"/>
      <c r="AW413" s="173"/>
      <c r="AX413" s="173"/>
      <c r="AY413" s="173"/>
      <c r="AZ413" s="173"/>
      <c r="BA413" s="173"/>
      <c r="BB413" s="173"/>
      <c r="BC413" s="173"/>
      <c r="BD413" s="173"/>
      <c r="BE413" s="173"/>
      <c r="BF413" s="173"/>
      <c r="BG413" s="173"/>
      <c r="BH413" s="173"/>
    </row>
    <row r="414" spans="1:60" s="14" customFormat="1" ht="22.5" outlineLevel="1">
      <c r="A414" s="174">
        <v>93</v>
      </c>
      <c r="B414" s="175" t="s">
        <v>593</v>
      </c>
      <c r="C414" s="139" t="s">
        <v>594</v>
      </c>
      <c r="D414" s="176" t="s">
        <v>491</v>
      </c>
      <c r="E414" s="177">
        <v>0.86805</v>
      </c>
      <c r="F414" s="178"/>
      <c r="G414" s="179">
        <f>ROUND(E414*F414,2)</f>
        <v>0</v>
      </c>
      <c r="H414" s="178"/>
      <c r="I414" s="179">
        <f>ROUND(E414*H414,2)</f>
        <v>0</v>
      </c>
      <c r="J414" s="178"/>
      <c r="K414" s="179">
        <f>ROUND(E414*J414,2)</f>
        <v>0</v>
      </c>
      <c r="L414" s="179">
        <v>21</v>
      </c>
      <c r="M414" s="179">
        <f>G414*(1+L414/100)</f>
        <v>0</v>
      </c>
      <c r="N414" s="179">
        <v>0</v>
      </c>
      <c r="O414" s="179">
        <f>ROUND(E414*N414,2)</f>
        <v>0</v>
      </c>
      <c r="P414" s="179">
        <v>0</v>
      </c>
      <c r="Q414" s="179">
        <f>ROUND(E414*P414,2)</f>
        <v>0</v>
      </c>
      <c r="R414" s="179" t="s">
        <v>573</v>
      </c>
      <c r="S414" s="179" t="s">
        <v>154</v>
      </c>
      <c r="T414" s="180" t="s">
        <v>155</v>
      </c>
      <c r="U414" s="172">
        <v>1.598</v>
      </c>
      <c r="V414" s="172">
        <f>ROUND(E414*U414,2)</f>
        <v>1.39</v>
      </c>
      <c r="W414" s="172"/>
      <c r="X414" s="172" t="s">
        <v>492</v>
      </c>
      <c r="Y414" s="173"/>
      <c r="Z414" s="173"/>
      <c r="AA414" s="173"/>
      <c r="AB414" s="173"/>
      <c r="AC414" s="173"/>
      <c r="AD414" s="173"/>
      <c r="AE414" s="173"/>
      <c r="AF414" s="173"/>
      <c r="AG414" s="173" t="s">
        <v>493</v>
      </c>
      <c r="AH414" s="173"/>
      <c r="AI414" s="173"/>
      <c r="AJ414" s="173"/>
      <c r="AK414" s="173"/>
      <c r="AL414" s="173"/>
      <c r="AM414" s="173"/>
      <c r="AN414" s="173"/>
      <c r="AO414" s="173"/>
      <c r="AP414" s="173"/>
      <c r="AQ414" s="173"/>
      <c r="AR414" s="173"/>
      <c r="AS414" s="173"/>
      <c r="AT414" s="173"/>
      <c r="AU414" s="173"/>
      <c r="AV414" s="173"/>
      <c r="AW414" s="173"/>
      <c r="AX414" s="173"/>
      <c r="AY414" s="173"/>
      <c r="AZ414" s="173"/>
      <c r="BA414" s="173"/>
      <c r="BB414" s="173"/>
      <c r="BC414" s="173"/>
      <c r="BD414" s="173"/>
      <c r="BE414" s="173"/>
      <c r="BF414" s="173"/>
      <c r="BG414" s="173"/>
      <c r="BH414" s="173"/>
    </row>
    <row r="415" spans="1:60" s="14" customFormat="1" ht="15" outlineLevel="1">
      <c r="A415" s="181"/>
      <c r="B415" s="182"/>
      <c r="C415" s="348" t="s">
        <v>570</v>
      </c>
      <c r="D415" s="349"/>
      <c r="E415" s="349"/>
      <c r="F415" s="349"/>
      <c r="G415" s="349"/>
      <c r="H415" s="172"/>
      <c r="I415" s="172"/>
      <c r="J415" s="172"/>
      <c r="K415" s="172"/>
      <c r="L415" s="172"/>
      <c r="M415" s="172"/>
      <c r="N415" s="172"/>
      <c r="O415" s="172"/>
      <c r="P415" s="172"/>
      <c r="Q415" s="172"/>
      <c r="R415" s="172"/>
      <c r="S415" s="172"/>
      <c r="T415" s="172"/>
      <c r="U415" s="172"/>
      <c r="V415" s="172"/>
      <c r="W415" s="172"/>
      <c r="X415" s="172"/>
      <c r="Y415" s="173"/>
      <c r="Z415" s="173"/>
      <c r="AA415" s="173"/>
      <c r="AB415" s="173"/>
      <c r="AC415" s="173"/>
      <c r="AD415" s="173"/>
      <c r="AE415" s="173"/>
      <c r="AF415" s="173"/>
      <c r="AG415" s="173" t="s">
        <v>159</v>
      </c>
      <c r="AH415" s="173"/>
      <c r="AI415" s="173"/>
      <c r="AJ415" s="173"/>
      <c r="AK415" s="173"/>
      <c r="AL415" s="173"/>
      <c r="AM415" s="173"/>
      <c r="AN415" s="173"/>
      <c r="AO415" s="173"/>
      <c r="AP415" s="173"/>
      <c r="AQ415" s="173"/>
      <c r="AR415" s="173"/>
      <c r="AS415" s="173"/>
      <c r="AT415" s="173"/>
      <c r="AU415" s="173"/>
      <c r="AV415" s="173"/>
      <c r="AW415" s="173"/>
      <c r="AX415" s="173"/>
      <c r="AY415" s="173"/>
      <c r="AZ415" s="173"/>
      <c r="BA415" s="173"/>
      <c r="BB415" s="173"/>
      <c r="BC415" s="173"/>
      <c r="BD415" s="173"/>
      <c r="BE415" s="173"/>
      <c r="BF415" s="173"/>
      <c r="BG415" s="173"/>
      <c r="BH415" s="173"/>
    </row>
    <row r="416" spans="1:33" s="14" customFormat="1" ht="25.5">
      <c r="A416" s="183" t="s">
        <v>148</v>
      </c>
      <c r="B416" s="184" t="s">
        <v>105</v>
      </c>
      <c r="C416" s="131" t="s">
        <v>106</v>
      </c>
      <c r="D416" s="185"/>
      <c r="E416" s="186"/>
      <c r="F416" s="187"/>
      <c r="G416" s="187">
        <f>SUMIF(AG417:AG451,"&lt;&gt;NOR",G417:G451)</f>
        <v>0</v>
      </c>
      <c r="H416" s="187"/>
      <c r="I416" s="187">
        <f>SUM(I417:I451)</f>
        <v>0</v>
      </c>
      <c r="J416" s="187"/>
      <c r="K416" s="187">
        <f>SUM(K417:K451)</f>
        <v>0</v>
      </c>
      <c r="L416" s="187"/>
      <c r="M416" s="187">
        <f>SUM(M417:M451)</f>
        <v>0</v>
      </c>
      <c r="N416" s="187"/>
      <c r="O416" s="187">
        <f>SUM(O417:O451)</f>
        <v>6.54</v>
      </c>
      <c r="P416" s="187"/>
      <c r="Q416" s="187">
        <f>SUM(Q417:Q451)</f>
        <v>0.68</v>
      </c>
      <c r="R416" s="187"/>
      <c r="S416" s="187"/>
      <c r="T416" s="188"/>
      <c r="U416" s="189"/>
      <c r="V416" s="189">
        <f>SUM(V417:V451)</f>
        <v>690.8299999999999</v>
      </c>
      <c r="W416" s="189"/>
      <c r="X416" s="189"/>
      <c r="AG416" s="14" t="s">
        <v>149</v>
      </c>
    </row>
    <row r="417" spans="1:60" s="14" customFormat="1" ht="22.5" outlineLevel="1">
      <c r="A417" s="174">
        <v>94</v>
      </c>
      <c r="B417" s="175" t="s">
        <v>595</v>
      </c>
      <c r="C417" s="139" t="s">
        <v>596</v>
      </c>
      <c r="D417" s="176" t="s">
        <v>180</v>
      </c>
      <c r="E417" s="177">
        <v>677.97</v>
      </c>
      <c r="F417" s="178"/>
      <c r="G417" s="179">
        <f>ROUND(E417*F417,2)</f>
        <v>0</v>
      </c>
      <c r="H417" s="178"/>
      <c r="I417" s="179">
        <f>ROUND(E417*H417,2)</f>
        <v>0</v>
      </c>
      <c r="J417" s="178"/>
      <c r="K417" s="179">
        <f>ROUND(E417*J417,2)</f>
        <v>0</v>
      </c>
      <c r="L417" s="179">
        <v>21</v>
      </c>
      <c r="M417" s="179">
        <f>G417*(1+L417/100)</f>
        <v>0</v>
      </c>
      <c r="N417" s="179">
        <v>0</v>
      </c>
      <c r="O417" s="179">
        <f>ROUND(E417*N417,2)</f>
        <v>0</v>
      </c>
      <c r="P417" s="179">
        <v>0.001</v>
      </c>
      <c r="Q417" s="179">
        <f>ROUND(E417*P417,2)</f>
        <v>0.68</v>
      </c>
      <c r="R417" s="179" t="s">
        <v>597</v>
      </c>
      <c r="S417" s="179" t="s">
        <v>154</v>
      </c>
      <c r="T417" s="180" t="s">
        <v>155</v>
      </c>
      <c r="U417" s="172">
        <v>0.255</v>
      </c>
      <c r="V417" s="172">
        <f>ROUND(E417*U417,2)</f>
        <v>172.88</v>
      </c>
      <c r="W417" s="172"/>
      <c r="X417" s="172" t="s">
        <v>156</v>
      </c>
      <c r="Y417" s="173"/>
      <c r="Z417" s="173"/>
      <c r="AA417" s="173"/>
      <c r="AB417" s="173"/>
      <c r="AC417" s="173"/>
      <c r="AD417" s="173"/>
      <c r="AE417" s="173"/>
      <c r="AF417" s="173"/>
      <c r="AG417" s="173" t="s">
        <v>157</v>
      </c>
      <c r="AH417" s="173"/>
      <c r="AI417" s="173"/>
      <c r="AJ417" s="173"/>
      <c r="AK417" s="173"/>
      <c r="AL417" s="173"/>
      <c r="AM417" s="173"/>
      <c r="AN417" s="173"/>
      <c r="AO417" s="173"/>
      <c r="AP417" s="173"/>
      <c r="AQ417" s="173"/>
      <c r="AR417" s="173"/>
      <c r="AS417" s="173"/>
      <c r="AT417" s="173"/>
      <c r="AU417" s="173"/>
      <c r="AV417" s="173"/>
      <c r="AW417" s="173"/>
      <c r="AX417" s="173"/>
      <c r="AY417" s="173"/>
      <c r="AZ417" s="173"/>
      <c r="BA417" s="173"/>
      <c r="BB417" s="173"/>
      <c r="BC417" s="173"/>
      <c r="BD417" s="173"/>
      <c r="BE417" s="173"/>
      <c r="BF417" s="173"/>
      <c r="BG417" s="173"/>
      <c r="BH417" s="173"/>
    </row>
    <row r="418" spans="1:60" s="14" customFormat="1" ht="15" outlineLevel="1">
      <c r="A418" s="181"/>
      <c r="B418" s="182"/>
      <c r="C418" s="149" t="s">
        <v>219</v>
      </c>
      <c r="D418" s="150"/>
      <c r="E418" s="151">
        <v>25.18</v>
      </c>
      <c r="F418" s="172"/>
      <c r="G418" s="172"/>
      <c r="H418" s="172"/>
      <c r="I418" s="172"/>
      <c r="J418" s="172"/>
      <c r="K418" s="172"/>
      <c r="L418" s="172"/>
      <c r="M418" s="172"/>
      <c r="N418" s="172"/>
      <c r="O418" s="172"/>
      <c r="P418" s="172"/>
      <c r="Q418" s="172"/>
      <c r="R418" s="172"/>
      <c r="S418" s="172"/>
      <c r="T418" s="172"/>
      <c r="U418" s="172"/>
      <c r="V418" s="172"/>
      <c r="W418" s="172"/>
      <c r="X418" s="172"/>
      <c r="Y418" s="173"/>
      <c r="Z418" s="173"/>
      <c r="AA418" s="173"/>
      <c r="AB418" s="173"/>
      <c r="AC418" s="173"/>
      <c r="AD418" s="173"/>
      <c r="AE418" s="173"/>
      <c r="AF418" s="173"/>
      <c r="AG418" s="173" t="s">
        <v>161</v>
      </c>
      <c r="AH418" s="173">
        <v>0</v>
      </c>
      <c r="AI418" s="173"/>
      <c r="AJ418" s="173"/>
      <c r="AK418" s="173"/>
      <c r="AL418" s="173"/>
      <c r="AM418" s="173"/>
      <c r="AN418" s="173"/>
      <c r="AO418" s="173"/>
      <c r="AP418" s="173"/>
      <c r="AQ418" s="173"/>
      <c r="AR418" s="173"/>
      <c r="AS418" s="173"/>
      <c r="AT418" s="173"/>
      <c r="AU418" s="173"/>
      <c r="AV418" s="173"/>
      <c r="AW418" s="173"/>
      <c r="AX418" s="173"/>
      <c r="AY418" s="173"/>
      <c r="AZ418" s="173"/>
      <c r="BA418" s="173"/>
      <c r="BB418" s="173"/>
      <c r="BC418" s="173"/>
      <c r="BD418" s="173"/>
      <c r="BE418" s="173"/>
      <c r="BF418" s="173"/>
      <c r="BG418" s="173"/>
      <c r="BH418" s="173"/>
    </row>
    <row r="419" spans="1:60" s="14" customFormat="1" ht="15" outlineLevel="1">
      <c r="A419" s="181"/>
      <c r="B419" s="182"/>
      <c r="C419" s="149" t="s">
        <v>220</v>
      </c>
      <c r="D419" s="150"/>
      <c r="E419" s="151">
        <v>24.37</v>
      </c>
      <c r="F419" s="172"/>
      <c r="G419" s="172"/>
      <c r="H419" s="172"/>
      <c r="I419" s="172"/>
      <c r="J419" s="172"/>
      <c r="K419" s="172"/>
      <c r="L419" s="172"/>
      <c r="M419" s="172"/>
      <c r="N419" s="172"/>
      <c r="O419" s="172"/>
      <c r="P419" s="172"/>
      <c r="Q419" s="172"/>
      <c r="R419" s="172"/>
      <c r="S419" s="172"/>
      <c r="T419" s="172"/>
      <c r="U419" s="172"/>
      <c r="V419" s="172"/>
      <c r="W419" s="172"/>
      <c r="X419" s="172"/>
      <c r="Y419" s="173"/>
      <c r="Z419" s="173"/>
      <c r="AA419" s="173"/>
      <c r="AB419" s="173"/>
      <c r="AC419" s="173"/>
      <c r="AD419" s="173"/>
      <c r="AE419" s="173"/>
      <c r="AF419" s="173"/>
      <c r="AG419" s="173" t="s">
        <v>161</v>
      </c>
      <c r="AH419" s="173">
        <v>0</v>
      </c>
      <c r="AI419" s="173"/>
      <c r="AJ419" s="173"/>
      <c r="AK419" s="173"/>
      <c r="AL419" s="173"/>
      <c r="AM419" s="173"/>
      <c r="AN419" s="173"/>
      <c r="AO419" s="173"/>
      <c r="AP419" s="173"/>
      <c r="AQ419" s="173"/>
      <c r="AR419" s="173"/>
      <c r="AS419" s="173"/>
      <c r="AT419" s="173"/>
      <c r="AU419" s="173"/>
      <c r="AV419" s="173"/>
      <c r="AW419" s="173"/>
      <c r="AX419" s="173"/>
      <c r="AY419" s="173"/>
      <c r="AZ419" s="173"/>
      <c r="BA419" s="173"/>
      <c r="BB419" s="173"/>
      <c r="BC419" s="173"/>
      <c r="BD419" s="173"/>
      <c r="BE419" s="173"/>
      <c r="BF419" s="173"/>
      <c r="BG419" s="173"/>
      <c r="BH419" s="173"/>
    </row>
    <row r="420" spans="1:60" s="14" customFormat="1" ht="15" outlineLevel="1">
      <c r="A420" s="181"/>
      <c r="B420" s="182"/>
      <c r="C420" s="149" t="s">
        <v>222</v>
      </c>
      <c r="D420" s="150"/>
      <c r="E420" s="151">
        <v>6.7</v>
      </c>
      <c r="F420" s="172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2"/>
      <c r="R420" s="172"/>
      <c r="S420" s="172"/>
      <c r="T420" s="172"/>
      <c r="U420" s="172"/>
      <c r="V420" s="172"/>
      <c r="W420" s="172"/>
      <c r="X420" s="172"/>
      <c r="Y420" s="173"/>
      <c r="Z420" s="173"/>
      <c r="AA420" s="173"/>
      <c r="AB420" s="173"/>
      <c r="AC420" s="173"/>
      <c r="AD420" s="173"/>
      <c r="AE420" s="173"/>
      <c r="AF420" s="173"/>
      <c r="AG420" s="173" t="s">
        <v>161</v>
      </c>
      <c r="AH420" s="173">
        <v>0</v>
      </c>
      <c r="AI420" s="173"/>
      <c r="AJ420" s="173"/>
      <c r="AK420" s="173"/>
      <c r="AL420" s="173"/>
      <c r="AM420" s="173"/>
      <c r="AN420" s="173"/>
      <c r="AO420" s="173"/>
      <c r="AP420" s="173"/>
      <c r="AQ420" s="173"/>
      <c r="AR420" s="173"/>
      <c r="AS420" s="173"/>
      <c r="AT420" s="173"/>
      <c r="AU420" s="173"/>
      <c r="AV420" s="173"/>
      <c r="AW420" s="173"/>
      <c r="AX420" s="173"/>
      <c r="AY420" s="173"/>
      <c r="AZ420" s="173"/>
      <c r="BA420" s="173"/>
      <c r="BB420" s="173"/>
      <c r="BC420" s="173"/>
      <c r="BD420" s="173"/>
      <c r="BE420" s="173"/>
      <c r="BF420" s="173"/>
      <c r="BG420" s="173"/>
      <c r="BH420" s="173"/>
    </row>
    <row r="421" spans="1:60" s="14" customFormat="1" ht="15" outlineLevel="1">
      <c r="A421" s="181"/>
      <c r="B421" s="182"/>
      <c r="C421" s="149" t="s">
        <v>223</v>
      </c>
      <c r="D421" s="150"/>
      <c r="E421" s="151">
        <v>21.7</v>
      </c>
      <c r="F421" s="172"/>
      <c r="G421" s="172"/>
      <c r="H421" s="172"/>
      <c r="I421" s="172"/>
      <c r="J421" s="172"/>
      <c r="K421" s="172"/>
      <c r="L421" s="172"/>
      <c r="M421" s="172"/>
      <c r="N421" s="172"/>
      <c r="O421" s="172"/>
      <c r="P421" s="172"/>
      <c r="Q421" s="172"/>
      <c r="R421" s="172"/>
      <c r="S421" s="172"/>
      <c r="T421" s="172"/>
      <c r="U421" s="172"/>
      <c r="V421" s="172"/>
      <c r="W421" s="172"/>
      <c r="X421" s="172"/>
      <c r="Y421" s="173"/>
      <c r="Z421" s="173"/>
      <c r="AA421" s="173"/>
      <c r="AB421" s="173"/>
      <c r="AC421" s="173"/>
      <c r="AD421" s="173"/>
      <c r="AE421" s="173"/>
      <c r="AF421" s="173"/>
      <c r="AG421" s="173" t="s">
        <v>161</v>
      </c>
      <c r="AH421" s="173">
        <v>0</v>
      </c>
      <c r="AI421" s="173"/>
      <c r="AJ421" s="173"/>
      <c r="AK421" s="173"/>
      <c r="AL421" s="173"/>
      <c r="AM421" s="173"/>
      <c r="AN421" s="173"/>
      <c r="AO421" s="173"/>
      <c r="AP421" s="173"/>
      <c r="AQ421" s="173"/>
      <c r="AR421" s="173"/>
      <c r="AS421" s="173"/>
      <c r="AT421" s="173"/>
      <c r="AU421" s="173"/>
      <c r="AV421" s="173"/>
      <c r="AW421" s="173"/>
      <c r="AX421" s="173"/>
      <c r="AY421" s="173"/>
      <c r="AZ421" s="173"/>
      <c r="BA421" s="173"/>
      <c r="BB421" s="173"/>
      <c r="BC421" s="173"/>
      <c r="BD421" s="173"/>
      <c r="BE421" s="173"/>
      <c r="BF421" s="173"/>
      <c r="BG421" s="173"/>
      <c r="BH421" s="173"/>
    </row>
    <row r="422" spans="1:60" s="14" customFormat="1" ht="15" outlineLevel="1">
      <c r="A422" s="181"/>
      <c r="B422" s="182"/>
      <c r="C422" s="149" t="s">
        <v>224</v>
      </c>
      <c r="D422" s="150"/>
      <c r="E422" s="151">
        <v>201.97</v>
      </c>
      <c r="F422" s="172"/>
      <c r="G422" s="172"/>
      <c r="H422" s="172"/>
      <c r="I422" s="172"/>
      <c r="J422" s="172"/>
      <c r="K422" s="172"/>
      <c r="L422" s="172"/>
      <c r="M422" s="172"/>
      <c r="N422" s="172"/>
      <c r="O422" s="172"/>
      <c r="P422" s="172"/>
      <c r="Q422" s="172"/>
      <c r="R422" s="172"/>
      <c r="S422" s="172"/>
      <c r="T422" s="172"/>
      <c r="U422" s="172"/>
      <c r="V422" s="172"/>
      <c r="W422" s="172"/>
      <c r="X422" s="172"/>
      <c r="Y422" s="173"/>
      <c r="Z422" s="173"/>
      <c r="AA422" s="173"/>
      <c r="AB422" s="173"/>
      <c r="AC422" s="173"/>
      <c r="AD422" s="173"/>
      <c r="AE422" s="173"/>
      <c r="AF422" s="173"/>
      <c r="AG422" s="173" t="s">
        <v>161</v>
      </c>
      <c r="AH422" s="173">
        <v>0</v>
      </c>
      <c r="AI422" s="173"/>
      <c r="AJ422" s="173"/>
      <c r="AK422" s="173"/>
      <c r="AL422" s="173"/>
      <c r="AM422" s="173"/>
      <c r="AN422" s="173"/>
      <c r="AO422" s="173"/>
      <c r="AP422" s="173"/>
      <c r="AQ422" s="173"/>
      <c r="AR422" s="173"/>
      <c r="AS422" s="173"/>
      <c r="AT422" s="173"/>
      <c r="AU422" s="173"/>
      <c r="AV422" s="173"/>
      <c r="AW422" s="173"/>
      <c r="AX422" s="173"/>
      <c r="AY422" s="173"/>
      <c r="AZ422" s="173"/>
      <c r="BA422" s="173"/>
      <c r="BB422" s="173"/>
      <c r="BC422" s="173"/>
      <c r="BD422" s="173"/>
      <c r="BE422" s="173"/>
      <c r="BF422" s="173"/>
      <c r="BG422" s="173"/>
      <c r="BH422" s="173"/>
    </row>
    <row r="423" spans="1:60" s="14" customFormat="1" ht="15" outlineLevel="1">
      <c r="A423" s="181"/>
      <c r="B423" s="182"/>
      <c r="C423" s="149" t="s">
        <v>226</v>
      </c>
      <c r="D423" s="150"/>
      <c r="E423" s="151">
        <v>25.99</v>
      </c>
      <c r="F423" s="172"/>
      <c r="G423" s="172"/>
      <c r="H423" s="172"/>
      <c r="I423" s="172"/>
      <c r="J423" s="172"/>
      <c r="K423" s="172"/>
      <c r="L423" s="172"/>
      <c r="M423" s="172"/>
      <c r="N423" s="172"/>
      <c r="O423" s="172"/>
      <c r="P423" s="172"/>
      <c r="Q423" s="172"/>
      <c r="R423" s="172"/>
      <c r="S423" s="172"/>
      <c r="T423" s="172"/>
      <c r="U423" s="172"/>
      <c r="V423" s="172"/>
      <c r="W423" s="172"/>
      <c r="X423" s="172"/>
      <c r="Y423" s="173"/>
      <c r="Z423" s="173"/>
      <c r="AA423" s="173"/>
      <c r="AB423" s="173"/>
      <c r="AC423" s="173"/>
      <c r="AD423" s="173"/>
      <c r="AE423" s="173"/>
      <c r="AF423" s="173"/>
      <c r="AG423" s="173" t="s">
        <v>161</v>
      </c>
      <c r="AH423" s="173">
        <v>0</v>
      </c>
      <c r="AI423" s="173"/>
      <c r="AJ423" s="173"/>
      <c r="AK423" s="173"/>
      <c r="AL423" s="173"/>
      <c r="AM423" s="173"/>
      <c r="AN423" s="173"/>
      <c r="AO423" s="173"/>
      <c r="AP423" s="173"/>
      <c r="AQ423" s="173"/>
      <c r="AR423" s="173"/>
      <c r="AS423" s="173"/>
      <c r="AT423" s="173"/>
      <c r="AU423" s="173"/>
      <c r="AV423" s="173"/>
      <c r="AW423" s="173"/>
      <c r="AX423" s="173"/>
      <c r="AY423" s="173"/>
      <c r="AZ423" s="173"/>
      <c r="BA423" s="173"/>
      <c r="BB423" s="173"/>
      <c r="BC423" s="173"/>
      <c r="BD423" s="173"/>
      <c r="BE423" s="173"/>
      <c r="BF423" s="173"/>
      <c r="BG423" s="173"/>
      <c r="BH423" s="173"/>
    </row>
    <row r="424" spans="1:60" s="14" customFormat="1" ht="15" outlineLevel="1">
      <c r="A424" s="181"/>
      <c r="B424" s="182"/>
      <c r="C424" s="149" t="s">
        <v>227</v>
      </c>
      <c r="D424" s="150"/>
      <c r="E424" s="151">
        <v>25.5</v>
      </c>
      <c r="F424" s="172"/>
      <c r="G424" s="172"/>
      <c r="H424" s="172"/>
      <c r="I424" s="172"/>
      <c r="J424" s="172"/>
      <c r="K424" s="172"/>
      <c r="L424" s="172"/>
      <c r="M424" s="172"/>
      <c r="N424" s="172"/>
      <c r="O424" s="172"/>
      <c r="P424" s="172"/>
      <c r="Q424" s="172"/>
      <c r="R424" s="172"/>
      <c r="S424" s="172"/>
      <c r="T424" s="172"/>
      <c r="U424" s="172"/>
      <c r="V424" s="172"/>
      <c r="W424" s="172"/>
      <c r="X424" s="172"/>
      <c r="Y424" s="173"/>
      <c r="Z424" s="173"/>
      <c r="AA424" s="173"/>
      <c r="AB424" s="173"/>
      <c r="AC424" s="173"/>
      <c r="AD424" s="173"/>
      <c r="AE424" s="173"/>
      <c r="AF424" s="173"/>
      <c r="AG424" s="173" t="s">
        <v>161</v>
      </c>
      <c r="AH424" s="173">
        <v>0</v>
      </c>
      <c r="AI424" s="173"/>
      <c r="AJ424" s="173"/>
      <c r="AK424" s="173"/>
      <c r="AL424" s="173"/>
      <c r="AM424" s="173"/>
      <c r="AN424" s="173"/>
      <c r="AO424" s="173"/>
      <c r="AP424" s="173"/>
      <c r="AQ424" s="173"/>
      <c r="AR424" s="173"/>
      <c r="AS424" s="173"/>
      <c r="AT424" s="173"/>
      <c r="AU424" s="173"/>
      <c r="AV424" s="173"/>
      <c r="AW424" s="173"/>
      <c r="AX424" s="173"/>
      <c r="AY424" s="173"/>
      <c r="AZ424" s="173"/>
      <c r="BA424" s="173"/>
      <c r="BB424" s="173"/>
      <c r="BC424" s="173"/>
      <c r="BD424" s="173"/>
      <c r="BE424" s="173"/>
      <c r="BF424" s="173"/>
      <c r="BG424" s="173"/>
      <c r="BH424" s="173"/>
    </row>
    <row r="425" spans="1:60" s="14" customFormat="1" ht="15" outlineLevel="1">
      <c r="A425" s="181"/>
      <c r="B425" s="182"/>
      <c r="C425" s="149" t="s">
        <v>228</v>
      </c>
      <c r="D425" s="150"/>
      <c r="E425" s="151">
        <v>24.37</v>
      </c>
      <c r="F425" s="172"/>
      <c r="G425" s="172"/>
      <c r="H425" s="172"/>
      <c r="I425" s="172"/>
      <c r="J425" s="172"/>
      <c r="K425" s="172"/>
      <c r="L425" s="172"/>
      <c r="M425" s="172"/>
      <c r="N425" s="172"/>
      <c r="O425" s="172"/>
      <c r="P425" s="172"/>
      <c r="Q425" s="172"/>
      <c r="R425" s="172"/>
      <c r="S425" s="172"/>
      <c r="T425" s="172"/>
      <c r="U425" s="172"/>
      <c r="V425" s="172"/>
      <c r="W425" s="172"/>
      <c r="X425" s="172"/>
      <c r="Y425" s="173"/>
      <c r="Z425" s="173"/>
      <c r="AA425" s="173"/>
      <c r="AB425" s="173"/>
      <c r="AC425" s="173"/>
      <c r="AD425" s="173"/>
      <c r="AE425" s="173"/>
      <c r="AF425" s="173"/>
      <c r="AG425" s="173" t="s">
        <v>161</v>
      </c>
      <c r="AH425" s="173">
        <v>0</v>
      </c>
      <c r="AI425" s="173"/>
      <c r="AJ425" s="173"/>
      <c r="AK425" s="173"/>
      <c r="AL425" s="173"/>
      <c r="AM425" s="173"/>
      <c r="AN425" s="173"/>
      <c r="AO425" s="173"/>
      <c r="AP425" s="173"/>
      <c r="AQ425" s="173"/>
      <c r="AR425" s="173"/>
      <c r="AS425" s="173"/>
      <c r="AT425" s="173"/>
      <c r="AU425" s="173"/>
      <c r="AV425" s="173"/>
      <c r="AW425" s="173"/>
      <c r="AX425" s="173"/>
      <c r="AY425" s="173"/>
      <c r="AZ425" s="173"/>
      <c r="BA425" s="173"/>
      <c r="BB425" s="173"/>
      <c r="BC425" s="173"/>
      <c r="BD425" s="173"/>
      <c r="BE425" s="173"/>
      <c r="BF425" s="173"/>
      <c r="BG425" s="173"/>
      <c r="BH425" s="173"/>
    </row>
    <row r="426" spans="1:60" s="14" customFormat="1" ht="15" outlineLevel="1">
      <c r="A426" s="181"/>
      <c r="B426" s="182"/>
      <c r="C426" s="149" t="s">
        <v>229</v>
      </c>
      <c r="D426" s="150"/>
      <c r="E426" s="151">
        <v>24.37</v>
      </c>
      <c r="F426" s="172"/>
      <c r="G426" s="172"/>
      <c r="H426" s="172"/>
      <c r="I426" s="172"/>
      <c r="J426" s="172"/>
      <c r="K426" s="172"/>
      <c r="L426" s="172"/>
      <c r="M426" s="172"/>
      <c r="N426" s="172"/>
      <c r="O426" s="172"/>
      <c r="P426" s="172"/>
      <c r="Q426" s="172"/>
      <c r="R426" s="172"/>
      <c r="S426" s="172"/>
      <c r="T426" s="172"/>
      <c r="U426" s="172"/>
      <c r="V426" s="172"/>
      <c r="W426" s="172"/>
      <c r="X426" s="172"/>
      <c r="Y426" s="173"/>
      <c r="Z426" s="173"/>
      <c r="AA426" s="173"/>
      <c r="AB426" s="173"/>
      <c r="AC426" s="173"/>
      <c r="AD426" s="173"/>
      <c r="AE426" s="173"/>
      <c r="AF426" s="173"/>
      <c r="AG426" s="173" t="s">
        <v>161</v>
      </c>
      <c r="AH426" s="173">
        <v>0</v>
      </c>
      <c r="AI426" s="173"/>
      <c r="AJ426" s="173"/>
      <c r="AK426" s="173"/>
      <c r="AL426" s="173"/>
      <c r="AM426" s="173"/>
      <c r="AN426" s="173"/>
      <c r="AO426" s="173"/>
      <c r="AP426" s="173"/>
      <c r="AQ426" s="173"/>
      <c r="AR426" s="173"/>
      <c r="AS426" s="173"/>
      <c r="AT426" s="173"/>
      <c r="AU426" s="173"/>
      <c r="AV426" s="173"/>
      <c r="AW426" s="173"/>
      <c r="AX426" s="173"/>
      <c r="AY426" s="173"/>
      <c r="AZ426" s="173"/>
      <c r="BA426" s="173"/>
      <c r="BB426" s="173"/>
      <c r="BC426" s="173"/>
      <c r="BD426" s="173"/>
      <c r="BE426" s="173"/>
      <c r="BF426" s="173"/>
      <c r="BG426" s="173"/>
      <c r="BH426" s="173"/>
    </row>
    <row r="427" spans="1:60" s="14" customFormat="1" ht="15" outlineLevel="1">
      <c r="A427" s="181"/>
      <c r="B427" s="182"/>
      <c r="C427" s="149" t="s">
        <v>230</v>
      </c>
      <c r="D427" s="150"/>
      <c r="E427" s="151">
        <v>54.23</v>
      </c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3"/>
      <c r="Z427" s="173"/>
      <c r="AA427" s="173"/>
      <c r="AB427" s="173"/>
      <c r="AC427" s="173"/>
      <c r="AD427" s="173"/>
      <c r="AE427" s="173"/>
      <c r="AF427" s="173"/>
      <c r="AG427" s="173" t="s">
        <v>161</v>
      </c>
      <c r="AH427" s="173">
        <v>0</v>
      </c>
      <c r="AI427" s="173"/>
      <c r="AJ427" s="173"/>
      <c r="AK427" s="173"/>
      <c r="AL427" s="173"/>
      <c r="AM427" s="173"/>
      <c r="AN427" s="173"/>
      <c r="AO427" s="173"/>
      <c r="AP427" s="173"/>
      <c r="AQ427" s="173"/>
      <c r="AR427" s="173"/>
      <c r="AS427" s="173"/>
      <c r="AT427" s="173"/>
      <c r="AU427" s="173"/>
      <c r="AV427" s="173"/>
      <c r="AW427" s="173"/>
      <c r="AX427" s="173"/>
      <c r="AY427" s="173"/>
      <c r="AZ427" s="173"/>
      <c r="BA427" s="173"/>
      <c r="BB427" s="173"/>
      <c r="BC427" s="173"/>
      <c r="BD427" s="173"/>
      <c r="BE427" s="173"/>
      <c r="BF427" s="173"/>
      <c r="BG427" s="173"/>
      <c r="BH427" s="173"/>
    </row>
    <row r="428" spans="1:60" s="14" customFormat="1" ht="15" outlineLevel="1">
      <c r="A428" s="181"/>
      <c r="B428" s="182"/>
      <c r="C428" s="149" t="s">
        <v>231</v>
      </c>
      <c r="D428" s="150"/>
      <c r="E428" s="151">
        <v>109.04</v>
      </c>
      <c r="F428" s="172"/>
      <c r="G428" s="172"/>
      <c r="H428" s="172"/>
      <c r="I428" s="172"/>
      <c r="J428" s="172"/>
      <c r="K428" s="172"/>
      <c r="L428" s="172"/>
      <c r="M428" s="172"/>
      <c r="N428" s="172"/>
      <c r="O428" s="172"/>
      <c r="P428" s="172"/>
      <c r="Q428" s="172"/>
      <c r="R428" s="172"/>
      <c r="S428" s="172"/>
      <c r="T428" s="172"/>
      <c r="U428" s="172"/>
      <c r="V428" s="172"/>
      <c r="W428" s="172"/>
      <c r="X428" s="172"/>
      <c r="Y428" s="173"/>
      <c r="Z428" s="173"/>
      <c r="AA428" s="173"/>
      <c r="AB428" s="173"/>
      <c r="AC428" s="173"/>
      <c r="AD428" s="173"/>
      <c r="AE428" s="173"/>
      <c r="AF428" s="173"/>
      <c r="AG428" s="173" t="s">
        <v>161</v>
      </c>
      <c r="AH428" s="173">
        <v>0</v>
      </c>
      <c r="AI428" s="173"/>
      <c r="AJ428" s="173"/>
      <c r="AK428" s="173"/>
      <c r="AL428" s="173"/>
      <c r="AM428" s="173"/>
      <c r="AN428" s="173"/>
      <c r="AO428" s="173"/>
      <c r="AP428" s="173"/>
      <c r="AQ428" s="173"/>
      <c r="AR428" s="173"/>
      <c r="AS428" s="173"/>
      <c r="AT428" s="173"/>
      <c r="AU428" s="173"/>
      <c r="AV428" s="173"/>
      <c r="AW428" s="173"/>
      <c r="AX428" s="173"/>
      <c r="AY428" s="173"/>
      <c r="AZ428" s="173"/>
      <c r="BA428" s="173"/>
      <c r="BB428" s="173"/>
      <c r="BC428" s="173"/>
      <c r="BD428" s="173"/>
      <c r="BE428" s="173"/>
      <c r="BF428" s="173"/>
      <c r="BG428" s="173"/>
      <c r="BH428" s="173"/>
    </row>
    <row r="429" spans="1:60" s="14" customFormat="1" ht="15" outlineLevel="1">
      <c r="A429" s="181"/>
      <c r="B429" s="182"/>
      <c r="C429" s="149" t="s">
        <v>232</v>
      </c>
      <c r="D429" s="150"/>
      <c r="E429" s="151">
        <v>13.01</v>
      </c>
      <c r="F429" s="172"/>
      <c r="G429" s="172"/>
      <c r="H429" s="172"/>
      <c r="I429" s="172"/>
      <c r="J429" s="172"/>
      <c r="K429" s="172"/>
      <c r="L429" s="172"/>
      <c r="M429" s="172"/>
      <c r="N429" s="172"/>
      <c r="O429" s="172"/>
      <c r="P429" s="172"/>
      <c r="Q429" s="172"/>
      <c r="R429" s="172"/>
      <c r="S429" s="172"/>
      <c r="T429" s="172"/>
      <c r="U429" s="172"/>
      <c r="V429" s="172"/>
      <c r="W429" s="172"/>
      <c r="X429" s="172"/>
      <c r="Y429" s="173"/>
      <c r="Z429" s="173"/>
      <c r="AA429" s="173"/>
      <c r="AB429" s="173"/>
      <c r="AC429" s="173"/>
      <c r="AD429" s="173"/>
      <c r="AE429" s="173"/>
      <c r="AF429" s="173"/>
      <c r="AG429" s="173" t="s">
        <v>161</v>
      </c>
      <c r="AH429" s="173">
        <v>0</v>
      </c>
      <c r="AI429" s="173"/>
      <c r="AJ429" s="173"/>
      <c r="AK429" s="173"/>
      <c r="AL429" s="173"/>
      <c r="AM429" s="173"/>
      <c r="AN429" s="173"/>
      <c r="AO429" s="173"/>
      <c r="AP429" s="173"/>
      <c r="AQ429" s="173"/>
      <c r="AR429" s="173"/>
      <c r="AS429" s="173"/>
      <c r="AT429" s="173"/>
      <c r="AU429" s="173"/>
      <c r="AV429" s="173"/>
      <c r="AW429" s="173"/>
      <c r="AX429" s="173"/>
      <c r="AY429" s="173"/>
      <c r="AZ429" s="173"/>
      <c r="BA429" s="173"/>
      <c r="BB429" s="173"/>
      <c r="BC429" s="173"/>
      <c r="BD429" s="173"/>
      <c r="BE429" s="173"/>
      <c r="BF429" s="173"/>
      <c r="BG429" s="173"/>
      <c r="BH429" s="173"/>
    </row>
    <row r="430" spans="1:60" s="14" customFormat="1" ht="15" outlineLevel="1">
      <c r="A430" s="181"/>
      <c r="B430" s="182"/>
      <c r="C430" s="149" t="s">
        <v>233</v>
      </c>
      <c r="D430" s="150"/>
      <c r="E430" s="151">
        <v>108.74</v>
      </c>
      <c r="F430" s="172"/>
      <c r="G430" s="172"/>
      <c r="H430" s="172"/>
      <c r="I430" s="172"/>
      <c r="J430" s="172"/>
      <c r="K430" s="172"/>
      <c r="L430" s="172"/>
      <c r="M430" s="172"/>
      <c r="N430" s="172"/>
      <c r="O430" s="172"/>
      <c r="P430" s="172"/>
      <c r="Q430" s="172"/>
      <c r="R430" s="172"/>
      <c r="S430" s="172"/>
      <c r="T430" s="172"/>
      <c r="U430" s="172"/>
      <c r="V430" s="172"/>
      <c r="W430" s="172"/>
      <c r="X430" s="172"/>
      <c r="Y430" s="173"/>
      <c r="Z430" s="173"/>
      <c r="AA430" s="173"/>
      <c r="AB430" s="173"/>
      <c r="AC430" s="173"/>
      <c r="AD430" s="173"/>
      <c r="AE430" s="173"/>
      <c r="AF430" s="173"/>
      <c r="AG430" s="173" t="s">
        <v>161</v>
      </c>
      <c r="AH430" s="173">
        <v>0</v>
      </c>
      <c r="AI430" s="173"/>
      <c r="AJ430" s="173"/>
      <c r="AK430" s="173"/>
      <c r="AL430" s="173"/>
      <c r="AM430" s="173"/>
      <c r="AN430" s="173"/>
      <c r="AO430" s="173"/>
      <c r="AP430" s="173"/>
      <c r="AQ430" s="173"/>
      <c r="AR430" s="173"/>
      <c r="AS430" s="173"/>
      <c r="AT430" s="173"/>
      <c r="AU430" s="173"/>
      <c r="AV430" s="173"/>
      <c r="AW430" s="173"/>
      <c r="AX430" s="173"/>
      <c r="AY430" s="173"/>
      <c r="AZ430" s="173"/>
      <c r="BA430" s="173"/>
      <c r="BB430" s="173"/>
      <c r="BC430" s="173"/>
      <c r="BD430" s="173"/>
      <c r="BE430" s="173"/>
      <c r="BF430" s="173"/>
      <c r="BG430" s="173"/>
      <c r="BH430" s="173"/>
    </row>
    <row r="431" spans="1:60" s="14" customFormat="1" ht="15" outlineLevel="1">
      <c r="A431" s="181"/>
      <c r="B431" s="182"/>
      <c r="C431" s="149" t="s">
        <v>332</v>
      </c>
      <c r="D431" s="150"/>
      <c r="E431" s="151">
        <v>12.8</v>
      </c>
      <c r="F431" s="172"/>
      <c r="G431" s="172"/>
      <c r="H431" s="172"/>
      <c r="I431" s="172"/>
      <c r="J431" s="172"/>
      <c r="K431" s="172"/>
      <c r="L431" s="172"/>
      <c r="M431" s="172"/>
      <c r="N431" s="172"/>
      <c r="O431" s="172"/>
      <c r="P431" s="172"/>
      <c r="Q431" s="172"/>
      <c r="R431" s="172"/>
      <c r="S431" s="172"/>
      <c r="T431" s="172"/>
      <c r="U431" s="172"/>
      <c r="V431" s="172"/>
      <c r="W431" s="172"/>
      <c r="X431" s="172"/>
      <c r="Y431" s="173"/>
      <c r="Z431" s="173"/>
      <c r="AA431" s="173"/>
      <c r="AB431" s="173"/>
      <c r="AC431" s="173"/>
      <c r="AD431" s="173"/>
      <c r="AE431" s="173"/>
      <c r="AF431" s="173"/>
      <c r="AG431" s="173" t="s">
        <v>161</v>
      </c>
      <c r="AH431" s="173">
        <v>0</v>
      </c>
      <c r="AI431" s="173"/>
      <c r="AJ431" s="173"/>
      <c r="AK431" s="173"/>
      <c r="AL431" s="173"/>
      <c r="AM431" s="173"/>
      <c r="AN431" s="173"/>
      <c r="AO431" s="173"/>
      <c r="AP431" s="173"/>
      <c r="AQ431" s="173"/>
      <c r="AR431" s="173"/>
      <c r="AS431" s="173"/>
      <c r="AT431" s="173"/>
      <c r="AU431" s="173"/>
      <c r="AV431" s="173"/>
      <c r="AW431" s="173"/>
      <c r="AX431" s="173"/>
      <c r="AY431" s="173"/>
      <c r="AZ431" s="173"/>
      <c r="BA431" s="173"/>
      <c r="BB431" s="173"/>
      <c r="BC431" s="173"/>
      <c r="BD431" s="173"/>
      <c r="BE431" s="173"/>
      <c r="BF431" s="173"/>
      <c r="BG431" s="173"/>
      <c r="BH431" s="173"/>
    </row>
    <row r="432" spans="1:60" s="14" customFormat="1" ht="22.5" outlineLevel="1">
      <c r="A432" s="174">
        <v>95</v>
      </c>
      <c r="B432" s="175" t="s">
        <v>598</v>
      </c>
      <c r="C432" s="139" t="s">
        <v>599</v>
      </c>
      <c r="D432" s="176" t="s">
        <v>188</v>
      </c>
      <c r="E432" s="177">
        <v>2.8</v>
      </c>
      <c r="F432" s="178"/>
      <c r="G432" s="179">
        <f>ROUND(E432*F432,2)</f>
        <v>0</v>
      </c>
      <c r="H432" s="178"/>
      <c r="I432" s="179">
        <f>ROUND(E432*H432,2)</f>
        <v>0</v>
      </c>
      <c r="J432" s="178"/>
      <c r="K432" s="179">
        <f>ROUND(E432*J432,2)</f>
        <v>0</v>
      </c>
      <c r="L432" s="179">
        <v>21</v>
      </c>
      <c r="M432" s="179">
        <f>G432*(1+L432/100)</f>
        <v>0</v>
      </c>
      <c r="N432" s="179">
        <v>0.00026</v>
      </c>
      <c r="O432" s="179">
        <f>ROUND(E432*N432,2)</f>
        <v>0</v>
      </c>
      <c r="P432" s="179">
        <v>0</v>
      </c>
      <c r="Q432" s="179">
        <f>ROUND(E432*P432,2)</f>
        <v>0</v>
      </c>
      <c r="R432" s="179" t="s">
        <v>597</v>
      </c>
      <c r="S432" s="179" t="s">
        <v>154</v>
      </c>
      <c r="T432" s="180" t="s">
        <v>155</v>
      </c>
      <c r="U432" s="172">
        <v>0.15</v>
      </c>
      <c r="V432" s="172">
        <f>ROUND(E432*U432,2)</f>
        <v>0.42</v>
      </c>
      <c r="W432" s="172"/>
      <c r="X432" s="172" t="s">
        <v>156</v>
      </c>
      <c r="Y432" s="173"/>
      <c r="Z432" s="173"/>
      <c r="AA432" s="173"/>
      <c r="AB432" s="173"/>
      <c r="AC432" s="173"/>
      <c r="AD432" s="173"/>
      <c r="AE432" s="173"/>
      <c r="AF432" s="173"/>
      <c r="AG432" s="173" t="s">
        <v>157</v>
      </c>
      <c r="AH432" s="173"/>
      <c r="AI432" s="173"/>
      <c r="AJ432" s="173"/>
      <c r="AK432" s="173"/>
      <c r="AL432" s="173"/>
      <c r="AM432" s="173"/>
      <c r="AN432" s="173"/>
      <c r="AO432" s="173"/>
      <c r="AP432" s="173"/>
      <c r="AQ432" s="173"/>
      <c r="AR432" s="173"/>
      <c r="AS432" s="173"/>
      <c r="AT432" s="173"/>
      <c r="AU432" s="173"/>
      <c r="AV432" s="173"/>
      <c r="AW432" s="173"/>
      <c r="AX432" s="173"/>
      <c r="AY432" s="173"/>
      <c r="AZ432" s="173"/>
      <c r="BA432" s="173"/>
      <c r="BB432" s="173"/>
      <c r="BC432" s="173"/>
      <c r="BD432" s="173"/>
      <c r="BE432" s="173"/>
      <c r="BF432" s="173"/>
      <c r="BG432" s="173"/>
      <c r="BH432" s="173"/>
    </row>
    <row r="433" spans="1:60" s="14" customFormat="1" ht="15" outlineLevel="1">
      <c r="A433" s="181"/>
      <c r="B433" s="182"/>
      <c r="C433" s="149" t="s">
        <v>600</v>
      </c>
      <c r="D433" s="150"/>
      <c r="E433" s="151">
        <v>2.8</v>
      </c>
      <c r="F433" s="172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  <c r="R433" s="172"/>
      <c r="S433" s="172"/>
      <c r="T433" s="172"/>
      <c r="U433" s="172"/>
      <c r="V433" s="172"/>
      <c r="W433" s="172"/>
      <c r="X433" s="172"/>
      <c r="Y433" s="173"/>
      <c r="Z433" s="173"/>
      <c r="AA433" s="173"/>
      <c r="AB433" s="173"/>
      <c r="AC433" s="173"/>
      <c r="AD433" s="173"/>
      <c r="AE433" s="173"/>
      <c r="AF433" s="173"/>
      <c r="AG433" s="173" t="s">
        <v>161</v>
      </c>
      <c r="AH433" s="173">
        <v>0</v>
      </c>
      <c r="AI433" s="173"/>
      <c r="AJ433" s="173"/>
      <c r="AK433" s="173"/>
      <c r="AL433" s="173"/>
      <c r="AM433" s="173"/>
      <c r="AN433" s="173"/>
      <c r="AO433" s="173"/>
      <c r="AP433" s="173"/>
      <c r="AQ433" s="173"/>
      <c r="AR433" s="173"/>
      <c r="AS433" s="173"/>
      <c r="AT433" s="173"/>
      <c r="AU433" s="173"/>
      <c r="AV433" s="173"/>
      <c r="AW433" s="173"/>
      <c r="AX433" s="173"/>
      <c r="AY433" s="173"/>
      <c r="AZ433" s="173"/>
      <c r="BA433" s="173"/>
      <c r="BB433" s="173"/>
      <c r="BC433" s="173"/>
      <c r="BD433" s="173"/>
      <c r="BE433" s="173"/>
      <c r="BF433" s="173"/>
      <c r="BG433" s="173"/>
      <c r="BH433" s="173"/>
    </row>
    <row r="434" spans="1:60" s="14" customFormat="1" ht="22.5" outlineLevel="1">
      <c r="A434" s="174">
        <v>96</v>
      </c>
      <c r="B434" s="175" t="s">
        <v>601</v>
      </c>
      <c r="C434" s="139" t="s">
        <v>602</v>
      </c>
      <c r="D434" s="176" t="s">
        <v>180</v>
      </c>
      <c r="E434" s="177">
        <v>677.97</v>
      </c>
      <c r="F434" s="178"/>
      <c r="G434" s="179">
        <f>ROUND(E434*F434,2)</f>
        <v>0</v>
      </c>
      <c r="H434" s="178"/>
      <c r="I434" s="179">
        <f>ROUND(E434*H434,2)</f>
        <v>0</v>
      </c>
      <c r="J434" s="178"/>
      <c r="K434" s="179">
        <f>ROUND(E434*J434,2)</f>
        <v>0</v>
      </c>
      <c r="L434" s="179">
        <v>21</v>
      </c>
      <c r="M434" s="179">
        <f>G434*(1+L434/100)</f>
        <v>0</v>
      </c>
      <c r="N434" s="179">
        <v>0.00965</v>
      </c>
      <c r="O434" s="179">
        <f>ROUND(E434*N434,2)</f>
        <v>6.54</v>
      </c>
      <c r="P434" s="179">
        <v>0</v>
      </c>
      <c r="Q434" s="179">
        <f>ROUND(E434*P434,2)</f>
        <v>0</v>
      </c>
      <c r="R434" s="179" t="s">
        <v>484</v>
      </c>
      <c r="S434" s="179" t="s">
        <v>154</v>
      </c>
      <c r="T434" s="180" t="s">
        <v>155</v>
      </c>
      <c r="U434" s="172">
        <v>0.76335</v>
      </c>
      <c r="V434" s="172">
        <f>ROUND(E434*U434,2)</f>
        <v>517.53</v>
      </c>
      <c r="W434" s="172"/>
      <c r="X434" s="172" t="s">
        <v>485</v>
      </c>
      <c r="Y434" s="173"/>
      <c r="Z434" s="173"/>
      <c r="AA434" s="173"/>
      <c r="AB434" s="173"/>
      <c r="AC434" s="173"/>
      <c r="AD434" s="173"/>
      <c r="AE434" s="173"/>
      <c r="AF434" s="173"/>
      <c r="AG434" s="173" t="s">
        <v>486</v>
      </c>
      <c r="AH434" s="173"/>
      <c r="AI434" s="173"/>
      <c r="AJ434" s="173"/>
      <c r="AK434" s="173"/>
      <c r="AL434" s="173"/>
      <c r="AM434" s="173"/>
      <c r="AN434" s="173"/>
      <c r="AO434" s="173"/>
      <c r="AP434" s="173"/>
      <c r="AQ434" s="173"/>
      <c r="AR434" s="173"/>
      <c r="AS434" s="173"/>
      <c r="AT434" s="173"/>
      <c r="AU434" s="173"/>
      <c r="AV434" s="173"/>
      <c r="AW434" s="173"/>
      <c r="AX434" s="173"/>
      <c r="AY434" s="173"/>
      <c r="AZ434" s="173"/>
      <c r="BA434" s="173"/>
      <c r="BB434" s="173"/>
      <c r="BC434" s="173"/>
      <c r="BD434" s="173"/>
      <c r="BE434" s="173"/>
      <c r="BF434" s="173"/>
      <c r="BG434" s="173"/>
      <c r="BH434" s="173"/>
    </row>
    <row r="435" spans="1:60" s="14" customFormat="1" ht="15" outlineLevel="1">
      <c r="A435" s="181"/>
      <c r="B435" s="182"/>
      <c r="C435" s="348" t="s">
        <v>603</v>
      </c>
      <c r="D435" s="349"/>
      <c r="E435" s="349"/>
      <c r="F435" s="349"/>
      <c r="G435" s="349"/>
      <c r="H435" s="172"/>
      <c r="I435" s="172"/>
      <c r="J435" s="172"/>
      <c r="K435" s="172"/>
      <c r="L435" s="172"/>
      <c r="M435" s="172"/>
      <c r="N435" s="172"/>
      <c r="O435" s="172"/>
      <c r="P435" s="172"/>
      <c r="Q435" s="172"/>
      <c r="R435" s="172"/>
      <c r="S435" s="172"/>
      <c r="T435" s="172"/>
      <c r="U435" s="172"/>
      <c r="V435" s="172"/>
      <c r="W435" s="172"/>
      <c r="X435" s="172"/>
      <c r="Y435" s="173"/>
      <c r="Z435" s="173"/>
      <c r="AA435" s="173"/>
      <c r="AB435" s="173"/>
      <c r="AC435" s="173"/>
      <c r="AD435" s="173"/>
      <c r="AE435" s="173"/>
      <c r="AF435" s="173"/>
      <c r="AG435" s="173" t="s">
        <v>159</v>
      </c>
      <c r="AH435" s="173"/>
      <c r="AI435" s="173"/>
      <c r="AJ435" s="173"/>
      <c r="AK435" s="173"/>
      <c r="AL435" s="173"/>
      <c r="AM435" s="173"/>
      <c r="AN435" s="173"/>
      <c r="AO435" s="173"/>
      <c r="AP435" s="173"/>
      <c r="AQ435" s="173"/>
      <c r="AR435" s="173"/>
      <c r="AS435" s="173"/>
      <c r="AT435" s="173"/>
      <c r="AU435" s="173"/>
      <c r="AV435" s="173"/>
      <c r="AW435" s="173"/>
      <c r="AX435" s="173"/>
      <c r="AY435" s="173"/>
      <c r="AZ435" s="173"/>
      <c r="BA435" s="173"/>
      <c r="BB435" s="173"/>
      <c r="BC435" s="173"/>
      <c r="BD435" s="173"/>
      <c r="BE435" s="173"/>
      <c r="BF435" s="173"/>
      <c r="BG435" s="173"/>
      <c r="BH435" s="173"/>
    </row>
    <row r="436" spans="1:60" s="14" customFormat="1" ht="15" outlineLevel="1">
      <c r="A436" s="181"/>
      <c r="B436" s="182"/>
      <c r="C436" s="149" t="s">
        <v>219</v>
      </c>
      <c r="D436" s="150"/>
      <c r="E436" s="151">
        <v>25.18</v>
      </c>
      <c r="F436" s="172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2"/>
      <c r="R436" s="172"/>
      <c r="S436" s="172"/>
      <c r="T436" s="172"/>
      <c r="U436" s="172"/>
      <c r="V436" s="172"/>
      <c r="W436" s="172"/>
      <c r="X436" s="172"/>
      <c r="Y436" s="173"/>
      <c r="Z436" s="173"/>
      <c r="AA436" s="173"/>
      <c r="AB436" s="173"/>
      <c r="AC436" s="173"/>
      <c r="AD436" s="173"/>
      <c r="AE436" s="173"/>
      <c r="AF436" s="173"/>
      <c r="AG436" s="173" t="s">
        <v>161</v>
      </c>
      <c r="AH436" s="173">
        <v>0</v>
      </c>
      <c r="AI436" s="173"/>
      <c r="AJ436" s="173"/>
      <c r="AK436" s="173"/>
      <c r="AL436" s="173"/>
      <c r="AM436" s="173"/>
      <c r="AN436" s="173"/>
      <c r="AO436" s="173"/>
      <c r="AP436" s="173"/>
      <c r="AQ436" s="173"/>
      <c r="AR436" s="173"/>
      <c r="AS436" s="173"/>
      <c r="AT436" s="173"/>
      <c r="AU436" s="173"/>
      <c r="AV436" s="173"/>
      <c r="AW436" s="173"/>
      <c r="AX436" s="173"/>
      <c r="AY436" s="173"/>
      <c r="AZ436" s="173"/>
      <c r="BA436" s="173"/>
      <c r="BB436" s="173"/>
      <c r="BC436" s="173"/>
      <c r="BD436" s="173"/>
      <c r="BE436" s="173"/>
      <c r="BF436" s="173"/>
      <c r="BG436" s="173"/>
      <c r="BH436" s="173"/>
    </row>
    <row r="437" spans="1:60" s="14" customFormat="1" ht="15" outlineLevel="1">
      <c r="A437" s="181"/>
      <c r="B437" s="182"/>
      <c r="C437" s="149" t="s">
        <v>220</v>
      </c>
      <c r="D437" s="150"/>
      <c r="E437" s="151">
        <v>24.37</v>
      </c>
      <c r="F437" s="172"/>
      <c r="G437" s="172"/>
      <c r="H437" s="172"/>
      <c r="I437" s="172"/>
      <c r="J437" s="172"/>
      <c r="K437" s="172"/>
      <c r="L437" s="172"/>
      <c r="M437" s="172"/>
      <c r="N437" s="172"/>
      <c r="O437" s="172"/>
      <c r="P437" s="172"/>
      <c r="Q437" s="172"/>
      <c r="R437" s="172"/>
      <c r="S437" s="172"/>
      <c r="T437" s="172"/>
      <c r="U437" s="172"/>
      <c r="V437" s="172"/>
      <c r="W437" s="172"/>
      <c r="X437" s="172"/>
      <c r="Y437" s="173"/>
      <c r="Z437" s="173"/>
      <c r="AA437" s="173"/>
      <c r="AB437" s="173"/>
      <c r="AC437" s="173"/>
      <c r="AD437" s="173"/>
      <c r="AE437" s="173"/>
      <c r="AF437" s="173"/>
      <c r="AG437" s="173" t="s">
        <v>161</v>
      </c>
      <c r="AH437" s="173">
        <v>0</v>
      </c>
      <c r="AI437" s="173"/>
      <c r="AJ437" s="173"/>
      <c r="AK437" s="173"/>
      <c r="AL437" s="173"/>
      <c r="AM437" s="173"/>
      <c r="AN437" s="173"/>
      <c r="AO437" s="173"/>
      <c r="AP437" s="173"/>
      <c r="AQ437" s="173"/>
      <c r="AR437" s="173"/>
      <c r="AS437" s="173"/>
      <c r="AT437" s="173"/>
      <c r="AU437" s="173"/>
      <c r="AV437" s="173"/>
      <c r="AW437" s="173"/>
      <c r="AX437" s="173"/>
      <c r="AY437" s="173"/>
      <c r="AZ437" s="173"/>
      <c r="BA437" s="173"/>
      <c r="BB437" s="173"/>
      <c r="BC437" s="173"/>
      <c r="BD437" s="173"/>
      <c r="BE437" s="173"/>
      <c r="BF437" s="173"/>
      <c r="BG437" s="173"/>
      <c r="BH437" s="173"/>
    </row>
    <row r="438" spans="1:60" s="14" customFormat="1" ht="15" outlineLevel="1">
      <c r="A438" s="181"/>
      <c r="B438" s="182"/>
      <c r="C438" s="149" t="s">
        <v>222</v>
      </c>
      <c r="D438" s="150"/>
      <c r="E438" s="151">
        <v>6.7</v>
      </c>
      <c r="F438" s="172"/>
      <c r="G438" s="172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  <c r="U438" s="172"/>
      <c r="V438" s="172"/>
      <c r="W438" s="172"/>
      <c r="X438" s="172"/>
      <c r="Y438" s="173"/>
      <c r="Z438" s="173"/>
      <c r="AA438" s="173"/>
      <c r="AB438" s="173"/>
      <c r="AC438" s="173"/>
      <c r="AD438" s="173"/>
      <c r="AE438" s="173"/>
      <c r="AF438" s="173"/>
      <c r="AG438" s="173" t="s">
        <v>161</v>
      </c>
      <c r="AH438" s="173">
        <v>0</v>
      </c>
      <c r="AI438" s="173"/>
      <c r="AJ438" s="173"/>
      <c r="AK438" s="173"/>
      <c r="AL438" s="173"/>
      <c r="AM438" s="173"/>
      <c r="AN438" s="173"/>
      <c r="AO438" s="173"/>
      <c r="AP438" s="173"/>
      <c r="AQ438" s="173"/>
      <c r="AR438" s="173"/>
      <c r="AS438" s="173"/>
      <c r="AT438" s="173"/>
      <c r="AU438" s="173"/>
      <c r="AV438" s="173"/>
      <c r="AW438" s="173"/>
      <c r="AX438" s="173"/>
      <c r="AY438" s="173"/>
      <c r="AZ438" s="173"/>
      <c r="BA438" s="173"/>
      <c r="BB438" s="173"/>
      <c r="BC438" s="173"/>
      <c r="BD438" s="173"/>
      <c r="BE438" s="173"/>
      <c r="BF438" s="173"/>
      <c r="BG438" s="173"/>
      <c r="BH438" s="173"/>
    </row>
    <row r="439" spans="1:60" s="14" customFormat="1" ht="15" outlineLevel="1">
      <c r="A439" s="181"/>
      <c r="B439" s="182"/>
      <c r="C439" s="149" t="s">
        <v>223</v>
      </c>
      <c r="D439" s="150"/>
      <c r="E439" s="151">
        <v>21.7</v>
      </c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73"/>
      <c r="Z439" s="173"/>
      <c r="AA439" s="173"/>
      <c r="AB439" s="173"/>
      <c r="AC439" s="173"/>
      <c r="AD439" s="173"/>
      <c r="AE439" s="173"/>
      <c r="AF439" s="173"/>
      <c r="AG439" s="173" t="s">
        <v>161</v>
      </c>
      <c r="AH439" s="173">
        <v>0</v>
      </c>
      <c r="AI439" s="173"/>
      <c r="AJ439" s="173"/>
      <c r="AK439" s="173"/>
      <c r="AL439" s="173"/>
      <c r="AM439" s="173"/>
      <c r="AN439" s="173"/>
      <c r="AO439" s="173"/>
      <c r="AP439" s="173"/>
      <c r="AQ439" s="173"/>
      <c r="AR439" s="173"/>
      <c r="AS439" s="173"/>
      <c r="AT439" s="173"/>
      <c r="AU439" s="173"/>
      <c r="AV439" s="173"/>
      <c r="AW439" s="173"/>
      <c r="AX439" s="173"/>
      <c r="AY439" s="173"/>
      <c r="AZ439" s="173"/>
      <c r="BA439" s="173"/>
      <c r="BB439" s="173"/>
      <c r="BC439" s="173"/>
      <c r="BD439" s="173"/>
      <c r="BE439" s="173"/>
      <c r="BF439" s="173"/>
      <c r="BG439" s="173"/>
      <c r="BH439" s="173"/>
    </row>
    <row r="440" spans="1:60" s="14" customFormat="1" ht="15" outlineLevel="1">
      <c r="A440" s="181"/>
      <c r="B440" s="182"/>
      <c r="C440" s="149" t="s">
        <v>224</v>
      </c>
      <c r="D440" s="150"/>
      <c r="E440" s="151">
        <v>201.97</v>
      </c>
      <c r="F440" s="172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2"/>
      <c r="R440" s="172"/>
      <c r="S440" s="172"/>
      <c r="T440" s="172"/>
      <c r="U440" s="172"/>
      <c r="V440" s="172"/>
      <c r="W440" s="172"/>
      <c r="X440" s="172"/>
      <c r="Y440" s="173"/>
      <c r="Z440" s="173"/>
      <c r="AA440" s="173"/>
      <c r="AB440" s="173"/>
      <c r="AC440" s="173"/>
      <c r="AD440" s="173"/>
      <c r="AE440" s="173"/>
      <c r="AF440" s="173"/>
      <c r="AG440" s="173" t="s">
        <v>161</v>
      </c>
      <c r="AH440" s="173">
        <v>0</v>
      </c>
      <c r="AI440" s="173"/>
      <c r="AJ440" s="173"/>
      <c r="AK440" s="173"/>
      <c r="AL440" s="173"/>
      <c r="AM440" s="173"/>
      <c r="AN440" s="173"/>
      <c r="AO440" s="173"/>
      <c r="AP440" s="173"/>
      <c r="AQ440" s="173"/>
      <c r="AR440" s="173"/>
      <c r="AS440" s="173"/>
      <c r="AT440" s="173"/>
      <c r="AU440" s="173"/>
      <c r="AV440" s="173"/>
      <c r="AW440" s="173"/>
      <c r="AX440" s="173"/>
      <c r="AY440" s="173"/>
      <c r="AZ440" s="173"/>
      <c r="BA440" s="173"/>
      <c r="BB440" s="173"/>
      <c r="BC440" s="173"/>
      <c r="BD440" s="173"/>
      <c r="BE440" s="173"/>
      <c r="BF440" s="173"/>
      <c r="BG440" s="173"/>
      <c r="BH440" s="173"/>
    </row>
    <row r="441" spans="1:60" s="14" customFormat="1" ht="15" outlineLevel="1">
      <c r="A441" s="181"/>
      <c r="B441" s="182"/>
      <c r="C441" s="149" t="s">
        <v>226</v>
      </c>
      <c r="D441" s="150"/>
      <c r="E441" s="151">
        <v>25.99</v>
      </c>
      <c r="F441" s="172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2"/>
      <c r="R441" s="172"/>
      <c r="S441" s="172"/>
      <c r="T441" s="172"/>
      <c r="U441" s="172"/>
      <c r="V441" s="172"/>
      <c r="W441" s="172"/>
      <c r="X441" s="172"/>
      <c r="Y441" s="173"/>
      <c r="Z441" s="173"/>
      <c r="AA441" s="173"/>
      <c r="AB441" s="173"/>
      <c r="AC441" s="173"/>
      <c r="AD441" s="173"/>
      <c r="AE441" s="173"/>
      <c r="AF441" s="173"/>
      <c r="AG441" s="173" t="s">
        <v>161</v>
      </c>
      <c r="AH441" s="173">
        <v>0</v>
      </c>
      <c r="AI441" s="173"/>
      <c r="AJ441" s="173"/>
      <c r="AK441" s="173"/>
      <c r="AL441" s="173"/>
      <c r="AM441" s="173"/>
      <c r="AN441" s="173"/>
      <c r="AO441" s="173"/>
      <c r="AP441" s="173"/>
      <c r="AQ441" s="173"/>
      <c r="AR441" s="173"/>
      <c r="AS441" s="173"/>
      <c r="AT441" s="173"/>
      <c r="AU441" s="173"/>
      <c r="AV441" s="173"/>
      <c r="AW441" s="173"/>
      <c r="AX441" s="173"/>
      <c r="AY441" s="173"/>
      <c r="AZ441" s="173"/>
      <c r="BA441" s="173"/>
      <c r="BB441" s="173"/>
      <c r="BC441" s="173"/>
      <c r="BD441" s="173"/>
      <c r="BE441" s="173"/>
      <c r="BF441" s="173"/>
      <c r="BG441" s="173"/>
      <c r="BH441" s="173"/>
    </row>
    <row r="442" spans="1:60" s="14" customFormat="1" ht="15" outlineLevel="1">
      <c r="A442" s="181"/>
      <c r="B442" s="182"/>
      <c r="C442" s="149" t="s">
        <v>227</v>
      </c>
      <c r="D442" s="150"/>
      <c r="E442" s="151">
        <v>25.5</v>
      </c>
      <c r="F442" s="172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2"/>
      <c r="R442" s="172"/>
      <c r="S442" s="172"/>
      <c r="T442" s="172"/>
      <c r="U442" s="172"/>
      <c r="V442" s="172"/>
      <c r="W442" s="172"/>
      <c r="X442" s="172"/>
      <c r="Y442" s="173"/>
      <c r="Z442" s="173"/>
      <c r="AA442" s="173"/>
      <c r="AB442" s="173"/>
      <c r="AC442" s="173"/>
      <c r="AD442" s="173"/>
      <c r="AE442" s="173"/>
      <c r="AF442" s="173"/>
      <c r="AG442" s="173" t="s">
        <v>161</v>
      </c>
      <c r="AH442" s="173">
        <v>0</v>
      </c>
      <c r="AI442" s="173"/>
      <c r="AJ442" s="173"/>
      <c r="AK442" s="173"/>
      <c r="AL442" s="173"/>
      <c r="AM442" s="173"/>
      <c r="AN442" s="173"/>
      <c r="AO442" s="173"/>
      <c r="AP442" s="173"/>
      <c r="AQ442" s="173"/>
      <c r="AR442" s="173"/>
      <c r="AS442" s="173"/>
      <c r="AT442" s="173"/>
      <c r="AU442" s="173"/>
      <c r="AV442" s="173"/>
      <c r="AW442" s="173"/>
      <c r="AX442" s="173"/>
      <c r="AY442" s="173"/>
      <c r="AZ442" s="173"/>
      <c r="BA442" s="173"/>
      <c r="BB442" s="173"/>
      <c r="BC442" s="173"/>
      <c r="BD442" s="173"/>
      <c r="BE442" s="173"/>
      <c r="BF442" s="173"/>
      <c r="BG442" s="173"/>
      <c r="BH442" s="173"/>
    </row>
    <row r="443" spans="1:60" s="14" customFormat="1" ht="15" outlineLevel="1">
      <c r="A443" s="181"/>
      <c r="B443" s="182"/>
      <c r="C443" s="149" t="s">
        <v>228</v>
      </c>
      <c r="D443" s="150"/>
      <c r="E443" s="151">
        <v>24.37</v>
      </c>
      <c r="F443" s="172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  <c r="S443" s="172"/>
      <c r="T443" s="172"/>
      <c r="U443" s="172"/>
      <c r="V443" s="172"/>
      <c r="W443" s="172"/>
      <c r="X443" s="172"/>
      <c r="Y443" s="173"/>
      <c r="Z443" s="173"/>
      <c r="AA443" s="173"/>
      <c r="AB443" s="173"/>
      <c r="AC443" s="173"/>
      <c r="AD443" s="173"/>
      <c r="AE443" s="173"/>
      <c r="AF443" s="173"/>
      <c r="AG443" s="173" t="s">
        <v>161</v>
      </c>
      <c r="AH443" s="173">
        <v>0</v>
      </c>
      <c r="AI443" s="173"/>
      <c r="AJ443" s="173"/>
      <c r="AK443" s="173"/>
      <c r="AL443" s="173"/>
      <c r="AM443" s="173"/>
      <c r="AN443" s="173"/>
      <c r="AO443" s="173"/>
      <c r="AP443" s="173"/>
      <c r="AQ443" s="173"/>
      <c r="AR443" s="173"/>
      <c r="AS443" s="173"/>
      <c r="AT443" s="173"/>
      <c r="AU443" s="173"/>
      <c r="AV443" s="173"/>
      <c r="AW443" s="173"/>
      <c r="AX443" s="173"/>
      <c r="AY443" s="173"/>
      <c r="AZ443" s="173"/>
      <c r="BA443" s="173"/>
      <c r="BB443" s="173"/>
      <c r="BC443" s="173"/>
      <c r="BD443" s="173"/>
      <c r="BE443" s="173"/>
      <c r="BF443" s="173"/>
      <c r="BG443" s="173"/>
      <c r="BH443" s="173"/>
    </row>
    <row r="444" spans="1:60" s="14" customFormat="1" ht="15" outlineLevel="1">
      <c r="A444" s="181"/>
      <c r="B444" s="182"/>
      <c r="C444" s="149" t="s">
        <v>229</v>
      </c>
      <c r="D444" s="150"/>
      <c r="E444" s="151">
        <v>24.37</v>
      </c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  <c r="S444" s="172"/>
      <c r="T444" s="172"/>
      <c r="U444" s="172"/>
      <c r="V444" s="172"/>
      <c r="W444" s="172"/>
      <c r="X444" s="172"/>
      <c r="Y444" s="173"/>
      <c r="Z444" s="173"/>
      <c r="AA444" s="173"/>
      <c r="AB444" s="173"/>
      <c r="AC444" s="173"/>
      <c r="AD444" s="173"/>
      <c r="AE444" s="173"/>
      <c r="AF444" s="173"/>
      <c r="AG444" s="173" t="s">
        <v>161</v>
      </c>
      <c r="AH444" s="173">
        <v>0</v>
      </c>
      <c r="AI444" s="173"/>
      <c r="AJ444" s="173"/>
      <c r="AK444" s="173"/>
      <c r="AL444" s="173"/>
      <c r="AM444" s="173"/>
      <c r="AN444" s="173"/>
      <c r="AO444" s="173"/>
      <c r="AP444" s="173"/>
      <c r="AQ444" s="173"/>
      <c r="AR444" s="173"/>
      <c r="AS444" s="173"/>
      <c r="AT444" s="173"/>
      <c r="AU444" s="173"/>
      <c r="AV444" s="173"/>
      <c r="AW444" s="173"/>
      <c r="AX444" s="173"/>
      <c r="AY444" s="173"/>
      <c r="AZ444" s="173"/>
      <c r="BA444" s="173"/>
      <c r="BB444" s="173"/>
      <c r="BC444" s="173"/>
      <c r="BD444" s="173"/>
      <c r="BE444" s="173"/>
      <c r="BF444" s="173"/>
      <c r="BG444" s="173"/>
      <c r="BH444" s="173"/>
    </row>
    <row r="445" spans="1:60" s="14" customFormat="1" ht="15" outlineLevel="1">
      <c r="A445" s="181"/>
      <c r="B445" s="182"/>
      <c r="C445" s="149" t="s">
        <v>230</v>
      </c>
      <c r="D445" s="150"/>
      <c r="E445" s="151">
        <v>54.23</v>
      </c>
      <c r="F445" s="172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2"/>
      <c r="R445" s="172"/>
      <c r="S445" s="172"/>
      <c r="T445" s="172"/>
      <c r="U445" s="172"/>
      <c r="V445" s="172"/>
      <c r="W445" s="172"/>
      <c r="X445" s="172"/>
      <c r="Y445" s="173"/>
      <c r="Z445" s="173"/>
      <c r="AA445" s="173"/>
      <c r="AB445" s="173"/>
      <c r="AC445" s="173"/>
      <c r="AD445" s="173"/>
      <c r="AE445" s="173"/>
      <c r="AF445" s="173"/>
      <c r="AG445" s="173" t="s">
        <v>161</v>
      </c>
      <c r="AH445" s="173">
        <v>0</v>
      </c>
      <c r="AI445" s="173"/>
      <c r="AJ445" s="173"/>
      <c r="AK445" s="173"/>
      <c r="AL445" s="173"/>
      <c r="AM445" s="173"/>
      <c r="AN445" s="173"/>
      <c r="AO445" s="173"/>
      <c r="AP445" s="173"/>
      <c r="AQ445" s="173"/>
      <c r="AR445" s="173"/>
      <c r="AS445" s="173"/>
      <c r="AT445" s="173"/>
      <c r="AU445" s="173"/>
      <c r="AV445" s="173"/>
      <c r="AW445" s="173"/>
      <c r="AX445" s="173"/>
      <c r="AY445" s="173"/>
      <c r="AZ445" s="173"/>
      <c r="BA445" s="173"/>
      <c r="BB445" s="173"/>
      <c r="BC445" s="173"/>
      <c r="BD445" s="173"/>
      <c r="BE445" s="173"/>
      <c r="BF445" s="173"/>
      <c r="BG445" s="173"/>
      <c r="BH445" s="173"/>
    </row>
    <row r="446" spans="1:60" s="14" customFormat="1" ht="15" outlineLevel="1">
      <c r="A446" s="181"/>
      <c r="B446" s="182"/>
      <c r="C446" s="149" t="s">
        <v>231</v>
      </c>
      <c r="D446" s="150"/>
      <c r="E446" s="151">
        <v>109.04</v>
      </c>
      <c r="F446" s="172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  <c r="S446" s="172"/>
      <c r="T446" s="172"/>
      <c r="U446" s="172"/>
      <c r="V446" s="172"/>
      <c r="W446" s="172"/>
      <c r="X446" s="172"/>
      <c r="Y446" s="173"/>
      <c r="Z446" s="173"/>
      <c r="AA446" s="173"/>
      <c r="AB446" s="173"/>
      <c r="AC446" s="173"/>
      <c r="AD446" s="173"/>
      <c r="AE446" s="173"/>
      <c r="AF446" s="173"/>
      <c r="AG446" s="173" t="s">
        <v>161</v>
      </c>
      <c r="AH446" s="173">
        <v>0</v>
      </c>
      <c r="AI446" s="173"/>
      <c r="AJ446" s="173"/>
      <c r="AK446" s="173"/>
      <c r="AL446" s="173"/>
      <c r="AM446" s="173"/>
      <c r="AN446" s="173"/>
      <c r="AO446" s="173"/>
      <c r="AP446" s="173"/>
      <c r="AQ446" s="173"/>
      <c r="AR446" s="173"/>
      <c r="AS446" s="173"/>
      <c r="AT446" s="173"/>
      <c r="AU446" s="173"/>
      <c r="AV446" s="173"/>
      <c r="AW446" s="173"/>
      <c r="AX446" s="173"/>
      <c r="AY446" s="173"/>
      <c r="AZ446" s="173"/>
      <c r="BA446" s="173"/>
      <c r="BB446" s="173"/>
      <c r="BC446" s="173"/>
      <c r="BD446" s="173"/>
      <c r="BE446" s="173"/>
      <c r="BF446" s="173"/>
      <c r="BG446" s="173"/>
      <c r="BH446" s="173"/>
    </row>
    <row r="447" spans="1:60" s="14" customFormat="1" ht="15" outlineLevel="1">
      <c r="A447" s="181"/>
      <c r="B447" s="182"/>
      <c r="C447" s="149" t="s">
        <v>232</v>
      </c>
      <c r="D447" s="150"/>
      <c r="E447" s="151">
        <v>13.01</v>
      </c>
      <c r="F447" s="172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2"/>
      <c r="R447" s="172"/>
      <c r="S447" s="172"/>
      <c r="T447" s="172"/>
      <c r="U447" s="172"/>
      <c r="V447" s="172"/>
      <c r="W447" s="172"/>
      <c r="X447" s="172"/>
      <c r="Y447" s="173"/>
      <c r="Z447" s="173"/>
      <c r="AA447" s="173"/>
      <c r="AB447" s="173"/>
      <c r="AC447" s="173"/>
      <c r="AD447" s="173"/>
      <c r="AE447" s="173"/>
      <c r="AF447" s="173"/>
      <c r="AG447" s="173" t="s">
        <v>161</v>
      </c>
      <c r="AH447" s="173">
        <v>0</v>
      </c>
      <c r="AI447" s="173"/>
      <c r="AJ447" s="173"/>
      <c r="AK447" s="173"/>
      <c r="AL447" s="173"/>
      <c r="AM447" s="173"/>
      <c r="AN447" s="173"/>
      <c r="AO447" s="173"/>
      <c r="AP447" s="173"/>
      <c r="AQ447" s="173"/>
      <c r="AR447" s="173"/>
      <c r="AS447" s="173"/>
      <c r="AT447" s="173"/>
      <c r="AU447" s="173"/>
      <c r="AV447" s="173"/>
      <c r="AW447" s="173"/>
      <c r="AX447" s="173"/>
      <c r="AY447" s="173"/>
      <c r="AZ447" s="173"/>
      <c r="BA447" s="173"/>
      <c r="BB447" s="173"/>
      <c r="BC447" s="173"/>
      <c r="BD447" s="173"/>
      <c r="BE447" s="173"/>
      <c r="BF447" s="173"/>
      <c r="BG447" s="173"/>
      <c r="BH447" s="173"/>
    </row>
    <row r="448" spans="1:60" s="14" customFormat="1" ht="15" outlineLevel="1">
      <c r="A448" s="181"/>
      <c r="B448" s="182"/>
      <c r="C448" s="149" t="s">
        <v>233</v>
      </c>
      <c r="D448" s="150"/>
      <c r="E448" s="151">
        <v>108.74</v>
      </c>
      <c r="F448" s="172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2"/>
      <c r="R448" s="172"/>
      <c r="S448" s="172"/>
      <c r="T448" s="172"/>
      <c r="U448" s="172"/>
      <c r="V448" s="172"/>
      <c r="W448" s="172"/>
      <c r="X448" s="172"/>
      <c r="Y448" s="173"/>
      <c r="Z448" s="173"/>
      <c r="AA448" s="173"/>
      <c r="AB448" s="173"/>
      <c r="AC448" s="173"/>
      <c r="AD448" s="173"/>
      <c r="AE448" s="173"/>
      <c r="AF448" s="173"/>
      <c r="AG448" s="173" t="s">
        <v>161</v>
      </c>
      <c r="AH448" s="173">
        <v>0</v>
      </c>
      <c r="AI448" s="173"/>
      <c r="AJ448" s="173"/>
      <c r="AK448" s="173"/>
      <c r="AL448" s="173"/>
      <c r="AM448" s="173"/>
      <c r="AN448" s="173"/>
      <c r="AO448" s="173"/>
      <c r="AP448" s="173"/>
      <c r="AQ448" s="173"/>
      <c r="AR448" s="173"/>
      <c r="AS448" s="173"/>
      <c r="AT448" s="173"/>
      <c r="AU448" s="173"/>
      <c r="AV448" s="173"/>
      <c r="AW448" s="173"/>
      <c r="AX448" s="173"/>
      <c r="AY448" s="173"/>
      <c r="AZ448" s="173"/>
      <c r="BA448" s="173"/>
      <c r="BB448" s="173"/>
      <c r="BC448" s="173"/>
      <c r="BD448" s="173"/>
      <c r="BE448" s="173"/>
      <c r="BF448" s="173"/>
      <c r="BG448" s="173"/>
      <c r="BH448" s="173"/>
    </row>
    <row r="449" spans="1:60" s="14" customFormat="1" ht="15" outlineLevel="1">
      <c r="A449" s="181"/>
      <c r="B449" s="182"/>
      <c r="C449" s="149" t="s">
        <v>332</v>
      </c>
      <c r="D449" s="150"/>
      <c r="E449" s="151">
        <v>12.8</v>
      </c>
      <c r="F449" s="172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2"/>
      <c r="R449" s="172"/>
      <c r="S449" s="172"/>
      <c r="T449" s="172"/>
      <c r="U449" s="172"/>
      <c r="V449" s="172"/>
      <c r="W449" s="172"/>
      <c r="X449" s="172"/>
      <c r="Y449" s="173"/>
      <c r="Z449" s="173"/>
      <c r="AA449" s="173"/>
      <c r="AB449" s="173"/>
      <c r="AC449" s="173"/>
      <c r="AD449" s="173"/>
      <c r="AE449" s="173"/>
      <c r="AF449" s="173"/>
      <c r="AG449" s="173" t="s">
        <v>161</v>
      </c>
      <c r="AH449" s="173">
        <v>0</v>
      </c>
      <c r="AI449" s="173"/>
      <c r="AJ449" s="173"/>
      <c r="AK449" s="173"/>
      <c r="AL449" s="173"/>
      <c r="AM449" s="173"/>
      <c r="AN449" s="173"/>
      <c r="AO449" s="173"/>
      <c r="AP449" s="173"/>
      <c r="AQ449" s="173"/>
      <c r="AR449" s="173"/>
      <c r="AS449" s="173"/>
      <c r="AT449" s="173"/>
      <c r="AU449" s="173"/>
      <c r="AV449" s="173"/>
      <c r="AW449" s="173"/>
      <c r="AX449" s="173"/>
      <c r="AY449" s="173"/>
      <c r="AZ449" s="173"/>
      <c r="BA449" s="173"/>
      <c r="BB449" s="173"/>
      <c r="BC449" s="173"/>
      <c r="BD449" s="173"/>
      <c r="BE449" s="173"/>
      <c r="BF449" s="173"/>
      <c r="BG449" s="173"/>
      <c r="BH449" s="173"/>
    </row>
    <row r="450" spans="1:60" s="14" customFormat="1" ht="22.5" outlineLevel="1">
      <c r="A450" s="181">
        <v>97</v>
      </c>
      <c r="B450" s="182" t="s">
        <v>604</v>
      </c>
      <c r="C450" s="161" t="s">
        <v>605</v>
      </c>
      <c r="D450" s="190" t="s">
        <v>30</v>
      </c>
      <c r="E450" s="191"/>
      <c r="F450" s="192"/>
      <c r="G450" s="172">
        <f>ROUND(E450*F450,2)</f>
        <v>0</v>
      </c>
      <c r="H450" s="192"/>
      <c r="I450" s="172">
        <f>ROUND(E450*H450,2)</f>
        <v>0</v>
      </c>
      <c r="J450" s="192"/>
      <c r="K450" s="172">
        <f>ROUND(E450*J450,2)</f>
        <v>0</v>
      </c>
      <c r="L450" s="172">
        <v>21</v>
      </c>
      <c r="M450" s="172">
        <f>G450*(1+L450/100)</f>
        <v>0</v>
      </c>
      <c r="N450" s="172">
        <v>0</v>
      </c>
      <c r="O450" s="172">
        <f>ROUND(E450*N450,2)</f>
        <v>0</v>
      </c>
      <c r="P450" s="172">
        <v>0</v>
      </c>
      <c r="Q450" s="172">
        <f>ROUND(E450*P450,2)</f>
        <v>0</v>
      </c>
      <c r="R450" s="172" t="s">
        <v>597</v>
      </c>
      <c r="S450" s="172" t="s">
        <v>154</v>
      </c>
      <c r="T450" s="172" t="s">
        <v>155</v>
      </c>
      <c r="U450" s="172">
        <v>0</v>
      </c>
      <c r="V450" s="172">
        <f>ROUND(E450*U450,2)</f>
        <v>0</v>
      </c>
      <c r="W450" s="172"/>
      <c r="X450" s="172" t="s">
        <v>492</v>
      </c>
      <c r="Y450" s="173"/>
      <c r="Z450" s="173"/>
      <c r="AA450" s="173"/>
      <c r="AB450" s="173"/>
      <c r="AC450" s="173"/>
      <c r="AD450" s="173"/>
      <c r="AE450" s="173"/>
      <c r="AF450" s="173"/>
      <c r="AG450" s="173" t="s">
        <v>493</v>
      </c>
      <c r="AH450" s="173"/>
      <c r="AI450" s="173"/>
      <c r="AJ450" s="173"/>
      <c r="AK450" s="173"/>
      <c r="AL450" s="173"/>
      <c r="AM450" s="173"/>
      <c r="AN450" s="173"/>
      <c r="AO450" s="173"/>
      <c r="AP450" s="173"/>
      <c r="AQ450" s="173"/>
      <c r="AR450" s="173"/>
      <c r="AS450" s="173"/>
      <c r="AT450" s="173"/>
      <c r="AU450" s="173"/>
      <c r="AV450" s="173"/>
      <c r="AW450" s="173"/>
      <c r="AX450" s="173"/>
      <c r="AY450" s="173"/>
      <c r="AZ450" s="173"/>
      <c r="BA450" s="173"/>
      <c r="BB450" s="173"/>
      <c r="BC450" s="173"/>
      <c r="BD450" s="173"/>
      <c r="BE450" s="173"/>
      <c r="BF450" s="173"/>
      <c r="BG450" s="173"/>
      <c r="BH450" s="173"/>
    </row>
    <row r="451" spans="1:60" s="14" customFormat="1" ht="15" outlineLevel="1">
      <c r="A451" s="181"/>
      <c r="B451" s="182"/>
      <c r="C451" s="350" t="s">
        <v>606</v>
      </c>
      <c r="D451" s="351"/>
      <c r="E451" s="351"/>
      <c r="F451" s="351"/>
      <c r="G451" s="351"/>
      <c r="H451" s="172"/>
      <c r="I451" s="172"/>
      <c r="J451" s="172"/>
      <c r="K451" s="172"/>
      <c r="L451" s="172"/>
      <c r="M451" s="172"/>
      <c r="N451" s="172"/>
      <c r="O451" s="172"/>
      <c r="P451" s="172"/>
      <c r="Q451" s="172"/>
      <c r="R451" s="172"/>
      <c r="S451" s="172"/>
      <c r="T451" s="172"/>
      <c r="U451" s="172"/>
      <c r="V451" s="172"/>
      <c r="W451" s="172"/>
      <c r="X451" s="172"/>
      <c r="Y451" s="173"/>
      <c r="Z451" s="173"/>
      <c r="AA451" s="173"/>
      <c r="AB451" s="173"/>
      <c r="AC451" s="173"/>
      <c r="AD451" s="173"/>
      <c r="AE451" s="173"/>
      <c r="AF451" s="173"/>
      <c r="AG451" s="173" t="s">
        <v>159</v>
      </c>
      <c r="AH451" s="173"/>
      <c r="AI451" s="173"/>
      <c r="AJ451" s="173"/>
      <c r="AK451" s="173"/>
      <c r="AL451" s="173"/>
      <c r="AM451" s="173"/>
      <c r="AN451" s="173"/>
      <c r="AO451" s="173"/>
      <c r="AP451" s="173"/>
      <c r="AQ451" s="173"/>
      <c r="AR451" s="173"/>
      <c r="AS451" s="173"/>
      <c r="AT451" s="173"/>
      <c r="AU451" s="173"/>
      <c r="AV451" s="173"/>
      <c r="AW451" s="173"/>
      <c r="AX451" s="173"/>
      <c r="AY451" s="173"/>
      <c r="AZ451" s="173"/>
      <c r="BA451" s="173"/>
      <c r="BB451" s="173"/>
      <c r="BC451" s="173"/>
      <c r="BD451" s="173"/>
      <c r="BE451" s="173"/>
      <c r="BF451" s="173"/>
      <c r="BG451" s="173"/>
      <c r="BH451" s="173"/>
    </row>
    <row r="452" spans="1:33" s="14" customFormat="1" ht="25.5">
      <c r="A452" s="183" t="s">
        <v>148</v>
      </c>
      <c r="B452" s="184" t="s">
        <v>107</v>
      </c>
      <c r="C452" s="131" t="s">
        <v>108</v>
      </c>
      <c r="D452" s="185"/>
      <c r="E452" s="186"/>
      <c r="F452" s="187"/>
      <c r="G452" s="187">
        <f>SUMIF(AG453:AG458,"&lt;&gt;NOR",G453:G458)</f>
        <v>0</v>
      </c>
      <c r="H452" s="187"/>
      <c r="I452" s="187">
        <f>SUM(I453:I458)</f>
        <v>0</v>
      </c>
      <c r="J452" s="187"/>
      <c r="K452" s="187">
        <f>SUM(K453:K458)</f>
        <v>0</v>
      </c>
      <c r="L452" s="187"/>
      <c r="M452" s="187">
        <f>SUM(M453:M458)</f>
        <v>0</v>
      </c>
      <c r="N452" s="187"/>
      <c r="O452" s="187">
        <f>SUM(O453:O458)</f>
        <v>1.49</v>
      </c>
      <c r="P452" s="187"/>
      <c r="Q452" s="187">
        <f>SUM(Q453:Q458)</f>
        <v>0</v>
      </c>
      <c r="R452" s="187"/>
      <c r="S452" s="187"/>
      <c r="T452" s="188"/>
      <c r="U452" s="189"/>
      <c r="V452" s="189">
        <f>SUM(V453:V458)</f>
        <v>273.43</v>
      </c>
      <c r="W452" s="189"/>
      <c r="X452" s="189"/>
      <c r="AG452" s="14" t="s">
        <v>149</v>
      </c>
    </row>
    <row r="453" spans="1:60" s="14" customFormat="1" ht="22.5" outlineLevel="1">
      <c r="A453" s="174">
        <v>98</v>
      </c>
      <c r="B453" s="175" t="s">
        <v>607</v>
      </c>
      <c r="C453" s="139" t="s">
        <v>608</v>
      </c>
      <c r="D453" s="176" t="s">
        <v>180</v>
      </c>
      <c r="E453" s="177">
        <v>677.97</v>
      </c>
      <c r="F453" s="178"/>
      <c r="G453" s="179">
        <f>ROUND(E453*F453,2)</f>
        <v>0</v>
      </c>
      <c r="H453" s="178"/>
      <c r="I453" s="179">
        <f>ROUND(E453*H453,2)</f>
        <v>0</v>
      </c>
      <c r="J453" s="178"/>
      <c r="K453" s="179">
        <f>ROUND(E453*J453,2)</f>
        <v>0</v>
      </c>
      <c r="L453" s="179">
        <v>21</v>
      </c>
      <c r="M453" s="179">
        <f>G453*(1+L453/100)</f>
        <v>0</v>
      </c>
      <c r="N453" s="179">
        <v>0.0022</v>
      </c>
      <c r="O453" s="179">
        <f>ROUND(E453*N453,2)</f>
        <v>1.49</v>
      </c>
      <c r="P453" s="179">
        <v>0</v>
      </c>
      <c r="Q453" s="179">
        <f>ROUND(E453*P453,2)</f>
        <v>0</v>
      </c>
      <c r="R453" s="179" t="s">
        <v>609</v>
      </c>
      <c r="S453" s="179" t="s">
        <v>154</v>
      </c>
      <c r="T453" s="180" t="s">
        <v>155</v>
      </c>
      <c r="U453" s="172">
        <v>0.4</v>
      </c>
      <c r="V453" s="172">
        <f>ROUND(E453*U453,2)</f>
        <v>271.19</v>
      </c>
      <c r="W453" s="172"/>
      <c r="X453" s="172" t="s">
        <v>156</v>
      </c>
      <c r="Y453" s="173"/>
      <c r="Z453" s="173"/>
      <c r="AA453" s="173"/>
      <c r="AB453" s="173"/>
      <c r="AC453" s="173"/>
      <c r="AD453" s="173"/>
      <c r="AE453" s="173"/>
      <c r="AF453" s="173"/>
      <c r="AG453" s="173" t="s">
        <v>157</v>
      </c>
      <c r="AH453" s="173"/>
      <c r="AI453" s="173"/>
      <c r="AJ453" s="173"/>
      <c r="AK453" s="173"/>
      <c r="AL453" s="173"/>
      <c r="AM453" s="173"/>
      <c r="AN453" s="173"/>
      <c r="AO453" s="173"/>
      <c r="AP453" s="173"/>
      <c r="AQ453" s="173"/>
      <c r="AR453" s="173"/>
      <c r="AS453" s="173"/>
      <c r="AT453" s="173"/>
      <c r="AU453" s="173"/>
      <c r="AV453" s="173"/>
      <c r="AW453" s="173"/>
      <c r="AX453" s="173"/>
      <c r="AY453" s="173"/>
      <c r="AZ453" s="173"/>
      <c r="BA453" s="173"/>
      <c r="BB453" s="173"/>
      <c r="BC453" s="173"/>
      <c r="BD453" s="173"/>
      <c r="BE453" s="173"/>
      <c r="BF453" s="173"/>
      <c r="BG453" s="173"/>
      <c r="BH453" s="173"/>
    </row>
    <row r="454" spans="1:60" s="14" customFormat="1" ht="15" outlineLevel="1">
      <c r="A454" s="181"/>
      <c r="B454" s="182"/>
      <c r="C454" s="348" t="s">
        <v>610</v>
      </c>
      <c r="D454" s="349"/>
      <c r="E454" s="349"/>
      <c r="F454" s="349"/>
      <c r="G454" s="349"/>
      <c r="H454" s="172"/>
      <c r="I454" s="172"/>
      <c r="J454" s="172"/>
      <c r="K454" s="172"/>
      <c r="L454" s="172"/>
      <c r="M454" s="172"/>
      <c r="N454" s="172"/>
      <c r="O454" s="172"/>
      <c r="P454" s="172"/>
      <c r="Q454" s="172"/>
      <c r="R454" s="172"/>
      <c r="S454" s="172"/>
      <c r="T454" s="172"/>
      <c r="U454" s="172"/>
      <c r="V454" s="172"/>
      <c r="W454" s="172"/>
      <c r="X454" s="172"/>
      <c r="Y454" s="173"/>
      <c r="Z454" s="173"/>
      <c r="AA454" s="173"/>
      <c r="AB454" s="173"/>
      <c r="AC454" s="173"/>
      <c r="AD454" s="173"/>
      <c r="AE454" s="173"/>
      <c r="AF454" s="173"/>
      <c r="AG454" s="173" t="s">
        <v>159</v>
      </c>
      <c r="AH454" s="173"/>
      <c r="AI454" s="173"/>
      <c r="AJ454" s="173"/>
      <c r="AK454" s="173"/>
      <c r="AL454" s="173"/>
      <c r="AM454" s="173"/>
      <c r="AN454" s="173"/>
      <c r="AO454" s="173"/>
      <c r="AP454" s="173"/>
      <c r="AQ454" s="173"/>
      <c r="AR454" s="173"/>
      <c r="AS454" s="173"/>
      <c r="AT454" s="173"/>
      <c r="AU454" s="173"/>
      <c r="AV454" s="173"/>
      <c r="AW454" s="173"/>
      <c r="AX454" s="173"/>
      <c r="AY454" s="173"/>
      <c r="AZ454" s="173"/>
      <c r="BA454" s="173"/>
      <c r="BB454" s="173"/>
      <c r="BC454" s="173"/>
      <c r="BD454" s="173"/>
      <c r="BE454" s="173"/>
      <c r="BF454" s="173"/>
      <c r="BG454" s="173"/>
      <c r="BH454" s="173"/>
    </row>
    <row r="455" spans="1:60" s="14" customFormat="1" ht="15" outlineLevel="1">
      <c r="A455" s="181"/>
      <c r="B455" s="182"/>
      <c r="C455" s="344" t="s">
        <v>611</v>
      </c>
      <c r="D455" s="345"/>
      <c r="E455" s="345"/>
      <c r="F455" s="345"/>
      <c r="G455" s="345"/>
      <c r="H455" s="172"/>
      <c r="I455" s="172"/>
      <c r="J455" s="172"/>
      <c r="K455" s="172"/>
      <c r="L455" s="172"/>
      <c r="M455" s="172"/>
      <c r="N455" s="172"/>
      <c r="O455" s="172"/>
      <c r="P455" s="172"/>
      <c r="Q455" s="172"/>
      <c r="R455" s="172"/>
      <c r="S455" s="172"/>
      <c r="T455" s="172"/>
      <c r="U455" s="172"/>
      <c r="V455" s="172"/>
      <c r="W455" s="172"/>
      <c r="X455" s="172"/>
      <c r="Y455" s="173"/>
      <c r="Z455" s="173"/>
      <c r="AA455" s="173"/>
      <c r="AB455" s="173"/>
      <c r="AC455" s="173"/>
      <c r="AD455" s="173"/>
      <c r="AE455" s="173"/>
      <c r="AF455" s="173"/>
      <c r="AG455" s="173" t="s">
        <v>195</v>
      </c>
      <c r="AH455" s="173"/>
      <c r="AI455" s="173"/>
      <c r="AJ455" s="173"/>
      <c r="AK455" s="173"/>
      <c r="AL455" s="173"/>
      <c r="AM455" s="173"/>
      <c r="AN455" s="173"/>
      <c r="AO455" s="173"/>
      <c r="AP455" s="173"/>
      <c r="AQ455" s="173"/>
      <c r="AR455" s="173"/>
      <c r="AS455" s="173"/>
      <c r="AT455" s="173"/>
      <c r="AU455" s="173"/>
      <c r="AV455" s="173"/>
      <c r="AW455" s="173"/>
      <c r="AX455" s="173"/>
      <c r="AY455" s="173"/>
      <c r="AZ455" s="173"/>
      <c r="BA455" s="173"/>
      <c r="BB455" s="173"/>
      <c r="BC455" s="173"/>
      <c r="BD455" s="173"/>
      <c r="BE455" s="173"/>
      <c r="BF455" s="173"/>
      <c r="BG455" s="173"/>
      <c r="BH455" s="173"/>
    </row>
    <row r="456" spans="1:60" s="14" customFormat="1" ht="15" outlineLevel="1">
      <c r="A456" s="181"/>
      <c r="B456" s="182"/>
      <c r="C456" s="149" t="s">
        <v>612</v>
      </c>
      <c r="D456" s="150"/>
      <c r="E456" s="151">
        <v>677.97</v>
      </c>
      <c r="F456" s="172"/>
      <c r="G456" s="172"/>
      <c r="H456" s="172"/>
      <c r="I456" s="172"/>
      <c r="J456" s="172"/>
      <c r="K456" s="172"/>
      <c r="L456" s="172"/>
      <c r="M456" s="172"/>
      <c r="N456" s="172"/>
      <c r="O456" s="172"/>
      <c r="P456" s="172"/>
      <c r="Q456" s="172"/>
      <c r="R456" s="172"/>
      <c r="S456" s="172"/>
      <c r="T456" s="172"/>
      <c r="U456" s="172"/>
      <c r="V456" s="172"/>
      <c r="W456" s="172"/>
      <c r="X456" s="172"/>
      <c r="Y456" s="173"/>
      <c r="Z456" s="173"/>
      <c r="AA456" s="173"/>
      <c r="AB456" s="173"/>
      <c r="AC456" s="173"/>
      <c r="AD456" s="173"/>
      <c r="AE456" s="173"/>
      <c r="AF456" s="173"/>
      <c r="AG456" s="173" t="s">
        <v>161</v>
      </c>
      <c r="AH456" s="173">
        <v>5</v>
      </c>
      <c r="AI456" s="173"/>
      <c r="AJ456" s="173"/>
      <c r="AK456" s="173"/>
      <c r="AL456" s="173"/>
      <c r="AM456" s="173"/>
      <c r="AN456" s="173"/>
      <c r="AO456" s="173"/>
      <c r="AP456" s="173"/>
      <c r="AQ456" s="173"/>
      <c r="AR456" s="173"/>
      <c r="AS456" s="173"/>
      <c r="AT456" s="173"/>
      <c r="AU456" s="173"/>
      <c r="AV456" s="173"/>
      <c r="AW456" s="173"/>
      <c r="AX456" s="173"/>
      <c r="AY456" s="173"/>
      <c r="AZ456" s="173"/>
      <c r="BA456" s="173"/>
      <c r="BB456" s="173"/>
      <c r="BC456" s="173"/>
      <c r="BD456" s="173"/>
      <c r="BE456" s="173"/>
      <c r="BF456" s="173"/>
      <c r="BG456" s="173"/>
      <c r="BH456" s="173"/>
    </row>
    <row r="457" spans="1:60" s="14" customFormat="1" ht="22.5" outlineLevel="1">
      <c r="A457" s="174">
        <v>99</v>
      </c>
      <c r="B457" s="175" t="s">
        <v>613</v>
      </c>
      <c r="C457" s="139" t="s">
        <v>614</v>
      </c>
      <c r="D457" s="176" t="s">
        <v>491</v>
      </c>
      <c r="E457" s="177">
        <v>1.49153</v>
      </c>
      <c r="F457" s="178"/>
      <c r="G457" s="179">
        <f>ROUND(E457*F457,2)</f>
        <v>0</v>
      </c>
      <c r="H457" s="178"/>
      <c r="I457" s="179">
        <f>ROUND(E457*H457,2)</f>
        <v>0</v>
      </c>
      <c r="J457" s="178"/>
      <c r="K457" s="179">
        <f>ROUND(E457*J457,2)</f>
        <v>0</v>
      </c>
      <c r="L457" s="179">
        <v>21</v>
      </c>
      <c r="M457" s="179">
        <f>G457*(1+L457/100)</f>
        <v>0</v>
      </c>
      <c r="N457" s="179">
        <v>0</v>
      </c>
      <c r="O457" s="179">
        <f>ROUND(E457*N457,2)</f>
        <v>0</v>
      </c>
      <c r="P457" s="179">
        <v>0</v>
      </c>
      <c r="Q457" s="179">
        <f>ROUND(E457*P457,2)</f>
        <v>0</v>
      </c>
      <c r="R457" s="179" t="s">
        <v>609</v>
      </c>
      <c r="S457" s="179" t="s">
        <v>154</v>
      </c>
      <c r="T457" s="180" t="s">
        <v>155</v>
      </c>
      <c r="U457" s="172">
        <v>1.499</v>
      </c>
      <c r="V457" s="172">
        <f>ROUND(E457*U457,2)</f>
        <v>2.24</v>
      </c>
      <c r="W457" s="172"/>
      <c r="X457" s="172" t="s">
        <v>492</v>
      </c>
      <c r="Y457" s="173"/>
      <c r="Z457" s="173"/>
      <c r="AA457" s="173"/>
      <c r="AB457" s="173"/>
      <c r="AC457" s="173"/>
      <c r="AD457" s="173"/>
      <c r="AE457" s="173"/>
      <c r="AF457" s="173"/>
      <c r="AG457" s="173" t="s">
        <v>493</v>
      </c>
      <c r="AH457" s="173"/>
      <c r="AI457" s="173"/>
      <c r="AJ457" s="173"/>
      <c r="AK457" s="173"/>
      <c r="AL457" s="173"/>
      <c r="AM457" s="173"/>
      <c r="AN457" s="173"/>
      <c r="AO457" s="173"/>
      <c r="AP457" s="173"/>
      <c r="AQ457" s="173"/>
      <c r="AR457" s="173"/>
      <c r="AS457" s="173"/>
      <c r="AT457" s="173"/>
      <c r="AU457" s="173"/>
      <c r="AV457" s="173"/>
      <c r="AW457" s="173"/>
      <c r="AX457" s="173"/>
      <c r="AY457" s="173"/>
      <c r="AZ457" s="173"/>
      <c r="BA457" s="173"/>
      <c r="BB457" s="173"/>
      <c r="BC457" s="173"/>
      <c r="BD457" s="173"/>
      <c r="BE457" s="173"/>
      <c r="BF457" s="173"/>
      <c r="BG457" s="173"/>
      <c r="BH457" s="173"/>
    </row>
    <row r="458" spans="1:60" s="14" customFormat="1" ht="15" outlineLevel="1">
      <c r="A458" s="181"/>
      <c r="B458" s="182"/>
      <c r="C458" s="348" t="s">
        <v>570</v>
      </c>
      <c r="D458" s="349"/>
      <c r="E458" s="349"/>
      <c r="F458" s="349"/>
      <c r="G458" s="349"/>
      <c r="H458" s="172"/>
      <c r="I458" s="172"/>
      <c r="J458" s="172"/>
      <c r="K458" s="172"/>
      <c r="L458" s="172"/>
      <c r="M458" s="172"/>
      <c r="N458" s="172"/>
      <c r="O458" s="172"/>
      <c r="P458" s="172"/>
      <c r="Q458" s="172"/>
      <c r="R458" s="172"/>
      <c r="S458" s="172"/>
      <c r="T458" s="172"/>
      <c r="U458" s="172"/>
      <c r="V458" s="172"/>
      <c r="W458" s="172"/>
      <c r="X458" s="172"/>
      <c r="Y458" s="173"/>
      <c r="Z458" s="173"/>
      <c r="AA458" s="173"/>
      <c r="AB458" s="173"/>
      <c r="AC458" s="173"/>
      <c r="AD458" s="173"/>
      <c r="AE458" s="173"/>
      <c r="AF458" s="173"/>
      <c r="AG458" s="173" t="s">
        <v>159</v>
      </c>
      <c r="AH458" s="173"/>
      <c r="AI458" s="173"/>
      <c r="AJ458" s="173"/>
      <c r="AK458" s="173"/>
      <c r="AL458" s="173"/>
      <c r="AM458" s="173"/>
      <c r="AN458" s="173"/>
      <c r="AO458" s="173"/>
      <c r="AP458" s="173"/>
      <c r="AQ458" s="173"/>
      <c r="AR458" s="173"/>
      <c r="AS458" s="173"/>
      <c r="AT458" s="173"/>
      <c r="AU458" s="173"/>
      <c r="AV458" s="173"/>
      <c r="AW458" s="173"/>
      <c r="AX458" s="173"/>
      <c r="AY458" s="173"/>
      <c r="AZ458" s="173"/>
      <c r="BA458" s="173"/>
      <c r="BB458" s="173"/>
      <c r="BC458" s="173"/>
      <c r="BD458" s="173"/>
      <c r="BE458" s="173"/>
      <c r="BF458" s="173"/>
      <c r="BG458" s="173"/>
      <c r="BH458" s="173"/>
    </row>
    <row r="459" spans="1:33" s="14" customFormat="1" ht="25.5">
      <c r="A459" s="183" t="s">
        <v>148</v>
      </c>
      <c r="B459" s="184" t="s">
        <v>109</v>
      </c>
      <c r="C459" s="131" t="s">
        <v>110</v>
      </c>
      <c r="D459" s="185"/>
      <c r="E459" s="186"/>
      <c r="F459" s="187"/>
      <c r="G459" s="187">
        <f>SUMIF(AG460:AG518,"&lt;&gt;NOR",G460:G518)</f>
        <v>0</v>
      </c>
      <c r="H459" s="187"/>
      <c r="I459" s="187">
        <f>SUM(I460:I518)</f>
        <v>0</v>
      </c>
      <c r="J459" s="187"/>
      <c r="K459" s="187">
        <f>SUM(K460:K518)</f>
        <v>0</v>
      </c>
      <c r="L459" s="187"/>
      <c r="M459" s="187">
        <f>SUM(M460:M518)</f>
        <v>0</v>
      </c>
      <c r="N459" s="187"/>
      <c r="O459" s="187">
        <f>SUM(O460:O518)</f>
        <v>2.99</v>
      </c>
      <c r="P459" s="187"/>
      <c r="Q459" s="187">
        <f>SUM(Q460:Q518)</f>
        <v>0</v>
      </c>
      <c r="R459" s="187"/>
      <c r="S459" s="187"/>
      <c r="T459" s="188"/>
      <c r="U459" s="189"/>
      <c r="V459" s="189">
        <f>SUM(V460:V518)</f>
        <v>184.67000000000002</v>
      </c>
      <c r="W459" s="189"/>
      <c r="X459" s="189"/>
      <c r="AG459" s="14" t="s">
        <v>149</v>
      </c>
    </row>
    <row r="460" spans="1:60" s="14" customFormat="1" ht="15" outlineLevel="1">
      <c r="A460" s="174">
        <v>100</v>
      </c>
      <c r="B460" s="175" t="s">
        <v>615</v>
      </c>
      <c r="C460" s="139" t="s">
        <v>616</v>
      </c>
      <c r="D460" s="176" t="s">
        <v>180</v>
      </c>
      <c r="E460" s="177">
        <v>151.5462</v>
      </c>
      <c r="F460" s="178"/>
      <c r="G460" s="179">
        <f>ROUND(E460*F460,2)</f>
        <v>0</v>
      </c>
      <c r="H460" s="178"/>
      <c r="I460" s="179">
        <f>ROUND(E460*H460,2)</f>
        <v>0</v>
      </c>
      <c r="J460" s="178"/>
      <c r="K460" s="179">
        <f>ROUND(E460*J460,2)</f>
        <v>0</v>
      </c>
      <c r="L460" s="179">
        <v>21</v>
      </c>
      <c r="M460" s="179">
        <f>G460*(1+L460/100)</f>
        <v>0</v>
      </c>
      <c r="N460" s="179">
        <v>0.00021</v>
      </c>
      <c r="O460" s="179">
        <f>ROUND(E460*N460,2)</f>
        <v>0.03</v>
      </c>
      <c r="P460" s="179">
        <v>0</v>
      </c>
      <c r="Q460" s="179">
        <f>ROUND(E460*P460,2)</f>
        <v>0</v>
      </c>
      <c r="R460" s="179" t="s">
        <v>573</v>
      </c>
      <c r="S460" s="179" t="s">
        <v>154</v>
      </c>
      <c r="T460" s="180" t="s">
        <v>155</v>
      </c>
      <c r="U460" s="172">
        <v>0.05</v>
      </c>
      <c r="V460" s="172">
        <f>ROUND(E460*U460,2)</f>
        <v>7.58</v>
      </c>
      <c r="W460" s="172"/>
      <c r="X460" s="172" t="s">
        <v>156</v>
      </c>
      <c r="Y460" s="173"/>
      <c r="Z460" s="173"/>
      <c r="AA460" s="173"/>
      <c r="AB460" s="173"/>
      <c r="AC460" s="173"/>
      <c r="AD460" s="173"/>
      <c r="AE460" s="173"/>
      <c r="AF460" s="173"/>
      <c r="AG460" s="173" t="s">
        <v>157</v>
      </c>
      <c r="AH460" s="173"/>
      <c r="AI460" s="173"/>
      <c r="AJ460" s="173"/>
      <c r="AK460" s="173"/>
      <c r="AL460" s="173"/>
      <c r="AM460" s="173"/>
      <c r="AN460" s="173"/>
      <c r="AO460" s="173"/>
      <c r="AP460" s="173"/>
      <c r="AQ460" s="173"/>
      <c r="AR460" s="173"/>
      <c r="AS460" s="173"/>
      <c r="AT460" s="173"/>
      <c r="AU460" s="173"/>
      <c r="AV460" s="173"/>
      <c r="AW460" s="173"/>
      <c r="AX460" s="173"/>
      <c r="AY460" s="173"/>
      <c r="AZ460" s="173"/>
      <c r="BA460" s="173"/>
      <c r="BB460" s="173"/>
      <c r="BC460" s="173"/>
      <c r="BD460" s="173"/>
      <c r="BE460" s="173"/>
      <c r="BF460" s="173"/>
      <c r="BG460" s="173"/>
      <c r="BH460" s="173"/>
    </row>
    <row r="461" spans="1:60" s="14" customFormat="1" ht="15" outlineLevel="1">
      <c r="A461" s="181"/>
      <c r="B461" s="182"/>
      <c r="C461" s="346" t="s">
        <v>617</v>
      </c>
      <c r="D461" s="347"/>
      <c r="E461" s="347"/>
      <c r="F461" s="347"/>
      <c r="G461" s="347"/>
      <c r="H461" s="172"/>
      <c r="I461" s="172"/>
      <c r="J461" s="172"/>
      <c r="K461" s="172"/>
      <c r="L461" s="172"/>
      <c r="M461" s="172"/>
      <c r="N461" s="172"/>
      <c r="O461" s="172"/>
      <c r="P461" s="172"/>
      <c r="Q461" s="172"/>
      <c r="R461" s="172"/>
      <c r="S461" s="172"/>
      <c r="T461" s="172"/>
      <c r="U461" s="172"/>
      <c r="V461" s="172"/>
      <c r="W461" s="172"/>
      <c r="X461" s="172"/>
      <c r="Y461" s="173"/>
      <c r="Z461" s="173"/>
      <c r="AA461" s="173"/>
      <c r="AB461" s="173"/>
      <c r="AC461" s="173"/>
      <c r="AD461" s="173"/>
      <c r="AE461" s="173"/>
      <c r="AF461" s="173"/>
      <c r="AG461" s="173" t="s">
        <v>195</v>
      </c>
      <c r="AH461" s="173"/>
      <c r="AI461" s="173"/>
      <c r="AJ461" s="173"/>
      <c r="AK461" s="173"/>
      <c r="AL461" s="173"/>
      <c r="AM461" s="173"/>
      <c r="AN461" s="173"/>
      <c r="AO461" s="173"/>
      <c r="AP461" s="173"/>
      <c r="AQ461" s="173"/>
      <c r="AR461" s="173"/>
      <c r="AS461" s="173"/>
      <c r="AT461" s="173"/>
      <c r="AU461" s="173"/>
      <c r="AV461" s="173"/>
      <c r="AW461" s="173"/>
      <c r="AX461" s="173"/>
      <c r="AY461" s="173"/>
      <c r="AZ461" s="173"/>
      <c r="BA461" s="173"/>
      <c r="BB461" s="173"/>
      <c r="BC461" s="173"/>
      <c r="BD461" s="173"/>
      <c r="BE461" s="173"/>
      <c r="BF461" s="173"/>
      <c r="BG461" s="173"/>
      <c r="BH461" s="173"/>
    </row>
    <row r="462" spans="1:60" s="14" customFormat="1" ht="15" outlineLevel="1">
      <c r="A462" s="181"/>
      <c r="B462" s="182"/>
      <c r="C462" s="149" t="s">
        <v>618</v>
      </c>
      <c r="D462" s="150"/>
      <c r="E462" s="151">
        <v>4.5</v>
      </c>
      <c r="F462" s="172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2"/>
      <c r="R462" s="172"/>
      <c r="S462" s="172"/>
      <c r="T462" s="172"/>
      <c r="U462" s="172"/>
      <c r="V462" s="172"/>
      <c r="W462" s="172"/>
      <c r="X462" s="172"/>
      <c r="Y462" s="173"/>
      <c r="Z462" s="173"/>
      <c r="AA462" s="173"/>
      <c r="AB462" s="173"/>
      <c r="AC462" s="173"/>
      <c r="AD462" s="173"/>
      <c r="AE462" s="173"/>
      <c r="AF462" s="173"/>
      <c r="AG462" s="173" t="s">
        <v>161</v>
      </c>
      <c r="AH462" s="173">
        <v>0</v>
      </c>
      <c r="AI462" s="173"/>
      <c r="AJ462" s="173"/>
      <c r="AK462" s="173"/>
      <c r="AL462" s="173"/>
      <c r="AM462" s="173"/>
      <c r="AN462" s="173"/>
      <c r="AO462" s="173"/>
      <c r="AP462" s="173"/>
      <c r="AQ462" s="173"/>
      <c r="AR462" s="173"/>
      <c r="AS462" s="173"/>
      <c r="AT462" s="173"/>
      <c r="AU462" s="173"/>
      <c r="AV462" s="173"/>
      <c r="AW462" s="173"/>
      <c r="AX462" s="173"/>
      <c r="AY462" s="173"/>
      <c r="AZ462" s="173"/>
      <c r="BA462" s="173"/>
      <c r="BB462" s="173"/>
      <c r="BC462" s="173"/>
      <c r="BD462" s="173"/>
      <c r="BE462" s="173"/>
      <c r="BF462" s="173"/>
      <c r="BG462" s="173"/>
      <c r="BH462" s="173"/>
    </row>
    <row r="463" spans="1:60" s="14" customFormat="1" ht="15" outlineLevel="1">
      <c r="A463" s="181"/>
      <c r="B463" s="182"/>
      <c r="C463" s="149" t="s">
        <v>619</v>
      </c>
      <c r="D463" s="150"/>
      <c r="E463" s="151">
        <v>3</v>
      </c>
      <c r="F463" s="172"/>
      <c r="G463" s="172"/>
      <c r="H463" s="172"/>
      <c r="I463" s="172"/>
      <c r="J463" s="172"/>
      <c r="K463" s="172"/>
      <c r="L463" s="172"/>
      <c r="M463" s="172"/>
      <c r="N463" s="172"/>
      <c r="O463" s="172"/>
      <c r="P463" s="172"/>
      <c r="Q463" s="172"/>
      <c r="R463" s="172"/>
      <c r="S463" s="172"/>
      <c r="T463" s="172"/>
      <c r="U463" s="172"/>
      <c r="V463" s="172"/>
      <c r="W463" s="172"/>
      <c r="X463" s="172"/>
      <c r="Y463" s="173"/>
      <c r="Z463" s="173"/>
      <c r="AA463" s="173"/>
      <c r="AB463" s="173"/>
      <c r="AC463" s="173"/>
      <c r="AD463" s="173"/>
      <c r="AE463" s="173"/>
      <c r="AF463" s="173"/>
      <c r="AG463" s="173" t="s">
        <v>161</v>
      </c>
      <c r="AH463" s="173">
        <v>0</v>
      </c>
      <c r="AI463" s="173"/>
      <c r="AJ463" s="173"/>
      <c r="AK463" s="173"/>
      <c r="AL463" s="173"/>
      <c r="AM463" s="173"/>
      <c r="AN463" s="173"/>
      <c r="AO463" s="173"/>
      <c r="AP463" s="173"/>
      <c r="AQ463" s="173"/>
      <c r="AR463" s="173"/>
      <c r="AS463" s="173"/>
      <c r="AT463" s="173"/>
      <c r="AU463" s="173"/>
      <c r="AV463" s="173"/>
      <c r="AW463" s="173"/>
      <c r="AX463" s="173"/>
      <c r="AY463" s="173"/>
      <c r="AZ463" s="173"/>
      <c r="BA463" s="173"/>
      <c r="BB463" s="173"/>
      <c r="BC463" s="173"/>
      <c r="BD463" s="173"/>
      <c r="BE463" s="173"/>
      <c r="BF463" s="173"/>
      <c r="BG463" s="173"/>
      <c r="BH463" s="173"/>
    </row>
    <row r="464" spans="1:60" s="14" customFormat="1" ht="15" outlineLevel="1">
      <c r="A464" s="181"/>
      <c r="B464" s="182"/>
      <c r="C464" s="149" t="s">
        <v>469</v>
      </c>
      <c r="D464" s="150"/>
      <c r="E464" s="151">
        <v>3</v>
      </c>
      <c r="F464" s="172"/>
      <c r="G464" s="172"/>
      <c r="H464" s="172"/>
      <c r="I464" s="172"/>
      <c r="J464" s="172"/>
      <c r="K464" s="172"/>
      <c r="L464" s="172"/>
      <c r="M464" s="172"/>
      <c r="N464" s="172"/>
      <c r="O464" s="172"/>
      <c r="P464" s="172"/>
      <c r="Q464" s="172"/>
      <c r="R464" s="172"/>
      <c r="S464" s="172"/>
      <c r="T464" s="172"/>
      <c r="U464" s="172"/>
      <c r="V464" s="172"/>
      <c r="W464" s="172"/>
      <c r="X464" s="172"/>
      <c r="Y464" s="173"/>
      <c r="Z464" s="173"/>
      <c r="AA464" s="173"/>
      <c r="AB464" s="173"/>
      <c r="AC464" s="173"/>
      <c r="AD464" s="173"/>
      <c r="AE464" s="173"/>
      <c r="AF464" s="173"/>
      <c r="AG464" s="173" t="s">
        <v>161</v>
      </c>
      <c r="AH464" s="173">
        <v>0</v>
      </c>
      <c r="AI464" s="173"/>
      <c r="AJ464" s="173"/>
      <c r="AK464" s="173"/>
      <c r="AL464" s="173"/>
      <c r="AM464" s="173"/>
      <c r="AN464" s="173"/>
      <c r="AO464" s="173"/>
      <c r="AP464" s="173"/>
      <c r="AQ464" s="173"/>
      <c r="AR464" s="173"/>
      <c r="AS464" s="173"/>
      <c r="AT464" s="173"/>
      <c r="AU464" s="173"/>
      <c r="AV464" s="173"/>
      <c r="AW464" s="173"/>
      <c r="AX464" s="173"/>
      <c r="AY464" s="173"/>
      <c r="AZ464" s="173"/>
      <c r="BA464" s="173"/>
      <c r="BB464" s="173"/>
      <c r="BC464" s="173"/>
      <c r="BD464" s="173"/>
      <c r="BE464" s="173"/>
      <c r="BF464" s="173"/>
      <c r="BG464" s="173"/>
      <c r="BH464" s="173"/>
    </row>
    <row r="465" spans="1:60" s="14" customFormat="1" ht="15" outlineLevel="1">
      <c r="A465" s="181"/>
      <c r="B465" s="182"/>
      <c r="C465" s="149" t="s">
        <v>620</v>
      </c>
      <c r="D465" s="150"/>
      <c r="E465" s="151">
        <v>1.5</v>
      </c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  <c r="T465" s="172"/>
      <c r="U465" s="172"/>
      <c r="V465" s="172"/>
      <c r="W465" s="172"/>
      <c r="X465" s="172"/>
      <c r="Y465" s="173"/>
      <c r="Z465" s="173"/>
      <c r="AA465" s="173"/>
      <c r="AB465" s="173"/>
      <c r="AC465" s="173"/>
      <c r="AD465" s="173"/>
      <c r="AE465" s="173"/>
      <c r="AF465" s="173"/>
      <c r="AG465" s="173" t="s">
        <v>161</v>
      </c>
      <c r="AH465" s="173">
        <v>0</v>
      </c>
      <c r="AI465" s="173"/>
      <c r="AJ465" s="173"/>
      <c r="AK465" s="173"/>
      <c r="AL465" s="173"/>
      <c r="AM465" s="173"/>
      <c r="AN465" s="173"/>
      <c r="AO465" s="173"/>
      <c r="AP465" s="173"/>
      <c r="AQ465" s="173"/>
      <c r="AR465" s="173"/>
      <c r="AS465" s="173"/>
      <c r="AT465" s="173"/>
      <c r="AU465" s="173"/>
      <c r="AV465" s="173"/>
      <c r="AW465" s="173"/>
      <c r="AX465" s="173"/>
      <c r="AY465" s="173"/>
      <c r="AZ465" s="173"/>
      <c r="BA465" s="173"/>
      <c r="BB465" s="173"/>
      <c r="BC465" s="173"/>
      <c r="BD465" s="173"/>
      <c r="BE465" s="173"/>
      <c r="BF465" s="173"/>
      <c r="BG465" s="173"/>
      <c r="BH465" s="173"/>
    </row>
    <row r="466" spans="1:60" s="14" customFormat="1" ht="15" outlineLevel="1">
      <c r="A466" s="181"/>
      <c r="B466" s="182"/>
      <c r="C466" s="149" t="s">
        <v>621</v>
      </c>
      <c r="D466" s="150"/>
      <c r="E466" s="151">
        <v>1.5</v>
      </c>
      <c r="F466" s="172"/>
      <c r="G466" s="172"/>
      <c r="H466" s="172"/>
      <c r="I466" s="172"/>
      <c r="J466" s="172"/>
      <c r="K466" s="172"/>
      <c r="L466" s="172"/>
      <c r="M466" s="172"/>
      <c r="N466" s="172"/>
      <c r="O466" s="172"/>
      <c r="P466" s="172"/>
      <c r="Q466" s="172"/>
      <c r="R466" s="172"/>
      <c r="S466" s="172"/>
      <c r="T466" s="172"/>
      <c r="U466" s="172"/>
      <c r="V466" s="172"/>
      <c r="W466" s="172"/>
      <c r="X466" s="172"/>
      <c r="Y466" s="173"/>
      <c r="Z466" s="173"/>
      <c r="AA466" s="173"/>
      <c r="AB466" s="173"/>
      <c r="AC466" s="173"/>
      <c r="AD466" s="173"/>
      <c r="AE466" s="173"/>
      <c r="AF466" s="173"/>
      <c r="AG466" s="173" t="s">
        <v>161</v>
      </c>
      <c r="AH466" s="173">
        <v>0</v>
      </c>
      <c r="AI466" s="173"/>
      <c r="AJ466" s="173"/>
      <c r="AK466" s="173"/>
      <c r="AL466" s="173"/>
      <c r="AM466" s="173"/>
      <c r="AN466" s="173"/>
      <c r="AO466" s="173"/>
      <c r="AP466" s="173"/>
      <c r="AQ466" s="173"/>
      <c r="AR466" s="173"/>
      <c r="AS466" s="173"/>
      <c r="AT466" s="173"/>
      <c r="AU466" s="173"/>
      <c r="AV466" s="173"/>
      <c r="AW466" s="173"/>
      <c r="AX466" s="173"/>
      <c r="AY466" s="173"/>
      <c r="AZ466" s="173"/>
      <c r="BA466" s="173"/>
      <c r="BB466" s="173"/>
      <c r="BC466" s="173"/>
      <c r="BD466" s="173"/>
      <c r="BE466" s="173"/>
      <c r="BF466" s="173"/>
      <c r="BG466" s="173"/>
      <c r="BH466" s="173"/>
    </row>
    <row r="467" spans="1:60" s="14" customFormat="1" ht="15" outlineLevel="1">
      <c r="A467" s="181"/>
      <c r="B467" s="182"/>
      <c r="C467" s="149" t="s">
        <v>622</v>
      </c>
      <c r="D467" s="150"/>
      <c r="E467" s="151">
        <v>1.5</v>
      </c>
      <c r="F467" s="172"/>
      <c r="G467" s="172"/>
      <c r="H467" s="172"/>
      <c r="I467" s="172"/>
      <c r="J467" s="172"/>
      <c r="K467" s="172"/>
      <c r="L467" s="172"/>
      <c r="M467" s="172"/>
      <c r="N467" s="172"/>
      <c r="O467" s="172"/>
      <c r="P467" s="172"/>
      <c r="Q467" s="172"/>
      <c r="R467" s="172"/>
      <c r="S467" s="172"/>
      <c r="T467" s="172"/>
      <c r="U467" s="172"/>
      <c r="V467" s="172"/>
      <c r="W467" s="172"/>
      <c r="X467" s="172"/>
      <c r="Y467" s="173"/>
      <c r="Z467" s="173"/>
      <c r="AA467" s="173"/>
      <c r="AB467" s="173"/>
      <c r="AC467" s="173"/>
      <c r="AD467" s="173"/>
      <c r="AE467" s="173"/>
      <c r="AF467" s="173"/>
      <c r="AG467" s="173" t="s">
        <v>161</v>
      </c>
      <c r="AH467" s="173">
        <v>0</v>
      </c>
      <c r="AI467" s="173"/>
      <c r="AJ467" s="173"/>
      <c r="AK467" s="173"/>
      <c r="AL467" s="173"/>
      <c r="AM467" s="173"/>
      <c r="AN467" s="173"/>
      <c r="AO467" s="173"/>
      <c r="AP467" s="173"/>
      <c r="AQ467" s="173"/>
      <c r="AR467" s="173"/>
      <c r="AS467" s="173"/>
      <c r="AT467" s="173"/>
      <c r="AU467" s="173"/>
      <c r="AV467" s="173"/>
      <c r="AW467" s="173"/>
      <c r="AX467" s="173"/>
      <c r="AY467" s="173"/>
      <c r="AZ467" s="173"/>
      <c r="BA467" s="173"/>
      <c r="BB467" s="173"/>
      <c r="BC467" s="173"/>
      <c r="BD467" s="173"/>
      <c r="BE467" s="173"/>
      <c r="BF467" s="173"/>
      <c r="BG467" s="173"/>
      <c r="BH467" s="173"/>
    </row>
    <row r="468" spans="1:60" s="14" customFormat="1" ht="15" outlineLevel="1">
      <c r="A468" s="181"/>
      <c r="B468" s="182"/>
      <c r="C468" s="149" t="s">
        <v>623</v>
      </c>
      <c r="D468" s="150"/>
      <c r="E468" s="151">
        <v>1.5</v>
      </c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  <c r="R468" s="172"/>
      <c r="S468" s="172"/>
      <c r="T468" s="172"/>
      <c r="U468" s="172"/>
      <c r="V468" s="172"/>
      <c r="W468" s="172"/>
      <c r="X468" s="172"/>
      <c r="Y468" s="173"/>
      <c r="Z468" s="173"/>
      <c r="AA468" s="173"/>
      <c r="AB468" s="173"/>
      <c r="AC468" s="173"/>
      <c r="AD468" s="173"/>
      <c r="AE468" s="173"/>
      <c r="AF468" s="173"/>
      <c r="AG468" s="173" t="s">
        <v>161</v>
      </c>
      <c r="AH468" s="173">
        <v>0</v>
      </c>
      <c r="AI468" s="173"/>
      <c r="AJ468" s="173"/>
      <c r="AK468" s="173"/>
      <c r="AL468" s="173"/>
      <c r="AM468" s="173"/>
      <c r="AN468" s="173"/>
      <c r="AO468" s="173"/>
      <c r="AP468" s="173"/>
      <c r="AQ468" s="173"/>
      <c r="AR468" s="173"/>
      <c r="AS468" s="173"/>
      <c r="AT468" s="173"/>
      <c r="AU468" s="173"/>
      <c r="AV468" s="173"/>
      <c r="AW468" s="173"/>
      <c r="AX468" s="173"/>
      <c r="AY468" s="173"/>
      <c r="AZ468" s="173"/>
      <c r="BA468" s="173"/>
      <c r="BB468" s="173"/>
      <c r="BC468" s="173"/>
      <c r="BD468" s="173"/>
      <c r="BE468" s="173"/>
      <c r="BF468" s="173"/>
      <c r="BG468" s="173"/>
      <c r="BH468" s="173"/>
    </row>
    <row r="469" spans="1:60" s="14" customFormat="1" ht="15" outlineLevel="1">
      <c r="A469" s="181"/>
      <c r="B469" s="182"/>
      <c r="C469" s="149" t="s">
        <v>624</v>
      </c>
      <c r="D469" s="150"/>
      <c r="E469" s="151">
        <v>1.5</v>
      </c>
      <c r="F469" s="172"/>
      <c r="G469" s="172"/>
      <c r="H469" s="172"/>
      <c r="I469" s="172"/>
      <c r="J469" s="172"/>
      <c r="K469" s="172"/>
      <c r="L469" s="172"/>
      <c r="M469" s="172"/>
      <c r="N469" s="172"/>
      <c r="O469" s="172"/>
      <c r="P469" s="172"/>
      <c r="Q469" s="172"/>
      <c r="R469" s="172"/>
      <c r="S469" s="172"/>
      <c r="T469" s="172"/>
      <c r="U469" s="172"/>
      <c r="V469" s="172"/>
      <c r="W469" s="172"/>
      <c r="X469" s="172"/>
      <c r="Y469" s="173"/>
      <c r="Z469" s="173"/>
      <c r="AA469" s="173"/>
      <c r="AB469" s="173"/>
      <c r="AC469" s="173"/>
      <c r="AD469" s="173"/>
      <c r="AE469" s="173"/>
      <c r="AF469" s="173"/>
      <c r="AG469" s="173" t="s">
        <v>161</v>
      </c>
      <c r="AH469" s="173">
        <v>0</v>
      </c>
      <c r="AI469" s="173"/>
      <c r="AJ469" s="173"/>
      <c r="AK469" s="173"/>
      <c r="AL469" s="173"/>
      <c r="AM469" s="173"/>
      <c r="AN469" s="173"/>
      <c r="AO469" s="173"/>
      <c r="AP469" s="173"/>
      <c r="AQ469" s="173"/>
      <c r="AR469" s="173"/>
      <c r="AS469" s="173"/>
      <c r="AT469" s="173"/>
      <c r="AU469" s="173"/>
      <c r="AV469" s="173"/>
      <c r="AW469" s="173"/>
      <c r="AX469" s="173"/>
      <c r="AY469" s="173"/>
      <c r="AZ469" s="173"/>
      <c r="BA469" s="173"/>
      <c r="BB469" s="173"/>
      <c r="BC469" s="173"/>
      <c r="BD469" s="173"/>
      <c r="BE469" s="173"/>
      <c r="BF469" s="173"/>
      <c r="BG469" s="173"/>
      <c r="BH469" s="173"/>
    </row>
    <row r="470" spans="1:60" s="14" customFormat="1" ht="33.75" outlineLevel="1">
      <c r="A470" s="181"/>
      <c r="B470" s="182"/>
      <c r="C470" s="149" t="s">
        <v>625</v>
      </c>
      <c r="D470" s="150"/>
      <c r="E470" s="151">
        <v>74.538</v>
      </c>
      <c r="F470" s="172"/>
      <c r="G470" s="172"/>
      <c r="H470" s="172"/>
      <c r="I470" s="172"/>
      <c r="J470" s="172"/>
      <c r="K470" s="172"/>
      <c r="L470" s="172"/>
      <c r="M470" s="172"/>
      <c r="N470" s="172"/>
      <c r="O470" s="172"/>
      <c r="P470" s="172"/>
      <c r="Q470" s="172"/>
      <c r="R470" s="172"/>
      <c r="S470" s="172"/>
      <c r="T470" s="172"/>
      <c r="U470" s="172"/>
      <c r="V470" s="172"/>
      <c r="W470" s="172"/>
      <c r="X470" s="172"/>
      <c r="Y470" s="173"/>
      <c r="Z470" s="173"/>
      <c r="AA470" s="173"/>
      <c r="AB470" s="173"/>
      <c r="AC470" s="173"/>
      <c r="AD470" s="173"/>
      <c r="AE470" s="173"/>
      <c r="AF470" s="173"/>
      <c r="AG470" s="173" t="s">
        <v>161</v>
      </c>
      <c r="AH470" s="173">
        <v>0</v>
      </c>
      <c r="AI470" s="173"/>
      <c r="AJ470" s="173"/>
      <c r="AK470" s="173"/>
      <c r="AL470" s="173"/>
      <c r="AM470" s="173"/>
      <c r="AN470" s="173"/>
      <c r="AO470" s="173"/>
      <c r="AP470" s="173"/>
      <c r="AQ470" s="173"/>
      <c r="AR470" s="173"/>
      <c r="AS470" s="173"/>
      <c r="AT470" s="173"/>
      <c r="AU470" s="173"/>
      <c r="AV470" s="173"/>
      <c r="AW470" s="173"/>
      <c r="AX470" s="173"/>
      <c r="AY470" s="173"/>
      <c r="AZ470" s="173"/>
      <c r="BA470" s="173"/>
      <c r="BB470" s="173"/>
      <c r="BC470" s="173"/>
      <c r="BD470" s="173"/>
      <c r="BE470" s="173"/>
      <c r="BF470" s="173"/>
      <c r="BG470" s="173"/>
      <c r="BH470" s="173"/>
    </row>
    <row r="471" spans="1:60" s="14" customFormat="1" ht="15" outlineLevel="1">
      <c r="A471" s="181"/>
      <c r="B471" s="182"/>
      <c r="C471" s="149" t="s">
        <v>626</v>
      </c>
      <c r="D471" s="150"/>
      <c r="E471" s="151">
        <v>-6.39</v>
      </c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  <c r="R471" s="172"/>
      <c r="S471" s="172"/>
      <c r="T471" s="172"/>
      <c r="U471" s="172"/>
      <c r="V471" s="172"/>
      <c r="W471" s="172"/>
      <c r="X471" s="172"/>
      <c r="Y471" s="173"/>
      <c r="Z471" s="173"/>
      <c r="AA471" s="173"/>
      <c r="AB471" s="173"/>
      <c r="AC471" s="173"/>
      <c r="AD471" s="173"/>
      <c r="AE471" s="173"/>
      <c r="AF471" s="173"/>
      <c r="AG471" s="173" t="s">
        <v>161</v>
      </c>
      <c r="AH471" s="173">
        <v>0</v>
      </c>
      <c r="AI471" s="173"/>
      <c r="AJ471" s="173"/>
      <c r="AK471" s="173"/>
      <c r="AL471" s="173"/>
      <c r="AM471" s="173"/>
      <c r="AN471" s="173"/>
      <c r="AO471" s="173"/>
      <c r="AP471" s="173"/>
      <c r="AQ471" s="173"/>
      <c r="AR471" s="173"/>
      <c r="AS471" s="173"/>
      <c r="AT471" s="173"/>
      <c r="AU471" s="173"/>
      <c r="AV471" s="173"/>
      <c r="AW471" s="173"/>
      <c r="AX471" s="173"/>
      <c r="AY471" s="173"/>
      <c r="AZ471" s="173"/>
      <c r="BA471" s="173"/>
      <c r="BB471" s="173"/>
      <c r="BC471" s="173"/>
      <c r="BD471" s="173"/>
      <c r="BE471" s="173"/>
      <c r="BF471" s="173"/>
      <c r="BG471" s="173"/>
      <c r="BH471" s="173"/>
    </row>
    <row r="472" spans="1:60" s="14" customFormat="1" ht="33.75" outlineLevel="1">
      <c r="A472" s="181"/>
      <c r="B472" s="182"/>
      <c r="C472" s="149" t="s">
        <v>627</v>
      </c>
      <c r="D472" s="150"/>
      <c r="E472" s="151">
        <v>50.985</v>
      </c>
      <c r="F472" s="172"/>
      <c r="G472" s="172"/>
      <c r="H472" s="172"/>
      <c r="I472" s="172"/>
      <c r="J472" s="172"/>
      <c r="K472" s="172"/>
      <c r="L472" s="172"/>
      <c r="M472" s="172"/>
      <c r="N472" s="172"/>
      <c r="O472" s="172"/>
      <c r="P472" s="172"/>
      <c r="Q472" s="172"/>
      <c r="R472" s="172"/>
      <c r="S472" s="172"/>
      <c r="T472" s="172"/>
      <c r="U472" s="172"/>
      <c r="V472" s="172"/>
      <c r="W472" s="172"/>
      <c r="X472" s="172"/>
      <c r="Y472" s="173"/>
      <c r="Z472" s="173"/>
      <c r="AA472" s="173"/>
      <c r="AB472" s="173"/>
      <c r="AC472" s="173"/>
      <c r="AD472" s="173"/>
      <c r="AE472" s="173"/>
      <c r="AF472" s="173"/>
      <c r="AG472" s="173" t="s">
        <v>161</v>
      </c>
      <c r="AH472" s="173">
        <v>0</v>
      </c>
      <c r="AI472" s="173"/>
      <c r="AJ472" s="173"/>
      <c r="AK472" s="173"/>
      <c r="AL472" s="173"/>
      <c r="AM472" s="173"/>
      <c r="AN472" s="173"/>
      <c r="AO472" s="173"/>
      <c r="AP472" s="173"/>
      <c r="AQ472" s="173"/>
      <c r="AR472" s="173"/>
      <c r="AS472" s="173"/>
      <c r="AT472" s="173"/>
      <c r="AU472" s="173"/>
      <c r="AV472" s="173"/>
      <c r="AW472" s="173"/>
      <c r="AX472" s="173"/>
      <c r="AY472" s="173"/>
      <c r="AZ472" s="173"/>
      <c r="BA472" s="173"/>
      <c r="BB472" s="173"/>
      <c r="BC472" s="173"/>
      <c r="BD472" s="173"/>
      <c r="BE472" s="173"/>
      <c r="BF472" s="173"/>
      <c r="BG472" s="173"/>
      <c r="BH472" s="173"/>
    </row>
    <row r="473" spans="1:60" s="14" customFormat="1" ht="15" outlineLevel="1">
      <c r="A473" s="181"/>
      <c r="B473" s="182"/>
      <c r="C473" s="149" t="s">
        <v>626</v>
      </c>
      <c r="D473" s="150"/>
      <c r="E473" s="151">
        <v>-6.39</v>
      </c>
      <c r="F473" s="172"/>
      <c r="G473" s="172"/>
      <c r="H473" s="172"/>
      <c r="I473" s="172"/>
      <c r="J473" s="172"/>
      <c r="K473" s="172"/>
      <c r="L473" s="172"/>
      <c r="M473" s="172"/>
      <c r="N473" s="172"/>
      <c r="O473" s="172"/>
      <c r="P473" s="172"/>
      <c r="Q473" s="172"/>
      <c r="R473" s="172"/>
      <c r="S473" s="172"/>
      <c r="T473" s="172"/>
      <c r="U473" s="172"/>
      <c r="V473" s="172"/>
      <c r="W473" s="172"/>
      <c r="X473" s="172"/>
      <c r="Y473" s="173"/>
      <c r="Z473" s="173"/>
      <c r="AA473" s="173"/>
      <c r="AB473" s="173"/>
      <c r="AC473" s="173"/>
      <c r="AD473" s="173"/>
      <c r="AE473" s="173"/>
      <c r="AF473" s="173"/>
      <c r="AG473" s="173" t="s">
        <v>161</v>
      </c>
      <c r="AH473" s="173">
        <v>0</v>
      </c>
      <c r="AI473" s="173"/>
      <c r="AJ473" s="173"/>
      <c r="AK473" s="173"/>
      <c r="AL473" s="173"/>
      <c r="AM473" s="173"/>
      <c r="AN473" s="173"/>
      <c r="AO473" s="173"/>
      <c r="AP473" s="173"/>
      <c r="AQ473" s="173"/>
      <c r="AR473" s="173"/>
      <c r="AS473" s="173"/>
      <c r="AT473" s="173"/>
      <c r="AU473" s="173"/>
      <c r="AV473" s="173"/>
      <c r="AW473" s="173"/>
      <c r="AX473" s="173"/>
      <c r="AY473" s="173"/>
      <c r="AZ473" s="173"/>
      <c r="BA473" s="173"/>
      <c r="BB473" s="173"/>
      <c r="BC473" s="173"/>
      <c r="BD473" s="173"/>
      <c r="BE473" s="173"/>
      <c r="BF473" s="173"/>
      <c r="BG473" s="173"/>
      <c r="BH473" s="173"/>
    </row>
    <row r="474" spans="1:60" s="14" customFormat="1" ht="15" outlineLevel="1">
      <c r="A474" s="181"/>
      <c r="B474" s="182"/>
      <c r="C474" s="149" t="s">
        <v>628</v>
      </c>
      <c r="D474" s="150"/>
      <c r="E474" s="151">
        <v>20.1132</v>
      </c>
      <c r="F474" s="172"/>
      <c r="G474" s="172"/>
      <c r="H474" s="172"/>
      <c r="I474" s="172"/>
      <c r="J474" s="172"/>
      <c r="K474" s="172"/>
      <c r="L474" s="172"/>
      <c r="M474" s="172"/>
      <c r="N474" s="172"/>
      <c r="O474" s="172"/>
      <c r="P474" s="172"/>
      <c r="Q474" s="172"/>
      <c r="R474" s="172"/>
      <c r="S474" s="172"/>
      <c r="T474" s="172"/>
      <c r="U474" s="172"/>
      <c r="V474" s="172"/>
      <c r="W474" s="172"/>
      <c r="X474" s="172"/>
      <c r="Y474" s="173"/>
      <c r="Z474" s="173"/>
      <c r="AA474" s="173"/>
      <c r="AB474" s="173"/>
      <c r="AC474" s="173"/>
      <c r="AD474" s="173"/>
      <c r="AE474" s="173"/>
      <c r="AF474" s="173"/>
      <c r="AG474" s="173" t="s">
        <v>161</v>
      </c>
      <c r="AH474" s="173">
        <v>0</v>
      </c>
      <c r="AI474" s="173"/>
      <c r="AJ474" s="173"/>
      <c r="AK474" s="173"/>
      <c r="AL474" s="173"/>
      <c r="AM474" s="173"/>
      <c r="AN474" s="173"/>
      <c r="AO474" s="173"/>
      <c r="AP474" s="173"/>
      <c r="AQ474" s="173"/>
      <c r="AR474" s="173"/>
      <c r="AS474" s="173"/>
      <c r="AT474" s="173"/>
      <c r="AU474" s="173"/>
      <c r="AV474" s="173"/>
      <c r="AW474" s="173"/>
      <c r="AX474" s="173"/>
      <c r="AY474" s="173"/>
      <c r="AZ474" s="173"/>
      <c r="BA474" s="173"/>
      <c r="BB474" s="173"/>
      <c r="BC474" s="173"/>
      <c r="BD474" s="173"/>
      <c r="BE474" s="173"/>
      <c r="BF474" s="173"/>
      <c r="BG474" s="173"/>
      <c r="BH474" s="173"/>
    </row>
    <row r="475" spans="1:60" s="14" customFormat="1" ht="15" outlineLevel="1">
      <c r="A475" s="181"/>
      <c r="B475" s="182"/>
      <c r="C475" s="149" t="s">
        <v>629</v>
      </c>
      <c r="D475" s="150"/>
      <c r="E475" s="151">
        <v>-1.71</v>
      </c>
      <c r="F475" s="172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2"/>
      <c r="R475" s="172"/>
      <c r="S475" s="172"/>
      <c r="T475" s="172"/>
      <c r="U475" s="172"/>
      <c r="V475" s="172"/>
      <c r="W475" s="172"/>
      <c r="X475" s="172"/>
      <c r="Y475" s="173"/>
      <c r="Z475" s="173"/>
      <c r="AA475" s="173"/>
      <c r="AB475" s="173"/>
      <c r="AC475" s="173"/>
      <c r="AD475" s="173"/>
      <c r="AE475" s="173"/>
      <c r="AF475" s="173"/>
      <c r="AG475" s="173" t="s">
        <v>161</v>
      </c>
      <c r="AH475" s="173">
        <v>0</v>
      </c>
      <c r="AI475" s="173"/>
      <c r="AJ475" s="173"/>
      <c r="AK475" s="173"/>
      <c r="AL475" s="173"/>
      <c r="AM475" s="173"/>
      <c r="AN475" s="173"/>
      <c r="AO475" s="173"/>
      <c r="AP475" s="173"/>
      <c r="AQ475" s="173"/>
      <c r="AR475" s="173"/>
      <c r="AS475" s="173"/>
      <c r="AT475" s="173"/>
      <c r="AU475" s="173"/>
      <c r="AV475" s="173"/>
      <c r="AW475" s="173"/>
      <c r="AX475" s="173"/>
      <c r="AY475" s="173"/>
      <c r="AZ475" s="173"/>
      <c r="BA475" s="173"/>
      <c r="BB475" s="173"/>
      <c r="BC475" s="173"/>
      <c r="BD475" s="173"/>
      <c r="BE475" s="173"/>
      <c r="BF475" s="173"/>
      <c r="BG475" s="173"/>
      <c r="BH475" s="173"/>
    </row>
    <row r="476" spans="1:60" s="14" customFormat="1" ht="15" outlineLevel="1">
      <c r="A476" s="181"/>
      <c r="B476" s="182"/>
      <c r="C476" s="149" t="s">
        <v>630</v>
      </c>
      <c r="D476" s="150"/>
      <c r="E476" s="151">
        <v>2.4</v>
      </c>
      <c r="F476" s="172"/>
      <c r="G476" s="172"/>
      <c r="H476" s="172"/>
      <c r="I476" s="172"/>
      <c r="J476" s="172"/>
      <c r="K476" s="172"/>
      <c r="L476" s="172"/>
      <c r="M476" s="172"/>
      <c r="N476" s="172"/>
      <c r="O476" s="172"/>
      <c r="P476" s="172"/>
      <c r="Q476" s="172"/>
      <c r="R476" s="172"/>
      <c r="S476" s="172"/>
      <c r="T476" s="172"/>
      <c r="U476" s="172"/>
      <c r="V476" s="172"/>
      <c r="W476" s="172"/>
      <c r="X476" s="172"/>
      <c r="Y476" s="173"/>
      <c r="Z476" s="173"/>
      <c r="AA476" s="173"/>
      <c r="AB476" s="173"/>
      <c r="AC476" s="173"/>
      <c r="AD476" s="173"/>
      <c r="AE476" s="173"/>
      <c r="AF476" s="173"/>
      <c r="AG476" s="173" t="s">
        <v>161</v>
      </c>
      <c r="AH476" s="173">
        <v>0</v>
      </c>
      <c r="AI476" s="173"/>
      <c r="AJ476" s="173"/>
      <c r="AK476" s="173"/>
      <c r="AL476" s="173"/>
      <c r="AM476" s="173"/>
      <c r="AN476" s="173"/>
      <c r="AO476" s="173"/>
      <c r="AP476" s="173"/>
      <c r="AQ476" s="173"/>
      <c r="AR476" s="173"/>
      <c r="AS476" s="173"/>
      <c r="AT476" s="173"/>
      <c r="AU476" s="173"/>
      <c r="AV476" s="173"/>
      <c r="AW476" s="173"/>
      <c r="AX476" s="173"/>
      <c r="AY476" s="173"/>
      <c r="AZ476" s="173"/>
      <c r="BA476" s="173"/>
      <c r="BB476" s="173"/>
      <c r="BC476" s="173"/>
      <c r="BD476" s="173"/>
      <c r="BE476" s="173"/>
      <c r="BF476" s="173"/>
      <c r="BG476" s="173"/>
      <c r="BH476" s="173"/>
    </row>
    <row r="477" spans="1:60" s="14" customFormat="1" ht="33.75" outlineLevel="1">
      <c r="A477" s="174">
        <v>101</v>
      </c>
      <c r="B477" s="175" t="s">
        <v>631</v>
      </c>
      <c r="C477" s="139" t="s">
        <v>632</v>
      </c>
      <c r="D477" s="176" t="s">
        <v>180</v>
      </c>
      <c r="E477" s="177">
        <v>36.31</v>
      </c>
      <c r="F477" s="178"/>
      <c r="G477" s="179">
        <f>ROUND(E477*F477,2)</f>
        <v>0</v>
      </c>
      <c r="H477" s="178"/>
      <c r="I477" s="179">
        <f>ROUND(E477*H477,2)</f>
        <v>0</v>
      </c>
      <c r="J477" s="178"/>
      <c r="K477" s="179">
        <f>ROUND(E477*J477,2)</f>
        <v>0</v>
      </c>
      <c r="L477" s="179">
        <v>21</v>
      </c>
      <c r="M477" s="179">
        <f>G477*(1+L477/100)</f>
        <v>0</v>
      </c>
      <c r="N477" s="179">
        <v>0.00011</v>
      </c>
      <c r="O477" s="179">
        <f>ROUND(E477*N477,2)</f>
        <v>0</v>
      </c>
      <c r="P477" s="179">
        <v>0</v>
      </c>
      <c r="Q477" s="179">
        <f>ROUND(E477*P477,2)</f>
        <v>0</v>
      </c>
      <c r="R477" s="179" t="s">
        <v>573</v>
      </c>
      <c r="S477" s="179" t="s">
        <v>154</v>
      </c>
      <c r="T477" s="180" t="s">
        <v>155</v>
      </c>
      <c r="U477" s="172">
        <v>0</v>
      </c>
      <c r="V477" s="172">
        <f>ROUND(E477*U477,2)</f>
        <v>0</v>
      </c>
      <c r="W477" s="172"/>
      <c r="X477" s="172" t="s">
        <v>156</v>
      </c>
      <c r="Y477" s="173"/>
      <c r="Z477" s="173"/>
      <c r="AA477" s="173"/>
      <c r="AB477" s="173"/>
      <c r="AC477" s="173"/>
      <c r="AD477" s="173"/>
      <c r="AE477" s="173"/>
      <c r="AF477" s="173"/>
      <c r="AG477" s="173" t="s">
        <v>157</v>
      </c>
      <c r="AH477" s="173"/>
      <c r="AI477" s="173"/>
      <c r="AJ477" s="173"/>
      <c r="AK477" s="173"/>
      <c r="AL477" s="173"/>
      <c r="AM477" s="173"/>
      <c r="AN477" s="173"/>
      <c r="AO477" s="173"/>
      <c r="AP477" s="173"/>
      <c r="AQ477" s="173"/>
      <c r="AR477" s="173"/>
      <c r="AS477" s="173"/>
      <c r="AT477" s="173"/>
      <c r="AU477" s="173"/>
      <c r="AV477" s="173"/>
      <c r="AW477" s="173"/>
      <c r="AX477" s="173"/>
      <c r="AY477" s="173"/>
      <c r="AZ477" s="173"/>
      <c r="BA477" s="173"/>
      <c r="BB477" s="173"/>
      <c r="BC477" s="173"/>
      <c r="BD477" s="173"/>
      <c r="BE477" s="173"/>
      <c r="BF477" s="173"/>
      <c r="BG477" s="173"/>
      <c r="BH477" s="173"/>
    </row>
    <row r="478" spans="1:60" s="14" customFormat="1" ht="15" outlineLevel="1">
      <c r="A478" s="181"/>
      <c r="B478" s="182"/>
      <c r="C478" s="149" t="s">
        <v>498</v>
      </c>
      <c r="D478" s="150"/>
      <c r="E478" s="151"/>
      <c r="F478" s="172"/>
      <c r="G478" s="172"/>
      <c r="H478" s="172"/>
      <c r="I478" s="172"/>
      <c r="J478" s="172"/>
      <c r="K478" s="172"/>
      <c r="L478" s="172"/>
      <c r="M478" s="172"/>
      <c r="N478" s="172"/>
      <c r="O478" s="172"/>
      <c r="P478" s="172"/>
      <c r="Q478" s="172"/>
      <c r="R478" s="172"/>
      <c r="S478" s="172"/>
      <c r="T478" s="172"/>
      <c r="U478" s="172"/>
      <c r="V478" s="172"/>
      <c r="W478" s="172"/>
      <c r="X478" s="172"/>
      <c r="Y478" s="173"/>
      <c r="Z478" s="173"/>
      <c r="AA478" s="173"/>
      <c r="AB478" s="173"/>
      <c r="AC478" s="173"/>
      <c r="AD478" s="173"/>
      <c r="AE478" s="173"/>
      <c r="AF478" s="173"/>
      <c r="AG478" s="173" t="s">
        <v>161</v>
      </c>
      <c r="AH478" s="173">
        <v>0</v>
      </c>
      <c r="AI478" s="173"/>
      <c r="AJ478" s="173"/>
      <c r="AK478" s="173"/>
      <c r="AL478" s="173"/>
      <c r="AM478" s="173"/>
      <c r="AN478" s="173"/>
      <c r="AO478" s="173"/>
      <c r="AP478" s="173"/>
      <c r="AQ478" s="173"/>
      <c r="AR478" s="173"/>
      <c r="AS478" s="173"/>
      <c r="AT478" s="173"/>
      <c r="AU478" s="173"/>
      <c r="AV478" s="173"/>
      <c r="AW478" s="173"/>
      <c r="AX478" s="173"/>
      <c r="AY478" s="173"/>
      <c r="AZ478" s="173"/>
      <c r="BA478" s="173"/>
      <c r="BB478" s="173"/>
      <c r="BC478" s="173"/>
      <c r="BD478" s="173"/>
      <c r="BE478" s="173"/>
      <c r="BF478" s="173"/>
      <c r="BG478" s="173"/>
      <c r="BH478" s="173"/>
    </row>
    <row r="479" spans="1:60" s="14" customFormat="1" ht="15" outlineLevel="1">
      <c r="A479" s="181"/>
      <c r="B479" s="182"/>
      <c r="C479" s="149" t="s">
        <v>633</v>
      </c>
      <c r="D479" s="150"/>
      <c r="E479" s="151">
        <v>36.31</v>
      </c>
      <c r="F479" s="172"/>
      <c r="G479" s="172"/>
      <c r="H479" s="172"/>
      <c r="I479" s="172"/>
      <c r="J479" s="172"/>
      <c r="K479" s="172"/>
      <c r="L479" s="172"/>
      <c r="M479" s="172"/>
      <c r="N479" s="172"/>
      <c r="O479" s="172"/>
      <c r="P479" s="172"/>
      <c r="Q479" s="172"/>
      <c r="R479" s="172"/>
      <c r="S479" s="172"/>
      <c r="T479" s="172"/>
      <c r="U479" s="172"/>
      <c r="V479" s="172"/>
      <c r="W479" s="172"/>
      <c r="X479" s="172"/>
      <c r="Y479" s="173"/>
      <c r="Z479" s="173"/>
      <c r="AA479" s="173"/>
      <c r="AB479" s="173"/>
      <c r="AC479" s="173"/>
      <c r="AD479" s="173"/>
      <c r="AE479" s="173"/>
      <c r="AF479" s="173"/>
      <c r="AG479" s="173" t="s">
        <v>161</v>
      </c>
      <c r="AH479" s="173">
        <v>5</v>
      </c>
      <c r="AI479" s="173"/>
      <c r="AJ479" s="173"/>
      <c r="AK479" s="173"/>
      <c r="AL479" s="173"/>
      <c r="AM479" s="173"/>
      <c r="AN479" s="173"/>
      <c r="AO479" s="173"/>
      <c r="AP479" s="173"/>
      <c r="AQ479" s="173"/>
      <c r="AR479" s="173"/>
      <c r="AS479" s="173"/>
      <c r="AT479" s="173"/>
      <c r="AU479" s="173"/>
      <c r="AV479" s="173"/>
      <c r="AW479" s="173"/>
      <c r="AX479" s="173"/>
      <c r="AY479" s="173"/>
      <c r="AZ479" s="173"/>
      <c r="BA479" s="173"/>
      <c r="BB479" s="173"/>
      <c r="BC479" s="173"/>
      <c r="BD479" s="173"/>
      <c r="BE479" s="173"/>
      <c r="BF479" s="173"/>
      <c r="BG479" s="173"/>
      <c r="BH479" s="173"/>
    </row>
    <row r="480" spans="1:60" s="14" customFormat="1" ht="33.75" outlineLevel="1">
      <c r="A480" s="174">
        <v>102</v>
      </c>
      <c r="B480" s="175" t="s">
        <v>634</v>
      </c>
      <c r="C480" s="139" t="s">
        <v>635</v>
      </c>
      <c r="D480" s="176" t="s">
        <v>188</v>
      </c>
      <c r="E480" s="177">
        <v>36.55</v>
      </c>
      <c r="F480" s="178"/>
      <c r="G480" s="179">
        <f>ROUND(E480*F480,2)</f>
        <v>0</v>
      </c>
      <c r="H480" s="178"/>
      <c r="I480" s="179">
        <f>ROUND(E480*H480,2)</f>
        <v>0</v>
      </c>
      <c r="J480" s="178"/>
      <c r="K480" s="179">
        <f>ROUND(E480*J480,2)</f>
        <v>0</v>
      </c>
      <c r="L480" s="179">
        <v>21</v>
      </c>
      <c r="M480" s="179">
        <f>G480*(1+L480/100)</f>
        <v>0</v>
      </c>
      <c r="N480" s="179">
        <v>3E-05</v>
      </c>
      <c r="O480" s="179">
        <f>ROUND(E480*N480,2)</f>
        <v>0</v>
      </c>
      <c r="P480" s="179">
        <v>0</v>
      </c>
      <c r="Q480" s="179">
        <f>ROUND(E480*P480,2)</f>
        <v>0</v>
      </c>
      <c r="R480" s="179" t="s">
        <v>573</v>
      </c>
      <c r="S480" s="179" t="s">
        <v>154</v>
      </c>
      <c r="T480" s="180" t="s">
        <v>155</v>
      </c>
      <c r="U480" s="172">
        <v>0</v>
      </c>
      <c r="V480" s="172">
        <f>ROUND(E480*U480,2)</f>
        <v>0</v>
      </c>
      <c r="W480" s="172"/>
      <c r="X480" s="172" t="s">
        <v>156</v>
      </c>
      <c r="Y480" s="173"/>
      <c r="Z480" s="173"/>
      <c r="AA480" s="173"/>
      <c r="AB480" s="173"/>
      <c r="AC480" s="173"/>
      <c r="AD480" s="173"/>
      <c r="AE480" s="173"/>
      <c r="AF480" s="173"/>
      <c r="AG480" s="173" t="s">
        <v>157</v>
      </c>
      <c r="AH480" s="173"/>
      <c r="AI480" s="173"/>
      <c r="AJ480" s="173"/>
      <c r="AK480" s="173"/>
      <c r="AL480" s="173"/>
      <c r="AM480" s="173"/>
      <c r="AN480" s="173"/>
      <c r="AO480" s="173"/>
      <c r="AP480" s="173"/>
      <c r="AQ480" s="173"/>
      <c r="AR480" s="173"/>
      <c r="AS480" s="173"/>
      <c r="AT480" s="173"/>
      <c r="AU480" s="173"/>
      <c r="AV480" s="173"/>
      <c r="AW480" s="173"/>
      <c r="AX480" s="173"/>
      <c r="AY480" s="173"/>
      <c r="AZ480" s="173"/>
      <c r="BA480" s="173"/>
      <c r="BB480" s="173"/>
      <c r="BC480" s="173"/>
      <c r="BD480" s="173"/>
      <c r="BE480" s="173"/>
      <c r="BF480" s="173"/>
      <c r="BG480" s="173"/>
      <c r="BH480" s="173"/>
    </row>
    <row r="481" spans="1:60" s="14" customFormat="1" ht="15" outlineLevel="1">
      <c r="A481" s="181"/>
      <c r="B481" s="182"/>
      <c r="C481" s="149" t="s">
        <v>498</v>
      </c>
      <c r="D481" s="150"/>
      <c r="E481" s="151"/>
      <c r="F481" s="172"/>
      <c r="G481" s="172"/>
      <c r="H481" s="172"/>
      <c r="I481" s="172"/>
      <c r="J481" s="172"/>
      <c r="K481" s="172"/>
      <c r="L481" s="172"/>
      <c r="M481" s="172"/>
      <c r="N481" s="172"/>
      <c r="O481" s="172"/>
      <c r="P481" s="172"/>
      <c r="Q481" s="172"/>
      <c r="R481" s="172"/>
      <c r="S481" s="172"/>
      <c r="T481" s="172"/>
      <c r="U481" s="172"/>
      <c r="V481" s="172"/>
      <c r="W481" s="172"/>
      <c r="X481" s="172"/>
      <c r="Y481" s="173"/>
      <c r="Z481" s="173"/>
      <c r="AA481" s="173"/>
      <c r="AB481" s="173"/>
      <c r="AC481" s="173"/>
      <c r="AD481" s="173"/>
      <c r="AE481" s="173"/>
      <c r="AF481" s="173"/>
      <c r="AG481" s="173" t="s">
        <v>161</v>
      </c>
      <c r="AH481" s="173">
        <v>0</v>
      </c>
      <c r="AI481" s="173"/>
      <c r="AJ481" s="173"/>
      <c r="AK481" s="173"/>
      <c r="AL481" s="173"/>
      <c r="AM481" s="173"/>
      <c r="AN481" s="173"/>
      <c r="AO481" s="173"/>
      <c r="AP481" s="173"/>
      <c r="AQ481" s="173"/>
      <c r="AR481" s="173"/>
      <c r="AS481" s="173"/>
      <c r="AT481" s="173"/>
      <c r="AU481" s="173"/>
      <c r="AV481" s="173"/>
      <c r="AW481" s="173"/>
      <c r="AX481" s="173"/>
      <c r="AY481" s="173"/>
      <c r="AZ481" s="173"/>
      <c r="BA481" s="173"/>
      <c r="BB481" s="173"/>
      <c r="BC481" s="173"/>
      <c r="BD481" s="173"/>
      <c r="BE481" s="173"/>
      <c r="BF481" s="173"/>
      <c r="BG481" s="173"/>
      <c r="BH481" s="173"/>
    </row>
    <row r="482" spans="1:60" s="14" customFormat="1" ht="15" outlineLevel="1">
      <c r="A482" s="181"/>
      <c r="B482" s="182"/>
      <c r="C482" s="149" t="s">
        <v>506</v>
      </c>
      <c r="D482" s="150"/>
      <c r="E482" s="151">
        <v>21.9</v>
      </c>
      <c r="F482" s="172"/>
      <c r="G482" s="172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  <c r="U482" s="172"/>
      <c r="V482" s="172"/>
      <c r="W482" s="172"/>
      <c r="X482" s="172"/>
      <c r="Y482" s="173"/>
      <c r="Z482" s="173"/>
      <c r="AA482" s="173"/>
      <c r="AB482" s="173"/>
      <c r="AC482" s="173"/>
      <c r="AD482" s="173"/>
      <c r="AE482" s="173"/>
      <c r="AF482" s="173"/>
      <c r="AG482" s="173" t="s">
        <v>161</v>
      </c>
      <c r="AH482" s="173">
        <v>0</v>
      </c>
      <c r="AI482" s="173"/>
      <c r="AJ482" s="173"/>
      <c r="AK482" s="173"/>
      <c r="AL482" s="173"/>
      <c r="AM482" s="173"/>
      <c r="AN482" s="173"/>
      <c r="AO482" s="173"/>
      <c r="AP482" s="173"/>
      <c r="AQ482" s="173"/>
      <c r="AR482" s="173"/>
      <c r="AS482" s="173"/>
      <c r="AT482" s="173"/>
      <c r="AU482" s="173"/>
      <c r="AV482" s="173"/>
      <c r="AW482" s="173"/>
      <c r="AX482" s="173"/>
      <c r="AY482" s="173"/>
      <c r="AZ482" s="173"/>
      <c r="BA482" s="173"/>
      <c r="BB482" s="173"/>
      <c r="BC482" s="173"/>
      <c r="BD482" s="173"/>
      <c r="BE482" s="173"/>
      <c r="BF482" s="173"/>
      <c r="BG482" s="173"/>
      <c r="BH482" s="173"/>
    </row>
    <row r="483" spans="1:60" s="14" customFormat="1" ht="15" outlineLevel="1">
      <c r="A483" s="181"/>
      <c r="B483" s="182"/>
      <c r="C483" s="149" t="s">
        <v>507</v>
      </c>
      <c r="D483" s="150"/>
      <c r="E483" s="151">
        <v>14.65</v>
      </c>
      <c r="F483" s="172"/>
      <c r="G483" s="172"/>
      <c r="H483" s="172"/>
      <c r="I483" s="172"/>
      <c r="J483" s="172"/>
      <c r="K483" s="172"/>
      <c r="L483" s="172"/>
      <c r="M483" s="172"/>
      <c r="N483" s="172"/>
      <c r="O483" s="172"/>
      <c r="P483" s="172"/>
      <c r="Q483" s="172"/>
      <c r="R483" s="172"/>
      <c r="S483" s="172"/>
      <c r="T483" s="172"/>
      <c r="U483" s="172"/>
      <c r="V483" s="172"/>
      <c r="W483" s="172"/>
      <c r="X483" s="172"/>
      <c r="Y483" s="173"/>
      <c r="Z483" s="173"/>
      <c r="AA483" s="173"/>
      <c r="AB483" s="173"/>
      <c r="AC483" s="173"/>
      <c r="AD483" s="173"/>
      <c r="AE483" s="173"/>
      <c r="AF483" s="173"/>
      <c r="AG483" s="173" t="s">
        <v>161</v>
      </c>
      <c r="AH483" s="173">
        <v>0</v>
      </c>
      <c r="AI483" s="173"/>
      <c r="AJ483" s="173"/>
      <c r="AK483" s="173"/>
      <c r="AL483" s="173"/>
      <c r="AM483" s="173"/>
      <c r="AN483" s="173"/>
      <c r="AO483" s="173"/>
      <c r="AP483" s="173"/>
      <c r="AQ483" s="173"/>
      <c r="AR483" s="173"/>
      <c r="AS483" s="173"/>
      <c r="AT483" s="173"/>
      <c r="AU483" s="173"/>
      <c r="AV483" s="173"/>
      <c r="AW483" s="173"/>
      <c r="AX483" s="173"/>
      <c r="AY483" s="173"/>
      <c r="AZ483" s="173"/>
      <c r="BA483" s="173"/>
      <c r="BB483" s="173"/>
      <c r="BC483" s="173"/>
      <c r="BD483" s="173"/>
      <c r="BE483" s="173"/>
      <c r="BF483" s="173"/>
      <c r="BG483" s="173"/>
      <c r="BH483" s="173"/>
    </row>
    <row r="484" spans="1:60" s="14" customFormat="1" ht="33.75" outlineLevel="1">
      <c r="A484" s="174">
        <v>103</v>
      </c>
      <c r="B484" s="175" t="s">
        <v>636</v>
      </c>
      <c r="C484" s="139" t="s">
        <v>637</v>
      </c>
      <c r="D484" s="176" t="s">
        <v>180</v>
      </c>
      <c r="E484" s="177">
        <v>20.4</v>
      </c>
      <c r="F484" s="178"/>
      <c r="G484" s="179">
        <f>ROUND(E484*F484,2)</f>
        <v>0</v>
      </c>
      <c r="H484" s="178"/>
      <c r="I484" s="179">
        <f>ROUND(E484*H484,2)</f>
        <v>0</v>
      </c>
      <c r="J484" s="178"/>
      <c r="K484" s="179">
        <f>ROUND(E484*J484,2)</f>
        <v>0</v>
      </c>
      <c r="L484" s="179">
        <v>21</v>
      </c>
      <c r="M484" s="179">
        <f>G484*(1+L484/100)</f>
        <v>0</v>
      </c>
      <c r="N484" s="179">
        <v>0</v>
      </c>
      <c r="O484" s="179">
        <f>ROUND(E484*N484,2)</f>
        <v>0</v>
      </c>
      <c r="P484" s="179">
        <v>0</v>
      </c>
      <c r="Q484" s="179">
        <f>ROUND(E484*P484,2)</f>
        <v>0</v>
      </c>
      <c r="R484" s="179" t="s">
        <v>573</v>
      </c>
      <c r="S484" s="179" t="s">
        <v>154</v>
      </c>
      <c r="T484" s="180" t="s">
        <v>155</v>
      </c>
      <c r="U484" s="172">
        <v>0.1</v>
      </c>
      <c r="V484" s="172">
        <f>ROUND(E484*U484,2)</f>
        <v>2.04</v>
      </c>
      <c r="W484" s="172"/>
      <c r="X484" s="172" t="s">
        <v>156</v>
      </c>
      <c r="Y484" s="173"/>
      <c r="Z484" s="173"/>
      <c r="AA484" s="173"/>
      <c r="AB484" s="173"/>
      <c r="AC484" s="173"/>
      <c r="AD484" s="173"/>
      <c r="AE484" s="173"/>
      <c r="AF484" s="173"/>
      <c r="AG484" s="173" t="s">
        <v>157</v>
      </c>
      <c r="AH484" s="173"/>
      <c r="AI484" s="173"/>
      <c r="AJ484" s="173"/>
      <c r="AK484" s="173"/>
      <c r="AL484" s="173"/>
      <c r="AM484" s="173"/>
      <c r="AN484" s="173"/>
      <c r="AO484" s="173"/>
      <c r="AP484" s="173"/>
      <c r="AQ484" s="173"/>
      <c r="AR484" s="173"/>
      <c r="AS484" s="173"/>
      <c r="AT484" s="173"/>
      <c r="AU484" s="173"/>
      <c r="AV484" s="173"/>
      <c r="AW484" s="173"/>
      <c r="AX484" s="173"/>
      <c r="AY484" s="173"/>
      <c r="AZ484" s="173"/>
      <c r="BA484" s="173"/>
      <c r="BB484" s="173"/>
      <c r="BC484" s="173"/>
      <c r="BD484" s="173"/>
      <c r="BE484" s="173"/>
      <c r="BF484" s="173"/>
      <c r="BG484" s="173"/>
      <c r="BH484" s="173"/>
    </row>
    <row r="485" spans="1:60" s="14" customFormat="1" ht="15" outlineLevel="1">
      <c r="A485" s="181"/>
      <c r="B485" s="182"/>
      <c r="C485" s="149" t="s">
        <v>618</v>
      </c>
      <c r="D485" s="150"/>
      <c r="E485" s="151">
        <v>4.5</v>
      </c>
      <c r="F485" s="172"/>
      <c r="G485" s="172"/>
      <c r="H485" s="172"/>
      <c r="I485" s="172"/>
      <c r="J485" s="172"/>
      <c r="K485" s="172"/>
      <c r="L485" s="172"/>
      <c r="M485" s="172"/>
      <c r="N485" s="172"/>
      <c r="O485" s="172"/>
      <c r="P485" s="172"/>
      <c r="Q485" s="172"/>
      <c r="R485" s="172"/>
      <c r="S485" s="172"/>
      <c r="T485" s="172"/>
      <c r="U485" s="172"/>
      <c r="V485" s="172"/>
      <c r="W485" s="172"/>
      <c r="X485" s="172"/>
      <c r="Y485" s="173"/>
      <c r="Z485" s="173"/>
      <c r="AA485" s="173"/>
      <c r="AB485" s="173"/>
      <c r="AC485" s="173"/>
      <c r="AD485" s="173"/>
      <c r="AE485" s="173"/>
      <c r="AF485" s="173"/>
      <c r="AG485" s="173" t="s">
        <v>161</v>
      </c>
      <c r="AH485" s="173">
        <v>0</v>
      </c>
      <c r="AI485" s="173"/>
      <c r="AJ485" s="173"/>
      <c r="AK485" s="173"/>
      <c r="AL485" s="173"/>
      <c r="AM485" s="173"/>
      <c r="AN485" s="173"/>
      <c r="AO485" s="173"/>
      <c r="AP485" s="173"/>
      <c r="AQ485" s="173"/>
      <c r="AR485" s="173"/>
      <c r="AS485" s="173"/>
      <c r="AT485" s="173"/>
      <c r="AU485" s="173"/>
      <c r="AV485" s="173"/>
      <c r="AW485" s="173"/>
      <c r="AX485" s="173"/>
      <c r="AY485" s="173"/>
      <c r="AZ485" s="173"/>
      <c r="BA485" s="173"/>
      <c r="BB485" s="173"/>
      <c r="BC485" s="173"/>
      <c r="BD485" s="173"/>
      <c r="BE485" s="173"/>
      <c r="BF485" s="173"/>
      <c r="BG485" s="173"/>
      <c r="BH485" s="173"/>
    </row>
    <row r="486" spans="1:60" s="14" customFormat="1" ht="15" outlineLevel="1">
      <c r="A486" s="181"/>
      <c r="B486" s="182"/>
      <c r="C486" s="149" t="s">
        <v>619</v>
      </c>
      <c r="D486" s="150"/>
      <c r="E486" s="151">
        <v>3</v>
      </c>
      <c r="F486" s="172"/>
      <c r="G486" s="172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2"/>
      <c r="V486" s="172"/>
      <c r="W486" s="172"/>
      <c r="X486" s="172"/>
      <c r="Y486" s="173"/>
      <c r="Z486" s="173"/>
      <c r="AA486" s="173"/>
      <c r="AB486" s="173"/>
      <c r="AC486" s="173"/>
      <c r="AD486" s="173"/>
      <c r="AE486" s="173"/>
      <c r="AF486" s="173"/>
      <c r="AG486" s="173" t="s">
        <v>161</v>
      </c>
      <c r="AH486" s="173">
        <v>0</v>
      </c>
      <c r="AI486" s="173"/>
      <c r="AJ486" s="173"/>
      <c r="AK486" s="173"/>
      <c r="AL486" s="173"/>
      <c r="AM486" s="173"/>
      <c r="AN486" s="173"/>
      <c r="AO486" s="173"/>
      <c r="AP486" s="173"/>
      <c r="AQ486" s="173"/>
      <c r="AR486" s="173"/>
      <c r="AS486" s="173"/>
      <c r="AT486" s="173"/>
      <c r="AU486" s="173"/>
      <c r="AV486" s="173"/>
      <c r="AW486" s="173"/>
      <c r="AX486" s="173"/>
      <c r="AY486" s="173"/>
      <c r="AZ486" s="173"/>
      <c r="BA486" s="173"/>
      <c r="BB486" s="173"/>
      <c r="BC486" s="173"/>
      <c r="BD486" s="173"/>
      <c r="BE486" s="173"/>
      <c r="BF486" s="173"/>
      <c r="BG486" s="173"/>
      <c r="BH486" s="173"/>
    </row>
    <row r="487" spans="1:60" s="14" customFormat="1" ht="15" outlineLevel="1">
      <c r="A487" s="181"/>
      <c r="B487" s="182"/>
      <c r="C487" s="149" t="s">
        <v>469</v>
      </c>
      <c r="D487" s="150"/>
      <c r="E487" s="151">
        <v>3</v>
      </c>
      <c r="F487" s="172"/>
      <c r="G487" s="172"/>
      <c r="H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  <c r="T487" s="172"/>
      <c r="U487" s="172"/>
      <c r="V487" s="172"/>
      <c r="W487" s="172"/>
      <c r="X487" s="172"/>
      <c r="Y487" s="173"/>
      <c r="Z487" s="173"/>
      <c r="AA487" s="173"/>
      <c r="AB487" s="173"/>
      <c r="AC487" s="173"/>
      <c r="AD487" s="173"/>
      <c r="AE487" s="173"/>
      <c r="AF487" s="173"/>
      <c r="AG487" s="173" t="s">
        <v>161</v>
      </c>
      <c r="AH487" s="173">
        <v>0</v>
      </c>
      <c r="AI487" s="173"/>
      <c r="AJ487" s="173"/>
      <c r="AK487" s="173"/>
      <c r="AL487" s="173"/>
      <c r="AM487" s="173"/>
      <c r="AN487" s="173"/>
      <c r="AO487" s="173"/>
      <c r="AP487" s="173"/>
      <c r="AQ487" s="173"/>
      <c r="AR487" s="173"/>
      <c r="AS487" s="173"/>
      <c r="AT487" s="173"/>
      <c r="AU487" s="173"/>
      <c r="AV487" s="173"/>
      <c r="AW487" s="173"/>
      <c r="AX487" s="173"/>
      <c r="AY487" s="173"/>
      <c r="AZ487" s="173"/>
      <c r="BA487" s="173"/>
      <c r="BB487" s="173"/>
      <c r="BC487" s="173"/>
      <c r="BD487" s="173"/>
      <c r="BE487" s="173"/>
      <c r="BF487" s="173"/>
      <c r="BG487" s="173"/>
      <c r="BH487" s="173"/>
    </row>
    <row r="488" spans="1:60" s="14" customFormat="1" ht="15" outlineLevel="1">
      <c r="A488" s="181"/>
      <c r="B488" s="182"/>
      <c r="C488" s="149" t="s">
        <v>620</v>
      </c>
      <c r="D488" s="150"/>
      <c r="E488" s="151">
        <v>1.5</v>
      </c>
      <c r="F488" s="172"/>
      <c r="G488" s="172"/>
      <c r="H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  <c r="T488" s="172"/>
      <c r="U488" s="172"/>
      <c r="V488" s="172"/>
      <c r="W488" s="172"/>
      <c r="X488" s="172"/>
      <c r="Y488" s="173"/>
      <c r="Z488" s="173"/>
      <c r="AA488" s="173"/>
      <c r="AB488" s="173"/>
      <c r="AC488" s="173"/>
      <c r="AD488" s="173"/>
      <c r="AE488" s="173"/>
      <c r="AF488" s="173"/>
      <c r="AG488" s="173" t="s">
        <v>161</v>
      </c>
      <c r="AH488" s="173">
        <v>0</v>
      </c>
      <c r="AI488" s="173"/>
      <c r="AJ488" s="173"/>
      <c r="AK488" s="173"/>
      <c r="AL488" s="173"/>
      <c r="AM488" s="173"/>
      <c r="AN488" s="173"/>
      <c r="AO488" s="173"/>
      <c r="AP488" s="173"/>
      <c r="AQ488" s="173"/>
      <c r="AR488" s="173"/>
      <c r="AS488" s="173"/>
      <c r="AT488" s="173"/>
      <c r="AU488" s="173"/>
      <c r="AV488" s="173"/>
      <c r="AW488" s="173"/>
      <c r="AX488" s="173"/>
      <c r="AY488" s="173"/>
      <c r="AZ488" s="173"/>
      <c r="BA488" s="173"/>
      <c r="BB488" s="173"/>
      <c r="BC488" s="173"/>
      <c r="BD488" s="173"/>
      <c r="BE488" s="173"/>
      <c r="BF488" s="173"/>
      <c r="BG488" s="173"/>
      <c r="BH488" s="173"/>
    </row>
    <row r="489" spans="1:60" s="14" customFormat="1" ht="15" outlineLevel="1">
      <c r="A489" s="181"/>
      <c r="B489" s="182"/>
      <c r="C489" s="149" t="s">
        <v>621</v>
      </c>
      <c r="D489" s="150"/>
      <c r="E489" s="151">
        <v>1.5</v>
      </c>
      <c r="F489" s="172"/>
      <c r="G489" s="172"/>
      <c r="H489" s="172"/>
      <c r="I489" s="172"/>
      <c r="J489" s="172"/>
      <c r="K489" s="172"/>
      <c r="L489" s="172"/>
      <c r="M489" s="172"/>
      <c r="N489" s="172"/>
      <c r="O489" s="172"/>
      <c r="P489" s="172"/>
      <c r="Q489" s="172"/>
      <c r="R489" s="172"/>
      <c r="S489" s="172"/>
      <c r="T489" s="172"/>
      <c r="U489" s="172"/>
      <c r="V489" s="172"/>
      <c r="W489" s="172"/>
      <c r="X489" s="172"/>
      <c r="Y489" s="173"/>
      <c r="Z489" s="173"/>
      <c r="AA489" s="173"/>
      <c r="AB489" s="173"/>
      <c r="AC489" s="173"/>
      <c r="AD489" s="173"/>
      <c r="AE489" s="173"/>
      <c r="AF489" s="173"/>
      <c r="AG489" s="173" t="s">
        <v>161</v>
      </c>
      <c r="AH489" s="173">
        <v>0</v>
      </c>
      <c r="AI489" s="173"/>
      <c r="AJ489" s="173"/>
      <c r="AK489" s="173"/>
      <c r="AL489" s="173"/>
      <c r="AM489" s="173"/>
      <c r="AN489" s="173"/>
      <c r="AO489" s="173"/>
      <c r="AP489" s="173"/>
      <c r="AQ489" s="173"/>
      <c r="AR489" s="173"/>
      <c r="AS489" s="173"/>
      <c r="AT489" s="173"/>
      <c r="AU489" s="173"/>
      <c r="AV489" s="173"/>
      <c r="AW489" s="173"/>
      <c r="AX489" s="173"/>
      <c r="AY489" s="173"/>
      <c r="AZ489" s="173"/>
      <c r="BA489" s="173"/>
      <c r="BB489" s="173"/>
      <c r="BC489" s="173"/>
      <c r="BD489" s="173"/>
      <c r="BE489" s="173"/>
      <c r="BF489" s="173"/>
      <c r="BG489" s="173"/>
      <c r="BH489" s="173"/>
    </row>
    <row r="490" spans="1:60" s="14" customFormat="1" ht="15" outlineLevel="1">
      <c r="A490" s="181"/>
      <c r="B490" s="182"/>
      <c r="C490" s="149" t="s">
        <v>622</v>
      </c>
      <c r="D490" s="150"/>
      <c r="E490" s="151">
        <v>1.5</v>
      </c>
      <c r="F490" s="172"/>
      <c r="G490" s="172"/>
      <c r="H490" s="172"/>
      <c r="I490" s="172"/>
      <c r="J490" s="172"/>
      <c r="K490" s="172"/>
      <c r="L490" s="172"/>
      <c r="M490" s="172"/>
      <c r="N490" s="172"/>
      <c r="O490" s="172"/>
      <c r="P490" s="172"/>
      <c r="Q490" s="172"/>
      <c r="R490" s="172"/>
      <c r="S490" s="172"/>
      <c r="T490" s="172"/>
      <c r="U490" s="172"/>
      <c r="V490" s="172"/>
      <c r="W490" s="172"/>
      <c r="X490" s="172"/>
      <c r="Y490" s="173"/>
      <c r="Z490" s="173"/>
      <c r="AA490" s="173"/>
      <c r="AB490" s="173"/>
      <c r="AC490" s="173"/>
      <c r="AD490" s="173"/>
      <c r="AE490" s="173"/>
      <c r="AF490" s="173"/>
      <c r="AG490" s="173" t="s">
        <v>161</v>
      </c>
      <c r="AH490" s="173">
        <v>0</v>
      </c>
      <c r="AI490" s="173"/>
      <c r="AJ490" s="173"/>
      <c r="AK490" s="173"/>
      <c r="AL490" s="173"/>
      <c r="AM490" s="173"/>
      <c r="AN490" s="173"/>
      <c r="AO490" s="173"/>
      <c r="AP490" s="173"/>
      <c r="AQ490" s="173"/>
      <c r="AR490" s="173"/>
      <c r="AS490" s="173"/>
      <c r="AT490" s="173"/>
      <c r="AU490" s="173"/>
      <c r="AV490" s="173"/>
      <c r="AW490" s="173"/>
      <c r="AX490" s="173"/>
      <c r="AY490" s="173"/>
      <c r="AZ490" s="173"/>
      <c r="BA490" s="173"/>
      <c r="BB490" s="173"/>
      <c r="BC490" s="173"/>
      <c r="BD490" s="173"/>
      <c r="BE490" s="173"/>
      <c r="BF490" s="173"/>
      <c r="BG490" s="173"/>
      <c r="BH490" s="173"/>
    </row>
    <row r="491" spans="1:60" s="14" customFormat="1" ht="15" outlineLevel="1">
      <c r="A491" s="181"/>
      <c r="B491" s="182"/>
      <c r="C491" s="149" t="s">
        <v>623</v>
      </c>
      <c r="D491" s="150"/>
      <c r="E491" s="151">
        <v>1.5</v>
      </c>
      <c r="F491" s="172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2"/>
      <c r="R491" s="172"/>
      <c r="S491" s="172"/>
      <c r="T491" s="172"/>
      <c r="U491" s="172"/>
      <c r="V491" s="172"/>
      <c r="W491" s="172"/>
      <c r="X491" s="172"/>
      <c r="Y491" s="173"/>
      <c r="Z491" s="173"/>
      <c r="AA491" s="173"/>
      <c r="AB491" s="173"/>
      <c r="AC491" s="173"/>
      <c r="AD491" s="173"/>
      <c r="AE491" s="173"/>
      <c r="AF491" s="173"/>
      <c r="AG491" s="173" t="s">
        <v>161</v>
      </c>
      <c r="AH491" s="173">
        <v>0</v>
      </c>
      <c r="AI491" s="173"/>
      <c r="AJ491" s="173"/>
      <c r="AK491" s="173"/>
      <c r="AL491" s="173"/>
      <c r="AM491" s="173"/>
      <c r="AN491" s="173"/>
      <c r="AO491" s="173"/>
      <c r="AP491" s="173"/>
      <c r="AQ491" s="173"/>
      <c r="AR491" s="173"/>
      <c r="AS491" s="173"/>
      <c r="AT491" s="173"/>
      <c r="AU491" s="173"/>
      <c r="AV491" s="173"/>
      <c r="AW491" s="173"/>
      <c r="AX491" s="173"/>
      <c r="AY491" s="173"/>
      <c r="AZ491" s="173"/>
      <c r="BA491" s="173"/>
      <c r="BB491" s="173"/>
      <c r="BC491" s="173"/>
      <c r="BD491" s="173"/>
      <c r="BE491" s="173"/>
      <c r="BF491" s="173"/>
      <c r="BG491" s="173"/>
      <c r="BH491" s="173"/>
    </row>
    <row r="492" spans="1:60" s="14" customFormat="1" ht="15" outlineLevel="1">
      <c r="A492" s="181"/>
      <c r="B492" s="182"/>
      <c r="C492" s="149" t="s">
        <v>624</v>
      </c>
      <c r="D492" s="150"/>
      <c r="E492" s="151">
        <v>1.5</v>
      </c>
      <c r="F492" s="172"/>
      <c r="G492" s="172"/>
      <c r="H492" s="172"/>
      <c r="I492" s="172"/>
      <c r="J492" s="172"/>
      <c r="K492" s="172"/>
      <c r="L492" s="172"/>
      <c r="M492" s="172"/>
      <c r="N492" s="172"/>
      <c r="O492" s="172"/>
      <c r="P492" s="172"/>
      <c r="Q492" s="172"/>
      <c r="R492" s="172"/>
      <c r="S492" s="172"/>
      <c r="T492" s="172"/>
      <c r="U492" s="172"/>
      <c r="V492" s="172"/>
      <c r="W492" s="172"/>
      <c r="X492" s="172"/>
      <c r="Y492" s="173"/>
      <c r="Z492" s="173"/>
      <c r="AA492" s="173"/>
      <c r="AB492" s="173"/>
      <c r="AC492" s="173"/>
      <c r="AD492" s="173"/>
      <c r="AE492" s="173"/>
      <c r="AF492" s="173"/>
      <c r="AG492" s="173" t="s">
        <v>161</v>
      </c>
      <c r="AH492" s="173">
        <v>0</v>
      </c>
      <c r="AI492" s="173"/>
      <c r="AJ492" s="173"/>
      <c r="AK492" s="173"/>
      <c r="AL492" s="173"/>
      <c r="AM492" s="173"/>
      <c r="AN492" s="173"/>
      <c r="AO492" s="173"/>
      <c r="AP492" s="173"/>
      <c r="AQ492" s="173"/>
      <c r="AR492" s="173"/>
      <c r="AS492" s="173"/>
      <c r="AT492" s="173"/>
      <c r="AU492" s="173"/>
      <c r="AV492" s="173"/>
      <c r="AW492" s="173"/>
      <c r="AX492" s="173"/>
      <c r="AY492" s="173"/>
      <c r="AZ492" s="173"/>
      <c r="BA492" s="173"/>
      <c r="BB492" s="173"/>
      <c r="BC492" s="173"/>
      <c r="BD492" s="173"/>
      <c r="BE492" s="173"/>
      <c r="BF492" s="173"/>
      <c r="BG492" s="173"/>
      <c r="BH492" s="173"/>
    </row>
    <row r="493" spans="1:60" s="14" customFormat="1" ht="15" outlineLevel="1">
      <c r="A493" s="181"/>
      <c r="B493" s="182"/>
      <c r="C493" s="149" t="s">
        <v>630</v>
      </c>
      <c r="D493" s="150"/>
      <c r="E493" s="151">
        <v>2.4</v>
      </c>
      <c r="F493" s="172"/>
      <c r="G493" s="172"/>
      <c r="H493" s="172"/>
      <c r="I493" s="172"/>
      <c r="J493" s="172"/>
      <c r="K493" s="172"/>
      <c r="L493" s="172"/>
      <c r="M493" s="172"/>
      <c r="N493" s="172"/>
      <c r="O493" s="172"/>
      <c r="P493" s="172"/>
      <c r="Q493" s="172"/>
      <c r="R493" s="172"/>
      <c r="S493" s="172"/>
      <c r="T493" s="172"/>
      <c r="U493" s="172"/>
      <c r="V493" s="172"/>
      <c r="W493" s="172"/>
      <c r="X493" s="172"/>
      <c r="Y493" s="173"/>
      <c r="Z493" s="173"/>
      <c r="AA493" s="173"/>
      <c r="AB493" s="173"/>
      <c r="AC493" s="173"/>
      <c r="AD493" s="173"/>
      <c r="AE493" s="173"/>
      <c r="AF493" s="173"/>
      <c r="AG493" s="173" t="s">
        <v>161</v>
      </c>
      <c r="AH493" s="173">
        <v>0</v>
      </c>
      <c r="AI493" s="173"/>
      <c r="AJ493" s="173"/>
      <c r="AK493" s="173"/>
      <c r="AL493" s="173"/>
      <c r="AM493" s="173"/>
      <c r="AN493" s="173"/>
      <c r="AO493" s="173"/>
      <c r="AP493" s="173"/>
      <c r="AQ493" s="173"/>
      <c r="AR493" s="173"/>
      <c r="AS493" s="173"/>
      <c r="AT493" s="173"/>
      <c r="AU493" s="173"/>
      <c r="AV493" s="173"/>
      <c r="AW493" s="173"/>
      <c r="AX493" s="173"/>
      <c r="AY493" s="173"/>
      <c r="AZ493" s="173"/>
      <c r="BA493" s="173"/>
      <c r="BB493" s="173"/>
      <c r="BC493" s="173"/>
      <c r="BD493" s="173"/>
      <c r="BE493" s="173"/>
      <c r="BF493" s="173"/>
      <c r="BG493" s="173"/>
      <c r="BH493" s="173"/>
    </row>
    <row r="494" spans="1:60" s="14" customFormat="1" ht="22.5" outlineLevel="1">
      <c r="A494" s="165">
        <v>104</v>
      </c>
      <c r="B494" s="166" t="s">
        <v>638</v>
      </c>
      <c r="C494" s="155" t="s">
        <v>639</v>
      </c>
      <c r="D494" s="167" t="s">
        <v>180</v>
      </c>
      <c r="E494" s="168">
        <v>151.5462</v>
      </c>
      <c r="F494" s="169"/>
      <c r="G494" s="170">
        <f>ROUND(E494*F494,2)</f>
        <v>0</v>
      </c>
      <c r="H494" s="169"/>
      <c r="I494" s="170">
        <f>ROUND(E494*H494,2)</f>
        <v>0</v>
      </c>
      <c r="J494" s="169"/>
      <c r="K494" s="170">
        <f>ROUND(E494*J494,2)</f>
        <v>0</v>
      </c>
      <c r="L494" s="170">
        <v>21</v>
      </c>
      <c r="M494" s="170">
        <f>G494*(1+L494/100)</f>
        <v>0</v>
      </c>
      <c r="N494" s="170">
        <v>0.00491</v>
      </c>
      <c r="O494" s="170">
        <f>ROUND(E494*N494,2)</f>
        <v>0.74</v>
      </c>
      <c r="P494" s="170">
        <v>0</v>
      </c>
      <c r="Q494" s="170">
        <f>ROUND(E494*P494,2)</f>
        <v>0</v>
      </c>
      <c r="R494" s="170" t="s">
        <v>573</v>
      </c>
      <c r="S494" s="170" t="s">
        <v>154</v>
      </c>
      <c r="T494" s="171" t="s">
        <v>155</v>
      </c>
      <c r="U494" s="172">
        <v>1.0165</v>
      </c>
      <c r="V494" s="172">
        <f>ROUND(E494*U494,2)</f>
        <v>154.05</v>
      </c>
      <c r="W494" s="172"/>
      <c r="X494" s="172" t="s">
        <v>156</v>
      </c>
      <c r="Y494" s="173"/>
      <c r="Z494" s="173"/>
      <c r="AA494" s="173"/>
      <c r="AB494" s="173"/>
      <c r="AC494" s="173"/>
      <c r="AD494" s="173"/>
      <c r="AE494" s="173"/>
      <c r="AF494" s="173"/>
      <c r="AG494" s="173" t="s">
        <v>157</v>
      </c>
      <c r="AH494" s="173"/>
      <c r="AI494" s="173"/>
      <c r="AJ494" s="173"/>
      <c r="AK494" s="173"/>
      <c r="AL494" s="173"/>
      <c r="AM494" s="173"/>
      <c r="AN494" s="173"/>
      <c r="AO494" s="173"/>
      <c r="AP494" s="173"/>
      <c r="AQ494" s="173"/>
      <c r="AR494" s="173"/>
      <c r="AS494" s="173"/>
      <c r="AT494" s="173"/>
      <c r="AU494" s="173"/>
      <c r="AV494" s="173"/>
      <c r="AW494" s="173"/>
      <c r="AX494" s="173"/>
      <c r="AY494" s="173"/>
      <c r="AZ494" s="173"/>
      <c r="BA494" s="173"/>
      <c r="BB494" s="173"/>
      <c r="BC494" s="173"/>
      <c r="BD494" s="173"/>
      <c r="BE494" s="173"/>
      <c r="BF494" s="173"/>
      <c r="BG494" s="173"/>
      <c r="BH494" s="173"/>
    </row>
    <row r="495" spans="1:60" s="14" customFormat="1" ht="22.5" outlineLevel="1">
      <c r="A495" s="165">
        <v>105</v>
      </c>
      <c r="B495" s="166" t="s">
        <v>640</v>
      </c>
      <c r="C495" s="155" t="s">
        <v>641</v>
      </c>
      <c r="D495" s="167" t="s">
        <v>180</v>
      </c>
      <c r="E495" s="168">
        <v>0</v>
      </c>
      <c r="F495" s="169"/>
      <c r="G495" s="170">
        <f>ROUND(E495*F495,2)</f>
        <v>0</v>
      </c>
      <c r="H495" s="169"/>
      <c r="I495" s="170">
        <f>ROUND(E495*H495,2)</f>
        <v>0</v>
      </c>
      <c r="J495" s="169"/>
      <c r="K495" s="170">
        <f>ROUND(E495*J495,2)</f>
        <v>0</v>
      </c>
      <c r="L495" s="170">
        <v>21</v>
      </c>
      <c r="M495" s="170">
        <f>G495*(1+L495/100)</f>
        <v>0</v>
      </c>
      <c r="N495" s="170">
        <v>0</v>
      </c>
      <c r="O495" s="170">
        <f>ROUND(E495*N495,2)</f>
        <v>0</v>
      </c>
      <c r="P495" s="170">
        <v>0</v>
      </c>
      <c r="Q495" s="170">
        <f>ROUND(E495*P495,2)</f>
        <v>0</v>
      </c>
      <c r="R495" s="170" t="s">
        <v>573</v>
      </c>
      <c r="S495" s="170" t="s">
        <v>154</v>
      </c>
      <c r="T495" s="171" t="s">
        <v>155</v>
      </c>
      <c r="U495" s="172">
        <v>0.615</v>
      </c>
      <c r="V495" s="172">
        <f>ROUND(E495*U495,2)</f>
        <v>0</v>
      </c>
      <c r="W495" s="172"/>
      <c r="X495" s="172" t="s">
        <v>156</v>
      </c>
      <c r="Y495" s="173"/>
      <c r="Z495" s="173"/>
      <c r="AA495" s="173"/>
      <c r="AB495" s="173"/>
      <c r="AC495" s="173"/>
      <c r="AD495" s="173"/>
      <c r="AE495" s="173"/>
      <c r="AF495" s="173"/>
      <c r="AG495" s="173" t="s">
        <v>157</v>
      </c>
      <c r="AH495" s="173"/>
      <c r="AI495" s="173"/>
      <c r="AJ495" s="173"/>
      <c r="AK495" s="173"/>
      <c r="AL495" s="173"/>
      <c r="AM495" s="173"/>
      <c r="AN495" s="173"/>
      <c r="AO495" s="173"/>
      <c r="AP495" s="173"/>
      <c r="AQ495" s="173"/>
      <c r="AR495" s="173"/>
      <c r="AS495" s="173"/>
      <c r="AT495" s="173"/>
      <c r="AU495" s="173"/>
      <c r="AV495" s="173"/>
      <c r="AW495" s="173"/>
      <c r="AX495" s="173"/>
      <c r="AY495" s="173"/>
      <c r="AZ495" s="173"/>
      <c r="BA495" s="173"/>
      <c r="BB495" s="173"/>
      <c r="BC495" s="173"/>
      <c r="BD495" s="173"/>
      <c r="BE495" s="173"/>
      <c r="BF495" s="173"/>
      <c r="BG495" s="173"/>
      <c r="BH495" s="173"/>
    </row>
    <row r="496" spans="1:60" s="14" customFormat="1" ht="15" outlineLevel="1">
      <c r="A496" s="174">
        <v>106</v>
      </c>
      <c r="B496" s="175" t="s">
        <v>642</v>
      </c>
      <c r="C496" s="139" t="s">
        <v>643</v>
      </c>
      <c r="D496" s="176" t="s">
        <v>188</v>
      </c>
      <c r="E496" s="177">
        <v>93.259</v>
      </c>
      <c r="F496" s="178"/>
      <c r="G496" s="179">
        <f>ROUND(E496*F496,2)</f>
        <v>0</v>
      </c>
      <c r="H496" s="178"/>
      <c r="I496" s="179">
        <f>ROUND(E496*H496,2)</f>
        <v>0</v>
      </c>
      <c r="J496" s="178"/>
      <c r="K496" s="179">
        <f>ROUND(E496*J496,2)</f>
        <v>0</v>
      </c>
      <c r="L496" s="179">
        <v>21</v>
      </c>
      <c r="M496" s="179">
        <f>G496*(1+L496/100)</f>
        <v>0</v>
      </c>
      <c r="N496" s="179">
        <v>0.00013</v>
      </c>
      <c r="O496" s="179">
        <f>ROUND(E496*N496,2)</f>
        <v>0.01</v>
      </c>
      <c r="P496" s="179">
        <v>0</v>
      </c>
      <c r="Q496" s="179">
        <f>ROUND(E496*P496,2)</f>
        <v>0</v>
      </c>
      <c r="R496" s="179" t="s">
        <v>573</v>
      </c>
      <c r="S496" s="179" t="s">
        <v>154</v>
      </c>
      <c r="T496" s="180" t="s">
        <v>155</v>
      </c>
      <c r="U496" s="172">
        <v>0.12</v>
      </c>
      <c r="V496" s="172">
        <f>ROUND(E496*U496,2)</f>
        <v>11.19</v>
      </c>
      <c r="W496" s="172"/>
      <c r="X496" s="172" t="s">
        <v>156</v>
      </c>
      <c r="Y496" s="173"/>
      <c r="Z496" s="173"/>
      <c r="AA496" s="173"/>
      <c r="AB496" s="173"/>
      <c r="AC496" s="173"/>
      <c r="AD496" s="173"/>
      <c r="AE496" s="173"/>
      <c r="AF496" s="173"/>
      <c r="AG496" s="173" t="s">
        <v>157</v>
      </c>
      <c r="AH496" s="173"/>
      <c r="AI496" s="173"/>
      <c r="AJ496" s="173"/>
      <c r="AK496" s="173"/>
      <c r="AL496" s="173"/>
      <c r="AM496" s="173"/>
      <c r="AN496" s="173"/>
      <c r="AO496" s="173"/>
      <c r="AP496" s="173"/>
      <c r="AQ496" s="173"/>
      <c r="AR496" s="173"/>
      <c r="AS496" s="173"/>
      <c r="AT496" s="173"/>
      <c r="AU496" s="173"/>
      <c r="AV496" s="173"/>
      <c r="AW496" s="173"/>
      <c r="AX496" s="173"/>
      <c r="AY496" s="173"/>
      <c r="AZ496" s="173"/>
      <c r="BA496" s="173"/>
      <c r="BB496" s="173"/>
      <c r="BC496" s="173"/>
      <c r="BD496" s="173"/>
      <c r="BE496" s="173"/>
      <c r="BF496" s="173"/>
      <c r="BG496" s="173"/>
      <c r="BH496" s="173"/>
    </row>
    <row r="497" spans="1:60" s="14" customFormat="1" ht="15" outlineLevel="1">
      <c r="A497" s="181"/>
      <c r="B497" s="182"/>
      <c r="C497" s="149" t="s">
        <v>618</v>
      </c>
      <c r="D497" s="150"/>
      <c r="E497" s="151">
        <v>4.5</v>
      </c>
      <c r="F497" s="172"/>
      <c r="G497" s="172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  <c r="R497" s="172"/>
      <c r="S497" s="172"/>
      <c r="T497" s="172"/>
      <c r="U497" s="172"/>
      <c r="V497" s="172"/>
      <c r="W497" s="172"/>
      <c r="X497" s="172"/>
      <c r="Y497" s="173"/>
      <c r="Z497" s="173"/>
      <c r="AA497" s="173"/>
      <c r="AB497" s="173"/>
      <c r="AC497" s="173"/>
      <c r="AD497" s="173"/>
      <c r="AE497" s="173"/>
      <c r="AF497" s="173"/>
      <c r="AG497" s="173" t="s">
        <v>161</v>
      </c>
      <c r="AH497" s="173">
        <v>0</v>
      </c>
      <c r="AI497" s="173"/>
      <c r="AJ497" s="173"/>
      <c r="AK497" s="173"/>
      <c r="AL497" s="173"/>
      <c r="AM497" s="173"/>
      <c r="AN497" s="173"/>
      <c r="AO497" s="173"/>
      <c r="AP497" s="173"/>
      <c r="AQ497" s="173"/>
      <c r="AR497" s="173"/>
      <c r="AS497" s="173"/>
      <c r="AT497" s="173"/>
      <c r="AU497" s="173"/>
      <c r="AV497" s="173"/>
      <c r="AW497" s="173"/>
      <c r="AX497" s="173"/>
      <c r="AY497" s="173"/>
      <c r="AZ497" s="173"/>
      <c r="BA497" s="173"/>
      <c r="BB497" s="173"/>
      <c r="BC497" s="173"/>
      <c r="BD497" s="173"/>
      <c r="BE497" s="173"/>
      <c r="BF497" s="173"/>
      <c r="BG497" s="173"/>
      <c r="BH497" s="173"/>
    </row>
    <row r="498" spans="1:60" s="14" customFormat="1" ht="15" outlineLevel="1">
      <c r="A498" s="181"/>
      <c r="B498" s="182"/>
      <c r="C498" s="149" t="s">
        <v>619</v>
      </c>
      <c r="D498" s="150"/>
      <c r="E498" s="151">
        <v>3</v>
      </c>
      <c r="F498" s="172"/>
      <c r="G498" s="172"/>
      <c r="H498" s="172"/>
      <c r="I498" s="172"/>
      <c r="J498" s="172"/>
      <c r="K498" s="172"/>
      <c r="L498" s="172"/>
      <c r="M498" s="172"/>
      <c r="N498" s="172"/>
      <c r="O498" s="172"/>
      <c r="P498" s="172"/>
      <c r="Q498" s="172"/>
      <c r="R498" s="172"/>
      <c r="S498" s="172"/>
      <c r="T498" s="172"/>
      <c r="U498" s="172"/>
      <c r="V498" s="172"/>
      <c r="W498" s="172"/>
      <c r="X498" s="172"/>
      <c r="Y498" s="173"/>
      <c r="Z498" s="173"/>
      <c r="AA498" s="173"/>
      <c r="AB498" s="173"/>
      <c r="AC498" s="173"/>
      <c r="AD498" s="173"/>
      <c r="AE498" s="173"/>
      <c r="AF498" s="173"/>
      <c r="AG498" s="173" t="s">
        <v>161</v>
      </c>
      <c r="AH498" s="173">
        <v>0</v>
      </c>
      <c r="AI498" s="173"/>
      <c r="AJ498" s="173"/>
      <c r="AK498" s="173"/>
      <c r="AL498" s="173"/>
      <c r="AM498" s="173"/>
      <c r="AN498" s="173"/>
      <c r="AO498" s="173"/>
      <c r="AP498" s="173"/>
      <c r="AQ498" s="173"/>
      <c r="AR498" s="173"/>
      <c r="AS498" s="173"/>
      <c r="AT498" s="173"/>
      <c r="AU498" s="173"/>
      <c r="AV498" s="173"/>
      <c r="AW498" s="173"/>
      <c r="AX498" s="173"/>
      <c r="AY498" s="173"/>
      <c r="AZ498" s="173"/>
      <c r="BA498" s="173"/>
      <c r="BB498" s="173"/>
      <c r="BC498" s="173"/>
      <c r="BD498" s="173"/>
      <c r="BE498" s="173"/>
      <c r="BF498" s="173"/>
      <c r="BG498" s="173"/>
      <c r="BH498" s="173"/>
    </row>
    <row r="499" spans="1:60" s="14" customFormat="1" ht="15" outlineLevel="1">
      <c r="A499" s="181"/>
      <c r="B499" s="182"/>
      <c r="C499" s="149" t="s">
        <v>469</v>
      </c>
      <c r="D499" s="150"/>
      <c r="E499" s="151">
        <v>3</v>
      </c>
      <c r="F499" s="172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  <c r="X499" s="172"/>
      <c r="Y499" s="173"/>
      <c r="Z499" s="173"/>
      <c r="AA499" s="173"/>
      <c r="AB499" s="173"/>
      <c r="AC499" s="173"/>
      <c r="AD499" s="173"/>
      <c r="AE499" s="173"/>
      <c r="AF499" s="173"/>
      <c r="AG499" s="173" t="s">
        <v>161</v>
      </c>
      <c r="AH499" s="173">
        <v>0</v>
      </c>
      <c r="AI499" s="173"/>
      <c r="AJ499" s="173"/>
      <c r="AK499" s="173"/>
      <c r="AL499" s="173"/>
      <c r="AM499" s="173"/>
      <c r="AN499" s="173"/>
      <c r="AO499" s="173"/>
      <c r="AP499" s="173"/>
      <c r="AQ499" s="173"/>
      <c r="AR499" s="173"/>
      <c r="AS499" s="173"/>
      <c r="AT499" s="173"/>
      <c r="AU499" s="173"/>
      <c r="AV499" s="173"/>
      <c r="AW499" s="173"/>
      <c r="AX499" s="173"/>
      <c r="AY499" s="173"/>
      <c r="AZ499" s="173"/>
      <c r="BA499" s="173"/>
      <c r="BB499" s="173"/>
      <c r="BC499" s="173"/>
      <c r="BD499" s="173"/>
      <c r="BE499" s="173"/>
      <c r="BF499" s="173"/>
      <c r="BG499" s="173"/>
      <c r="BH499" s="173"/>
    </row>
    <row r="500" spans="1:60" s="14" customFormat="1" ht="15" outlineLevel="1">
      <c r="A500" s="181"/>
      <c r="B500" s="182"/>
      <c r="C500" s="149" t="s">
        <v>620</v>
      </c>
      <c r="D500" s="150"/>
      <c r="E500" s="151">
        <v>1.5</v>
      </c>
      <c r="F500" s="172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3"/>
      <c r="Z500" s="173"/>
      <c r="AA500" s="173"/>
      <c r="AB500" s="173"/>
      <c r="AC500" s="173"/>
      <c r="AD500" s="173"/>
      <c r="AE500" s="173"/>
      <c r="AF500" s="173"/>
      <c r="AG500" s="173" t="s">
        <v>161</v>
      </c>
      <c r="AH500" s="173">
        <v>0</v>
      </c>
      <c r="AI500" s="173"/>
      <c r="AJ500" s="173"/>
      <c r="AK500" s="173"/>
      <c r="AL500" s="173"/>
      <c r="AM500" s="173"/>
      <c r="AN500" s="173"/>
      <c r="AO500" s="173"/>
      <c r="AP500" s="173"/>
      <c r="AQ500" s="173"/>
      <c r="AR500" s="173"/>
      <c r="AS500" s="173"/>
      <c r="AT500" s="173"/>
      <c r="AU500" s="173"/>
      <c r="AV500" s="173"/>
      <c r="AW500" s="173"/>
      <c r="AX500" s="173"/>
      <c r="AY500" s="173"/>
      <c r="AZ500" s="173"/>
      <c r="BA500" s="173"/>
      <c r="BB500" s="173"/>
      <c r="BC500" s="173"/>
      <c r="BD500" s="173"/>
      <c r="BE500" s="173"/>
      <c r="BF500" s="173"/>
      <c r="BG500" s="173"/>
      <c r="BH500" s="173"/>
    </row>
    <row r="501" spans="1:60" s="14" customFormat="1" ht="15" outlineLevel="1">
      <c r="A501" s="181"/>
      <c r="B501" s="182"/>
      <c r="C501" s="149" t="s">
        <v>621</v>
      </c>
      <c r="D501" s="150"/>
      <c r="E501" s="151">
        <v>1.5</v>
      </c>
      <c r="F501" s="172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  <c r="R501" s="172"/>
      <c r="S501" s="172"/>
      <c r="T501" s="172"/>
      <c r="U501" s="172"/>
      <c r="V501" s="172"/>
      <c r="W501" s="172"/>
      <c r="X501" s="172"/>
      <c r="Y501" s="173"/>
      <c r="Z501" s="173"/>
      <c r="AA501" s="173"/>
      <c r="AB501" s="173"/>
      <c r="AC501" s="173"/>
      <c r="AD501" s="173"/>
      <c r="AE501" s="173"/>
      <c r="AF501" s="173"/>
      <c r="AG501" s="173" t="s">
        <v>161</v>
      </c>
      <c r="AH501" s="173">
        <v>0</v>
      </c>
      <c r="AI501" s="173"/>
      <c r="AJ501" s="173"/>
      <c r="AK501" s="173"/>
      <c r="AL501" s="173"/>
      <c r="AM501" s="173"/>
      <c r="AN501" s="173"/>
      <c r="AO501" s="173"/>
      <c r="AP501" s="173"/>
      <c r="AQ501" s="173"/>
      <c r="AR501" s="173"/>
      <c r="AS501" s="173"/>
      <c r="AT501" s="173"/>
      <c r="AU501" s="173"/>
      <c r="AV501" s="173"/>
      <c r="AW501" s="173"/>
      <c r="AX501" s="173"/>
      <c r="AY501" s="173"/>
      <c r="AZ501" s="173"/>
      <c r="BA501" s="173"/>
      <c r="BB501" s="173"/>
      <c r="BC501" s="173"/>
      <c r="BD501" s="173"/>
      <c r="BE501" s="173"/>
      <c r="BF501" s="173"/>
      <c r="BG501" s="173"/>
      <c r="BH501" s="173"/>
    </row>
    <row r="502" spans="1:60" s="14" customFormat="1" ht="15" outlineLevel="1">
      <c r="A502" s="181"/>
      <c r="B502" s="182"/>
      <c r="C502" s="149" t="s">
        <v>622</v>
      </c>
      <c r="D502" s="150"/>
      <c r="E502" s="151">
        <v>1.5</v>
      </c>
      <c r="F502" s="172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2"/>
      <c r="R502" s="172"/>
      <c r="S502" s="172"/>
      <c r="T502" s="172"/>
      <c r="U502" s="172"/>
      <c r="V502" s="172"/>
      <c r="W502" s="172"/>
      <c r="X502" s="172"/>
      <c r="Y502" s="173"/>
      <c r="Z502" s="173"/>
      <c r="AA502" s="173"/>
      <c r="AB502" s="173"/>
      <c r="AC502" s="173"/>
      <c r="AD502" s="173"/>
      <c r="AE502" s="173"/>
      <c r="AF502" s="173"/>
      <c r="AG502" s="173" t="s">
        <v>161</v>
      </c>
      <c r="AH502" s="173">
        <v>0</v>
      </c>
      <c r="AI502" s="173"/>
      <c r="AJ502" s="173"/>
      <c r="AK502" s="173"/>
      <c r="AL502" s="173"/>
      <c r="AM502" s="173"/>
      <c r="AN502" s="173"/>
      <c r="AO502" s="173"/>
      <c r="AP502" s="173"/>
      <c r="AQ502" s="173"/>
      <c r="AR502" s="173"/>
      <c r="AS502" s="173"/>
      <c r="AT502" s="173"/>
      <c r="AU502" s="173"/>
      <c r="AV502" s="173"/>
      <c r="AW502" s="173"/>
      <c r="AX502" s="173"/>
      <c r="AY502" s="173"/>
      <c r="AZ502" s="173"/>
      <c r="BA502" s="173"/>
      <c r="BB502" s="173"/>
      <c r="BC502" s="173"/>
      <c r="BD502" s="173"/>
      <c r="BE502" s="173"/>
      <c r="BF502" s="173"/>
      <c r="BG502" s="173"/>
      <c r="BH502" s="173"/>
    </row>
    <row r="503" spans="1:60" s="14" customFormat="1" ht="15" outlineLevel="1">
      <c r="A503" s="181"/>
      <c r="B503" s="182"/>
      <c r="C503" s="149" t="s">
        <v>623</v>
      </c>
      <c r="D503" s="150"/>
      <c r="E503" s="151">
        <v>1.5</v>
      </c>
      <c r="F503" s="172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  <c r="R503" s="172"/>
      <c r="S503" s="172"/>
      <c r="T503" s="172"/>
      <c r="U503" s="172"/>
      <c r="V503" s="172"/>
      <c r="W503" s="172"/>
      <c r="X503" s="172"/>
      <c r="Y503" s="173"/>
      <c r="Z503" s="173"/>
      <c r="AA503" s="173"/>
      <c r="AB503" s="173"/>
      <c r="AC503" s="173"/>
      <c r="AD503" s="173"/>
      <c r="AE503" s="173"/>
      <c r="AF503" s="173"/>
      <c r="AG503" s="173" t="s">
        <v>161</v>
      </c>
      <c r="AH503" s="173">
        <v>0</v>
      </c>
      <c r="AI503" s="173"/>
      <c r="AJ503" s="173"/>
      <c r="AK503" s="173"/>
      <c r="AL503" s="173"/>
      <c r="AM503" s="173"/>
      <c r="AN503" s="173"/>
      <c r="AO503" s="173"/>
      <c r="AP503" s="173"/>
      <c r="AQ503" s="173"/>
      <c r="AR503" s="173"/>
      <c r="AS503" s="173"/>
      <c r="AT503" s="173"/>
      <c r="AU503" s="173"/>
      <c r="AV503" s="173"/>
      <c r="AW503" s="173"/>
      <c r="AX503" s="173"/>
      <c r="AY503" s="173"/>
      <c r="AZ503" s="173"/>
      <c r="BA503" s="173"/>
      <c r="BB503" s="173"/>
      <c r="BC503" s="173"/>
      <c r="BD503" s="173"/>
      <c r="BE503" s="173"/>
      <c r="BF503" s="173"/>
      <c r="BG503" s="173"/>
      <c r="BH503" s="173"/>
    </row>
    <row r="504" spans="1:60" s="14" customFormat="1" ht="15" outlineLevel="1">
      <c r="A504" s="181"/>
      <c r="B504" s="182"/>
      <c r="C504" s="149" t="s">
        <v>624</v>
      </c>
      <c r="D504" s="150"/>
      <c r="E504" s="151">
        <v>1.5</v>
      </c>
      <c r="F504" s="172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2"/>
      <c r="R504" s="172"/>
      <c r="S504" s="172"/>
      <c r="T504" s="172"/>
      <c r="U504" s="172"/>
      <c r="V504" s="172"/>
      <c r="W504" s="172"/>
      <c r="X504" s="172"/>
      <c r="Y504" s="173"/>
      <c r="Z504" s="173"/>
      <c r="AA504" s="173"/>
      <c r="AB504" s="173"/>
      <c r="AC504" s="173"/>
      <c r="AD504" s="173"/>
      <c r="AE504" s="173"/>
      <c r="AF504" s="173"/>
      <c r="AG504" s="173" t="s">
        <v>161</v>
      </c>
      <c r="AH504" s="173">
        <v>0</v>
      </c>
      <c r="AI504" s="173"/>
      <c r="AJ504" s="173"/>
      <c r="AK504" s="173"/>
      <c r="AL504" s="173"/>
      <c r="AM504" s="173"/>
      <c r="AN504" s="173"/>
      <c r="AO504" s="173"/>
      <c r="AP504" s="173"/>
      <c r="AQ504" s="173"/>
      <c r="AR504" s="173"/>
      <c r="AS504" s="173"/>
      <c r="AT504" s="173"/>
      <c r="AU504" s="173"/>
      <c r="AV504" s="173"/>
      <c r="AW504" s="173"/>
      <c r="AX504" s="173"/>
      <c r="AY504" s="173"/>
      <c r="AZ504" s="173"/>
      <c r="BA504" s="173"/>
      <c r="BB504" s="173"/>
      <c r="BC504" s="173"/>
      <c r="BD504" s="173"/>
      <c r="BE504" s="173"/>
      <c r="BF504" s="173"/>
      <c r="BG504" s="173"/>
      <c r="BH504" s="173"/>
    </row>
    <row r="505" spans="1:60" s="14" customFormat="1" ht="33.75" outlineLevel="1">
      <c r="A505" s="181"/>
      <c r="B505" s="182"/>
      <c r="C505" s="149" t="s">
        <v>585</v>
      </c>
      <c r="D505" s="150"/>
      <c r="E505" s="151">
        <v>41.41</v>
      </c>
      <c r="F505" s="172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2"/>
      <c r="R505" s="172"/>
      <c r="S505" s="172"/>
      <c r="T505" s="172"/>
      <c r="U505" s="172"/>
      <c r="V505" s="172"/>
      <c r="W505" s="172"/>
      <c r="X505" s="172"/>
      <c r="Y505" s="173"/>
      <c r="Z505" s="173"/>
      <c r="AA505" s="173"/>
      <c r="AB505" s="173"/>
      <c r="AC505" s="173"/>
      <c r="AD505" s="173"/>
      <c r="AE505" s="173"/>
      <c r="AF505" s="173"/>
      <c r="AG505" s="173" t="s">
        <v>161</v>
      </c>
      <c r="AH505" s="173">
        <v>0</v>
      </c>
      <c r="AI505" s="173"/>
      <c r="AJ505" s="173"/>
      <c r="AK505" s="173"/>
      <c r="AL505" s="173"/>
      <c r="AM505" s="173"/>
      <c r="AN505" s="173"/>
      <c r="AO505" s="173"/>
      <c r="AP505" s="173"/>
      <c r="AQ505" s="173"/>
      <c r="AR505" s="173"/>
      <c r="AS505" s="173"/>
      <c r="AT505" s="173"/>
      <c r="AU505" s="173"/>
      <c r="AV505" s="173"/>
      <c r="AW505" s="173"/>
      <c r="AX505" s="173"/>
      <c r="AY505" s="173"/>
      <c r="AZ505" s="173"/>
      <c r="BA505" s="173"/>
      <c r="BB505" s="173"/>
      <c r="BC505" s="173"/>
      <c r="BD505" s="173"/>
      <c r="BE505" s="173"/>
      <c r="BF505" s="173"/>
      <c r="BG505" s="173"/>
      <c r="BH505" s="173"/>
    </row>
    <row r="506" spans="1:60" s="14" customFormat="1" ht="15" outlineLevel="1">
      <c r="A506" s="181"/>
      <c r="B506" s="182"/>
      <c r="C506" s="149" t="s">
        <v>644</v>
      </c>
      <c r="D506" s="150"/>
      <c r="E506" s="151">
        <v>-3.55</v>
      </c>
      <c r="F506" s="172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2"/>
      <c r="R506" s="172"/>
      <c r="S506" s="172"/>
      <c r="T506" s="172"/>
      <c r="U506" s="172"/>
      <c r="V506" s="172"/>
      <c r="W506" s="172"/>
      <c r="X506" s="172"/>
      <c r="Y506" s="173"/>
      <c r="Z506" s="173"/>
      <c r="AA506" s="173"/>
      <c r="AB506" s="173"/>
      <c r="AC506" s="173"/>
      <c r="AD506" s="173"/>
      <c r="AE506" s="173"/>
      <c r="AF506" s="173"/>
      <c r="AG506" s="173" t="s">
        <v>161</v>
      </c>
      <c r="AH506" s="173">
        <v>0</v>
      </c>
      <c r="AI506" s="173"/>
      <c r="AJ506" s="173"/>
      <c r="AK506" s="173"/>
      <c r="AL506" s="173"/>
      <c r="AM506" s="173"/>
      <c r="AN506" s="173"/>
      <c r="AO506" s="173"/>
      <c r="AP506" s="173"/>
      <c r="AQ506" s="173"/>
      <c r="AR506" s="173"/>
      <c r="AS506" s="173"/>
      <c r="AT506" s="173"/>
      <c r="AU506" s="173"/>
      <c r="AV506" s="173"/>
      <c r="AW506" s="173"/>
      <c r="AX506" s="173"/>
      <c r="AY506" s="173"/>
      <c r="AZ506" s="173"/>
      <c r="BA506" s="173"/>
      <c r="BB506" s="173"/>
      <c r="BC506" s="173"/>
      <c r="BD506" s="173"/>
      <c r="BE506" s="173"/>
      <c r="BF506" s="173"/>
      <c r="BG506" s="173"/>
      <c r="BH506" s="173"/>
    </row>
    <row r="507" spans="1:60" s="14" customFormat="1" ht="22.5" outlineLevel="1">
      <c r="A507" s="181"/>
      <c r="B507" s="182"/>
      <c r="C507" s="149" t="s">
        <v>587</v>
      </c>
      <c r="D507" s="150"/>
      <c r="E507" s="151">
        <v>28.325</v>
      </c>
      <c r="F507" s="172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2"/>
      <c r="R507" s="172"/>
      <c r="S507" s="172"/>
      <c r="T507" s="172"/>
      <c r="U507" s="172"/>
      <c r="V507" s="172"/>
      <c r="W507" s="172"/>
      <c r="X507" s="172"/>
      <c r="Y507" s="173"/>
      <c r="Z507" s="173"/>
      <c r="AA507" s="173"/>
      <c r="AB507" s="173"/>
      <c r="AC507" s="173"/>
      <c r="AD507" s="173"/>
      <c r="AE507" s="173"/>
      <c r="AF507" s="173"/>
      <c r="AG507" s="173" t="s">
        <v>161</v>
      </c>
      <c r="AH507" s="173">
        <v>0</v>
      </c>
      <c r="AI507" s="173"/>
      <c r="AJ507" s="173"/>
      <c r="AK507" s="173"/>
      <c r="AL507" s="173"/>
      <c r="AM507" s="173"/>
      <c r="AN507" s="173"/>
      <c r="AO507" s="173"/>
      <c r="AP507" s="173"/>
      <c r="AQ507" s="173"/>
      <c r="AR507" s="173"/>
      <c r="AS507" s="173"/>
      <c r="AT507" s="173"/>
      <c r="AU507" s="173"/>
      <c r="AV507" s="173"/>
      <c r="AW507" s="173"/>
      <c r="AX507" s="173"/>
      <c r="AY507" s="173"/>
      <c r="AZ507" s="173"/>
      <c r="BA507" s="173"/>
      <c r="BB507" s="173"/>
      <c r="BC507" s="173"/>
      <c r="BD507" s="173"/>
      <c r="BE507" s="173"/>
      <c r="BF507" s="173"/>
      <c r="BG507" s="173"/>
      <c r="BH507" s="173"/>
    </row>
    <row r="508" spans="1:60" s="14" customFormat="1" ht="15" outlineLevel="1">
      <c r="A508" s="181"/>
      <c r="B508" s="182"/>
      <c r="C508" s="149" t="s">
        <v>644</v>
      </c>
      <c r="D508" s="150"/>
      <c r="E508" s="151">
        <v>-3.55</v>
      </c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  <c r="R508" s="172"/>
      <c r="S508" s="172"/>
      <c r="T508" s="172"/>
      <c r="U508" s="172"/>
      <c r="V508" s="172"/>
      <c r="W508" s="172"/>
      <c r="X508" s="172"/>
      <c r="Y508" s="173"/>
      <c r="Z508" s="173"/>
      <c r="AA508" s="173"/>
      <c r="AB508" s="173"/>
      <c r="AC508" s="173"/>
      <c r="AD508" s="173"/>
      <c r="AE508" s="173"/>
      <c r="AF508" s="173"/>
      <c r="AG508" s="173" t="s">
        <v>161</v>
      </c>
      <c r="AH508" s="173">
        <v>0</v>
      </c>
      <c r="AI508" s="173"/>
      <c r="AJ508" s="173"/>
      <c r="AK508" s="173"/>
      <c r="AL508" s="173"/>
      <c r="AM508" s="173"/>
      <c r="AN508" s="173"/>
      <c r="AO508" s="173"/>
      <c r="AP508" s="173"/>
      <c r="AQ508" s="173"/>
      <c r="AR508" s="173"/>
      <c r="AS508" s="173"/>
      <c r="AT508" s="173"/>
      <c r="AU508" s="173"/>
      <c r="AV508" s="173"/>
      <c r="AW508" s="173"/>
      <c r="AX508" s="173"/>
      <c r="AY508" s="173"/>
      <c r="AZ508" s="173"/>
      <c r="BA508" s="173"/>
      <c r="BB508" s="173"/>
      <c r="BC508" s="173"/>
      <c r="BD508" s="173"/>
      <c r="BE508" s="173"/>
      <c r="BF508" s="173"/>
      <c r="BG508" s="173"/>
      <c r="BH508" s="173"/>
    </row>
    <row r="509" spans="1:60" s="14" customFormat="1" ht="15" outlineLevel="1">
      <c r="A509" s="181"/>
      <c r="B509" s="182"/>
      <c r="C509" s="149" t="s">
        <v>588</v>
      </c>
      <c r="D509" s="150"/>
      <c r="E509" s="151">
        <v>11.174</v>
      </c>
      <c r="F509" s="172"/>
      <c r="G509" s="172"/>
      <c r="H509" s="172"/>
      <c r="I509" s="172"/>
      <c r="J509" s="172"/>
      <c r="K509" s="172"/>
      <c r="L509" s="172"/>
      <c r="M509" s="172"/>
      <c r="N509" s="172"/>
      <c r="O509" s="172"/>
      <c r="P509" s="172"/>
      <c r="Q509" s="172"/>
      <c r="R509" s="172"/>
      <c r="S509" s="172"/>
      <c r="T509" s="172"/>
      <c r="U509" s="172"/>
      <c r="V509" s="172"/>
      <c r="W509" s="172"/>
      <c r="X509" s="172"/>
      <c r="Y509" s="173"/>
      <c r="Z509" s="173"/>
      <c r="AA509" s="173"/>
      <c r="AB509" s="173"/>
      <c r="AC509" s="173"/>
      <c r="AD509" s="173"/>
      <c r="AE509" s="173"/>
      <c r="AF509" s="173"/>
      <c r="AG509" s="173" t="s">
        <v>161</v>
      </c>
      <c r="AH509" s="173">
        <v>0</v>
      </c>
      <c r="AI509" s="173"/>
      <c r="AJ509" s="173"/>
      <c r="AK509" s="173"/>
      <c r="AL509" s="173"/>
      <c r="AM509" s="173"/>
      <c r="AN509" s="173"/>
      <c r="AO509" s="173"/>
      <c r="AP509" s="173"/>
      <c r="AQ509" s="173"/>
      <c r="AR509" s="173"/>
      <c r="AS509" s="173"/>
      <c r="AT509" s="173"/>
      <c r="AU509" s="173"/>
      <c r="AV509" s="173"/>
      <c r="AW509" s="173"/>
      <c r="AX509" s="173"/>
      <c r="AY509" s="173"/>
      <c r="AZ509" s="173"/>
      <c r="BA509" s="173"/>
      <c r="BB509" s="173"/>
      <c r="BC509" s="173"/>
      <c r="BD509" s="173"/>
      <c r="BE509" s="173"/>
      <c r="BF509" s="173"/>
      <c r="BG509" s="173"/>
      <c r="BH509" s="173"/>
    </row>
    <row r="510" spans="1:60" s="14" customFormat="1" ht="15" outlineLevel="1">
      <c r="A510" s="181"/>
      <c r="B510" s="182"/>
      <c r="C510" s="149" t="s">
        <v>589</v>
      </c>
      <c r="D510" s="150"/>
      <c r="E510" s="151">
        <v>-0.95</v>
      </c>
      <c r="F510" s="172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2"/>
      <c r="R510" s="172"/>
      <c r="S510" s="172"/>
      <c r="T510" s="172"/>
      <c r="U510" s="172"/>
      <c r="V510" s="172"/>
      <c r="W510" s="172"/>
      <c r="X510" s="172"/>
      <c r="Y510" s="173"/>
      <c r="Z510" s="173"/>
      <c r="AA510" s="173"/>
      <c r="AB510" s="173"/>
      <c r="AC510" s="173"/>
      <c r="AD510" s="173"/>
      <c r="AE510" s="173"/>
      <c r="AF510" s="173"/>
      <c r="AG510" s="173" t="s">
        <v>161</v>
      </c>
      <c r="AH510" s="173">
        <v>0</v>
      </c>
      <c r="AI510" s="173"/>
      <c r="AJ510" s="173"/>
      <c r="AK510" s="173"/>
      <c r="AL510" s="173"/>
      <c r="AM510" s="173"/>
      <c r="AN510" s="173"/>
      <c r="AO510" s="173"/>
      <c r="AP510" s="173"/>
      <c r="AQ510" s="173"/>
      <c r="AR510" s="173"/>
      <c r="AS510" s="173"/>
      <c r="AT510" s="173"/>
      <c r="AU510" s="173"/>
      <c r="AV510" s="173"/>
      <c r="AW510" s="173"/>
      <c r="AX510" s="173"/>
      <c r="AY510" s="173"/>
      <c r="AZ510" s="173"/>
      <c r="BA510" s="173"/>
      <c r="BB510" s="173"/>
      <c r="BC510" s="173"/>
      <c r="BD510" s="173"/>
      <c r="BE510" s="173"/>
      <c r="BF510" s="173"/>
      <c r="BG510" s="173"/>
      <c r="BH510" s="173"/>
    </row>
    <row r="511" spans="1:60" s="14" customFormat="1" ht="15" outlineLevel="1">
      <c r="A511" s="181"/>
      <c r="B511" s="182"/>
      <c r="C511" s="149" t="s">
        <v>630</v>
      </c>
      <c r="D511" s="150"/>
      <c r="E511" s="151">
        <v>2.4</v>
      </c>
      <c r="F511" s="172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2"/>
      <c r="R511" s="172"/>
      <c r="S511" s="172"/>
      <c r="T511" s="172"/>
      <c r="U511" s="172"/>
      <c r="V511" s="172"/>
      <c r="W511" s="172"/>
      <c r="X511" s="172"/>
      <c r="Y511" s="173"/>
      <c r="Z511" s="173"/>
      <c r="AA511" s="173"/>
      <c r="AB511" s="173"/>
      <c r="AC511" s="173"/>
      <c r="AD511" s="173"/>
      <c r="AE511" s="173"/>
      <c r="AF511" s="173"/>
      <c r="AG511" s="173" t="s">
        <v>161</v>
      </c>
      <c r="AH511" s="173">
        <v>0</v>
      </c>
      <c r="AI511" s="173"/>
      <c r="AJ511" s="173"/>
      <c r="AK511" s="173"/>
      <c r="AL511" s="173"/>
      <c r="AM511" s="173"/>
      <c r="AN511" s="173"/>
      <c r="AO511" s="173"/>
      <c r="AP511" s="173"/>
      <c r="AQ511" s="173"/>
      <c r="AR511" s="173"/>
      <c r="AS511" s="173"/>
      <c r="AT511" s="173"/>
      <c r="AU511" s="173"/>
      <c r="AV511" s="173"/>
      <c r="AW511" s="173"/>
      <c r="AX511" s="173"/>
      <c r="AY511" s="173"/>
      <c r="AZ511" s="173"/>
      <c r="BA511" s="173"/>
      <c r="BB511" s="173"/>
      <c r="BC511" s="173"/>
      <c r="BD511" s="173"/>
      <c r="BE511" s="173"/>
      <c r="BF511" s="173"/>
      <c r="BG511" s="173"/>
      <c r="BH511" s="173"/>
    </row>
    <row r="512" spans="1:60" s="14" customFormat="1" ht="15" outlineLevel="1">
      <c r="A512" s="174">
        <v>107</v>
      </c>
      <c r="B512" s="175" t="s">
        <v>645</v>
      </c>
      <c r="C512" s="139" t="s">
        <v>646</v>
      </c>
      <c r="D512" s="176" t="s">
        <v>188</v>
      </c>
      <c r="E512" s="177">
        <v>41.85</v>
      </c>
      <c r="F512" s="178"/>
      <c r="G512" s="179">
        <f>ROUND(E512*F512,2)</f>
        <v>0</v>
      </c>
      <c r="H512" s="178"/>
      <c r="I512" s="179">
        <f>ROUND(E512*H512,2)</f>
        <v>0</v>
      </c>
      <c r="J512" s="178"/>
      <c r="K512" s="179">
        <f>ROUND(E512*J512,2)</f>
        <v>0</v>
      </c>
      <c r="L512" s="179">
        <v>21</v>
      </c>
      <c r="M512" s="179">
        <f>G512*(1+L512/100)</f>
        <v>0</v>
      </c>
      <c r="N512" s="179">
        <v>0.00013</v>
      </c>
      <c r="O512" s="179">
        <f>ROUND(E512*N512,2)</f>
        <v>0.01</v>
      </c>
      <c r="P512" s="179">
        <v>0</v>
      </c>
      <c r="Q512" s="179">
        <f>ROUND(E512*P512,2)</f>
        <v>0</v>
      </c>
      <c r="R512" s="179" t="s">
        <v>573</v>
      </c>
      <c r="S512" s="179" t="s">
        <v>154</v>
      </c>
      <c r="T512" s="180" t="s">
        <v>155</v>
      </c>
      <c r="U512" s="172">
        <v>0.12</v>
      </c>
      <c r="V512" s="172">
        <f>ROUND(E512*U512,2)</f>
        <v>5.02</v>
      </c>
      <c r="W512" s="172"/>
      <c r="X512" s="172" t="s">
        <v>156</v>
      </c>
      <c r="Y512" s="173"/>
      <c r="Z512" s="173"/>
      <c r="AA512" s="173"/>
      <c r="AB512" s="173"/>
      <c r="AC512" s="173"/>
      <c r="AD512" s="173"/>
      <c r="AE512" s="173"/>
      <c r="AF512" s="173"/>
      <c r="AG512" s="173" t="s">
        <v>157</v>
      </c>
      <c r="AH512" s="173"/>
      <c r="AI512" s="173"/>
      <c r="AJ512" s="173"/>
      <c r="AK512" s="173"/>
      <c r="AL512" s="173"/>
      <c r="AM512" s="173"/>
      <c r="AN512" s="173"/>
      <c r="AO512" s="173"/>
      <c r="AP512" s="173"/>
      <c r="AQ512" s="173"/>
      <c r="AR512" s="173"/>
      <c r="AS512" s="173"/>
      <c r="AT512" s="173"/>
      <c r="AU512" s="173"/>
      <c r="AV512" s="173"/>
      <c r="AW512" s="173"/>
      <c r="AX512" s="173"/>
      <c r="AY512" s="173"/>
      <c r="AZ512" s="173"/>
      <c r="BA512" s="173"/>
      <c r="BB512" s="173"/>
      <c r="BC512" s="173"/>
      <c r="BD512" s="173"/>
      <c r="BE512" s="173"/>
      <c r="BF512" s="173"/>
      <c r="BG512" s="173"/>
      <c r="BH512" s="173"/>
    </row>
    <row r="513" spans="1:60" s="14" customFormat="1" ht="15" outlineLevel="1">
      <c r="A513" s="181"/>
      <c r="B513" s="182"/>
      <c r="C513" s="149" t="s">
        <v>647</v>
      </c>
      <c r="D513" s="150"/>
      <c r="E513" s="151">
        <v>22.55</v>
      </c>
      <c r="F513" s="172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2"/>
      <c r="R513" s="172"/>
      <c r="S513" s="172"/>
      <c r="T513" s="172"/>
      <c r="U513" s="172"/>
      <c r="V513" s="172"/>
      <c r="W513" s="172"/>
      <c r="X513" s="172"/>
      <c r="Y513" s="173"/>
      <c r="Z513" s="173"/>
      <c r="AA513" s="173"/>
      <c r="AB513" s="173"/>
      <c r="AC513" s="173"/>
      <c r="AD513" s="173"/>
      <c r="AE513" s="173"/>
      <c r="AF513" s="173"/>
      <c r="AG513" s="173" t="s">
        <v>161</v>
      </c>
      <c r="AH513" s="173">
        <v>0</v>
      </c>
      <c r="AI513" s="173"/>
      <c r="AJ513" s="173"/>
      <c r="AK513" s="173"/>
      <c r="AL513" s="173"/>
      <c r="AM513" s="173"/>
      <c r="AN513" s="173"/>
      <c r="AO513" s="173"/>
      <c r="AP513" s="173"/>
      <c r="AQ513" s="173"/>
      <c r="AR513" s="173"/>
      <c r="AS513" s="173"/>
      <c r="AT513" s="173"/>
      <c r="AU513" s="173"/>
      <c r="AV513" s="173"/>
      <c r="AW513" s="173"/>
      <c r="AX513" s="173"/>
      <c r="AY513" s="173"/>
      <c r="AZ513" s="173"/>
      <c r="BA513" s="173"/>
      <c r="BB513" s="173"/>
      <c r="BC513" s="173"/>
      <c r="BD513" s="173"/>
      <c r="BE513" s="173"/>
      <c r="BF513" s="173"/>
      <c r="BG513" s="173"/>
      <c r="BH513" s="173"/>
    </row>
    <row r="514" spans="1:60" s="14" customFormat="1" ht="15" outlineLevel="1">
      <c r="A514" s="181"/>
      <c r="B514" s="182"/>
      <c r="C514" s="149" t="s">
        <v>648</v>
      </c>
      <c r="D514" s="150"/>
      <c r="E514" s="151">
        <v>17.25</v>
      </c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3"/>
      <c r="Z514" s="173"/>
      <c r="AA514" s="173"/>
      <c r="AB514" s="173"/>
      <c r="AC514" s="173"/>
      <c r="AD514" s="173"/>
      <c r="AE514" s="173"/>
      <c r="AF514" s="173"/>
      <c r="AG514" s="173" t="s">
        <v>161</v>
      </c>
      <c r="AH514" s="173">
        <v>0</v>
      </c>
      <c r="AI514" s="173"/>
      <c r="AJ514" s="173"/>
      <c r="AK514" s="173"/>
      <c r="AL514" s="173"/>
      <c r="AM514" s="173"/>
      <c r="AN514" s="173"/>
      <c r="AO514" s="173"/>
      <c r="AP514" s="173"/>
      <c r="AQ514" s="173"/>
      <c r="AR514" s="173"/>
      <c r="AS514" s="173"/>
      <c r="AT514" s="173"/>
      <c r="AU514" s="173"/>
      <c r="AV514" s="173"/>
      <c r="AW514" s="173"/>
      <c r="AX514" s="173"/>
      <c r="AY514" s="173"/>
      <c r="AZ514" s="173"/>
      <c r="BA514" s="173"/>
      <c r="BB514" s="173"/>
      <c r="BC514" s="173"/>
      <c r="BD514" s="173"/>
      <c r="BE514" s="173"/>
      <c r="BF514" s="173"/>
      <c r="BG514" s="173"/>
      <c r="BH514" s="173"/>
    </row>
    <row r="515" spans="1:60" s="14" customFormat="1" ht="15" outlineLevel="1">
      <c r="A515" s="181"/>
      <c r="B515" s="182"/>
      <c r="C515" s="149" t="s">
        <v>649</v>
      </c>
      <c r="D515" s="150"/>
      <c r="E515" s="151">
        <v>2.05</v>
      </c>
      <c r="F515" s="172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2"/>
      <c r="R515" s="172"/>
      <c r="S515" s="172"/>
      <c r="T515" s="172"/>
      <c r="U515" s="172"/>
      <c r="V515" s="172"/>
      <c r="W515" s="172"/>
      <c r="X515" s="172"/>
      <c r="Y515" s="173"/>
      <c r="Z515" s="173"/>
      <c r="AA515" s="173"/>
      <c r="AB515" s="173"/>
      <c r="AC515" s="173"/>
      <c r="AD515" s="173"/>
      <c r="AE515" s="173"/>
      <c r="AF515" s="173"/>
      <c r="AG515" s="173" t="s">
        <v>161</v>
      </c>
      <c r="AH515" s="173">
        <v>0</v>
      </c>
      <c r="AI515" s="173"/>
      <c r="AJ515" s="173"/>
      <c r="AK515" s="173"/>
      <c r="AL515" s="173"/>
      <c r="AM515" s="173"/>
      <c r="AN515" s="173"/>
      <c r="AO515" s="173"/>
      <c r="AP515" s="173"/>
      <c r="AQ515" s="173"/>
      <c r="AR515" s="173"/>
      <c r="AS515" s="173"/>
      <c r="AT515" s="173"/>
      <c r="AU515" s="173"/>
      <c r="AV515" s="173"/>
      <c r="AW515" s="173"/>
      <c r="AX515" s="173"/>
      <c r="AY515" s="173"/>
      <c r="AZ515" s="173"/>
      <c r="BA515" s="173"/>
      <c r="BB515" s="173"/>
      <c r="BC515" s="173"/>
      <c r="BD515" s="173"/>
      <c r="BE515" s="173"/>
      <c r="BF515" s="173"/>
      <c r="BG515" s="173"/>
      <c r="BH515" s="173"/>
    </row>
    <row r="516" spans="1:60" s="14" customFormat="1" ht="15" outlineLevel="1">
      <c r="A516" s="174">
        <v>108</v>
      </c>
      <c r="B516" s="175" t="s">
        <v>650</v>
      </c>
      <c r="C516" s="139" t="s">
        <v>651</v>
      </c>
      <c r="D516" s="176" t="s">
        <v>180</v>
      </c>
      <c r="E516" s="177">
        <v>174.27813</v>
      </c>
      <c r="F516" s="178"/>
      <c r="G516" s="179">
        <f>ROUND(E516*F516,2)</f>
        <v>0</v>
      </c>
      <c r="H516" s="178"/>
      <c r="I516" s="179">
        <f>ROUND(E516*H516,2)</f>
        <v>0</v>
      </c>
      <c r="J516" s="178"/>
      <c r="K516" s="179">
        <f>ROUND(E516*J516,2)</f>
        <v>0</v>
      </c>
      <c r="L516" s="179">
        <v>21</v>
      </c>
      <c r="M516" s="179">
        <f>G516*(1+L516/100)</f>
        <v>0</v>
      </c>
      <c r="N516" s="179">
        <v>0.0126</v>
      </c>
      <c r="O516" s="179">
        <f>ROUND(E516*N516,2)</f>
        <v>2.2</v>
      </c>
      <c r="P516" s="179">
        <v>0</v>
      </c>
      <c r="Q516" s="179">
        <f>ROUND(E516*P516,2)</f>
        <v>0</v>
      </c>
      <c r="R516" s="179" t="s">
        <v>550</v>
      </c>
      <c r="S516" s="179" t="s">
        <v>154</v>
      </c>
      <c r="T516" s="180" t="s">
        <v>155</v>
      </c>
      <c r="U516" s="172">
        <v>0</v>
      </c>
      <c r="V516" s="172">
        <f>ROUND(E516*U516,2)</f>
        <v>0</v>
      </c>
      <c r="W516" s="172"/>
      <c r="X516" s="172" t="s">
        <v>376</v>
      </c>
      <c r="Y516" s="173"/>
      <c r="Z516" s="173"/>
      <c r="AA516" s="173"/>
      <c r="AB516" s="173"/>
      <c r="AC516" s="173"/>
      <c r="AD516" s="173"/>
      <c r="AE516" s="173"/>
      <c r="AF516" s="173"/>
      <c r="AG516" s="173" t="s">
        <v>377</v>
      </c>
      <c r="AH516" s="173"/>
      <c r="AI516" s="173"/>
      <c r="AJ516" s="173"/>
      <c r="AK516" s="173"/>
      <c r="AL516" s="173"/>
      <c r="AM516" s="173"/>
      <c r="AN516" s="173"/>
      <c r="AO516" s="173"/>
      <c r="AP516" s="173"/>
      <c r="AQ516" s="173"/>
      <c r="AR516" s="173"/>
      <c r="AS516" s="173"/>
      <c r="AT516" s="173"/>
      <c r="AU516" s="173"/>
      <c r="AV516" s="173"/>
      <c r="AW516" s="173"/>
      <c r="AX516" s="173"/>
      <c r="AY516" s="173"/>
      <c r="AZ516" s="173"/>
      <c r="BA516" s="173"/>
      <c r="BB516" s="173"/>
      <c r="BC516" s="173"/>
      <c r="BD516" s="173"/>
      <c r="BE516" s="173"/>
      <c r="BF516" s="173"/>
      <c r="BG516" s="173"/>
      <c r="BH516" s="173"/>
    </row>
    <row r="517" spans="1:60" s="14" customFormat="1" ht="15" outlineLevel="1">
      <c r="A517" s="181"/>
      <c r="B517" s="182"/>
      <c r="C517" s="149" t="s">
        <v>652</v>
      </c>
      <c r="D517" s="150"/>
      <c r="E517" s="151">
        <v>174.27813</v>
      </c>
      <c r="F517" s="172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  <c r="R517" s="172"/>
      <c r="S517" s="172"/>
      <c r="T517" s="172"/>
      <c r="U517" s="172"/>
      <c r="V517" s="172"/>
      <c r="W517" s="172"/>
      <c r="X517" s="172"/>
      <c r="Y517" s="173"/>
      <c r="Z517" s="173"/>
      <c r="AA517" s="173"/>
      <c r="AB517" s="173"/>
      <c r="AC517" s="173"/>
      <c r="AD517" s="173"/>
      <c r="AE517" s="173"/>
      <c r="AF517" s="173"/>
      <c r="AG517" s="173" t="s">
        <v>161</v>
      </c>
      <c r="AH517" s="173">
        <v>0</v>
      </c>
      <c r="AI517" s="173"/>
      <c r="AJ517" s="173"/>
      <c r="AK517" s="173"/>
      <c r="AL517" s="173"/>
      <c r="AM517" s="173"/>
      <c r="AN517" s="173"/>
      <c r="AO517" s="173"/>
      <c r="AP517" s="173"/>
      <c r="AQ517" s="173"/>
      <c r="AR517" s="173"/>
      <c r="AS517" s="173"/>
      <c r="AT517" s="173"/>
      <c r="AU517" s="173"/>
      <c r="AV517" s="173"/>
      <c r="AW517" s="173"/>
      <c r="AX517" s="173"/>
      <c r="AY517" s="173"/>
      <c r="AZ517" s="173"/>
      <c r="BA517" s="173"/>
      <c r="BB517" s="173"/>
      <c r="BC517" s="173"/>
      <c r="BD517" s="173"/>
      <c r="BE517" s="173"/>
      <c r="BF517" s="173"/>
      <c r="BG517" s="173"/>
      <c r="BH517" s="173"/>
    </row>
    <row r="518" spans="1:60" s="14" customFormat="1" ht="22.5" outlineLevel="1">
      <c r="A518" s="165">
        <v>109</v>
      </c>
      <c r="B518" s="166" t="s">
        <v>653</v>
      </c>
      <c r="C518" s="155" t="s">
        <v>654</v>
      </c>
      <c r="D518" s="167" t="s">
        <v>491</v>
      </c>
      <c r="E518" s="168">
        <v>2.99448</v>
      </c>
      <c r="F518" s="169"/>
      <c r="G518" s="170">
        <f>ROUND(E518*F518,2)</f>
        <v>0</v>
      </c>
      <c r="H518" s="169"/>
      <c r="I518" s="170">
        <f>ROUND(E518*H518,2)</f>
        <v>0</v>
      </c>
      <c r="J518" s="169"/>
      <c r="K518" s="170">
        <f>ROUND(E518*J518,2)</f>
        <v>0</v>
      </c>
      <c r="L518" s="170">
        <v>21</v>
      </c>
      <c r="M518" s="170">
        <f>G518*(1+L518/100)</f>
        <v>0</v>
      </c>
      <c r="N518" s="170">
        <v>0</v>
      </c>
      <c r="O518" s="170">
        <f>ROUND(E518*N518,2)</f>
        <v>0</v>
      </c>
      <c r="P518" s="170">
        <v>0</v>
      </c>
      <c r="Q518" s="170">
        <f>ROUND(E518*P518,2)</f>
        <v>0</v>
      </c>
      <c r="R518" s="170" t="s">
        <v>573</v>
      </c>
      <c r="S518" s="170" t="s">
        <v>154</v>
      </c>
      <c r="T518" s="171" t="s">
        <v>155</v>
      </c>
      <c r="U518" s="172">
        <v>1.598</v>
      </c>
      <c r="V518" s="172">
        <f>ROUND(E518*U518,2)</f>
        <v>4.79</v>
      </c>
      <c r="W518" s="172"/>
      <c r="X518" s="172" t="s">
        <v>492</v>
      </c>
      <c r="Y518" s="173"/>
      <c r="Z518" s="173"/>
      <c r="AA518" s="173"/>
      <c r="AB518" s="173"/>
      <c r="AC518" s="173"/>
      <c r="AD518" s="173"/>
      <c r="AE518" s="173"/>
      <c r="AF518" s="173"/>
      <c r="AG518" s="173" t="s">
        <v>493</v>
      </c>
      <c r="AH518" s="173"/>
      <c r="AI518" s="173"/>
      <c r="AJ518" s="173"/>
      <c r="AK518" s="173"/>
      <c r="AL518" s="173"/>
      <c r="AM518" s="173"/>
      <c r="AN518" s="173"/>
      <c r="AO518" s="173"/>
      <c r="AP518" s="173"/>
      <c r="AQ518" s="173"/>
      <c r="AR518" s="173"/>
      <c r="AS518" s="173"/>
      <c r="AT518" s="173"/>
      <c r="AU518" s="173"/>
      <c r="AV518" s="173"/>
      <c r="AW518" s="173"/>
      <c r="AX518" s="173"/>
      <c r="AY518" s="173"/>
      <c r="AZ518" s="173"/>
      <c r="BA518" s="173"/>
      <c r="BB518" s="173"/>
      <c r="BC518" s="173"/>
      <c r="BD518" s="173"/>
      <c r="BE518" s="173"/>
      <c r="BF518" s="173"/>
      <c r="BG518" s="173"/>
      <c r="BH518" s="173"/>
    </row>
    <row r="519" spans="1:33" s="14" customFormat="1" ht="25.5">
      <c r="A519" s="183" t="s">
        <v>148</v>
      </c>
      <c r="B519" s="184" t="s">
        <v>111</v>
      </c>
      <c r="C519" s="131" t="s">
        <v>112</v>
      </c>
      <c r="D519" s="185"/>
      <c r="E519" s="186"/>
      <c r="F519" s="187"/>
      <c r="G519" s="187">
        <f>SUMIF(AG520:AG526,"&lt;&gt;NOR",G520:G526)</f>
        <v>0</v>
      </c>
      <c r="H519" s="187"/>
      <c r="I519" s="187">
        <f>SUM(I520:I526)</f>
        <v>0</v>
      </c>
      <c r="J519" s="187"/>
      <c r="K519" s="187">
        <f>SUM(K520:K526)</f>
        <v>0</v>
      </c>
      <c r="L519" s="187"/>
      <c r="M519" s="187">
        <f>SUM(M520:M526)</f>
        <v>0</v>
      </c>
      <c r="N519" s="187"/>
      <c r="O519" s="187">
        <f>SUM(O520:O526)</f>
        <v>0.01</v>
      </c>
      <c r="P519" s="187"/>
      <c r="Q519" s="187">
        <f>SUM(Q520:Q526)</f>
        <v>0</v>
      </c>
      <c r="R519" s="187"/>
      <c r="S519" s="187"/>
      <c r="T519" s="188"/>
      <c r="U519" s="189"/>
      <c r="V519" s="189">
        <f>SUM(V520:V526)</f>
        <v>10.7</v>
      </c>
      <c r="W519" s="189"/>
      <c r="X519" s="189"/>
      <c r="AG519" s="14" t="s">
        <v>149</v>
      </c>
    </row>
    <row r="520" spans="1:60" s="14" customFormat="1" ht="22.5" outlineLevel="1">
      <c r="A520" s="174">
        <v>110</v>
      </c>
      <c r="B520" s="175" t="s">
        <v>655</v>
      </c>
      <c r="C520" s="139" t="s">
        <v>656</v>
      </c>
      <c r="D520" s="176" t="s">
        <v>180</v>
      </c>
      <c r="E520" s="177">
        <v>24.5025</v>
      </c>
      <c r="F520" s="178"/>
      <c r="G520" s="179">
        <f>ROUND(E520*F520,2)</f>
        <v>0</v>
      </c>
      <c r="H520" s="178"/>
      <c r="I520" s="179">
        <f>ROUND(E520*H520,2)</f>
        <v>0</v>
      </c>
      <c r="J520" s="178"/>
      <c r="K520" s="179">
        <f>ROUND(E520*J520,2)</f>
        <v>0</v>
      </c>
      <c r="L520" s="179">
        <v>21</v>
      </c>
      <c r="M520" s="179">
        <f>G520*(1+L520/100)</f>
        <v>0</v>
      </c>
      <c r="N520" s="179">
        <v>0.00032</v>
      </c>
      <c r="O520" s="179">
        <f>ROUND(E520*N520,2)</f>
        <v>0.01</v>
      </c>
      <c r="P520" s="179">
        <v>0</v>
      </c>
      <c r="Q520" s="179">
        <f>ROUND(E520*P520,2)</f>
        <v>0</v>
      </c>
      <c r="R520" s="179" t="s">
        <v>484</v>
      </c>
      <c r="S520" s="179" t="s">
        <v>154</v>
      </c>
      <c r="T520" s="180" t="s">
        <v>155</v>
      </c>
      <c r="U520" s="172">
        <v>0.43675</v>
      </c>
      <c r="V520" s="172">
        <f>ROUND(E520*U520,2)</f>
        <v>10.7</v>
      </c>
      <c r="W520" s="172"/>
      <c r="X520" s="172" t="s">
        <v>485</v>
      </c>
      <c r="Y520" s="173"/>
      <c r="Z520" s="173"/>
      <c r="AA520" s="173"/>
      <c r="AB520" s="173"/>
      <c r="AC520" s="173"/>
      <c r="AD520" s="173"/>
      <c r="AE520" s="173"/>
      <c r="AF520" s="173"/>
      <c r="AG520" s="173" t="s">
        <v>486</v>
      </c>
      <c r="AH520" s="173"/>
      <c r="AI520" s="173"/>
      <c r="AJ520" s="173"/>
      <c r="AK520" s="173"/>
      <c r="AL520" s="173"/>
      <c r="AM520" s="173"/>
      <c r="AN520" s="173"/>
      <c r="AO520" s="173"/>
      <c r="AP520" s="173"/>
      <c r="AQ520" s="173"/>
      <c r="AR520" s="173"/>
      <c r="AS520" s="173"/>
      <c r="AT520" s="173"/>
      <c r="AU520" s="173"/>
      <c r="AV520" s="173"/>
      <c r="AW520" s="173"/>
      <c r="AX520" s="173"/>
      <c r="AY520" s="173"/>
      <c r="AZ520" s="173"/>
      <c r="BA520" s="173"/>
      <c r="BB520" s="173"/>
      <c r="BC520" s="173"/>
      <c r="BD520" s="173"/>
      <c r="BE520" s="173"/>
      <c r="BF520" s="173"/>
      <c r="BG520" s="173"/>
      <c r="BH520" s="173"/>
    </row>
    <row r="521" spans="1:60" s="14" customFormat="1" ht="15" outlineLevel="1">
      <c r="A521" s="181"/>
      <c r="B521" s="182"/>
      <c r="C521" s="149" t="s">
        <v>657</v>
      </c>
      <c r="D521" s="150"/>
      <c r="E521" s="151"/>
      <c r="F521" s="172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2"/>
      <c r="R521" s="172"/>
      <c r="S521" s="172"/>
      <c r="T521" s="172"/>
      <c r="U521" s="172"/>
      <c r="V521" s="172"/>
      <c r="W521" s="172"/>
      <c r="X521" s="172"/>
      <c r="Y521" s="173"/>
      <c r="Z521" s="173"/>
      <c r="AA521" s="173"/>
      <c r="AB521" s="173"/>
      <c r="AC521" s="173"/>
      <c r="AD521" s="173"/>
      <c r="AE521" s="173"/>
      <c r="AF521" s="173"/>
      <c r="AG521" s="173" t="s">
        <v>161</v>
      </c>
      <c r="AH521" s="173">
        <v>0</v>
      </c>
      <c r="AI521" s="173"/>
      <c r="AJ521" s="173"/>
      <c r="AK521" s="173"/>
      <c r="AL521" s="173"/>
      <c r="AM521" s="173"/>
      <c r="AN521" s="173"/>
      <c r="AO521" s="173"/>
      <c r="AP521" s="173"/>
      <c r="AQ521" s="173"/>
      <c r="AR521" s="173"/>
      <c r="AS521" s="173"/>
      <c r="AT521" s="173"/>
      <c r="AU521" s="173"/>
      <c r="AV521" s="173"/>
      <c r="AW521" s="173"/>
      <c r="AX521" s="173"/>
      <c r="AY521" s="173"/>
      <c r="AZ521" s="173"/>
      <c r="BA521" s="173"/>
      <c r="BB521" s="173"/>
      <c r="BC521" s="173"/>
      <c r="BD521" s="173"/>
      <c r="BE521" s="173"/>
      <c r="BF521" s="173"/>
      <c r="BG521" s="173"/>
      <c r="BH521" s="173"/>
    </row>
    <row r="522" spans="1:60" s="14" customFormat="1" ht="15" outlineLevel="1">
      <c r="A522" s="181"/>
      <c r="B522" s="182"/>
      <c r="C522" s="149" t="s">
        <v>658</v>
      </c>
      <c r="D522" s="150"/>
      <c r="E522" s="151">
        <v>5.7</v>
      </c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  <c r="T522" s="172"/>
      <c r="U522" s="172"/>
      <c r="V522" s="172"/>
      <c r="W522" s="172"/>
      <c r="X522" s="172"/>
      <c r="Y522" s="173"/>
      <c r="Z522" s="173"/>
      <c r="AA522" s="173"/>
      <c r="AB522" s="173"/>
      <c r="AC522" s="173"/>
      <c r="AD522" s="173"/>
      <c r="AE522" s="173"/>
      <c r="AF522" s="173"/>
      <c r="AG522" s="173" t="s">
        <v>161</v>
      </c>
      <c r="AH522" s="173">
        <v>0</v>
      </c>
      <c r="AI522" s="173"/>
      <c r="AJ522" s="173"/>
      <c r="AK522" s="173"/>
      <c r="AL522" s="173"/>
      <c r="AM522" s="173"/>
      <c r="AN522" s="173"/>
      <c r="AO522" s="173"/>
      <c r="AP522" s="173"/>
      <c r="AQ522" s="173"/>
      <c r="AR522" s="173"/>
      <c r="AS522" s="173"/>
      <c r="AT522" s="173"/>
      <c r="AU522" s="173"/>
      <c r="AV522" s="173"/>
      <c r="AW522" s="173"/>
      <c r="AX522" s="173"/>
      <c r="AY522" s="173"/>
      <c r="AZ522" s="173"/>
      <c r="BA522" s="173"/>
      <c r="BB522" s="173"/>
      <c r="BC522" s="173"/>
      <c r="BD522" s="173"/>
      <c r="BE522" s="173"/>
      <c r="BF522" s="173"/>
      <c r="BG522" s="173"/>
      <c r="BH522" s="173"/>
    </row>
    <row r="523" spans="1:60" s="14" customFormat="1" ht="15" outlineLevel="1">
      <c r="A523" s="181"/>
      <c r="B523" s="182"/>
      <c r="C523" s="149" t="s">
        <v>659</v>
      </c>
      <c r="D523" s="150"/>
      <c r="E523" s="151">
        <v>1.94</v>
      </c>
      <c r="F523" s="172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2"/>
      <c r="R523" s="172"/>
      <c r="S523" s="172"/>
      <c r="T523" s="172"/>
      <c r="U523" s="172"/>
      <c r="V523" s="172"/>
      <c r="W523" s="172"/>
      <c r="X523" s="172"/>
      <c r="Y523" s="173"/>
      <c r="Z523" s="173"/>
      <c r="AA523" s="173"/>
      <c r="AB523" s="173"/>
      <c r="AC523" s="173"/>
      <c r="AD523" s="173"/>
      <c r="AE523" s="173"/>
      <c r="AF523" s="173"/>
      <c r="AG523" s="173" t="s">
        <v>161</v>
      </c>
      <c r="AH523" s="173">
        <v>0</v>
      </c>
      <c r="AI523" s="173"/>
      <c r="AJ523" s="173"/>
      <c r="AK523" s="173"/>
      <c r="AL523" s="173"/>
      <c r="AM523" s="173"/>
      <c r="AN523" s="173"/>
      <c r="AO523" s="173"/>
      <c r="AP523" s="173"/>
      <c r="AQ523" s="173"/>
      <c r="AR523" s="173"/>
      <c r="AS523" s="173"/>
      <c r="AT523" s="173"/>
      <c r="AU523" s="173"/>
      <c r="AV523" s="173"/>
      <c r="AW523" s="173"/>
      <c r="AX523" s="173"/>
      <c r="AY523" s="173"/>
      <c r="AZ523" s="173"/>
      <c r="BA523" s="173"/>
      <c r="BB523" s="173"/>
      <c r="BC523" s="173"/>
      <c r="BD523" s="173"/>
      <c r="BE523" s="173"/>
      <c r="BF523" s="173"/>
      <c r="BG523" s="173"/>
      <c r="BH523" s="173"/>
    </row>
    <row r="524" spans="1:60" s="14" customFormat="1" ht="15" outlineLevel="1">
      <c r="A524" s="181"/>
      <c r="B524" s="182"/>
      <c r="C524" s="149" t="s">
        <v>660</v>
      </c>
      <c r="D524" s="150"/>
      <c r="E524" s="151">
        <v>11.1375</v>
      </c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  <c r="R524" s="172"/>
      <c r="S524" s="172"/>
      <c r="T524" s="172"/>
      <c r="U524" s="172"/>
      <c r="V524" s="172"/>
      <c r="W524" s="172"/>
      <c r="X524" s="172"/>
      <c r="Y524" s="173"/>
      <c r="Z524" s="173"/>
      <c r="AA524" s="173"/>
      <c r="AB524" s="173"/>
      <c r="AC524" s="173"/>
      <c r="AD524" s="173"/>
      <c r="AE524" s="173"/>
      <c r="AF524" s="173"/>
      <c r="AG524" s="173" t="s">
        <v>161</v>
      </c>
      <c r="AH524" s="173">
        <v>0</v>
      </c>
      <c r="AI524" s="173"/>
      <c r="AJ524" s="173"/>
      <c r="AK524" s="173"/>
      <c r="AL524" s="173"/>
      <c r="AM524" s="173"/>
      <c r="AN524" s="173"/>
      <c r="AO524" s="173"/>
      <c r="AP524" s="173"/>
      <c r="AQ524" s="173"/>
      <c r="AR524" s="173"/>
      <c r="AS524" s="173"/>
      <c r="AT524" s="173"/>
      <c r="AU524" s="173"/>
      <c r="AV524" s="173"/>
      <c r="AW524" s="173"/>
      <c r="AX524" s="173"/>
      <c r="AY524" s="173"/>
      <c r="AZ524" s="173"/>
      <c r="BA524" s="173"/>
      <c r="BB524" s="173"/>
      <c r="BC524" s="173"/>
      <c r="BD524" s="173"/>
      <c r="BE524" s="173"/>
      <c r="BF524" s="173"/>
      <c r="BG524" s="173"/>
      <c r="BH524" s="173"/>
    </row>
    <row r="525" spans="1:60" s="14" customFormat="1" ht="15" outlineLevel="1">
      <c r="A525" s="181"/>
      <c r="B525" s="182"/>
      <c r="C525" s="149" t="s">
        <v>661</v>
      </c>
      <c r="D525" s="150"/>
      <c r="E525" s="151">
        <v>1.2625</v>
      </c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  <c r="T525" s="172"/>
      <c r="U525" s="172"/>
      <c r="V525" s="172"/>
      <c r="W525" s="172"/>
      <c r="X525" s="172"/>
      <c r="Y525" s="173"/>
      <c r="Z525" s="173"/>
      <c r="AA525" s="173"/>
      <c r="AB525" s="173"/>
      <c r="AC525" s="173"/>
      <c r="AD525" s="173"/>
      <c r="AE525" s="173"/>
      <c r="AF525" s="173"/>
      <c r="AG525" s="173" t="s">
        <v>161</v>
      </c>
      <c r="AH525" s="173">
        <v>0</v>
      </c>
      <c r="AI525" s="173"/>
      <c r="AJ525" s="173"/>
      <c r="AK525" s="173"/>
      <c r="AL525" s="173"/>
      <c r="AM525" s="173"/>
      <c r="AN525" s="173"/>
      <c r="AO525" s="173"/>
      <c r="AP525" s="173"/>
      <c r="AQ525" s="173"/>
      <c r="AR525" s="173"/>
      <c r="AS525" s="173"/>
      <c r="AT525" s="173"/>
      <c r="AU525" s="173"/>
      <c r="AV525" s="173"/>
      <c r="AW525" s="173"/>
      <c r="AX525" s="173"/>
      <c r="AY525" s="173"/>
      <c r="AZ525" s="173"/>
      <c r="BA525" s="173"/>
      <c r="BB525" s="173"/>
      <c r="BC525" s="173"/>
      <c r="BD525" s="173"/>
      <c r="BE525" s="173"/>
      <c r="BF525" s="173"/>
      <c r="BG525" s="173"/>
      <c r="BH525" s="173"/>
    </row>
    <row r="526" spans="1:60" s="14" customFormat="1" ht="15" outlineLevel="1">
      <c r="A526" s="181"/>
      <c r="B526" s="182"/>
      <c r="C526" s="149" t="s">
        <v>662</v>
      </c>
      <c r="D526" s="150"/>
      <c r="E526" s="151">
        <v>4.4625</v>
      </c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  <c r="T526" s="172"/>
      <c r="U526" s="172"/>
      <c r="V526" s="172"/>
      <c r="W526" s="172"/>
      <c r="X526" s="172"/>
      <c r="Y526" s="173"/>
      <c r="Z526" s="173"/>
      <c r="AA526" s="173"/>
      <c r="AB526" s="173"/>
      <c r="AC526" s="173"/>
      <c r="AD526" s="173"/>
      <c r="AE526" s="173"/>
      <c r="AF526" s="173"/>
      <c r="AG526" s="173" t="s">
        <v>161</v>
      </c>
      <c r="AH526" s="173">
        <v>0</v>
      </c>
      <c r="AI526" s="173"/>
      <c r="AJ526" s="173"/>
      <c r="AK526" s="173"/>
      <c r="AL526" s="173"/>
      <c r="AM526" s="173"/>
      <c r="AN526" s="173"/>
      <c r="AO526" s="173"/>
      <c r="AP526" s="173"/>
      <c r="AQ526" s="173"/>
      <c r="AR526" s="173"/>
      <c r="AS526" s="173"/>
      <c r="AT526" s="173"/>
      <c r="AU526" s="173"/>
      <c r="AV526" s="173"/>
      <c r="AW526" s="173"/>
      <c r="AX526" s="173"/>
      <c r="AY526" s="173"/>
      <c r="AZ526" s="173"/>
      <c r="BA526" s="173"/>
      <c r="BB526" s="173"/>
      <c r="BC526" s="173"/>
      <c r="BD526" s="173"/>
      <c r="BE526" s="173"/>
      <c r="BF526" s="173"/>
      <c r="BG526" s="173"/>
      <c r="BH526" s="173"/>
    </row>
    <row r="527" spans="1:33" s="14" customFormat="1" ht="25.5">
      <c r="A527" s="183" t="s">
        <v>148</v>
      </c>
      <c r="B527" s="184" t="s">
        <v>113</v>
      </c>
      <c r="C527" s="131" t="s">
        <v>114</v>
      </c>
      <c r="D527" s="185"/>
      <c r="E527" s="186"/>
      <c r="F527" s="187"/>
      <c r="G527" s="187">
        <f>SUMIF(AG528:AG549,"&lt;&gt;NOR",G528:G549)</f>
        <v>0</v>
      </c>
      <c r="H527" s="187"/>
      <c r="I527" s="187">
        <f>SUM(I528:I549)</f>
        <v>0</v>
      </c>
      <c r="J527" s="187"/>
      <c r="K527" s="187">
        <f>SUM(K528:K549)</f>
        <v>0</v>
      </c>
      <c r="L527" s="187"/>
      <c r="M527" s="187">
        <f>SUM(M528:M549)</f>
        <v>0</v>
      </c>
      <c r="N527" s="187"/>
      <c r="O527" s="187">
        <f>SUM(O528:O549)</f>
        <v>0.52</v>
      </c>
      <c r="P527" s="187"/>
      <c r="Q527" s="187">
        <f>SUM(Q528:Q549)</f>
        <v>0</v>
      </c>
      <c r="R527" s="187"/>
      <c r="S527" s="187"/>
      <c r="T527" s="188"/>
      <c r="U527" s="189"/>
      <c r="V527" s="189">
        <f>SUM(V528:V549)</f>
        <v>486.11</v>
      </c>
      <c r="W527" s="189"/>
      <c r="X527" s="189"/>
      <c r="AG527" s="14" t="s">
        <v>149</v>
      </c>
    </row>
    <row r="528" spans="1:60" s="14" customFormat="1" ht="15" outlineLevel="1">
      <c r="A528" s="174">
        <v>111</v>
      </c>
      <c r="B528" s="175" t="s">
        <v>663</v>
      </c>
      <c r="C528" s="139" t="s">
        <v>664</v>
      </c>
      <c r="D528" s="176" t="s">
        <v>180</v>
      </c>
      <c r="E528" s="177">
        <v>2381.76</v>
      </c>
      <c r="F528" s="178"/>
      <c r="G528" s="179">
        <f>ROUND(E528*F528,2)</f>
        <v>0</v>
      </c>
      <c r="H528" s="178"/>
      <c r="I528" s="179">
        <f>ROUND(E528*H528,2)</f>
        <v>0</v>
      </c>
      <c r="J528" s="178"/>
      <c r="K528" s="179">
        <f>ROUND(E528*J528,2)</f>
        <v>0</v>
      </c>
      <c r="L528" s="179">
        <v>21</v>
      </c>
      <c r="M528" s="179">
        <f>G528*(1+L528/100)</f>
        <v>0</v>
      </c>
      <c r="N528" s="179">
        <v>0</v>
      </c>
      <c r="O528" s="179">
        <f>ROUND(E528*N528,2)</f>
        <v>0</v>
      </c>
      <c r="P528" s="179">
        <v>0</v>
      </c>
      <c r="Q528" s="179">
        <f>ROUND(E528*P528,2)</f>
        <v>0</v>
      </c>
      <c r="R528" s="179" t="s">
        <v>665</v>
      </c>
      <c r="S528" s="179" t="s">
        <v>154</v>
      </c>
      <c r="T528" s="180" t="s">
        <v>155</v>
      </c>
      <c r="U528" s="172">
        <v>0.06971</v>
      </c>
      <c r="V528" s="172">
        <f>ROUND(E528*U528,2)</f>
        <v>166.03</v>
      </c>
      <c r="W528" s="172"/>
      <c r="X528" s="172" t="s">
        <v>156</v>
      </c>
      <c r="Y528" s="173"/>
      <c r="Z528" s="173"/>
      <c r="AA528" s="173"/>
      <c r="AB528" s="173"/>
      <c r="AC528" s="173"/>
      <c r="AD528" s="173"/>
      <c r="AE528" s="173"/>
      <c r="AF528" s="173"/>
      <c r="AG528" s="173" t="s">
        <v>157</v>
      </c>
      <c r="AH528" s="173"/>
      <c r="AI528" s="173"/>
      <c r="AJ528" s="173"/>
      <c r="AK528" s="173"/>
      <c r="AL528" s="173"/>
      <c r="AM528" s="173"/>
      <c r="AN528" s="173"/>
      <c r="AO528" s="173"/>
      <c r="AP528" s="173"/>
      <c r="AQ528" s="173"/>
      <c r="AR528" s="173"/>
      <c r="AS528" s="173"/>
      <c r="AT528" s="173"/>
      <c r="AU528" s="173"/>
      <c r="AV528" s="173"/>
      <c r="AW528" s="173"/>
      <c r="AX528" s="173"/>
      <c r="AY528" s="173"/>
      <c r="AZ528" s="173"/>
      <c r="BA528" s="173"/>
      <c r="BB528" s="173"/>
      <c r="BC528" s="173"/>
      <c r="BD528" s="173"/>
      <c r="BE528" s="173"/>
      <c r="BF528" s="173"/>
      <c r="BG528" s="173"/>
      <c r="BH528" s="173"/>
    </row>
    <row r="529" spans="1:60" s="14" customFormat="1" ht="15" outlineLevel="1">
      <c r="A529" s="181"/>
      <c r="B529" s="182"/>
      <c r="C529" s="149" t="s">
        <v>666</v>
      </c>
      <c r="D529" s="150"/>
      <c r="E529" s="151"/>
      <c r="F529" s="172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2"/>
      <c r="R529" s="172"/>
      <c r="S529" s="172"/>
      <c r="T529" s="172"/>
      <c r="U529" s="172"/>
      <c r="V529" s="172"/>
      <c r="W529" s="172"/>
      <c r="X529" s="172"/>
      <c r="Y529" s="173"/>
      <c r="Z529" s="173"/>
      <c r="AA529" s="173"/>
      <c r="AB529" s="173"/>
      <c r="AC529" s="173"/>
      <c r="AD529" s="173"/>
      <c r="AE529" s="173"/>
      <c r="AF529" s="173"/>
      <c r="AG529" s="173" t="s">
        <v>161</v>
      </c>
      <c r="AH529" s="173">
        <v>0</v>
      </c>
      <c r="AI529" s="173"/>
      <c r="AJ529" s="173"/>
      <c r="AK529" s="173"/>
      <c r="AL529" s="173"/>
      <c r="AM529" s="173"/>
      <c r="AN529" s="173"/>
      <c r="AO529" s="173"/>
      <c r="AP529" s="173"/>
      <c r="AQ529" s="173"/>
      <c r="AR529" s="173"/>
      <c r="AS529" s="173"/>
      <c r="AT529" s="173"/>
      <c r="AU529" s="173"/>
      <c r="AV529" s="173"/>
      <c r="AW529" s="173"/>
      <c r="AX529" s="173"/>
      <c r="AY529" s="173"/>
      <c r="AZ529" s="173"/>
      <c r="BA529" s="173"/>
      <c r="BB529" s="173"/>
      <c r="BC529" s="173"/>
      <c r="BD529" s="173"/>
      <c r="BE529" s="173"/>
      <c r="BF529" s="173"/>
      <c r="BG529" s="173"/>
      <c r="BH529" s="173"/>
    </row>
    <row r="530" spans="1:60" s="14" customFormat="1" ht="15" outlineLevel="1">
      <c r="A530" s="181"/>
      <c r="B530" s="182"/>
      <c r="C530" s="149" t="s">
        <v>667</v>
      </c>
      <c r="D530" s="150"/>
      <c r="E530" s="151">
        <v>87.73</v>
      </c>
      <c r="F530" s="172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2"/>
      <c r="R530" s="172"/>
      <c r="S530" s="172"/>
      <c r="T530" s="172"/>
      <c r="U530" s="172"/>
      <c r="V530" s="172"/>
      <c r="W530" s="172"/>
      <c r="X530" s="172"/>
      <c r="Y530" s="173"/>
      <c r="Z530" s="173"/>
      <c r="AA530" s="173"/>
      <c r="AB530" s="173"/>
      <c r="AC530" s="173"/>
      <c r="AD530" s="173"/>
      <c r="AE530" s="173"/>
      <c r="AF530" s="173"/>
      <c r="AG530" s="173" t="s">
        <v>161</v>
      </c>
      <c r="AH530" s="173">
        <v>0</v>
      </c>
      <c r="AI530" s="173"/>
      <c r="AJ530" s="173"/>
      <c r="AK530" s="173"/>
      <c r="AL530" s="173"/>
      <c r="AM530" s="173"/>
      <c r="AN530" s="173"/>
      <c r="AO530" s="173"/>
      <c r="AP530" s="173"/>
      <c r="AQ530" s="173"/>
      <c r="AR530" s="173"/>
      <c r="AS530" s="173"/>
      <c r="AT530" s="173"/>
      <c r="AU530" s="173"/>
      <c r="AV530" s="173"/>
      <c r="AW530" s="173"/>
      <c r="AX530" s="173"/>
      <c r="AY530" s="173"/>
      <c r="AZ530" s="173"/>
      <c r="BA530" s="173"/>
      <c r="BB530" s="173"/>
      <c r="BC530" s="173"/>
      <c r="BD530" s="173"/>
      <c r="BE530" s="173"/>
      <c r="BF530" s="173"/>
      <c r="BG530" s="173"/>
      <c r="BH530" s="173"/>
    </row>
    <row r="531" spans="1:60" s="14" customFormat="1" ht="15" outlineLevel="1">
      <c r="A531" s="181"/>
      <c r="B531" s="182"/>
      <c r="C531" s="149" t="s">
        <v>668</v>
      </c>
      <c r="D531" s="150"/>
      <c r="E531" s="151">
        <v>89.56</v>
      </c>
      <c r="F531" s="172"/>
      <c r="G531" s="172"/>
      <c r="H531" s="172"/>
      <c r="I531" s="172"/>
      <c r="J531" s="172"/>
      <c r="K531" s="172"/>
      <c r="L531" s="172"/>
      <c r="M531" s="172"/>
      <c r="N531" s="172"/>
      <c r="O531" s="172"/>
      <c r="P531" s="172"/>
      <c r="Q531" s="172"/>
      <c r="R531" s="172"/>
      <c r="S531" s="172"/>
      <c r="T531" s="172"/>
      <c r="U531" s="172"/>
      <c r="V531" s="172"/>
      <c r="W531" s="172"/>
      <c r="X531" s="172"/>
      <c r="Y531" s="173"/>
      <c r="Z531" s="173"/>
      <c r="AA531" s="173"/>
      <c r="AB531" s="173"/>
      <c r="AC531" s="173"/>
      <c r="AD531" s="173"/>
      <c r="AE531" s="173"/>
      <c r="AF531" s="173"/>
      <c r="AG531" s="173" t="s">
        <v>161</v>
      </c>
      <c r="AH531" s="173">
        <v>0</v>
      </c>
      <c r="AI531" s="173"/>
      <c r="AJ531" s="173"/>
      <c r="AK531" s="173"/>
      <c r="AL531" s="173"/>
      <c r="AM531" s="173"/>
      <c r="AN531" s="173"/>
      <c r="AO531" s="173"/>
      <c r="AP531" s="173"/>
      <c r="AQ531" s="173"/>
      <c r="AR531" s="173"/>
      <c r="AS531" s="173"/>
      <c r="AT531" s="173"/>
      <c r="AU531" s="173"/>
      <c r="AV531" s="173"/>
      <c r="AW531" s="173"/>
      <c r="AX531" s="173"/>
      <c r="AY531" s="173"/>
      <c r="AZ531" s="173"/>
      <c r="BA531" s="173"/>
      <c r="BB531" s="173"/>
      <c r="BC531" s="173"/>
      <c r="BD531" s="173"/>
      <c r="BE531" s="173"/>
      <c r="BF531" s="173"/>
      <c r="BG531" s="173"/>
      <c r="BH531" s="173"/>
    </row>
    <row r="532" spans="1:60" s="14" customFormat="1" ht="15" outlineLevel="1">
      <c r="A532" s="181"/>
      <c r="B532" s="182"/>
      <c r="C532" s="149" t="s">
        <v>669</v>
      </c>
      <c r="D532" s="150"/>
      <c r="E532" s="151">
        <v>200.93</v>
      </c>
      <c r="F532" s="172"/>
      <c r="G532" s="172"/>
      <c r="H532" s="172"/>
      <c r="I532" s="172"/>
      <c r="J532" s="172"/>
      <c r="K532" s="172"/>
      <c r="L532" s="172"/>
      <c r="M532" s="172"/>
      <c r="N532" s="172"/>
      <c r="O532" s="172"/>
      <c r="P532" s="172"/>
      <c r="Q532" s="172"/>
      <c r="R532" s="172"/>
      <c r="S532" s="172"/>
      <c r="T532" s="172"/>
      <c r="U532" s="172"/>
      <c r="V532" s="172"/>
      <c r="W532" s="172"/>
      <c r="X532" s="172"/>
      <c r="Y532" s="173"/>
      <c r="Z532" s="173"/>
      <c r="AA532" s="173"/>
      <c r="AB532" s="173"/>
      <c r="AC532" s="173"/>
      <c r="AD532" s="173"/>
      <c r="AE532" s="173"/>
      <c r="AF532" s="173"/>
      <c r="AG532" s="173" t="s">
        <v>161</v>
      </c>
      <c r="AH532" s="173">
        <v>0</v>
      </c>
      <c r="AI532" s="173"/>
      <c r="AJ532" s="173"/>
      <c r="AK532" s="173"/>
      <c r="AL532" s="173"/>
      <c r="AM532" s="173"/>
      <c r="AN532" s="173"/>
      <c r="AO532" s="173"/>
      <c r="AP532" s="173"/>
      <c r="AQ532" s="173"/>
      <c r="AR532" s="173"/>
      <c r="AS532" s="173"/>
      <c r="AT532" s="173"/>
      <c r="AU532" s="173"/>
      <c r="AV532" s="173"/>
      <c r="AW532" s="173"/>
      <c r="AX532" s="173"/>
      <c r="AY532" s="173"/>
      <c r="AZ532" s="173"/>
      <c r="BA532" s="173"/>
      <c r="BB532" s="173"/>
      <c r="BC532" s="173"/>
      <c r="BD532" s="173"/>
      <c r="BE532" s="173"/>
      <c r="BF532" s="173"/>
      <c r="BG532" s="173"/>
      <c r="BH532" s="173"/>
    </row>
    <row r="533" spans="1:60" s="14" customFormat="1" ht="15" outlineLevel="1">
      <c r="A533" s="181"/>
      <c r="B533" s="182"/>
      <c r="C533" s="149" t="s">
        <v>670</v>
      </c>
      <c r="D533" s="150"/>
      <c r="E533" s="151">
        <v>33</v>
      </c>
      <c r="F533" s="172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2"/>
      <c r="R533" s="172"/>
      <c r="S533" s="172"/>
      <c r="T533" s="172"/>
      <c r="U533" s="172"/>
      <c r="V533" s="172"/>
      <c r="W533" s="172"/>
      <c r="X533" s="172"/>
      <c r="Y533" s="173"/>
      <c r="Z533" s="173"/>
      <c r="AA533" s="173"/>
      <c r="AB533" s="173"/>
      <c r="AC533" s="173"/>
      <c r="AD533" s="173"/>
      <c r="AE533" s="173"/>
      <c r="AF533" s="173"/>
      <c r="AG533" s="173" t="s">
        <v>161</v>
      </c>
      <c r="AH533" s="173">
        <v>0</v>
      </c>
      <c r="AI533" s="173"/>
      <c r="AJ533" s="173"/>
      <c r="AK533" s="173"/>
      <c r="AL533" s="173"/>
      <c r="AM533" s="173"/>
      <c r="AN533" s="173"/>
      <c r="AO533" s="173"/>
      <c r="AP533" s="173"/>
      <c r="AQ533" s="173"/>
      <c r="AR533" s="173"/>
      <c r="AS533" s="173"/>
      <c r="AT533" s="173"/>
      <c r="AU533" s="173"/>
      <c r="AV533" s="173"/>
      <c r="AW533" s="173"/>
      <c r="AX533" s="173"/>
      <c r="AY533" s="173"/>
      <c r="AZ533" s="173"/>
      <c r="BA533" s="173"/>
      <c r="BB533" s="173"/>
      <c r="BC533" s="173"/>
      <c r="BD533" s="173"/>
      <c r="BE533" s="173"/>
      <c r="BF533" s="173"/>
      <c r="BG533" s="173"/>
      <c r="BH533" s="173"/>
    </row>
    <row r="534" spans="1:60" s="14" customFormat="1" ht="15" outlineLevel="1">
      <c r="A534" s="181"/>
      <c r="B534" s="182"/>
      <c r="C534" s="149" t="s">
        <v>671</v>
      </c>
      <c r="D534" s="150"/>
      <c r="E534" s="151">
        <v>85.9</v>
      </c>
      <c r="F534" s="172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2"/>
      <c r="R534" s="172"/>
      <c r="S534" s="172"/>
      <c r="T534" s="172"/>
      <c r="U534" s="172"/>
      <c r="V534" s="172"/>
      <c r="W534" s="172"/>
      <c r="X534" s="172"/>
      <c r="Y534" s="173"/>
      <c r="Z534" s="173"/>
      <c r="AA534" s="173"/>
      <c r="AB534" s="173"/>
      <c r="AC534" s="173"/>
      <c r="AD534" s="173"/>
      <c r="AE534" s="173"/>
      <c r="AF534" s="173"/>
      <c r="AG534" s="173" t="s">
        <v>161</v>
      </c>
      <c r="AH534" s="173">
        <v>0</v>
      </c>
      <c r="AI534" s="173"/>
      <c r="AJ534" s="173"/>
      <c r="AK534" s="173"/>
      <c r="AL534" s="173"/>
      <c r="AM534" s="173"/>
      <c r="AN534" s="173"/>
      <c r="AO534" s="173"/>
      <c r="AP534" s="173"/>
      <c r="AQ534" s="173"/>
      <c r="AR534" s="173"/>
      <c r="AS534" s="173"/>
      <c r="AT534" s="173"/>
      <c r="AU534" s="173"/>
      <c r="AV534" s="173"/>
      <c r="AW534" s="173"/>
      <c r="AX534" s="173"/>
      <c r="AY534" s="173"/>
      <c r="AZ534" s="173"/>
      <c r="BA534" s="173"/>
      <c r="BB534" s="173"/>
      <c r="BC534" s="173"/>
      <c r="BD534" s="173"/>
      <c r="BE534" s="173"/>
      <c r="BF534" s="173"/>
      <c r="BG534" s="173"/>
      <c r="BH534" s="173"/>
    </row>
    <row r="535" spans="1:60" s="14" customFormat="1" ht="15" outlineLevel="1">
      <c r="A535" s="181"/>
      <c r="B535" s="182"/>
      <c r="C535" s="149" t="s">
        <v>672</v>
      </c>
      <c r="D535" s="150"/>
      <c r="E535" s="151">
        <v>414.67</v>
      </c>
      <c r="F535" s="172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2"/>
      <c r="R535" s="172"/>
      <c r="S535" s="172"/>
      <c r="T535" s="172"/>
      <c r="U535" s="172"/>
      <c r="V535" s="172"/>
      <c r="W535" s="172"/>
      <c r="X535" s="172"/>
      <c r="Y535" s="173"/>
      <c r="Z535" s="173"/>
      <c r="AA535" s="173"/>
      <c r="AB535" s="173"/>
      <c r="AC535" s="173"/>
      <c r="AD535" s="173"/>
      <c r="AE535" s="173"/>
      <c r="AF535" s="173"/>
      <c r="AG535" s="173" t="s">
        <v>161</v>
      </c>
      <c r="AH535" s="173">
        <v>0</v>
      </c>
      <c r="AI535" s="173"/>
      <c r="AJ535" s="173"/>
      <c r="AK535" s="173"/>
      <c r="AL535" s="173"/>
      <c r="AM535" s="173"/>
      <c r="AN535" s="173"/>
      <c r="AO535" s="173"/>
      <c r="AP535" s="173"/>
      <c r="AQ535" s="173"/>
      <c r="AR535" s="173"/>
      <c r="AS535" s="173"/>
      <c r="AT535" s="173"/>
      <c r="AU535" s="173"/>
      <c r="AV535" s="173"/>
      <c r="AW535" s="173"/>
      <c r="AX535" s="173"/>
      <c r="AY535" s="173"/>
      <c r="AZ535" s="173"/>
      <c r="BA535" s="173"/>
      <c r="BB535" s="173"/>
      <c r="BC535" s="173"/>
      <c r="BD535" s="173"/>
      <c r="BE535" s="173"/>
      <c r="BF535" s="173"/>
      <c r="BG535" s="173"/>
      <c r="BH535" s="173"/>
    </row>
    <row r="536" spans="1:60" s="14" customFormat="1" ht="15" outlineLevel="1">
      <c r="A536" s="181"/>
      <c r="B536" s="182"/>
      <c r="C536" s="149" t="s">
        <v>673</v>
      </c>
      <c r="D536" s="150"/>
      <c r="E536" s="151">
        <v>120.78</v>
      </c>
      <c r="F536" s="172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3"/>
      <c r="Z536" s="173"/>
      <c r="AA536" s="173"/>
      <c r="AB536" s="173"/>
      <c r="AC536" s="173"/>
      <c r="AD536" s="173"/>
      <c r="AE536" s="173"/>
      <c r="AF536" s="173"/>
      <c r="AG536" s="173" t="s">
        <v>161</v>
      </c>
      <c r="AH536" s="173">
        <v>0</v>
      </c>
      <c r="AI536" s="173"/>
      <c r="AJ536" s="173"/>
      <c r="AK536" s="173"/>
      <c r="AL536" s="173"/>
      <c r="AM536" s="173"/>
      <c r="AN536" s="173"/>
      <c r="AO536" s="173"/>
      <c r="AP536" s="173"/>
      <c r="AQ536" s="173"/>
      <c r="AR536" s="173"/>
      <c r="AS536" s="173"/>
      <c r="AT536" s="173"/>
      <c r="AU536" s="173"/>
      <c r="AV536" s="173"/>
      <c r="AW536" s="173"/>
      <c r="AX536" s="173"/>
      <c r="AY536" s="173"/>
      <c r="AZ536" s="173"/>
      <c r="BA536" s="173"/>
      <c r="BB536" s="173"/>
      <c r="BC536" s="173"/>
      <c r="BD536" s="173"/>
      <c r="BE536" s="173"/>
      <c r="BF536" s="173"/>
      <c r="BG536" s="173"/>
      <c r="BH536" s="173"/>
    </row>
    <row r="537" spans="1:60" s="14" customFormat="1" ht="15" outlineLevel="1">
      <c r="A537" s="181"/>
      <c r="B537" s="182"/>
      <c r="C537" s="149" t="s">
        <v>674</v>
      </c>
      <c r="D537" s="150"/>
      <c r="E537" s="151">
        <v>88.54</v>
      </c>
      <c r="F537" s="172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2"/>
      <c r="R537" s="172"/>
      <c r="S537" s="172"/>
      <c r="T537" s="172"/>
      <c r="U537" s="172"/>
      <c r="V537" s="172"/>
      <c r="W537" s="172"/>
      <c r="X537" s="172"/>
      <c r="Y537" s="173"/>
      <c r="Z537" s="173"/>
      <c r="AA537" s="173"/>
      <c r="AB537" s="173"/>
      <c r="AC537" s="173"/>
      <c r="AD537" s="173"/>
      <c r="AE537" s="173"/>
      <c r="AF537" s="173"/>
      <c r="AG537" s="173" t="s">
        <v>161</v>
      </c>
      <c r="AH537" s="173">
        <v>0</v>
      </c>
      <c r="AI537" s="173"/>
      <c r="AJ537" s="173"/>
      <c r="AK537" s="173"/>
      <c r="AL537" s="173"/>
      <c r="AM537" s="173"/>
      <c r="AN537" s="173"/>
      <c r="AO537" s="173"/>
      <c r="AP537" s="173"/>
      <c r="AQ537" s="173"/>
      <c r="AR537" s="173"/>
      <c r="AS537" s="173"/>
      <c r="AT537" s="173"/>
      <c r="AU537" s="173"/>
      <c r="AV537" s="173"/>
      <c r="AW537" s="173"/>
      <c r="AX537" s="173"/>
      <c r="AY537" s="173"/>
      <c r="AZ537" s="173"/>
      <c r="BA537" s="173"/>
      <c r="BB537" s="173"/>
      <c r="BC537" s="173"/>
      <c r="BD537" s="173"/>
      <c r="BE537" s="173"/>
      <c r="BF537" s="173"/>
      <c r="BG537" s="173"/>
      <c r="BH537" s="173"/>
    </row>
    <row r="538" spans="1:60" s="14" customFormat="1" ht="15" outlineLevel="1">
      <c r="A538" s="181"/>
      <c r="B538" s="182"/>
      <c r="C538" s="149" t="s">
        <v>675</v>
      </c>
      <c r="D538" s="150"/>
      <c r="E538" s="151">
        <v>90.3</v>
      </c>
      <c r="F538" s="172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  <c r="R538" s="172"/>
      <c r="S538" s="172"/>
      <c r="T538" s="172"/>
      <c r="U538" s="172"/>
      <c r="V538" s="172"/>
      <c r="W538" s="172"/>
      <c r="X538" s="172"/>
      <c r="Y538" s="173"/>
      <c r="Z538" s="173"/>
      <c r="AA538" s="173"/>
      <c r="AB538" s="173"/>
      <c r="AC538" s="173"/>
      <c r="AD538" s="173"/>
      <c r="AE538" s="173"/>
      <c r="AF538" s="173"/>
      <c r="AG538" s="173" t="s">
        <v>161</v>
      </c>
      <c r="AH538" s="173">
        <v>0</v>
      </c>
      <c r="AI538" s="173"/>
      <c r="AJ538" s="173"/>
      <c r="AK538" s="173"/>
      <c r="AL538" s="173"/>
      <c r="AM538" s="173"/>
      <c r="AN538" s="173"/>
      <c r="AO538" s="173"/>
      <c r="AP538" s="173"/>
      <c r="AQ538" s="173"/>
      <c r="AR538" s="173"/>
      <c r="AS538" s="173"/>
      <c r="AT538" s="173"/>
      <c r="AU538" s="173"/>
      <c r="AV538" s="173"/>
      <c r="AW538" s="173"/>
      <c r="AX538" s="173"/>
      <c r="AY538" s="173"/>
      <c r="AZ538" s="173"/>
      <c r="BA538" s="173"/>
      <c r="BB538" s="173"/>
      <c r="BC538" s="173"/>
      <c r="BD538" s="173"/>
      <c r="BE538" s="173"/>
      <c r="BF538" s="173"/>
      <c r="BG538" s="173"/>
      <c r="BH538" s="173"/>
    </row>
    <row r="539" spans="1:60" s="14" customFormat="1" ht="15" outlineLevel="1">
      <c r="A539" s="181"/>
      <c r="B539" s="182"/>
      <c r="C539" s="149" t="s">
        <v>676</v>
      </c>
      <c r="D539" s="150"/>
      <c r="E539" s="151">
        <v>89.56</v>
      </c>
      <c r="F539" s="172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  <c r="S539" s="172"/>
      <c r="T539" s="172"/>
      <c r="U539" s="172"/>
      <c r="V539" s="172"/>
      <c r="W539" s="172"/>
      <c r="X539" s="172"/>
      <c r="Y539" s="173"/>
      <c r="Z539" s="173"/>
      <c r="AA539" s="173"/>
      <c r="AB539" s="173"/>
      <c r="AC539" s="173"/>
      <c r="AD539" s="173"/>
      <c r="AE539" s="173"/>
      <c r="AF539" s="173"/>
      <c r="AG539" s="173" t="s">
        <v>161</v>
      </c>
      <c r="AH539" s="173">
        <v>0</v>
      </c>
      <c r="AI539" s="173"/>
      <c r="AJ539" s="173"/>
      <c r="AK539" s="173"/>
      <c r="AL539" s="173"/>
      <c r="AM539" s="173"/>
      <c r="AN539" s="173"/>
      <c r="AO539" s="173"/>
      <c r="AP539" s="173"/>
      <c r="AQ539" s="173"/>
      <c r="AR539" s="173"/>
      <c r="AS539" s="173"/>
      <c r="AT539" s="173"/>
      <c r="AU539" s="173"/>
      <c r="AV539" s="173"/>
      <c r="AW539" s="173"/>
      <c r="AX539" s="173"/>
      <c r="AY539" s="173"/>
      <c r="AZ539" s="173"/>
      <c r="BA539" s="173"/>
      <c r="BB539" s="173"/>
      <c r="BC539" s="173"/>
      <c r="BD539" s="173"/>
      <c r="BE539" s="173"/>
      <c r="BF539" s="173"/>
      <c r="BG539" s="173"/>
      <c r="BH539" s="173"/>
    </row>
    <row r="540" spans="1:60" s="14" customFormat="1" ht="15" outlineLevel="1">
      <c r="A540" s="181"/>
      <c r="B540" s="182"/>
      <c r="C540" s="149" t="s">
        <v>677</v>
      </c>
      <c r="D540" s="150"/>
      <c r="E540" s="151">
        <v>89.56</v>
      </c>
      <c r="F540" s="172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2"/>
      <c r="R540" s="172"/>
      <c r="S540" s="172"/>
      <c r="T540" s="172"/>
      <c r="U540" s="172"/>
      <c r="V540" s="172"/>
      <c r="W540" s="172"/>
      <c r="X540" s="172"/>
      <c r="Y540" s="173"/>
      <c r="Z540" s="173"/>
      <c r="AA540" s="173"/>
      <c r="AB540" s="173"/>
      <c r="AC540" s="173"/>
      <c r="AD540" s="173"/>
      <c r="AE540" s="173"/>
      <c r="AF540" s="173"/>
      <c r="AG540" s="173" t="s">
        <v>161</v>
      </c>
      <c r="AH540" s="173">
        <v>0</v>
      </c>
      <c r="AI540" s="173"/>
      <c r="AJ540" s="173"/>
      <c r="AK540" s="173"/>
      <c r="AL540" s="173"/>
      <c r="AM540" s="173"/>
      <c r="AN540" s="173"/>
      <c r="AO540" s="173"/>
      <c r="AP540" s="173"/>
      <c r="AQ540" s="173"/>
      <c r="AR540" s="173"/>
      <c r="AS540" s="173"/>
      <c r="AT540" s="173"/>
      <c r="AU540" s="173"/>
      <c r="AV540" s="173"/>
      <c r="AW540" s="173"/>
      <c r="AX540" s="173"/>
      <c r="AY540" s="173"/>
      <c r="AZ540" s="173"/>
      <c r="BA540" s="173"/>
      <c r="BB540" s="173"/>
      <c r="BC540" s="173"/>
      <c r="BD540" s="173"/>
      <c r="BE540" s="173"/>
      <c r="BF540" s="173"/>
      <c r="BG540" s="173"/>
      <c r="BH540" s="173"/>
    </row>
    <row r="541" spans="1:60" s="14" customFormat="1" ht="15" outlineLevel="1">
      <c r="A541" s="181"/>
      <c r="B541" s="182"/>
      <c r="C541" s="149" t="s">
        <v>678</v>
      </c>
      <c r="D541" s="150"/>
      <c r="E541" s="151">
        <v>146.48</v>
      </c>
      <c r="F541" s="172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  <c r="R541" s="172"/>
      <c r="S541" s="172"/>
      <c r="T541" s="172"/>
      <c r="U541" s="172"/>
      <c r="V541" s="172"/>
      <c r="W541" s="172"/>
      <c r="X541" s="172"/>
      <c r="Y541" s="173"/>
      <c r="Z541" s="173"/>
      <c r="AA541" s="173"/>
      <c r="AB541" s="173"/>
      <c r="AC541" s="173"/>
      <c r="AD541" s="173"/>
      <c r="AE541" s="173"/>
      <c r="AF541" s="173"/>
      <c r="AG541" s="173" t="s">
        <v>161</v>
      </c>
      <c r="AH541" s="173">
        <v>0</v>
      </c>
      <c r="AI541" s="173"/>
      <c r="AJ541" s="173"/>
      <c r="AK541" s="173"/>
      <c r="AL541" s="173"/>
      <c r="AM541" s="173"/>
      <c r="AN541" s="173"/>
      <c r="AO541" s="173"/>
      <c r="AP541" s="173"/>
      <c r="AQ541" s="173"/>
      <c r="AR541" s="173"/>
      <c r="AS541" s="173"/>
      <c r="AT541" s="173"/>
      <c r="AU541" s="173"/>
      <c r="AV541" s="173"/>
      <c r="AW541" s="173"/>
      <c r="AX541" s="173"/>
      <c r="AY541" s="173"/>
      <c r="AZ541" s="173"/>
      <c r="BA541" s="173"/>
      <c r="BB541" s="173"/>
      <c r="BC541" s="173"/>
      <c r="BD541" s="173"/>
      <c r="BE541" s="173"/>
      <c r="BF541" s="173"/>
      <c r="BG541" s="173"/>
      <c r="BH541" s="173"/>
    </row>
    <row r="542" spans="1:60" s="14" customFormat="1" ht="15" outlineLevel="1">
      <c r="A542" s="181"/>
      <c r="B542" s="182"/>
      <c r="C542" s="149" t="s">
        <v>679</v>
      </c>
      <c r="D542" s="150"/>
      <c r="E542" s="151">
        <v>259.49</v>
      </c>
      <c r="F542" s="172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2"/>
      <c r="R542" s="172"/>
      <c r="S542" s="172"/>
      <c r="T542" s="172"/>
      <c r="U542" s="172"/>
      <c r="V542" s="172"/>
      <c r="W542" s="172"/>
      <c r="X542" s="172"/>
      <c r="Y542" s="173"/>
      <c r="Z542" s="173"/>
      <c r="AA542" s="173"/>
      <c r="AB542" s="173"/>
      <c r="AC542" s="173"/>
      <c r="AD542" s="173"/>
      <c r="AE542" s="173"/>
      <c r="AF542" s="173"/>
      <c r="AG542" s="173" t="s">
        <v>161</v>
      </c>
      <c r="AH542" s="173">
        <v>0</v>
      </c>
      <c r="AI542" s="173"/>
      <c r="AJ542" s="173"/>
      <c r="AK542" s="173"/>
      <c r="AL542" s="173"/>
      <c r="AM542" s="173"/>
      <c r="AN542" s="173"/>
      <c r="AO542" s="173"/>
      <c r="AP542" s="173"/>
      <c r="AQ542" s="173"/>
      <c r="AR542" s="173"/>
      <c r="AS542" s="173"/>
      <c r="AT542" s="173"/>
      <c r="AU542" s="173"/>
      <c r="AV542" s="173"/>
      <c r="AW542" s="173"/>
      <c r="AX542" s="173"/>
      <c r="AY542" s="173"/>
      <c r="AZ542" s="173"/>
      <c r="BA542" s="173"/>
      <c r="BB542" s="173"/>
      <c r="BC542" s="173"/>
      <c r="BD542" s="173"/>
      <c r="BE542" s="173"/>
      <c r="BF542" s="173"/>
      <c r="BG542" s="173"/>
      <c r="BH542" s="173"/>
    </row>
    <row r="543" spans="1:60" s="14" customFormat="1" ht="15" outlineLevel="1">
      <c r="A543" s="181"/>
      <c r="B543" s="182"/>
      <c r="C543" s="149" t="s">
        <v>680</v>
      </c>
      <c r="D543" s="150"/>
      <c r="E543" s="151">
        <v>56.36</v>
      </c>
      <c r="F543" s="172"/>
      <c r="G543" s="172"/>
      <c r="H543" s="172"/>
      <c r="I543" s="172"/>
      <c r="J543" s="172"/>
      <c r="K543" s="172"/>
      <c r="L543" s="172"/>
      <c r="M543" s="172"/>
      <c r="N543" s="172"/>
      <c r="O543" s="172"/>
      <c r="P543" s="172"/>
      <c r="Q543" s="172"/>
      <c r="R543" s="172"/>
      <c r="S543" s="172"/>
      <c r="T543" s="172"/>
      <c r="U543" s="172"/>
      <c r="V543" s="172"/>
      <c r="W543" s="172"/>
      <c r="X543" s="172"/>
      <c r="Y543" s="173"/>
      <c r="Z543" s="173"/>
      <c r="AA543" s="173"/>
      <c r="AB543" s="173"/>
      <c r="AC543" s="173"/>
      <c r="AD543" s="173"/>
      <c r="AE543" s="173"/>
      <c r="AF543" s="173"/>
      <c r="AG543" s="173" t="s">
        <v>161</v>
      </c>
      <c r="AH543" s="173">
        <v>0</v>
      </c>
      <c r="AI543" s="173"/>
      <c r="AJ543" s="173"/>
      <c r="AK543" s="173"/>
      <c r="AL543" s="173"/>
      <c r="AM543" s="173"/>
      <c r="AN543" s="173"/>
      <c r="AO543" s="173"/>
      <c r="AP543" s="173"/>
      <c r="AQ543" s="173"/>
      <c r="AR543" s="173"/>
      <c r="AS543" s="173"/>
      <c r="AT543" s="173"/>
      <c r="AU543" s="173"/>
      <c r="AV543" s="173"/>
      <c r="AW543" s="173"/>
      <c r="AX543" s="173"/>
      <c r="AY543" s="173"/>
      <c r="AZ543" s="173"/>
      <c r="BA543" s="173"/>
      <c r="BB543" s="173"/>
      <c r="BC543" s="173"/>
      <c r="BD543" s="173"/>
      <c r="BE543" s="173"/>
      <c r="BF543" s="173"/>
      <c r="BG543" s="173"/>
      <c r="BH543" s="173"/>
    </row>
    <row r="544" spans="1:60" s="14" customFormat="1" ht="15" outlineLevel="1">
      <c r="A544" s="181"/>
      <c r="B544" s="182"/>
      <c r="C544" s="149" t="s">
        <v>681</v>
      </c>
      <c r="D544" s="150"/>
      <c r="E544" s="151">
        <v>258.77</v>
      </c>
      <c r="F544" s="172"/>
      <c r="G544" s="172"/>
      <c r="H544" s="172"/>
      <c r="I544" s="172"/>
      <c r="J544" s="172"/>
      <c r="K544" s="172"/>
      <c r="L544" s="172"/>
      <c r="M544" s="172"/>
      <c r="N544" s="172"/>
      <c r="O544" s="172"/>
      <c r="P544" s="172"/>
      <c r="Q544" s="172"/>
      <c r="R544" s="172"/>
      <c r="S544" s="172"/>
      <c r="T544" s="172"/>
      <c r="U544" s="172"/>
      <c r="V544" s="172"/>
      <c r="W544" s="172"/>
      <c r="X544" s="172"/>
      <c r="Y544" s="173"/>
      <c r="Z544" s="173"/>
      <c r="AA544" s="173"/>
      <c r="AB544" s="173"/>
      <c r="AC544" s="173"/>
      <c r="AD544" s="173"/>
      <c r="AE544" s="173"/>
      <c r="AF544" s="173"/>
      <c r="AG544" s="173" t="s">
        <v>161</v>
      </c>
      <c r="AH544" s="173">
        <v>0</v>
      </c>
      <c r="AI544" s="173"/>
      <c r="AJ544" s="173"/>
      <c r="AK544" s="173"/>
      <c r="AL544" s="173"/>
      <c r="AM544" s="173"/>
      <c r="AN544" s="173"/>
      <c r="AO544" s="173"/>
      <c r="AP544" s="173"/>
      <c r="AQ544" s="173"/>
      <c r="AR544" s="173"/>
      <c r="AS544" s="173"/>
      <c r="AT544" s="173"/>
      <c r="AU544" s="173"/>
      <c r="AV544" s="173"/>
      <c r="AW544" s="173"/>
      <c r="AX544" s="173"/>
      <c r="AY544" s="173"/>
      <c r="AZ544" s="173"/>
      <c r="BA544" s="173"/>
      <c r="BB544" s="173"/>
      <c r="BC544" s="173"/>
      <c r="BD544" s="173"/>
      <c r="BE544" s="173"/>
      <c r="BF544" s="173"/>
      <c r="BG544" s="173"/>
      <c r="BH544" s="173"/>
    </row>
    <row r="545" spans="1:60" s="14" customFormat="1" ht="15" outlineLevel="1">
      <c r="A545" s="181"/>
      <c r="B545" s="182"/>
      <c r="C545" s="149" t="s">
        <v>682</v>
      </c>
      <c r="D545" s="150"/>
      <c r="E545" s="151">
        <v>83.16</v>
      </c>
      <c r="F545" s="172"/>
      <c r="G545" s="172"/>
      <c r="H545" s="172"/>
      <c r="I545" s="172"/>
      <c r="J545" s="172"/>
      <c r="K545" s="172"/>
      <c r="L545" s="172"/>
      <c r="M545" s="172"/>
      <c r="N545" s="172"/>
      <c r="O545" s="172"/>
      <c r="P545" s="172"/>
      <c r="Q545" s="172"/>
      <c r="R545" s="172"/>
      <c r="S545" s="172"/>
      <c r="T545" s="172"/>
      <c r="U545" s="172"/>
      <c r="V545" s="172"/>
      <c r="W545" s="172"/>
      <c r="X545" s="172"/>
      <c r="Y545" s="173"/>
      <c r="Z545" s="173"/>
      <c r="AA545" s="173"/>
      <c r="AB545" s="173"/>
      <c r="AC545" s="173"/>
      <c r="AD545" s="173"/>
      <c r="AE545" s="173"/>
      <c r="AF545" s="173"/>
      <c r="AG545" s="173" t="s">
        <v>161</v>
      </c>
      <c r="AH545" s="173">
        <v>0</v>
      </c>
      <c r="AI545" s="173"/>
      <c r="AJ545" s="173"/>
      <c r="AK545" s="173"/>
      <c r="AL545" s="173"/>
      <c r="AM545" s="173"/>
      <c r="AN545" s="173"/>
      <c r="AO545" s="173"/>
      <c r="AP545" s="173"/>
      <c r="AQ545" s="173"/>
      <c r="AR545" s="173"/>
      <c r="AS545" s="173"/>
      <c r="AT545" s="173"/>
      <c r="AU545" s="173"/>
      <c r="AV545" s="173"/>
      <c r="AW545" s="173"/>
      <c r="AX545" s="173"/>
      <c r="AY545" s="173"/>
      <c r="AZ545" s="173"/>
      <c r="BA545" s="173"/>
      <c r="BB545" s="173"/>
      <c r="BC545" s="173"/>
      <c r="BD545" s="173"/>
      <c r="BE545" s="173"/>
      <c r="BF545" s="173"/>
      <c r="BG545" s="173"/>
      <c r="BH545" s="173"/>
    </row>
    <row r="546" spans="1:60" s="14" customFormat="1" ht="15" outlineLevel="1">
      <c r="A546" s="181"/>
      <c r="B546" s="182"/>
      <c r="C546" s="149" t="s">
        <v>683</v>
      </c>
      <c r="D546" s="150"/>
      <c r="E546" s="151">
        <v>86.85</v>
      </c>
      <c r="F546" s="172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2"/>
      <c r="R546" s="172"/>
      <c r="S546" s="172"/>
      <c r="T546" s="172"/>
      <c r="U546" s="172"/>
      <c r="V546" s="172"/>
      <c r="W546" s="172"/>
      <c r="X546" s="172"/>
      <c r="Y546" s="173"/>
      <c r="Z546" s="173"/>
      <c r="AA546" s="173"/>
      <c r="AB546" s="173"/>
      <c r="AC546" s="173"/>
      <c r="AD546" s="173"/>
      <c r="AE546" s="173"/>
      <c r="AF546" s="173"/>
      <c r="AG546" s="173" t="s">
        <v>161</v>
      </c>
      <c r="AH546" s="173">
        <v>0</v>
      </c>
      <c r="AI546" s="173"/>
      <c r="AJ546" s="173"/>
      <c r="AK546" s="173"/>
      <c r="AL546" s="173"/>
      <c r="AM546" s="173"/>
      <c r="AN546" s="173"/>
      <c r="AO546" s="173"/>
      <c r="AP546" s="173"/>
      <c r="AQ546" s="173"/>
      <c r="AR546" s="173"/>
      <c r="AS546" s="173"/>
      <c r="AT546" s="173"/>
      <c r="AU546" s="173"/>
      <c r="AV546" s="173"/>
      <c r="AW546" s="173"/>
      <c r="AX546" s="173"/>
      <c r="AY546" s="173"/>
      <c r="AZ546" s="173"/>
      <c r="BA546" s="173"/>
      <c r="BB546" s="173"/>
      <c r="BC546" s="173"/>
      <c r="BD546" s="173"/>
      <c r="BE546" s="173"/>
      <c r="BF546" s="173"/>
      <c r="BG546" s="173"/>
      <c r="BH546" s="173"/>
    </row>
    <row r="547" spans="1:60" s="14" customFormat="1" ht="15" outlineLevel="1">
      <c r="A547" s="181"/>
      <c r="B547" s="182"/>
      <c r="C547" s="149" t="s">
        <v>684</v>
      </c>
      <c r="D547" s="150"/>
      <c r="E547" s="151">
        <v>40.28</v>
      </c>
      <c r="F547" s="172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2"/>
      <c r="R547" s="172"/>
      <c r="S547" s="172"/>
      <c r="T547" s="172"/>
      <c r="U547" s="172"/>
      <c r="V547" s="172"/>
      <c r="W547" s="172"/>
      <c r="X547" s="172"/>
      <c r="Y547" s="173"/>
      <c r="Z547" s="173"/>
      <c r="AA547" s="173"/>
      <c r="AB547" s="173"/>
      <c r="AC547" s="173"/>
      <c r="AD547" s="173"/>
      <c r="AE547" s="173"/>
      <c r="AF547" s="173"/>
      <c r="AG547" s="173" t="s">
        <v>161</v>
      </c>
      <c r="AH547" s="173">
        <v>0</v>
      </c>
      <c r="AI547" s="173"/>
      <c r="AJ547" s="173"/>
      <c r="AK547" s="173"/>
      <c r="AL547" s="173"/>
      <c r="AM547" s="173"/>
      <c r="AN547" s="173"/>
      <c r="AO547" s="173"/>
      <c r="AP547" s="173"/>
      <c r="AQ547" s="173"/>
      <c r="AR547" s="173"/>
      <c r="AS547" s="173"/>
      <c r="AT547" s="173"/>
      <c r="AU547" s="173"/>
      <c r="AV547" s="173"/>
      <c r="AW547" s="173"/>
      <c r="AX547" s="173"/>
      <c r="AY547" s="173"/>
      <c r="AZ547" s="173"/>
      <c r="BA547" s="173"/>
      <c r="BB547" s="173"/>
      <c r="BC547" s="173"/>
      <c r="BD547" s="173"/>
      <c r="BE547" s="173"/>
      <c r="BF547" s="173"/>
      <c r="BG547" s="173"/>
      <c r="BH547" s="173"/>
    </row>
    <row r="548" spans="1:60" s="14" customFormat="1" ht="15" outlineLevel="1">
      <c r="A548" s="181"/>
      <c r="B548" s="182"/>
      <c r="C548" s="149" t="s">
        <v>685</v>
      </c>
      <c r="D548" s="150"/>
      <c r="E548" s="151">
        <v>59.84</v>
      </c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  <c r="T548" s="172"/>
      <c r="U548" s="172"/>
      <c r="V548" s="172"/>
      <c r="W548" s="172"/>
      <c r="X548" s="172"/>
      <c r="Y548" s="173"/>
      <c r="Z548" s="173"/>
      <c r="AA548" s="173"/>
      <c r="AB548" s="173"/>
      <c r="AC548" s="173"/>
      <c r="AD548" s="173"/>
      <c r="AE548" s="173"/>
      <c r="AF548" s="173"/>
      <c r="AG548" s="173" t="s">
        <v>161</v>
      </c>
      <c r="AH548" s="173">
        <v>0</v>
      </c>
      <c r="AI548" s="173"/>
      <c r="AJ548" s="173"/>
      <c r="AK548" s="173"/>
      <c r="AL548" s="173"/>
      <c r="AM548" s="173"/>
      <c r="AN548" s="173"/>
      <c r="AO548" s="173"/>
      <c r="AP548" s="173"/>
      <c r="AQ548" s="173"/>
      <c r="AR548" s="173"/>
      <c r="AS548" s="173"/>
      <c r="AT548" s="173"/>
      <c r="AU548" s="173"/>
      <c r="AV548" s="173"/>
      <c r="AW548" s="173"/>
      <c r="AX548" s="173"/>
      <c r="AY548" s="173"/>
      <c r="AZ548" s="173"/>
      <c r="BA548" s="173"/>
      <c r="BB548" s="173"/>
      <c r="BC548" s="173"/>
      <c r="BD548" s="173"/>
      <c r="BE548" s="173"/>
      <c r="BF548" s="173"/>
      <c r="BG548" s="173"/>
      <c r="BH548" s="173"/>
    </row>
    <row r="549" spans="1:60" s="14" customFormat="1" ht="22.5" outlineLevel="1">
      <c r="A549" s="165">
        <v>112</v>
      </c>
      <c r="B549" s="166" t="s">
        <v>686</v>
      </c>
      <c r="C549" s="155" t="s">
        <v>687</v>
      </c>
      <c r="D549" s="167" t="s">
        <v>180</v>
      </c>
      <c r="E549" s="168">
        <v>2381.76</v>
      </c>
      <c r="F549" s="169"/>
      <c r="G549" s="170">
        <f>ROUND(E549*F549,2)</f>
        <v>0</v>
      </c>
      <c r="H549" s="169"/>
      <c r="I549" s="170">
        <f>ROUND(E549*H549,2)</f>
        <v>0</v>
      </c>
      <c r="J549" s="169"/>
      <c r="K549" s="170">
        <f>ROUND(E549*J549,2)</f>
        <v>0</v>
      </c>
      <c r="L549" s="170">
        <v>21</v>
      </c>
      <c r="M549" s="170">
        <f>G549*(1+L549/100)</f>
        <v>0</v>
      </c>
      <c r="N549" s="170">
        <v>0.00022</v>
      </c>
      <c r="O549" s="170">
        <f>ROUND(E549*N549,2)</f>
        <v>0.52</v>
      </c>
      <c r="P549" s="170">
        <v>0</v>
      </c>
      <c r="Q549" s="170">
        <f>ROUND(E549*P549,2)</f>
        <v>0</v>
      </c>
      <c r="R549" s="170" t="s">
        <v>484</v>
      </c>
      <c r="S549" s="170" t="s">
        <v>154</v>
      </c>
      <c r="T549" s="171" t="s">
        <v>155</v>
      </c>
      <c r="U549" s="172">
        <v>0.13439</v>
      </c>
      <c r="V549" s="172">
        <f>ROUND(E549*U549,2)</f>
        <v>320.08</v>
      </c>
      <c r="W549" s="172"/>
      <c r="X549" s="172" t="s">
        <v>485</v>
      </c>
      <c r="Y549" s="173"/>
      <c r="Z549" s="173"/>
      <c r="AA549" s="173"/>
      <c r="AB549" s="173"/>
      <c r="AC549" s="173"/>
      <c r="AD549" s="173"/>
      <c r="AE549" s="173"/>
      <c r="AF549" s="173"/>
      <c r="AG549" s="173" t="s">
        <v>486</v>
      </c>
      <c r="AH549" s="173"/>
      <c r="AI549" s="173"/>
      <c r="AJ549" s="173"/>
      <c r="AK549" s="173"/>
      <c r="AL549" s="173"/>
      <c r="AM549" s="173"/>
      <c r="AN549" s="173"/>
      <c r="AO549" s="173"/>
      <c r="AP549" s="173"/>
      <c r="AQ549" s="173"/>
      <c r="AR549" s="173"/>
      <c r="AS549" s="173"/>
      <c r="AT549" s="173"/>
      <c r="AU549" s="173"/>
      <c r="AV549" s="173"/>
      <c r="AW549" s="173"/>
      <c r="AX549" s="173"/>
      <c r="AY549" s="173"/>
      <c r="AZ549" s="173"/>
      <c r="BA549" s="173"/>
      <c r="BB549" s="173"/>
      <c r="BC549" s="173"/>
      <c r="BD549" s="173"/>
      <c r="BE549" s="173"/>
      <c r="BF549" s="173"/>
      <c r="BG549" s="173"/>
      <c r="BH549" s="173"/>
    </row>
    <row r="550" spans="1:33" s="14" customFormat="1" ht="25.5">
      <c r="A550" s="183" t="s">
        <v>148</v>
      </c>
      <c r="B550" s="184" t="s">
        <v>115</v>
      </c>
      <c r="C550" s="131" t="s">
        <v>116</v>
      </c>
      <c r="D550" s="185"/>
      <c r="E550" s="186"/>
      <c r="F550" s="187"/>
      <c r="G550" s="187">
        <f>SUMIF(AG551:AG565,"&lt;&gt;NOR",G551:G565)</f>
        <v>0</v>
      </c>
      <c r="H550" s="187"/>
      <c r="I550" s="187">
        <f>SUM(I551:I565)</f>
        <v>0</v>
      </c>
      <c r="J550" s="187"/>
      <c r="K550" s="187">
        <f>SUM(K551:K565)</f>
        <v>0</v>
      </c>
      <c r="L550" s="187"/>
      <c r="M550" s="187">
        <f>SUM(M551:M565)</f>
        <v>0</v>
      </c>
      <c r="N550" s="187"/>
      <c r="O550" s="187">
        <f>SUM(O551:O565)</f>
        <v>0</v>
      </c>
      <c r="P550" s="187"/>
      <c r="Q550" s="187">
        <f>SUM(Q551:Q565)</f>
        <v>0</v>
      </c>
      <c r="R550" s="187"/>
      <c r="S550" s="187"/>
      <c r="T550" s="188"/>
      <c r="U550" s="189"/>
      <c r="V550" s="189">
        <f>SUM(V551:V565)</f>
        <v>55.910000000000004</v>
      </c>
      <c r="W550" s="189"/>
      <c r="X550" s="189"/>
      <c r="AG550" s="14" t="s">
        <v>149</v>
      </c>
    </row>
    <row r="551" spans="1:60" s="14" customFormat="1" ht="22.5" outlineLevel="1">
      <c r="A551" s="174">
        <v>113</v>
      </c>
      <c r="B551" s="175" t="s">
        <v>688</v>
      </c>
      <c r="C551" s="139" t="s">
        <v>689</v>
      </c>
      <c r="D551" s="176" t="s">
        <v>491</v>
      </c>
      <c r="E551" s="177">
        <v>15.79022</v>
      </c>
      <c r="F551" s="178"/>
      <c r="G551" s="179">
        <f>ROUND(E551*F551,2)</f>
        <v>0</v>
      </c>
      <c r="H551" s="178"/>
      <c r="I551" s="179">
        <f>ROUND(E551*H551,2)</f>
        <v>0</v>
      </c>
      <c r="J551" s="178"/>
      <c r="K551" s="179">
        <f>ROUND(E551*J551,2)</f>
        <v>0</v>
      </c>
      <c r="L551" s="179">
        <v>21</v>
      </c>
      <c r="M551" s="179">
        <f>G551*(1+L551/100)</f>
        <v>0</v>
      </c>
      <c r="N551" s="179">
        <v>0</v>
      </c>
      <c r="O551" s="179">
        <f>ROUND(E551*N551,2)</f>
        <v>0</v>
      </c>
      <c r="P551" s="179">
        <v>0</v>
      </c>
      <c r="Q551" s="179">
        <f>ROUND(E551*P551,2)</f>
        <v>0</v>
      </c>
      <c r="R551" s="179" t="s">
        <v>690</v>
      </c>
      <c r="S551" s="179" t="s">
        <v>154</v>
      </c>
      <c r="T551" s="180" t="s">
        <v>155</v>
      </c>
      <c r="U551" s="172">
        <v>0.277</v>
      </c>
      <c r="V551" s="172">
        <f>ROUND(E551*U551,2)</f>
        <v>4.37</v>
      </c>
      <c r="W551" s="172"/>
      <c r="X551" s="172" t="s">
        <v>691</v>
      </c>
      <c r="Y551" s="173"/>
      <c r="Z551" s="173"/>
      <c r="AA551" s="173"/>
      <c r="AB551" s="173"/>
      <c r="AC551" s="173"/>
      <c r="AD551" s="173"/>
      <c r="AE551" s="173"/>
      <c r="AF551" s="173"/>
      <c r="AG551" s="173" t="s">
        <v>692</v>
      </c>
      <c r="AH551" s="173"/>
      <c r="AI551" s="173"/>
      <c r="AJ551" s="173"/>
      <c r="AK551" s="173"/>
      <c r="AL551" s="173"/>
      <c r="AM551" s="173"/>
      <c r="AN551" s="173"/>
      <c r="AO551" s="173"/>
      <c r="AP551" s="173"/>
      <c r="AQ551" s="173"/>
      <c r="AR551" s="173"/>
      <c r="AS551" s="173"/>
      <c r="AT551" s="173"/>
      <c r="AU551" s="173"/>
      <c r="AV551" s="173"/>
      <c r="AW551" s="173"/>
      <c r="AX551" s="173"/>
      <c r="AY551" s="173"/>
      <c r="AZ551" s="173"/>
      <c r="BA551" s="173"/>
      <c r="BB551" s="173"/>
      <c r="BC551" s="173"/>
      <c r="BD551" s="173"/>
      <c r="BE551" s="173"/>
      <c r="BF551" s="173"/>
      <c r="BG551" s="173"/>
      <c r="BH551" s="173"/>
    </row>
    <row r="552" spans="1:60" s="14" customFormat="1" ht="15" outlineLevel="1">
      <c r="A552" s="181"/>
      <c r="B552" s="182"/>
      <c r="C552" s="348" t="s">
        <v>693</v>
      </c>
      <c r="D552" s="349"/>
      <c r="E552" s="349"/>
      <c r="F552" s="349"/>
      <c r="G552" s="349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  <c r="R552" s="172"/>
      <c r="S552" s="172"/>
      <c r="T552" s="172"/>
      <c r="U552" s="172"/>
      <c r="V552" s="172"/>
      <c r="W552" s="172"/>
      <c r="X552" s="172"/>
      <c r="Y552" s="173"/>
      <c r="Z552" s="173"/>
      <c r="AA552" s="173"/>
      <c r="AB552" s="173"/>
      <c r="AC552" s="173"/>
      <c r="AD552" s="173"/>
      <c r="AE552" s="173"/>
      <c r="AF552" s="173"/>
      <c r="AG552" s="173" t="s">
        <v>159</v>
      </c>
      <c r="AH552" s="173"/>
      <c r="AI552" s="173"/>
      <c r="AJ552" s="173"/>
      <c r="AK552" s="173"/>
      <c r="AL552" s="173"/>
      <c r="AM552" s="173"/>
      <c r="AN552" s="173"/>
      <c r="AO552" s="173"/>
      <c r="AP552" s="173"/>
      <c r="AQ552" s="173"/>
      <c r="AR552" s="173"/>
      <c r="AS552" s="173"/>
      <c r="AT552" s="173"/>
      <c r="AU552" s="173"/>
      <c r="AV552" s="173"/>
      <c r="AW552" s="173"/>
      <c r="AX552" s="173"/>
      <c r="AY552" s="173"/>
      <c r="AZ552" s="173"/>
      <c r="BA552" s="173"/>
      <c r="BB552" s="173"/>
      <c r="BC552" s="173"/>
      <c r="BD552" s="173"/>
      <c r="BE552" s="173"/>
      <c r="BF552" s="173"/>
      <c r="BG552" s="173"/>
      <c r="BH552" s="173"/>
    </row>
    <row r="553" spans="1:60" s="14" customFormat="1" ht="15" outlineLevel="1">
      <c r="A553" s="181"/>
      <c r="B553" s="182"/>
      <c r="C553" s="344" t="s">
        <v>694</v>
      </c>
      <c r="D553" s="345"/>
      <c r="E553" s="345"/>
      <c r="F553" s="345"/>
      <c r="G553" s="345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  <c r="R553" s="172"/>
      <c r="S553" s="172"/>
      <c r="T553" s="172"/>
      <c r="U553" s="172"/>
      <c r="V553" s="172"/>
      <c r="W553" s="172"/>
      <c r="X553" s="172"/>
      <c r="Y553" s="173"/>
      <c r="Z553" s="173"/>
      <c r="AA553" s="173"/>
      <c r="AB553" s="173"/>
      <c r="AC553" s="173"/>
      <c r="AD553" s="173"/>
      <c r="AE553" s="173"/>
      <c r="AF553" s="173"/>
      <c r="AG553" s="173" t="s">
        <v>195</v>
      </c>
      <c r="AH553" s="173"/>
      <c r="AI553" s="173"/>
      <c r="AJ553" s="173"/>
      <c r="AK553" s="173"/>
      <c r="AL553" s="173"/>
      <c r="AM553" s="173"/>
      <c r="AN553" s="173"/>
      <c r="AO553" s="173"/>
      <c r="AP553" s="173"/>
      <c r="AQ553" s="173"/>
      <c r="AR553" s="173"/>
      <c r="AS553" s="173"/>
      <c r="AT553" s="173"/>
      <c r="AU553" s="173"/>
      <c r="AV553" s="173"/>
      <c r="AW553" s="173"/>
      <c r="AX553" s="173"/>
      <c r="AY553" s="173"/>
      <c r="AZ553" s="173"/>
      <c r="BA553" s="173"/>
      <c r="BB553" s="173"/>
      <c r="BC553" s="173"/>
      <c r="BD553" s="173"/>
      <c r="BE553" s="173"/>
      <c r="BF553" s="173"/>
      <c r="BG553" s="173"/>
      <c r="BH553" s="173"/>
    </row>
    <row r="554" spans="1:60" s="14" customFormat="1" ht="15" outlineLevel="1">
      <c r="A554" s="181"/>
      <c r="B554" s="182"/>
      <c r="C554" s="344" t="s">
        <v>695</v>
      </c>
      <c r="D554" s="345"/>
      <c r="E554" s="345"/>
      <c r="F554" s="345"/>
      <c r="G554" s="345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3"/>
      <c r="Z554" s="173"/>
      <c r="AA554" s="173"/>
      <c r="AB554" s="173"/>
      <c r="AC554" s="173"/>
      <c r="AD554" s="173"/>
      <c r="AE554" s="173"/>
      <c r="AF554" s="173"/>
      <c r="AG554" s="173" t="s">
        <v>195</v>
      </c>
      <c r="AH554" s="173"/>
      <c r="AI554" s="173"/>
      <c r="AJ554" s="173"/>
      <c r="AK554" s="173"/>
      <c r="AL554" s="173"/>
      <c r="AM554" s="173"/>
      <c r="AN554" s="173"/>
      <c r="AO554" s="173"/>
      <c r="AP554" s="173"/>
      <c r="AQ554" s="173"/>
      <c r="AR554" s="173"/>
      <c r="AS554" s="173"/>
      <c r="AT554" s="173"/>
      <c r="AU554" s="173"/>
      <c r="AV554" s="173"/>
      <c r="AW554" s="173"/>
      <c r="AX554" s="173"/>
      <c r="AY554" s="173"/>
      <c r="AZ554" s="173"/>
      <c r="BA554" s="173"/>
      <c r="BB554" s="173"/>
      <c r="BC554" s="173"/>
      <c r="BD554" s="173"/>
      <c r="BE554" s="173"/>
      <c r="BF554" s="173"/>
      <c r="BG554" s="173"/>
      <c r="BH554" s="173"/>
    </row>
    <row r="555" spans="1:60" s="14" customFormat="1" ht="23.25" outlineLevel="1">
      <c r="A555" s="181"/>
      <c r="B555" s="182"/>
      <c r="C555" s="344" t="s">
        <v>696</v>
      </c>
      <c r="D555" s="345"/>
      <c r="E555" s="345"/>
      <c r="F555" s="345"/>
      <c r="G555" s="345"/>
      <c r="H555" s="172"/>
      <c r="I555" s="172"/>
      <c r="J555" s="172"/>
      <c r="K555" s="172"/>
      <c r="L555" s="172"/>
      <c r="M555" s="172"/>
      <c r="N555" s="172"/>
      <c r="O555" s="172"/>
      <c r="P555" s="172"/>
      <c r="Q555" s="172"/>
      <c r="R555" s="172"/>
      <c r="S555" s="172"/>
      <c r="T555" s="172"/>
      <c r="U555" s="172"/>
      <c r="V555" s="172"/>
      <c r="W555" s="172"/>
      <c r="X555" s="172"/>
      <c r="Y555" s="173"/>
      <c r="Z555" s="173"/>
      <c r="AA555" s="173"/>
      <c r="AB555" s="173"/>
      <c r="AC555" s="173"/>
      <c r="AD555" s="173"/>
      <c r="AE555" s="173"/>
      <c r="AF555" s="173"/>
      <c r="AG555" s="173" t="s">
        <v>195</v>
      </c>
      <c r="AH555" s="173"/>
      <c r="AI555" s="173"/>
      <c r="AJ555" s="173"/>
      <c r="AK555" s="173"/>
      <c r="AL555" s="173"/>
      <c r="AM555" s="173"/>
      <c r="AN555" s="173"/>
      <c r="AO555" s="173"/>
      <c r="AP555" s="173"/>
      <c r="AQ555" s="173"/>
      <c r="AR555" s="173"/>
      <c r="AS555" s="173"/>
      <c r="AT555" s="173"/>
      <c r="AU555" s="173"/>
      <c r="AV555" s="173"/>
      <c r="AW555" s="173"/>
      <c r="AX555" s="173"/>
      <c r="AY555" s="173"/>
      <c r="AZ555" s="173"/>
      <c r="BA555" s="152" t="str">
        <f>C555</f>
        <v>- při vodorovné dopravě po vodě : vyložení na hromady na suchu nebo na přeložení na dopravní prostředek na suchu do 15 m vodorovně a současně do 4 m svisle,</v>
      </c>
      <c r="BB555" s="173"/>
      <c r="BC555" s="173"/>
      <c r="BD555" s="173"/>
      <c r="BE555" s="173"/>
      <c r="BF555" s="173"/>
      <c r="BG555" s="173"/>
      <c r="BH555" s="173"/>
    </row>
    <row r="556" spans="1:60" s="14" customFormat="1" ht="15" outlineLevel="1">
      <c r="A556" s="181"/>
      <c r="B556" s="182"/>
      <c r="C556" s="344" t="s">
        <v>697</v>
      </c>
      <c r="D556" s="345"/>
      <c r="E556" s="345"/>
      <c r="F556" s="345"/>
      <c r="G556" s="345"/>
      <c r="H556" s="172"/>
      <c r="I556" s="172"/>
      <c r="J556" s="172"/>
      <c r="K556" s="172"/>
      <c r="L556" s="172"/>
      <c r="M556" s="172"/>
      <c r="N556" s="172"/>
      <c r="O556" s="172"/>
      <c r="P556" s="172"/>
      <c r="Q556" s="172"/>
      <c r="R556" s="172"/>
      <c r="S556" s="172"/>
      <c r="T556" s="172"/>
      <c r="U556" s="172"/>
      <c r="V556" s="172"/>
      <c r="W556" s="172"/>
      <c r="X556" s="172"/>
      <c r="Y556" s="173"/>
      <c r="Z556" s="173"/>
      <c r="AA556" s="173"/>
      <c r="AB556" s="173"/>
      <c r="AC556" s="173"/>
      <c r="AD556" s="173"/>
      <c r="AE556" s="173"/>
      <c r="AF556" s="173"/>
      <c r="AG556" s="173" t="s">
        <v>195</v>
      </c>
      <c r="AH556" s="173"/>
      <c r="AI556" s="173"/>
      <c r="AJ556" s="173"/>
      <c r="AK556" s="173"/>
      <c r="AL556" s="173"/>
      <c r="AM556" s="173"/>
      <c r="AN556" s="173"/>
      <c r="AO556" s="173"/>
      <c r="AP556" s="173"/>
      <c r="AQ556" s="173"/>
      <c r="AR556" s="173"/>
      <c r="AS556" s="173"/>
      <c r="AT556" s="173"/>
      <c r="AU556" s="173"/>
      <c r="AV556" s="173"/>
      <c r="AW556" s="173"/>
      <c r="AX556" s="173"/>
      <c r="AY556" s="173"/>
      <c r="AZ556" s="173"/>
      <c r="BA556" s="173"/>
      <c r="BB556" s="173"/>
      <c r="BC556" s="173"/>
      <c r="BD556" s="173"/>
      <c r="BE556" s="173"/>
      <c r="BF556" s="173"/>
      <c r="BG556" s="173"/>
      <c r="BH556" s="173"/>
    </row>
    <row r="557" spans="1:60" s="14" customFormat="1" ht="22.5" outlineLevel="1">
      <c r="A557" s="165">
        <v>114</v>
      </c>
      <c r="B557" s="166" t="s">
        <v>698</v>
      </c>
      <c r="C557" s="155" t="s">
        <v>699</v>
      </c>
      <c r="D557" s="167" t="s">
        <v>491</v>
      </c>
      <c r="E557" s="168">
        <v>11.05315</v>
      </c>
      <c r="F557" s="169"/>
      <c r="G557" s="170">
        <f>ROUND(E557*F557,2)</f>
        <v>0</v>
      </c>
      <c r="H557" s="169"/>
      <c r="I557" s="170">
        <f>ROUND(E557*H557,2)</f>
        <v>0</v>
      </c>
      <c r="J557" s="169"/>
      <c r="K557" s="170">
        <f>ROUND(E557*J557,2)</f>
        <v>0</v>
      </c>
      <c r="L557" s="170">
        <v>21</v>
      </c>
      <c r="M557" s="170">
        <f>G557*(1+L557/100)</f>
        <v>0</v>
      </c>
      <c r="N557" s="170">
        <v>0</v>
      </c>
      <c r="O557" s="170">
        <f>ROUND(E557*N557,2)</f>
        <v>0</v>
      </c>
      <c r="P557" s="170">
        <v>0</v>
      </c>
      <c r="Q557" s="170">
        <f>ROUND(E557*P557,2)</f>
        <v>0</v>
      </c>
      <c r="R557" s="170" t="s">
        <v>386</v>
      </c>
      <c r="S557" s="170" t="s">
        <v>154</v>
      </c>
      <c r="T557" s="171" t="s">
        <v>155</v>
      </c>
      <c r="U557" s="172">
        <v>2.009</v>
      </c>
      <c r="V557" s="172">
        <f>ROUND(E557*U557,2)</f>
        <v>22.21</v>
      </c>
      <c r="W557" s="172"/>
      <c r="X557" s="172" t="s">
        <v>691</v>
      </c>
      <c r="Y557" s="173"/>
      <c r="Z557" s="173"/>
      <c r="AA557" s="173"/>
      <c r="AB557" s="173"/>
      <c r="AC557" s="173"/>
      <c r="AD557" s="173"/>
      <c r="AE557" s="173"/>
      <c r="AF557" s="173"/>
      <c r="AG557" s="173" t="s">
        <v>692</v>
      </c>
      <c r="AH557" s="173"/>
      <c r="AI557" s="173"/>
      <c r="AJ557" s="173"/>
      <c r="AK557" s="173"/>
      <c r="AL557" s="173"/>
      <c r="AM557" s="173"/>
      <c r="AN557" s="173"/>
      <c r="AO557" s="173"/>
      <c r="AP557" s="173"/>
      <c r="AQ557" s="173"/>
      <c r="AR557" s="173"/>
      <c r="AS557" s="173"/>
      <c r="AT557" s="173"/>
      <c r="AU557" s="173"/>
      <c r="AV557" s="173"/>
      <c r="AW557" s="173"/>
      <c r="AX557" s="173"/>
      <c r="AY557" s="173"/>
      <c r="AZ557" s="173"/>
      <c r="BA557" s="173"/>
      <c r="BB557" s="173"/>
      <c r="BC557" s="173"/>
      <c r="BD557" s="173"/>
      <c r="BE557" s="173"/>
      <c r="BF557" s="173"/>
      <c r="BG557" s="173"/>
      <c r="BH557" s="173"/>
    </row>
    <row r="558" spans="1:60" s="14" customFormat="1" ht="15" outlineLevel="1">
      <c r="A558" s="174">
        <v>115</v>
      </c>
      <c r="B558" s="175" t="s">
        <v>700</v>
      </c>
      <c r="C558" s="139" t="s">
        <v>701</v>
      </c>
      <c r="D558" s="176" t="s">
        <v>491</v>
      </c>
      <c r="E558" s="177">
        <v>15.79022</v>
      </c>
      <c r="F558" s="178"/>
      <c r="G558" s="179">
        <f>ROUND(E558*F558,2)</f>
        <v>0</v>
      </c>
      <c r="H558" s="178"/>
      <c r="I558" s="179">
        <f>ROUND(E558*H558,2)</f>
        <v>0</v>
      </c>
      <c r="J558" s="178"/>
      <c r="K558" s="179">
        <f>ROUND(E558*J558,2)</f>
        <v>0</v>
      </c>
      <c r="L558" s="179">
        <v>21</v>
      </c>
      <c r="M558" s="179">
        <f>G558*(1+L558/100)</f>
        <v>0</v>
      </c>
      <c r="N558" s="179">
        <v>0</v>
      </c>
      <c r="O558" s="179">
        <f>ROUND(E558*N558,2)</f>
        <v>0</v>
      </c>
      <c r="P558" s="179">
        <v>0</v>
      </c>
      <c r="Q558" s="179">
        <f>ROUND(E558*P558,2)</f>
        <v>0</v>
      </c>
      <c r="R558" s="179" t="s">
        <v>386</v>
      </c>
      <c r="S558" s="179" t="s">
        <v>154</v>
      </c>
      <c r="T558" s="180" t="s">
        <v>155</v>
      </c>
      <c r="U558" s="172">
        <v>0.49</v>
      </c>
      <c r="V558" s="172">
        <f>ROUND(E558*U558,2)</f>
        <v>7.74</v>
      </c>
      <c r="W558" s="172"/>
      <c r="X558" s="172" t="s">
        <v>691</v>
      </c>
      <c r="Y558" s="173"/>
      <c r="Z558" s="173"/>
      <c r="AA558" s="173"/>
      <c r="AB558" s="173"/>
      <c r="AC558" s="173"/>
      <c r="AD558" s="173"/>
      <c r="AE558" s="173"/>
      <c r="AF558" s="173"/>
      <c r="AG558" s="173" t="s">
        <v>692</v>
      </c>
      <c r="AH558" s="173"/>
      <c r="AI558" s="173"/>
      <c r="AJ558" s="173"/>
      <c r="AK558" s="173"/>
      <c r="AL558" s="173"/>
      <c r="AM558" s="173"/>
      <c r="AN558" s="173"/>
      <c r="AO558" s="173"/>
      <c r="AP558" s="173"/>
      <c r="AQ558" s="173"/>
      <c r="AR558" s="173"/>
      <c r="AS558" s="173"/>
      <c r="AT558" s="173"/>
      <c r="AU558" s="173"/>
      <c r="AV558" s="173"/>
      <c r="AW558" s="173"/>
      <c r="AX558" s="173"/>
      <c r="AY558" s="173"/>
      <c r="AZ558" s="173"/>
      <c r="BA558" s="173"/>
      <c r="BB558" s="173"/>
      <c r="BC558" s="173"/>
      <c r="BD558" s="173"/>
      <c r="BE558" s="173"/>
      <c r="BF558" s="173"/>
      <c r="BG558" s="173"/>
      <c r="BH558" s="173"/>
    </row>
    <row r="559" spans="1:60" s="14" customFormat="1" ht="15" outlineLevel="1">
      <c r="A559" s="181"/>
      <c r="B559" s="182"/>
      <c r="C559" s="346" t="s">
        <v>702</v>
      </c>
      <c r="D559" s="347"/>
      <c r="E559" s="347"/>
      <c r="F559" s="347"/>
      <c r="G559" s="347"/>
      <c r="H559" s="172"/>
      <c r="I559" s="172"/>
      <c r="J559" s="172"/>
      <c r="K559" s="172"/>
      <c r="L559" s="172"/>
      <c r="M559" s="172"/>
      <c r="N559" s="172"/>
      <c r="O559" s="172"/>
      <c r="P559" s="172"/>
      <c r="Q559" s="172"/>
      <c r="R559" s="172"/>
      <c r="S559" s="172"/>
      <c r="T559" s="172"/>
      <c r="U559" s="172"/>
      <c r="V559" s="172"/>
      <c r="W559" s="172"/>
      <c r="X559" s="172"/>
      <c r="Y559" s="173"/>
      <c r="Z559" s="173"/>
      <c r="AA559" s="173"/>
      <c r="AB559" s="173"/>
      <c r="AC559" s="173"/>
      <c r="AD559" s="173"/>
      <c r="AE559" s="173"/>
      <c r="AF559" s="173"/>
      <c r="AG559" s="173" t="s">
        <v>195</v>
      </c>
      <c r="AH559" s="173"/>
      <c r="AI559" s="173"/>
      <c r="AJ559" s="173"/>
      <c r="AK559" s="173"/>
      <c r="AL559" s="173"/>
      <c r="AM559" s="173"/>
      <c r="AN559" s="173"/>
      <c r="AO559" s="173"/>
      <c r="AP559" s="173"/>
      <c r="AQ559" s="173"/>
      <c r="AR559" s="173"/>
      <c r="AS559" s="173"/>
      <c r="AT559" s="173"/>
      <c r="AU559" s="173"/>
      <c r="AV559" s="173"/>
      <c r="AW559" s="173"/>
      <c r="AX559" s="173"/>
      <c r="AY559" s="173"/>
      <c r="AZ559" s="173"/>
      <c r="BA559" s="173"/>
      <c r="BB559" s="173"/>
      <c r="BC559" s="173"/>
      <c r="BD559" s="173"/>
      <c r="BE559" s="173"/>
      <c r="BF559" s="173"/>
      <c r="BG559" s="173"/>
      <c r="BH559" s="173"/>
    </row>
    <row r="560" spans="1:60" s="14" customFormat="1" ht="15" outlineLevel="1">
      <c r="A560" s="165">
        <v>116</v>
      </c>
      <c r="B560" s="166" t="s">
        <v>703</v>
      </c>
      <c r="C560" s="155" t="s">
        <v>704</v>
      </c>
      <c r="D560" s="167" t="s">
        <v>491</v>
      </c>
      <c r="E560" s="168">
        <v>221.06306</v>
      </c>
      <c r="F560" s="169"/>
      <c r="G560" s="170">
        <f>ROUND(E560*F560,2)</f>
        <v>0</v>
      </c>
      <c r="H560" s="169"/>
      <c r="I560" s="170">
        <f>ROUND(E560*H560,2)</f>
        <v>0</v>
      </c>
      <c r="J560" s="169"/>
      <c r="K560" s="170">
        <f>ROUND(E560*J560,2)</f>
        <v>0</v>
      </c>
      <c r="L560" s="170">
        <v>21</v>
      </c>
      <c r="M560" s="170">
        <f>G560*(1+L560/100)</f>
        <v>0</v>
      </c>
      <c r="N560" s="170">
        <v>0</v>
      </c>
      <c r="O560" s="170">
        <f>ROUND(E560*N560,2)</f>
        <v>0</v>
      </c>
      <c r="P560" s="170">
        <v>0</v>
      </c>
      <c r="Q560" s="170">
        <f>ROUND(E560*P560,2)</f>
        <v>0</v>
      </c>
      <c r="R560" s="170" t="s">
        <v>386</v>
      </c>
      <c r="S560" s="170" t="s">
        <v>154</v>
      </c>
      <c r="T560" s="171" t="s">
        <v>155</v>
      </c>
      <c r="U560" s="172">
        <v>0</v>
      </c>
      <c r="V560" s="172">
        <f>ROUND(E560*U560,2)</f>
        <v>0</v>
      </c>
      <c r="W560" s="172"/>
      <c r="X560" s="172" t="s">
        <v>691</v>
      </c>
      <c r="Y560" s="173"/>
      <c r="Z560" s="173"/>
      <c r="AA560" s="173"/>
      <c r="AB560" s="173"/>
      <c r="AC560" s="173"/>
      <c r="AD560" s="173"/>
      <c r="AE560" s="173"/>
      <c r="AF560" s="173"/>
      <c r="AG560" s="173" t="s">
        <v>692</v>
      </c>
      <c r="AH560" s="173"/>
      <c r="AI560" s="173"/>
      <c r="AJ560" s="173"/>
      <c r="AK560" s="173"/>
      <c r="AL560" s="173"/>
      <c r="AM560" s="173"/>
      <c r="AN560" s="173"/>
      <c r="AO560" s="173"/>
      <c r="AP560" s="173"/>
      <c r="AQ560" s="173"/>
      <c r="AR560" s="173"/>
      <c r="AS560" s="173"/>
      <c r="AT560" s="173"/>
      <c r="AU560" s="173"/>
      <c r="AV560" s="173"/>
      <c r="AW560" s="173"/>
      <c r="AX560" s="173"/>
      <c r="AY560" s="173"/>
      <c r="AZ560" s="173"/>
      <c r="BA560" s="173"/>
      <c r="BB560" s="173"/>
      <c r="BC560" s="173"/>
      <c r="BD560" s="173"/>
      <c r="BE560" s="173"/>
      <c r="BF560" s="173"/>
      <c r="BG560" s="173"/>
      <c r="BH560" s="173"/>
    </row>
    <row r="561" spans="1:60" s="14" customFormat="1" ht="15" outlineLevel="1">
      <c r="A561" s="165">
        <v>117</v>
      </c>
      <c r="B561" s="166" t="s">
        <v>705</v>
      </c>
      <c r="C561" s="155" t="s">
        <v>706</v>
      </c>
      <c r="D561" s="167" t="s">
        <v>491</v>
      </c>
      <c r="E561" s="168">
        <v>15.79022</v>
      </c>
      <c r="F561" s="169"/>
      <c r="G561" s="170">
        <f>ROUND(E561*F561,2)</f>
        <v>0</v>
      </c>
      <c r="H561" s="169"/>
      <c r="I561" s="170">
        <f>ROUND(E561*H561,2)</f>
        <v>0</v>
      </c>
      <c r="J561" s="169"/>
      <c r="K561" s="170">
        <f>ROUND(E561*J561,2)</f>
        <v>0</v>
      </c>
      <c r="L561" s="170">
        <v>21</v>
      </c>
      <c r="M561" s="170">
        <f>G561*(1+L561/100)</f>
        <v>0</v>
      </c>
      <c r="N561" s="170">
        <v>0</v>
      </c>
      <c r="O561" s="170">
        <f>ROUND(E561*N561,2)</f>
        <v>0</v>
      </c>
      <c r="P561" s="170">
        <v>0</v>
      </c>
      <c r="Q561" s="170">
        <f>ROUND(E561*P561,2)</f>
        <v>0</v>
      </c>
      <c r="R561" s="170" t="s">
        <v>386</v>
      </c>
      <c r="S561" s="170" t="s">
        <v>154</v>
      </c>
      <c r="T561" s="171" t="s">
        <v>155</v>
      </c>
      <c r="U561" s="172">
        <v>0.942</v>
      </c>
      <c r="V561" s="172">
        <f>ROUND(E561*U561,2)</f>
        <v>14.87</v>
      </c>
      <c r="W561" s="172"/>
      <c r="X561" s="172" t="s">
        <v>691</v>
      </c>
      <c r="Y561" s="173"/>
      <c r="Z561" s="173"/>
      <c r="AA561" s="173"/>
      <c r="AB561" s="173"/>
      <c r="AC561" s="173"/>
      <c r="AD561" s="173"/>
      <c r="AE561" s="173"/>
      <c r="AF561" s="173"/>
      <c r="AG561" s="173" t="s">
        <v>692</v>
      </c>
      <c r="AH561" s="173"/>
      <c r="AI561" s="173"/>
      <c r="AJ561" s="173"/>
      <c r="AK561" s="173"/>
      <c r="AL561" s="173"/>
      <c r="AM561" s="173"/>
      <c r="AN561" s="173"/>
      <c r="AO561" s="173"/>
      <c r="AP561" s="173"/>
      <c r="AQ561" s="173"/>
      <c r="AR561" s="173"/>
      <c r="AS561" s="173"/>
      <c r="AT561" s="173"/>
      <c r="AU561" s="173"/>
      <c r="AV561" s="173"/>
      <c r="AW561" s="173"/>
      <c r="AX561" s="173"/>
      <c r="AY561" s="173"/>
      <c r="AZ561" s="173"/>
      <c r="BA561" s="173"/>
      <c r="BB561" s="173"/>
      <c r="BC561" s="173"/>
      <c r="BD561" s="173"/>
      <c r="BE561" s="173"/>
      <c r="BF561" s="173"/>
      <c r="BG561" s="173"/>
      <c r="BH561" s="173"/>
    </row>
    <row r="562" spans="1:60" s="14" customFormat="1" ht="22.5" outlineLevel="1">
      <c r="A562" s="165">
        <v>118</v>
      </c>
      <c r="B562" s="166" t="s">
        <v>707</v>
      </c>
      <c r="C562" s="155" t="s">
        <v>708</v>
      </c>
      <c r="D562" s="167" t="s">
        <v>491</v>
      </c>
      <c r="E562" s="168">
        <v>63.16087</v>
      </c>
      <c r="F562" s="169"/>
      <c r="G562" s="170">
        <f>ROUND(E562*F562,2)</f>
        <v>0</v>
      </c>
      <c r="H562" s="169"/>
      <c r="I562" s="170">
        <f>ROUND(E562*H562,2)</f>
        <v>0</v>
      </c>
      <c r="J562" s="169"/>
      <c r="K562" s="170">
        <f>ROUND(E562*J562,2)</f>
        <v>0</v>
      </c>
      <c r="L562" s="170">
        <v>21</v>
      </c>
      <c r="M562" s="170">
        <f>G562*(1+L562/100)</f>
        <v>0</v>
      </c>
      <c r="N562" s="170">
        <v>0</v>
      </c>
      <c r="O562" s="170">
        <f>ROUND(E562*N562,2)</f>
        <v>0</v>
      </c>
      <c r="P562" s="170">
        <v>0</v>
      </c>
      <c r="Q562" s="170">
        <f>ROUND(E562*P562,2)</f>
        <v>0</v>
      </c>
      <c r="R562" s="170" t="s">
        <v>386</v>
      </c>
      <c r="S562" s="170" t="s">
        <v>154</v>
      </c>
      <c r="T562" s="171" t="s">
        <v>155</v>
      </c>
      <c r="U562" s="172">
        <v>0.105</v>
      </c>
      <c r="V562" s="172">
        <f>ROUND(E562*U562,2)</f>
        <v>6.63</v>
      </c>
      <c r="W562" s="172"/>
      <c r="X562" s="172" t="s">
        <v>691</v>
      </c>
      <c r="Y562" s="173"/>
      <c r="Z562" s="173"/>
      <c r="AA562" s="173"/>
      <c r="AB562" s="173"/>
      <c r="AC562" s="173"/>
      <c r="AD562" s="173"/>
      <c r="AE562" s="173"/>
      <c r="AF562" s="173"/>
      <c r="AG562" s="173" t="s">
        <v>692</v>
      </c>
      <c r="AH562" s="173"/>
      <c r="AI562" s="173"/>
      <c r="AJ562" s="173"/>
      <c r="AK562" s="173"/>
      <c r="AL562" s="173"/>
      <c r="AM562" s="173"/>
      <c r="AN562" s="173"/>
      <c r="AO562" s="173"/>
      <c r="AP562" s="173"/>
      <c r="AQ562" s="173"/>
      <c r="AR562" s="173"/>
      <c r="AS562" s="173"/>
      <c r="AT562" s="173"/>
      <c r="AU562" s="173"/>
      <c r="AV562" s="173"/>
      <c r="AW562" s="173"/>
      <c r="AX562" s="173"/>
      <c r="AY562" s="173"/>
      <c r="AZ562" s="173"/>
      <c r="BA562" s="173"/>
      <c r="BB562" s="173"/>
      <c r="BC562" s="173"/>
      <c r="BD562" s="173"/>
      <c r="BE562" s="173"/>
      <c r="BF562" s="173"/>
      <c r="BG562" s="173"/>
      <c r="BH562" s="173"/>
    </row>
    <row r="563" spans="1:60" s="14" customFormat="1" ht="15" outlineLevel="1">
      <c r="A563" s="165">
        <v>119</v>
      </c>
      <c r="B563" s="166" t="s">
        <v>709</v>
      </c>
      <c r="C563" s="155" t="s">
        <v>710</v>
      </c>
      <c r="D563" s="167" t="s">
        <v>491</v>
      </c>
      <c r="E563" s="168">
        <v>15.79022</v>
      </c>
      <c r="F563" s="169"/>
      <c r="G563" s="170">
        <f>ROUND(E563*F563,2)</f>
        <v>0</v>
      </c>
      <c r="H563" s="169"/>
      <c r="I563" s="170">
        <f>ROUND(E563*H563,2)</f>
        <v>0</v>
      </c>
      <c r="J563" s="169"/>
      <c r="K563" s="170">
        <f>ROUND(E563*J563,2)</f>
        <v>0</v>
      </c>
      <c r="L563" s="170">
        <v>21</v>
      </c>
      <c r="M563" s="170">
        <f>G563*(1+L563/100)</f>
        <v>0</v>
      </c>
      <c r="N563" s="170">
        <v>0</v>
      </c>
      <c r="O563" s="170">
        <f>ROUND(E563*N563,2)</f>
        <v>0</v>
      </c>
      <c r="P563" s="170">
        <v>0</v>
      </c>
      <c r="Q563" s="170">
        <f>ROUND(E563*P563,2)</f>
        <v>0</v>
      </c>
      <c r="R563" s="170" t="s">
        <v>386</v>
      </c>
      <c r="S563" s="170" t="s">
        <v>154</v>
      </c>
      <c r="T563" s="171" t="s">
        <v>711</v>
      </c>
      <c r="U563" s="172">
        <v>0</v>
      </c>
      <c r="V563" s="172">
        <f>ROUND(E563*U563,2)</f>
        <v>0</v>
      </c>
      <c r="W563" s="172"/>
      <c r="X563" s="172" t="s">
        <v>691</v>
      </c>
      <c r="Y563" s="173"/>
      <c r="Z563" s="173"/>
      <c r="AA563" s="173"/>
      <c r="AB563" s="173"/>
      <c r="AC563" s="173"/>
      <c r="AD563" s="173"/>
      <c r="AE563" s="173"/>
      <c r="AF563" s="173"/>
      <c r="AG563" s="173" t="s">
        <v>692</v>
      </c>
      <c r="AH563" s="173"/>
      <c r="AI563" s="173"/>
      <c r="AJ563" s="173"/>
      <c r="AK563" s="173"/>
      <c r="AL563" s="173"/>
      <c r="AM563" s="173"/>
      <c r="AN563" s="173"/>
      <c r="AO563" s="173"/>
      <c r="AP563" s="173"/>
      <c r="AQ563" s="173"/>
      <c r="AR563" s="173"/>
      <c r="AS563" s="173"/>
      <c r="AT563" s="173"/>
      <c r="AU563" s="173"/>
      <c r="AV563" s="173"/>
      <c r="AW563" s="173"/>
      <c r="AX563" s="173"/>
      <c r="AY563" s="173"/>
      <c r="AZ563" s="173"/>
      <c r="BA563" s="173"/>
      <c r="BB563" s="173"/>
      <c r="BC563" s="173"/>
      <c r="BD563" s="173"/>
      <c r="BE563" s="173"/>
      <c r="BF563" s="173"/>
      <c r="BG563" s="173"/>
      <c r="BH563" s="173"/>
    </row>
    <row r="564" spans="1:60" s="14" customFormat="1" ht="15" outlineLevel="1">
      <c r="A564" s="174">
        <v>120</v>
      </c>
      <c r="B564" s="175" t="s">
        <v>712</v>
      </c>
      <c r="C564" s="139" t="s">
        <v>713</v>
      </c>
      <c r="D564" s="176" t="s">
        <v>491</v>
      </c>
      <c r="E564" s="177">
        <v>15.79022</v>
      </c>
      <c r="F564" s="178"/>
      <c r="G564" s="179">
        <f>ROUND(E564*F564,2)</f>
        <v>0</v>
      </c>
      <c r="H564" s="178"/>
      <c r="I564" s="179">
        <f>ROUND(E564*H564,2)</f>
        <v>0</v>
      </c>
      <c r="J564" s="178"/>
      <c r="K564" s="179">
        <f>ROUND(E564*J564,2)</f>
        <v>0</v>
      </c>
      <c r="L564" s="179">
        <v>21</v>
      </c>
      <c r="M564" s="179">
        <f>G564*(1+L564/100)</f>
        <v>0</v>
      </c>
      <c r="N564" s="179">
        <v>0</v>
      </c>
      <c r="O564" s="179">
        <f>ROUND(E564*N564,2)</f>
        <v>0</v>
      </c>
      <c r="P564" s="179">
        <v>0</v>
      </c>
      <c r="Q564" s="179">
        <f>ROUND(E564*P564,2)</f>
        <v>0</v>
      </c>
      <c r="R564" s="179" t="s">
        <v>714</v>
      </c>
      <c r="S564" s="179" t="s">
        <v>154</v>
      </c>
      <c r="T564" s="180" t="s">
        <v>155</v>
      </c>
      <c r="U564" s="172">
        <v>0.006</v>
      </c>
      <c r="V564" s="172">
        <f>ROUND(E564*U564,2)</f>
        <v>0.09</v>
      </c>
      <c r="W564" s="172"/>
      <c r="X564" s="172" t="s">
        <v>691</v>
      </c>
      <c r="Y564" s="173"/>
      <c r="Z564" s="173"/>
      <c r="AA564" s="173"/>
      <c r="AB564" s="173"/>
      <c r="AC564" s="173"/>
      <c r="AD564" s="173"/>
      <c r="AE564" s="173"/>
      <c r="AF564" s="173"/>
      <c r="AG564" s="173" t="s">
        <v>692</v>
      </c>
      <c r="AH564" s="173"/>
      <c r="AI564" s="173"/>
      <c r="AJ564" s="173"/>
      <c r="AK564" s="173"/>
      <c r="AL564" s="173"/>
      <c r="AM564" s="173"/>
      <c r="AN564" s="173"/>
      <c r="AO564" s="173"/>
      <c r="AP564" s="173"/>
      <c r="AQ564" s="173"/>
      <c r="AR564" s="173"/>
      <c r="AS564" s="173"/>
      <c r="AT564" s="173"/>
      <c r="AU564" s="173"/>
      <c r="AV564" s="173"/>
      <c r="AW564" s="173"/>
      <c r="AX564" s="173"/>
      <c r="AY564" s="173"/>
      <c r="AZ564" s="173"/>
      <c r="BA564" s="173"/>
      <c r="BB564" s="173"/>
      <c r="BC564" s="173"/>
      <c r="BD564" s="173"/>
      <c r="BE564" s="173"/>
      <c r="BF564" s="173"/>
      <c r="BG564" s="173"/>
      <c r="BH564" s="173"/>
    </row>
    <row r="565" spans="1:60" s="14" customFormat="1" ht="15" outlineLevel="1">
      <c r="A565" s="181"/>
      <c r="B565" s="182"/>
      <c r="C565" s="348" t="s">
        <v>715</v>
      </c>
      <c r="D565" s="349"/>
      <c r="E565" s="349"/>
      <c r="F565" s="349"/>
      <c r="G565" s="349"/>
      <c r="H565" s="172"/>
      <c r="I565" s="172"/>
      <c r="J565" s="172"/>
      <c r="K565" s="172"/>
      <c r="L565" s="172"/>
      <c r="M565" s="172"/>
      <c r="N565" s="172"/>
      <c r="O565" s="172"/>
      <c r="P565" s="172"/>
      <c r="Q565" s="172"/>
      <c r="R565" s="172"/>
      <c r="S565" s="172"/>
      <c r="T565" s="172"/>
      <c r="U565" s="172"/>
      <c r="V565" s="172"/>
      <c r="W565" s="172"/>
      <c r="X565" s="172"/>
      <c r="Y565" s="173"/>
      <c r="Z565" s="173"/>
      <c r="AA565" s="173"/>
      <c r="AB565" s="173"/>
      <c r="AC565" s="173"/>
      <c r="AD565" s="173"/>
      <c r="AE565" s="173"/>
      <c r="AF565" s="173"/>
      <c r="AG565" s="173" t="s">
        <v>159</v>
      </c>
      <c r="AH565" s="173"/>
      <c r="AI565" s="173"/>
      <c r="AJ565" s="173"/>
      <c r="AK565" s="173"/>
      <c r="AL565" s="173"/>
      <c r="AM565" s="173"/>
      <c r="AN565" s="173"/>
      <c r="AO565" s="173"/>
      <c r="AP565" s="173"/>
      <c r="AQ565" s="173"/>
      <c r="AR565" s="173"/>
      <c r="AS565" s="173"/>
      <c r="AT565" s="173"/>
      <c r="AU565" s="173"/>
      <c r="AV565" s="173"/>
      <c r="AW565" s="173"/>
      <c r="AX565" s="173"/>
      <c r="AY565" s="173"/>
      <c r="AZ565" s="173"/>
      <c r="BA565" s="173"/>
      <c r="BB565" s="173"/>
      <c r="BC565" s="173"/>
      <c r="BD565" s="173"/>
      <c r="BE565" s="173"/>
      <c r="BF565" s="173"/>
      <c r="BG565" s="173"/>
      <c r="BH565" s="173"/>
    </row>
    <row r="566" spans="1:33" s="14" customFormat="1" ht="15">
      <c r="A566" s="193"/>
      <c r="B566" s="194"/>
      <c r="C566" s="162"/>
      <c r="D566" s="195"/>
      <c r="E566" s="193"/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E566" s="14">
        <v>15</v>
      </c>
      <c r="AF566" s="14">
        <v>21</v>
      </c>
      <c r="AG566" s="14" t="s">
        <v>135</v>
      </c>
    </row>
    <row r="567" spans="1:33" s="14" customFormat="1" ht="15">
      <c r="A567" s="196"/>
      <c r="B567" s="197" t="s">
        <v>20</v>
      </c>
      <c r="C567" s="163"/>
      <c r="D567" s="198"/>
      <c r="E567" s="199"/>
      <c r="F567" s="199"/>
      <c r="G567" s="200">
        <f>G8+G19+G44+G161+G195+G229+G231+G250+G337+G340+G357+G367+G393+G416+G452+G459+G519+G527+G550</f>
        <v>0</v>
      </c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E567" s="14">
        <f>SUMIF(L7:L565,AE566,G7:G565)</f>
        <v>0</v>
      </c>
      <c r="AF567" s="14">
        <f>SUMIF(L7:L565,AF566,G7:G565)</f>
        <v>0</v>
      </c>
      <c r="AG567" s="14" t="s">
        <v>736</v>
      </c>
    </row>
    <row r="568" spans="2:33" s="14" customFormat="1" ht="15">
      <c r="B568" s="201"/>
      <c r="C568" s="164"/>
      <c r="D568" s="202"/>
      <c r="AG568" s="14" t="s">
        <v>737</v>
      </c>
    </row>
    <row r="569" spans="2:4" s="14" customFormat="1" ht="15">
      <c r="B569" s="201"/>
      <c r="C569" s="201"/>
      <c r="D569" s="202"/>
    </row>
    <row r="570" ht="15" customHeight="1">
      <c r="D570" s="85"/>
    </row>
    <row r="571" ht="15" customHeight="1">
      <c r="D571" s="85"/>
    </row>
    <row r="572" ht="15" customHeight="1">
      <c r="D572" s="85"/>
    </row>
    <row r="573" ht="15" customHeight="1">
      <c r="D573" s="85"/>
    </row>
    <row r="574" ht="15" customHeight="1">
      <c r="D574" s="85"/>
    </row>
    <row r="575" ht="15" customHeight="1">
      <c r="D575" s="85"/>
    </row>
    <row r="576" ht="15" customHeight="1">
      <c r="D576" s="85"/>
    </row>
    <row r="577" ht="15" customHeight="1">
      <c r="D577" s="85"/>
    </row>
    <row r="578" ht="15" customHeight="1">
      <c r="D578" s="85"/>
    </row>
    <row r="579" ht="15" customHeight="1">
      <c r="D579" s="85"/>
    </row>
    <row r="580" ht="15" customHeight="1">
      <c r="D580" s="85"/>
    </row>
    <row r="581" ht="15" customHeight="1">
      <c r="D581" s="85"/>
    </row>
    <row r="582" ht="15" customHeight="1">
      <c r="D582" s="85"/>
    </row>
    <row r="583" ht="15" customHeight="1">
      <c r="D583" s="85"/>
    </row>
    <row r="584" ht="15" customHeight="1">
      <c r="D584" s="85"/>
    </row>
    <row r="585" ht="15" customHeight="1">
      <c r="D585" s="85"/>
    </row>
    <row r="586" ht="15" customHeight="1">
      <c r="D586" s="85"/>
    </row>
    <row r="587" ht="15" customHeight="1">
      <c r="D587" s="85"/>
    </row>
    <row r="588" ht="15" customHeight="1">
      <c r="D588" s="85"/>
    </row>
    <row r="589" ht="15" customHeight="1">
      <c r="D589" s="85"/>
    </row>
    <row r="590" ht="15" customHeight="1">
      <c r="D590" s="85"/>
    </row>
    <row r="591" ht="15" customHeight="1">
      <c r="D591" s="85"/>
    </row>
    <row r="592" ht="15" customHeight="1">
      <c r="D592" s="85"/>
    </row>
    <row r="593" ht="15" customHeight="1">
      <c r="D593" s="85"/>
    </row>
    <row r="594" ht="15" customHeight="1">
      <c r="D594" s="85"/>
    </row>
    <row r="595" ht="15" customHeight="1">
      <c r="D595" s="85"/>
    </row>
    <row r="596" ht="15" customHeight="1">
      <c r="D596" s="85"/>
    </row>
    <row r="597" ht="15" customHeight="1">
      <c r="D597" s="85"/>
    </row>
    <row r="598" ht="15" customHeight="1">
      <c r="D598" s="85"/>
    </row>
    <row r="599" ht="15" customHeight="1">
      <c r="D599" s="85"/>
    </row>
    <row r="600" ht="15" customHeight="1">
      <c r="D600" s="85"/>
    </row>
    <row r="601" ht="15" customHeight="1">
      <c r="D601" s="85"/>
    </row>
    <row r="602" ht="15" customHeight="1">
      <c r="D602" s="85"/>
    </row>
    <row r="603" ht="15" customHeight="1">
      <c r="D603" s="85"/>
    </row>
    <row r="604" ht="15" customHeight="1">
      <c r="D604" s="85"/>
    </row>
    <row r="605" ht="15" customHeight="1">
      <c r="D605" s="85"/>
    </row>
    <row r="606" ht="15" customHeight="1">
      <c r="D606" s="85"/>
    </row>
    <row r="607" ht="15" customHeight="1">
      <c r="D607" s="85"/>
    </row>
    <row r="608" ht="15" customHeight="1">
      <c r="D608" s="85"/>
    </row>
    <row r="609" ht="15" customHeight="1">
      <c r="D609" s="85"/>
    </row>
    <row r="610" ht="15" customHeight="1">
      <c r="D610" s="85"/>
    </row>
    <row r="611" ht="15" customHeight="1">
      <c r="D611" s="85"/>
    </row>
    <row r="612" ht="15" customHeight="1">
      <c r="D612" s="85"/>
    </row>
    <row r="613" ht="15" customHeight="1">
      <c r="D613" s="85"/>
    </row>
    <row r="614" ht="15" customHeight="1">
      <c r="D614" s="85"/>
    </row>
    <row r="615" ht="15" customHeight="1">
      <c r="D615" s="85"/>
    </row>
    <row r="616" ht="15" customHeight="1">
      <c r="D616" s="85"/>
    </row>
    <row r="617" ht="15" customHeight="1">
      <c r="D617" s="85"/>
    </row>
    <row r="618" ht="15" customHeight="1">
      <c r="D618" s="85"/>
    </row>
    <row r="619" ht="15" customHeight="1">
      <c r="D619" s="85"/>
    </row>
    <row r="620" ht="15" customHeight="1">
      <c r="D620" s="85"/>
    </row>
    <row r="621" ht="15" customHeight="1">
      <c r="D621" s="85"/>
    </row>
    <row r="622" ht="15" customHeight="1">
      <c r="D622" s="85"/>
    </row>
    <row r="623" ht="15" customHeight="1">
      <c r="D623" s="85"/>
    </row>
    <row r="624" ht="15" customHeight="1">
      <c r="D624" s="85"/>
    </row>
    <row r="625" ht="15" customHeight="1">
      <c r="D625" s="85"/>
    </row>
    <row r="626" ht="15" customHeight="1">
      <c r="D626" s="85"/>
    </row>
    <row r="627" ht="15" customHeight="1">
      <c r="D627" s="85"/>
    </row>
    <row r="628" ht="15" customHeight="1">
      <c r="D628" s="85"/>
    </row>
    <row r="629" ht="15" customHeight="1">
      <c r="D629" s="85"/>
    </row>
    <row r="630" ht="15" customHeight="1">
      <c r="D630" s="85"/>
    </row>
    <row r="631" ht="15" customHeight="1">
      <c r="D631" s="85"/>
    </row>
    <row r="632" ht="15" customHeight="1">
      <c r="D632" s="85"/>
    </row>
    <row r="633" ht="15" customHeight="1">
      <c r="D633" s="85"/>
    </row>
    <row r="634" ht="15" customHeight="1">
      <c r="D634" s="85"/>
    </row>
    <row r="635" ht="15" customHeight="1">
      <c r="D635" s="85"/>
    </row>
    <row r="636" ht="15" customHeight="1">
      <c r="D636" s="85"/>
    </row>
    <row r="637" ht="15" customHeight="1">
      <c r="D637" s="85"/>
    </row>
    <row r="638" ht="15" customHeight="1">
      <c r="D638" s="85"/>
    </row>
    <row r="639" ht="15" customHeight="1">
      <c r="D639" s="85"/>
    </row>
    <row r="640" ht="15" customHeight="1">
      <c r="D640" s="85"/>
    </row>
    <row r="641" ht="15" customHeight="1">
      <c r="D641" s="85"/>
    </row>
    <row r="642" ht="15" customHeight="1">
      <c r="D642" s="85"/>
    </row>
    <row r="643" ht="15" customHeight="1">
      <c r="D643" s="85"/>
    </row>
    <row r="644" ht="15" customHeight="1">
      <c r="D644" s="85"/>
    </row>
    <row r="645" ht="15" customHeight="1">
      <c r="D645" s="85"/>
    </row>
    <row r="646" ht="15" customHeight="1">
      <c r="D646" s="85"/>
    </row>
    <row r="647" ht="15" customHeight="1">
      <c r="D647" s="85"/>
    </row>
    <row r="648" ht="15" customHeight="1">
      <c r="D648" s="85"/>
    </row>
    <row r="649" ht="15" customHeight="1">
      <c r="D649" s="85"/>
    </row>
    <row r="650" ht="15" customHeight="1">
      <c r="D650" s="85"/>
    </row>
    <row r="651" ht="15" customHeight="1">
      <c r="D651" s="85"/>
    </row>
    <row r="652" ht="15" customHeight="1">
      <c r="D652" s="85"/>
    </row>
    <row r="653" ht="15" customHeight="1">
      <c r="D653" s="85"/>
    </row>
    <row r="654" ht="15" customHeight="1">
      <c r="D654" s="85"/>
    </row>
    <row r="655" ht="15" customHeight="1">
      <c r="D655" s="85"/>
    </row>
    <row r="656" ht="15" customHeight="1">
      <c r="D656" s="85"/>
    </row>
    <row r="657" ht="15" customHeight="1">
      <c r="D657" s="85"/>
    </row>
    <row r="658" ht="15" customHeight="1">
      <c r="D658" s="85"/>
    </row>
    <row r="659" ht="15" customHeight="1">
      <c r="D659" s="85"/>
    </row>
    <row r="660" ht="15" customHeight="1">
      <c r="D660" s="85"/>
    </row>
    <row r="661" ht="15" customHeight="1">
      <c r="D661" s="85"/>
    </row>
    <row r="662" ht="15" customHeight="1">
      <c r="D662" s="85"/>
    </row>
    <row r="663" ht="15" customHeight="1">
      <c r="D663" s="85"/>
    </row>
    <row r="664" ht="15" customHeight="1">
      <c r="D664" s="85"/>
    </row>
    <row r="665" ht="15" customHeight="1">
      <c r="D665" s="85"/>
    </row>
    <row r="666" ht="15" customHeight="1">
      <c r="D666" s="85"/>
    </row>
    <row r="667" ht="15" customHeight="1">
      <c r="D667" s="85"/>
    </row>
    <row r="668" ht="15" customHeight="1">
      <c r="D668" s="85"/>
    </row>
    <row r="669" ht="15" customHeight="1">
      <c r="D669" s="85"/>
    </row>
    <row r="670" ht="15" customHeight="1">
      <c r="D670" s="85"/>
    </row>
    <row r="671" ht="15" customHeight="1">
      <c r="D671" s="85"/>
    </row>
    <row r="672" ht="15" customHeight="1">
      <c r="D672" s="85"/>
    </row>
    <row r="673" ht="15" customHeight="1">
      <c r="D673" s="85"/>
    </row>
    <row r="674" ht="15" customHeight="1">
      <c r="D674" s="85"/>
    </row>
    <row r="675" ht="15" customHeight="1">
      <c r="D675" s="85"/>
    </row>
    <row r="676" ht="15" customHeight="1">
      <c r="D676" s="85"/>
    </row>
    <row r="677" ht="15" customHeight="1">
      <c r="D677" s="85"/>
    </row>
    <row r="678" ht="15" customHeight="1">
      <c r="D678" s="85"/>
    </row>
    <row r="679" ht="15" customHeight="1">
      <c r="D679" s="85"/>
    </row>
    <row r="680" ht="15" customHeight="1">
      <c r="D680" s="85"/>
    </row>
    <row r="681" ht="15" customHeight="1">
      <c r="D681" s="85"/>
    </row>
    <row r="682" ht="15" customHeight="1">
      <c r="D682" s="85"/>
    </row>
    <row r="683" ht="15" customHeight="1">
      <c r="D683" s="85"/>
    </row>
    <row r="684" ht="15" customHeight="1">
      <c r="D684" s="85"/>
    </row>
    <row r="685" ht="15" customHeight="1">
      <c r="D685" s="85"/>
    </row>
    <row r="686" ht="15" customHeight="1">
      <c r="D686" s="85"/>
    </row>
    <row r="687" ht="15" customHeight="1">
      <c r="D687" s="85"/>
    </row>
    <row r="688" ht="15" customHeight="1">
      <c r="D688" s="85"/>
    </row>
    <row r="689" ht="15" customHeight="1">
      <c r="D689" s="85"/>
    </row>
    <row r="690" ht="15" customHeight="1">
      <c r="D690" s="85"/>
    </row>
    <row r="691" ht="15" customHeight="1">
      <c r="D691" s="85"/>
    </row>
    <row r="692" ht="15" customHeight="1">
      <c r="D692" s="85"/>
    </row>
    <row r="693" ht="15" customHeight="1">
      <c r="D693" s="85"/>
    </row>
    <row r="694" ht="15" customHeight="1">
      <c r="D694" s="85"/>
    </row>
    <row r="695" ht="15" customHeight="1">
      <c r="D695" s="85"/>
    </row>
    <row r="696" ht="15" customHeight="1">
      <c r="D696" s="85"/>
    </row>
    <row r="697" ht="15" customHeight="1">
      <c r="D697" s="85"/>
    </row>
    <row r="698" ht="15" customHeight="1">
      <c r="D698" s="85"/>
    </row>
    <row r="699" ht="15" customHeight="1">
      <c r="D699" s="85"/>
    </row>
    <row r="700" ht="15" customHeight="1">
      <c r="D700" s="85"/>
    </row>
    <row r="701" ht="15" customHeight="1">
      <c r="D701" s="85"/>
    </row>
    <row r="702" ht="15" customHeight="1">
      <c r="D702" s="85"/>
    </row>
    <row r="703" ht="15" customHeight="1">
      <c r="D703" s="85"/>
    </row>
    <row r="704" ht="15" customHeight="1">
      <c r="D704" s="85"/>
    </row>
    <row r="705" ht="15" customHeight="1">
      <c r="D705" s="85"/>
    </row>
    <row r="706" ht="15" customHeight="1">
      <c r="D706" s="85"/>
    </row>
    <row r="707" ht="15" customHeight="1">
      <c r="D707" s="85"/>
    </row>
    <row r="708" ht="15" customHeight="1">
      <c r="D708" s="85"/>
    </row>
    <row r="709" ht="15" customHeight="1">
      <c r="D709" s="85"/>
    </row>
    <row r="710" ht="15" customHeight="1">
      <c r="D710" s="85"/>
    </row>
    <row r="711" ht="15" customHeight="1">
      <c r="D711" s="85"/>
    </row>
    <row r="712" ht="15" customHeight="1">
      <c r="D712" s="85"/>
    </row>
    <row r="713" ht="15" customHeight="1">
      <c r="D713" s="85"/>
    </row>
    <row r="714" ht="15" customHeight="1">
      <c r="D714" s="85"/>
    </row>
    <row r="715" ht="15" customHeight="1">
      <c r="D715" s="85"/>
    </row>
    <row r="716" ht="15" customHeight="1">
      <c r="D716" s="85"/>
    </row>
    <row r="717" ht="15" customHeight="1">
      <c r="D717" s="85"/>
    </row>
    <row r="718" ht="15" customHeight="1">
      <c r="D718" s="85"/>
    </row>
    <row r="719" ht="15" customHeight="1">
      <c r="D719" s="85"/>
    </row>
    <row r="720" ht="15" customHeight="1">
      <c r="D720" s="85"/>
    </row>
    <row r="721" ht="15" customHeight="1">
      <c r="D721" s="85"/>
    </row>
    <row r="722" ht="15" customHeight="1">
      <c r="D722" s="85"/>
    </row>
    <row r="723" ht="15" customHeight="1">
      <c r="D723" s="85"/>
    </row>
    <row r="724" ht="15" customHeight="1">
      <c r="D724" s="85"/>
    </row>
    <row r="725" ht="15" customHeight="1">
      <c r="D725" s="85"/>
    </row>
    <row r="726" ht="15" customHeight="1">
      <c r="D726" s="85"/>
    </row>
    <row r="727" ht="15" customHeight="1">
      <c r="D727" s="85"/>
    </row>
    <row r="728" ht="15" customHeight="1">
      <c r="D728" s="85"/>
    </row>
    <row r="729" ht="15" customHeight="1">
      <c r="D729" s="85"/>
    </row>
    <row r="730" ht="15" customHeight="1">
      <c r="D730" s="85"/>
    </row>
    <row r="731" ht="15" customHeight="1">
      <c r="D731" s="85"/>
    </row>
    <row r="732" ht="15" customHeight="1">
      <c r="D732" s="85"/>
    </row>
    <row r="733" ht="15" customHeight="1">
      <c r="D733" s="85"/>
    </row>
    <row r="734" ht="15" customHeight="1">
      <c r="D734" s="85"/>
    </row>
    <row r="735" ht="15" customHeight="1">
      <c r="D735" s="85"/>
    </row>
    <row r="736" ht="15" customHeight="1">
      <c r="D736" s="85"/>
    </row>
    <row r="737" ht="15" customHeight="1">
      <c r="D737" s="85"/>
    </row>
    <row r="738" ht="15" customHeight="1">
      <c r="D738" s="85"/>
    </row>
    <row r="739" ht="15" customHeight="1">
      <c r="D739" s="85"/>
    </row>
    <row r="740" ht="15" customHeight="1">
      <c r="D740" s="85"/>
    </row>
    <row r="741" ht="15" customHeight="1">
      <c r="D741" s="85"/>
    </row>
    <row r="742" ht="15" customHeight="1">
      <c r="D742" s="85"/>
    </row>
    <row r="743" ht="15" customHeight="1">
      <c r="D743" s="85"/>
    </row>
    <row r="744" ht="15" customHeight="1">
      <c r="D744" s="85"/>
    </row>
    <row r="745" ht="15" customHeight="1">
      <c r="D745" s="85"/>
    </row>
    <row r="746" ht="15" customHeight="1">
      <c r="D746" s="85"/>
    </row>
    <row r="747" ht="15" customHeight="1">
      <c r="D747" s="85"/>
    </row>
    <row r="748" ht="15" customHeight="1">
      <c r="D748" s="85"/>
    </row>
    <row r="749" ht="15">
      <c r="D749" s="85"/>
    </row>
    <row r="750" ht="15">
      <c r="D750" s="85"/>
    </row>
    <row r="751" ht="15">
      <c r="D751" s="85"/>
    </row>
    <row r="752" ht="15">
      <c r="D752" s="85"/>
    </row>
    <row r="753" ht="15">
      <c r="D753" s="85"/>
    </row>
    <row r="754" ht="15">
      <c r="D754" s="85"/>
    </row>
    <row r="755" ht="15">
      <c r="D755" s="85"/>
    </row>
    <row r="756" ht="15">
      <c r="D756" s="85"/>
    </row>
    <row r="757" ht="15">
      <c r="D757" s="85"/>
    </row>
    <row r="758" ht="15">
      <c r="D758" s="85"/>
    </row>
    <row r="759" ht="15">
      <c r="D759" s="85"/>
    </row>
    <row r="760" ht="15">
      <c r="D760" s="85"/>
    </row>
    <row r="761" ht="15">
      <c r="D761" s="85"/>
    </row>
    <row r="762" ht="15">
      <c r="D762" s="85"/>
    </row>
    <row r="763" ht="15">
      <c r="D763" s="85"/>
    </row>
    <row r="764" ht="15">
      <c r="D764" s="85"/>
    </row>
    <row r="765" ht="15">
      <c r="D765" s="85"/>
    </row>
    <row r="766" ht="15">
      <c r="D766" s="85"/>
    </row>
    <row r="767" ht="15">
      <c r="D767" s="85"/>
    </row>
    <row r="768" ht="15">
      <c r="D768" s="85"/>
    </row>
    <row r="769" ht="15">
      <c r="D769" s="85"/>
    </row>
    <row r="770" ht="15">
      <c r="D770" s="85"/>
    </row>
    <row r="771" ht="15">
      <c r="D771" s="85"/>
    </row>
    <row r="772" ht="15">
      <c r="D772" s="85"/>
    </row>
    <row r="773" ht="15">
      <c r="D773" s="85"/>
    </row>
    <row r="774" ht="15">
      <c r="D774" s="85"/>
    </row>
    <row r="775" ht="15">
      <c r="D775" s="85"/>
    </row>
    <row r="776" ht="15">
      <c r="D776" s="85"/>
    </row>
    <row r="777" ht="15">
      <c r="D777" s="85"/>
    </row>
    <row r="778" ht="15">
      <c r="D778" s="85"/>
    </row>
    <row r="779" ht="15">
      <c r="D779" s="85"/>
    </row>
    <row r="780" ht="15">
      <c r="D780" s="85"/>
    </row>
    <row r="781" ht="15">
      <c r="D781" s="85"/>
    </row>
    <row r="782" ht="15">
      <c r="D782" s="85"/>
    </row>
    <row r="783" ht="15">
      <c r="D783" s="85"/>
    </row>
    <row r="784" ht="15">
      <c r="D784" s="85"/>
    </row>
    <row r="785" ht="15">
      <c r="D785" s="85"/>
    </row>
    <row r="786" ht="15">
      <c r="D786" s="85"/>
    </row>
    <row r="787" ht="15">
      <c r="D787" s="85"/>
    </row>
    <row r="788" ht="15">
      <c r="D788" s="85"/>
    </row>
    <row r="789" ht="15">
      <c r="D789" s="85"/>
    </row>
    <row r="790" ht="15">
      <c r="D790" s="85"/>
    </row>
    <row r="791" ht="15">
      <c r="D791" s="85"/>
    </row>
    <row r="792" ht="15">
      <c r="D792" s="85"/>
    </row>
    <row r="793" ht="15">
      <c r="D793" s="85"/>
    </row>
    <row r="794" ht="15">
      <c r="D794" s="85"/>
    </row>
    <row r="795" ht="15">
      <c r="D795" s="85"/>
    </row>
    <row r="796" ht="15">
      <c r="D796" s="85"/>
    </row>
    <row r="797" ht="15">
      <c r="D797" s="85"/>
    </row>
    <row r="798" ht="15">
      <c r="D798" s="85"/>
    </row>
    <row r="799" ht="15">
      <c r="D799" s="85"/>
    </row>
    <row r="800" ht="15">
      <c r="D800" s="85"/>
    </row>
    <row r="801" ht="15">
      <c r="D801" s="85"/>
    </row>
    <row r="802" ht="15">
      <c r="D802" s="85"/>
    </row>
    <row r="803" ht="15">
      <c r="D803" s="85"/>
    </row>
    <row r="804" ht="15">
      <c r="D804" s="85"/>
    </row>
    <row r="805" ht="15">
      <c r="D805" s="85"/>
    </row>
    <row r="806" ht="15">
      <c r="D806" s="85"/>
    </row>
    <row r="807" ht="15">
      <c r="D807" s="85"/>
    </row>
    <row r="808" ht="15">
      <c r="D808" s="85"/>
    </row>
    <row r="809" ht="15">
      <c r="D809" s="85"/>
    </row>
    <row r="810" ht="15">
      <c r="D810" s="85"/>
    </row>
    <row r="811" ht="15">
      <c r="D811" s="85"/>
    </row>
    <row r="812" ht="15">
      <c r="D812" s="85"/>
    </row>
    <row r="813" ht="15">
      <c r="D813" s="85"/>
    </row>
    <row r="814" ht="15">
      <c r="D814" s="85"/>
    </row>
    <row r="815" ht="15">
      <c r="D815" s="85"/>
    </row>
    <row r="816" ht="15">
      <c r="D816" s="85"/>
    </row>
    <row r="817" ht="15">
      <c r="D817" s="85"/>
    </row>
    <row r="818" ht="15">
      <c r="D818" s="85"/>
    </row>
    <row r="819" ht="15">
      <c r="D819" s="85"/>
    </row>
    <row r="820" ht="15">
      <c r="D820" s="85"/>
    </row>
    <row r="821" ht="15">
      <c r="D821" s="85"/>
    </row>
    <row r="822" ht="15">
      <c r="D822" s="85"/>
    </row>
    <row r="823" ht="15">
      <c r="D823" s="85"/>
    </row>
    <row r="824" ht="15">
      <c r="D824" s="85"/>
    </row>
    <row r="825" ht="15">
      <c r="D825" s="85"/>
    </row>
    <row r="826" ht="15">
      <c r="D826" s="85"/>
    </row>
    <row r="827" ht="15">
      <c r="D827" s="85"/>
    </row>
    <row r="828" ht="15">
      <c r="D828" s="85"/>
    </row>
    <row r="829" ht="15">
      <c r="D829" s="85"/>
    </row>
    <row r="830" ht="15">
      <c r="D830" s="85"/>
    </row>
    <row r="831" ht="15">
      <c r="D831" s="85"/>
    </row>
    <row r="832" ht="15">
      <c r="D832" s="85"/>
    </row>
    <row r="833" ht="15">
      <c r="D833" s="85"/>
    </row>
    <row r="834" ht="15">
      <c r="D834" s="85"/>
    </row>
    <row r="835" ht="15">
      <c r="D835" s="85"/>
    </row>
    <row r="836" ht="15">
      <c r="D836" s="85"/>
    </row>
    <row r="837" ht="15">
      <c r="D837" s="85"/>
    </row>
    <row r="838" ht="15">
      <c r="D838" s="85"/>
    </row>
    <row r="839" ht="15">
      <c r="D839" s="85"/>
    </row>
    <row r="840" ht="15">
      <c r="D840" s="85"/>
    </row>
    <row r="841" ht="15">
      <c r="D841" s="85"/>
    </row>
    <row r="842" ht="15">
      <c r="D842" s="85"/>
    </row>
    <row r="843" ht="15">
      <c r="D843" s="85"/>
    </row>
    <row r="844" ht="15">
      <c r="D844" s="85"/>
    </row>
    <row r="845" ht="15">
      <c r="D845" s="85"/>
    </row>
    <row r="846" ht="15">
      <c r="D846" s="85"/>
    </row>
    <row r="847" ht="15">
      <c r="D847" s="85"/>
    </row>
    <row r="848" ht="15">
      <c r="D848" s="85"/>
    </row>
    <row r="849" ht="15">
      <c r="D849" s="85"/>
    </row>
    <row r="850" ht="15">
      <c r="D850" s="85"/>
    </row>
    <row r="851" ht="15">
      <c r="D851" s="85"/>
    </row>
    <row r="852" ht="15">
      <c r="D852" s="85"/>
    </row>
    <row r="853" ht="15">
      <c r="D853" s="85"/>
    </row>
    <row r="854" ht="15">
      <c r="D854" s="85"/>
    </row>
    <row r="855" ht="15">
      <c r="D855" s="85"/>
    </row>
    <row r="856" ht="15">
      <c r="D856" s="85"/>
    </row>
    <row r="857" ht="15">
      <c r="D857" s="85"/>
    </row>
    <row r="858" ht="15">
      <c r="D858" s="85"/>
    </row>
    <row r="859" ht="15">
      <c r="D859" s="85"/>
    </row>
    <row r="860" ht="15">
      <c r="D860" s="85"/>
    </row>
    <row r="861" ht="15">
      <c r="D861" s="85"/>
    </row>
    <row r="862" ht="15">
      <c r="D862" s="85"/>
    </row>
    <row r="863" ht="15">
      <c r="D863" s="85"/>
    </row>
    <row r="864" ht="15">
      <c r="D864" s="85"/>
    </row>
    <row r="865" ht="15">
      <c r="D865" s="85"/>
    </row>
    <row r="866" ht="15">
      <c r="D866" s="85"/>
    </row>
    <row r="867" ht="15">
      <c r="D867" s="85"/>
    </row>
    <row r="868" ht="15">
      <c r="D868" s="85"/>
    </row>
    <row r="869" ht="15">
      <c r="D869" s="85"/>
    </row>
    <row r="870" ht="15">
      <c r="D870" s="85"/>
    </row>
    <row r="871" ht="15">
      <c r="D871" s="85"/>
    </row>
    <row r="872" ht="15">
      <c r="D872" s="85"/>
    </row>
    <row r="873" ht="15">
      <c r="D873" s="85"/>
    </row>
    <row r="874" ht="15">
      <c r="D874" s="85"/>
    </row>
    <row r="875" ht="15">
      <c r="D875" s="85"/>
    </row>
    <row r="876" ht="15">
      <c r="D876" s="85"/>
    </row>
    <row r="877" ht="15">
      <c r="D877" s="85"/>
    </row>
    <row r="878" ht="15">
      <c r="D878" s="85"/>
    </row>
    <row r="879" ht="15">
      <c r="D879" s="85"/>
    </row>
    <row r="880" ht="15">
      <c r="D880" s="85"/>
    </row>
    <row r="881" ht="15">
      <c r="D881" s="85"/>
    </row>
    <row r="882" ht="15">
      <c r="D882" s="85"/>
    </row>
    <row r="883" ht="15">
      <c r="D883" s="85"/>
    </row>
    <row r="884" ht="15">
      <c r="D884" s="85"/>
    </row>
    <row r="885" ht="15">
      <c r="D885" s="85"/>
    </row>
    <row r="886" ht="15">
      <c r="D886" s="85"/>
    </row>
    <row r="887" ht="15">
      <c r="D887" s="85"/>
    </row>
    <row r="888" ht="15">
      <c r="D888" s="85"/>
    </row>
    <row r="889" ht="15">
      <c r="D889" s="85"/>
    </row>
    <row r="890" ht="15">
      <c r="D890" s="85"/>
    </row>
    <row r="891" ht="15">
      <c r="D891" s="85"/>
    </row>
    <row r="892" ht="15">
      <c r="D892" s="85"/>
    </row>
    <row r="893" ht="15">
      <c r="D893" s="85"/>
    </row>
    <row r="894" ht="15">
      <c r="D894" s="85"/>
    </row>
    <row r="895" ht="15">
      <c r="D895" s="85"/>
    </row>
    <row r="896" ht="15">
      <c r="D896" s="85"/>
    </row>
    <row r="897" ht="15">
      <c r="D897" s="85"/>
    </row>
    <row r="898" ht="15">
      <c r="D898" s="85"/>
    </row>
    <row r="899" ht="15">
      <c r="D899" s="85"/>
    </row>
    <row r="900" ht="15">
      <c r="D900" s="85"/>
    </row>
    <row r="901" ht="15">
      <c r="D901" s="85"/>
    </row>
    <row r="902" ht="15">
      <c r="D902" s="85"/>
    </row>
    <row r="903" ht="15">
      <c r="D903" s="85"/>
    </row>
    <row r="904" ht="15">
      <c r="D904" s="85"/>
    </row>
    <row r="905" ht="15">
      <c r="D905" s="85"/>
    </row>
    <row r="906" ht="15">
      <c r="D906" s="85"/>
    </row>
    <row r="907" ht="15">
      <c r="D907" s="85"/>
    </row>
    <row r="908" ht="15">
      <c r="D908" s="85"/>
    </row>
    <row r="909" ht="15">
      <c r="D909" s="85"/>
    </row>
    <row r="910" ht="15">
      <c r="D910" s="85"/>
    </row>
    <row r="911" ht="15">
      <c r="D911" s="85"/>
    </row>
    <row r="912" ht="15">
      <c r="D912" s="85"/>
    </row>
    <row r="913" ht="15">
      <c r="D913" s="85"/>
    </row>
    <row r="914" ht="15">
      <c r="D914" s="85"/>
    </row>
    <row r="915" ht="15">
      <c r="D915" s="85"/>
    </row>
    <row r="916" ht="15">
      <c r="D916" s="85"/>
    </row>
    <row r="917" ht="15">
      <c r="D917" s="85"/>
    </row>
    <row r="918" ht="15">
      <c r="D918" s="85"/>
    </row>
    <row r="919" ht="15">
      <c r="D919" s="85"/>
    </row>
    <row r="920" ht="15">
      <c r="D920" s="85"/>
    </row>
    <row r="921" ht="15">
      <c r="D921" s="85"/>
    </row>
    <row r="922" ht="15">
      <c r="D922" s="85"/>
    </row>
    <row r="923" ht="15">
      <c r="D923" s="85"/>
    </row>
    <row r="924" ht="15">
      <c r="D924" s="85"/>
    </row>
    <row r="925" ht="15">
      <c r="D925" s="85"/>
    </row>
    <row r="926" ht="15">
      <c r="D926" s="85"/>
    </row>
    <row r="927" ht="15">
      <c r="D927" s="85"/>
    </row>
    <row r="928" ht="15">
      <c r="D928" s="85"/>
    </row>
    <row r="929" ht="15">
      <c r="D929" s="85"/>
    </row>
    <row r="930" ht="15">
      <c r="D930" s="85"/>
    </row>
    <row r="931" ht="15">
      <c r="D931" s="85"/>
    </row>
    <row r="932" ht="15">
      <c r="D932" s="85"/>
    </row>
    <row r="933" ht="15">
      <c r="D933" s="85"/>
    </row>
    <row r="934" ht="15">
      <c r="D934" s="85"/>
    </row>
    <row r="935" ht="15">
      <c r="D935" s="85"/>
    </row>
    <row r="936" ht="15">
      <c r="D936" s="85"/>
    </row>
    <row r="937" ht="15">
      <c r="D937" s="85"/>
    </row>
    <row r="938" ht="15">
      <c r="D938" s="85"/>
    </row>
    <row r="939" ht="15">
      <c r="D939" s="85"/>
    </row>
    <row r="940" ht="15">
      <c r="D940" s="85"/>
    </row>
    <row r="941" ht="15">
      <c r="D941" s="85"/>
    </row>
    <row r="942" ht="15">
      <c r="D942" s="85"/>
    </row>
    <row r="943" ht="15">
      <c r="D943" s="85"/>
    </row>
    <row r="944" ht="15">
      <c r="D944" s="85"/>
    </row>
    <row r="945" ht="15">
      <c r="D945" s="85"/>
    </row>
    <row r="946" ht="15">
      <c r="D946" s="85"/>
    </row>
    <row r="947" ht="15">
      <c r="D947" s="85"/>
    </row>
    <row r="948" ht="15">
      <c r="D948" s="85"/>
    </row>
    <row r="949" ht="15">
      <c r="D949" s="85"/>
    </row>
    <row r="950" ht="15">
      <c r="D950" s="85"/>
    </row>
    <row r="951" ht="15">
      <c r="D951" s="85"/>
    </row>
    <row r="952" ht="15">
      <c r="D952" s="85"/>
    </row>
    <row r="953" ht="15">
      <c r="D953" s="85"/>
    </row>
    <row r="954" ht="15">
      <c r="D954" s="85"/>
    </row>
    <row r="955" ht="15">
      <c r="D955" s="85"/>
    </row>
    <row r="956" ht="15">
      <c r="D956" s="85"/>
    </row>
    <row r="957" ht="15">
      <c r="D957" s="85"/>
    </row>
    <row r="958" ht="15">
      <c r="D958" s="85"/>
    </row>
    <row r="959" ht="15">
      <c r="D959" s="85"/>
    </row>
    <row r="960" ht="15">
      <c r="D960" s="85"/>
    </row>
    <row r="961" ht="15">
      <c r="D961" s="85"/>
    </row>
    <row r="962" ht="15">
      <c r="D962" s="85"/>
    </row>
    <row r="963" ht="15">
      <c r="D963" s="85"/>
    </row>
    <row r="964" ht="15">
      <c r="D964" s="85"/>
    </row>
    <row r="965" ht="15">
      <c r="D965" s="85"/>
    </row>
    <row r="966" ht="15">
      <c r="D966" s="85"/>
    </row>
    <row r="967" ht="15">
      <c r="D967" s="85"/>
    </row>
    <row r="968" ht="15">
      <c r="D968" s="85"/>
    </row>
    <row r="969" ht="15">
      <c r="D969" s="85"/>
    </row>
    <row r="970" ht="15">
      <c r="D970" s="85"/>
    </row>
    <row r="971" ht="15">
      <c r="D971" s="85"/>
    </row>
    <row r="972" ht="15">
      <c r="D972" s="85"/>
    </row>
    <row r="973" ht="15">
      <c r="D973" s="85"/>
    </row>
    <row r="974" ht="15">
      <c r="D974" s="85"/>
    </row>
    <row r="975" ht="15">
      <c r="D975" s="85"/>
    </row>
    <row r="976" ht="15">
      <c r="D976" s="85"/>
    </row>
    <row r="977" ht="15">
      <c r="D977" s="85"/>
    </row>
    <row r="978" ht="15">
      <c r="D978" s="85"/>
    </row>
    <row r="979" ht="15">
      <c r="D979" s="85"/>
    </row>
    <row r="980" ht="15">
      <c r="D980" s="85"/>
    </row>
    <row r="981" ht="15">
      <c r="D981" s="85"/>
    </row>
    <row r="982" ht="15">
      <c r="D982" s="85"/>
    </row>
    <row r="983" ht="15">
      <c r="D983" s="85"/>
    </row>
    <row r="984" ht="15">
      <c r="D984" s="85"/>
    </row>
    <row r="985" ht="15">
      <c r="D985" s="85"/>
    </row>
    <row r="986" ht="15">
      <c r="D986" s="85"/>
    </row>
    <row r="987" ht="15">
      <c r="D987" s="85"/>
    </row>
    <row r="988" ht="15">
      <c r="D988" s="85"/>
    </row>
    <row r="989" ht="15">
      <c r="D989" s="85"/>
    </row>
    <row r="990" ht="15">
      <c r="D990" s="85"/>
    </row>
    <row r="991" ht="15">
      <c r="D991" s="85"/>
    </row>
    <row r="992" ht="15">
      <c r="D992" s="85"/>
    </row>
    <row r="993" ht="15">
      <c r="D993" s="85"/>
    </row>
    <row r="994" ht="15">
      <c r="D994" s="85"/>
    </row>
    <row r="995" ht="15">
      <c r="D995" s="85"/>
    </row>
    <row r="996" ht="15">
      <c r="D996" s="85"/>
    </row>
    <row r="997" ht="15">
      <c r="D997" s="85"/>
    </row>
    <row r="998" ht="15">
      <c r="D998" s="85"/>
    </row>
    <row r="999" ht="15">
      <c r="D999" s="85"/>
    </row>
    <row r="1000" ht="15">
      <c r="D1000" s="85"/>
    </row>
    <row r="1001" ht="15">
      <c r="D1001" s="85"/>
    </row>
    <row r="1002" ht="15">
      <c r="D1002" s="85"/>
    </row>
    <row r="1003" ht="15">
      <c r="D1003" s="85"/>
    </row>
    <row r="1004" ht="15">
      <c r="D1004" s="85"/>
    </row>
    <row r="1005" ht="15">
      <c r="D1005" s="85"/>
    </row>
    <row r="1006" ht="15">
      <c r="D1006" s="85"/>
    </row>
    <row r="1007" ht="15">
      <c r="D1007" s="85"/>
    </row>
    <row r="1008" ht="15">
      <c r="D1008" s="85"/>
    </row>
    <row r="1009" ht="15">
      <c r="D1009" s="85"/>
    </row>
    <row r="1010" ht="15">
      <c r="D1010" s="85"/>
    </row>
    <row r="1011" ht="15">
      <c r="D1011" s="85"/>
    </row>
    <row r="1012" ht="15">
      <c r="D1012" s="85"/>
    </row>
    <row r="1013" ht="15">
      <c r="D1013" s="85"/>
    </row>
    <row r="1014" ht="15">
      <c r="D1014" s="85"/>
    </row>
    <row r="1015" ht="15">
      <c r="D1015" s="85"/>
    </row>
    <row r="1016" ht="15">
      <c r="D1016" s="85"/>
    </row>
    <row r="1017" ht="15">
      <c r="D1017" s="85"/>
    </row>
    <row r="1018" ht="15">
      <c r="D1018" s="85"/>
    </row>
    <row r="1019" ht="15">
      <c r="D1019" s="85"/>
    </row>
    <row r="1020" ht="15">
      <c r="D1020" s="85"/>
    </row>
    <row r="1021" ht="15">
      <c r="D1021" s="85"/>
    </row>
    <row r="1022" ht="15">
      <c r="D1022" s="85"/>
    </row>
    <row r="1023" ht="15">
      <c r="D1023" s="85"/>
    </row>
    <row r="1024" ht="15">
      <c r="D1024" s="85"/>
    </row>
    <row r="1025" ht="15">
      <c r="D1025" s="85"/>
    </row>
    <row r="1026" ht="15">
      <c r="D1026" s="85"/>
    </row>
    <row r="1027" ht="15">
      <c r="D1027" s="85"/>
    </row>
    <row r="1028" ht="15">
      <c r="D1028" s="85"/>
    </row>
    <row r="1029" ht="15">
      <c r="D1029" s="85"/>
    </row>
    <row r="1030" ht="15">
      <c r="D1030" s="85"/>
    </row>
    <row r="1031" ht="15">
      <c r="D1031" s="85"/>
    </row>
    <row r="1032" ht="15">
      <c r="D1032" s="85"/>
    </row>
    <row r="1033" ht="15">
      <c r="D1033" s="85"/>
    </row>
    <row r="1034" ht="15">
      <c r="D1034" s="85"/>
    </row>
    <row r="1035" ht="15">
      <c r="D1035" s="85"/>
    </row>
    <row r="1036" ht="15">
      <c r="D1036" s="85"/>
    </row>
    <row r="1037" ht="15">
      <c r="D1037" s="85"/>
    </row>
    <row r="1038" ht="15">
      <c r="D1038" s="85"/>
    </row>
    <row r="1039" ht="15">
      <c r="D1039" s="85"/>
    </row>
    <row r="1040" ht="15">
      <c r="D1040" s="85"/>
    </row>
    <row r="1041" ht="15">
      <c r="D1041" s="85"/>
    </row>
    <row r="1042" ht="15">
      <c r="D1042" s="85"/>
    </row>
    <row r="1043" ht="15">
      <c r="D1043" s="85"/>
    </row>
    <row r="1044" ht="15">
      <c r="D1044" s="85"/>
    </row>
    <row r="1045" ht="15">
      <c r="D1045" s="85"/>
    </row>
    <row r="1046" ht="15">
      <c r="D1046" s="85"/>
    </row>
    <row r="1047" ht="15">
      <c r="D1047" s="85"/>
    </row>
    <row r="1048" ht="15">
      <c r="D1048" s="85"/>
    </row>
    <row r="1049" ht="15">
      <c r="D1049" s="85"/>
    </row>
    <row r="1050" ht="15">
      <c r="D1050" s="85"/>
    </row>
    <row r="1051" ht="15">
      <c r="D1051" s="85"/>
    </row>
    <row r="1052" ht="15">
      <c r="D1052" s="85"/>
    </row>
    <row r="1053" ht="15">
      <c r="D1053" s="85"/>
    </row>
    <row r="1054" ht="15">
      <c r="D1054" s="85"/>
    </row>
    <row r="1055" ht="15">
      <c r="D1055" s="85"/>
    </row>
    <row r="1056" ht="15">
      <c r="D1056" s="85"/>
    </row>
    <row r="1057" ht="15">
      <c r="D1057" s="85"/>
    </row>
    <row r="1058" ht="15">
      <c r="D1058" s="85"/>
    </row>
    <row r="1059" ht="15">
      <c r="D1059" s="85"/>
    </row>
    <row r="1060" ht="15">
      <c r="D1060" s="85"/>
    </row>
    <row r="1061" ht="15">
      <c r="D1061" s="85"/>
    </row>
    <row r="1062" ht="15">
      <c r="D1062" s="85"/>
    </row>
    <row r="1063" ht="15">
      <c r="D1063" s="85"/>
    </row>
    <row r="1064" ht="15">
      <c r="D1064" s="85"/>
    </row>
    <row r="1065" ht="15">
      <c r="D1065" s="85"/>
    </row>
    <row r="1066" ht="15">
      <c r="D1066" s="85"/>
    </row>
    <row r="1067" ht="15">
      <c r="D1067" s="85"/>
    </row>
    <row r="1068" ht="15">
      <c r="D1068" s="85"/>
    </row>
    <row r="1069" ht="15">
      <c r="D1069" s="85"/>
    </row>
    <row r="1070" ht="15">
      <c r="D1070" s="85"/>
    </row>
    <row r="1071" ht="15">
      <c r="D1071" s="85"/>
    </row>
    <row r="1072" ht="15">
      <c r="D1072" s="85"/>
    </row>
    <row r="1073" ht="15">
      <c r="D1073" s="85"/>
    </row>
    <row r="1074" ht="15">
      <c r="D1074" s="85"/>
    </row>
    <row r="1075" ht="15">
      <c r="D1075" s="85"/>
    </row>
    <row r="1076" ht="15">
      <c r="D1076" s="85"/>
    </row>
    <row r="1077" ht="15">
      <c r="D1077" s="85"/>
    </row>
    <row r="1078" ht="15">
      <c r="D1078" s="85"/>
    </row>
    <row r="1079" ht="15">
      <c r="D1079" s="85"/>
    </row>
    <row r="1080" ht="15">
      <c r="D1080" s="85"/>
    </row>
    <row r="1081" ht="15">
      <c r="D1081" s="85"/>
    </row>
    <row r="1082" ht="15">
      <c r="D1082" s="85"/>
    </row>
    <row r="1083" ht="15">
      <c r="D1083" s="85"/>
    </row>
    <row r="1084" ht="15">
      <c r="D1084" s="85"/>
    </row>
    <row r="1085" ht="15">
      <c r="D1085" s="85"/>
    </row>
    <row r="1086" ht="15">
      <c r="D1086" s="85"/>
    </row>
    <row r="1087" ht="15">
      <c r="D1087" s="85"/>
    </row>
    <row r="1088" ht="15">
      <c r="D1088" s="85"/>
    </row>
    <row r="1089" ht="15">
      <c r="D1089" s="85"/>
    </row>
    <row r="1090" ht="15">
      <c r="D1090" s="85"/>
    </row>
    <row r="1091" ht="15">
      <c r="D1091" s="85"/>
    </row>
    <row r="1092" ht="15">
      <c r="D1092" s="85"/>
    </row>
    <row r="1093" ht="15">
      <c r="D1093" s="85"/>
    </row>
    <row r="1094" ht="15">
      <c r="D1094" s="85"/>
    </row>
    <row r="1095" ht="15">
      <c r="D1095" s="85"/>
    </row>
    <row r="1096" ht="15">
      <c r="D1096" s="85"/>
    </row>
    <row r="1097" ht="15">
      <c r="D1097" s="85"/>
    </row>
    <row r="1098" ht="15">
      <c r="D1098" s="85"/>
    </row>
    <row r="1099" ht="15">
      <c r="D1099" s="85"/>
    </row>
    <row r="1100" ht="15">
      <c r="D1100" s="85"/>
    </row>
    <row r="1101" ht="15">
      <c r="D1101" s="85"/>
    </row>
    <row r="1102" ht="15">
      <c r="D1102" s="85"/>
    </row>
    <row r="1103" ht="15">
      <c r="D1103" s="85"/>
    </row>
    <row r="1104" ht="15">
      <c r="D1104" s="85"/>
    </row>
    <row r="1105" ht="15">
      <c r="D1105" s="85"/>
    </row>
    <row r="1106" ht="15">
      <c r="D1106" s="85"/>
    </row>
    <row r="1107" ht="15">
      <c r="D1107" s="85"/>
    </row>
    <row r="1108" ht="15">
      <c r="D1108" s="85"/>
    </row>
    <row r="1109" ht="15">
      <c r="D1109" s="85"/>
    </row>
    <row r="1110" ht="15">
      <c r="D1110" s="85"/>
    </row>
    <row r="1111" ht="15">
      <c r="D1111" s="85"/>
    </row>
    <row r="1112" ht="15">
      <c r="D1112" s="85"/>
    </row>
    <row r="1113" ht="15">
      <c r="D1113" s="85"/>
    </row>
    <row r="1114" ht="15">
      <c r="D1114" s="85"/>
    </row>
    <row r="1115" ht="15">
      <c r="D1115" s="85"/>
    </row>
    <row r="1116" ht="15">
      <c r="D1116" s="85"/>
    </row>
    <row r="1117" ht="15">
      <c r="D1117" s="85"/>
    </row>
    <row r="1118" ht="15">
      <c r="D1118" s="85"/>
    </row>
    <row r="1119" ht="15">
      <c r="D1119" s="85"/>
    </row>
    <row r="1120" ht="15">
      <c r="D1120" s="85"/>
    </row>
    <row r="1121" ht="15">
      <c r="D1121" s="85"/>
    </row>
    <row r="1122" ht="15">
      <c r="D1122" s="85"/>
    </row>
    <row r="1123" ht="15">
      <c r="D1123" s="85"/>
    </row>
    <row r="1124" ht="15">
      <c r="D1124" s="85"/>
    </row>
    <row r="1125" ht="15">
      <c r="D1125" s="85"/>
    </row>
    <row r="1126" ht="15">
      <c r="D1126" s="85"/>
    </row>
    <row r="1127" ht="15">
      <c r="D1127" s="85"/>
    </row>
    <row r="1128" ht="15">
      <c r="D1128" s="85"/>
    </row>
    <row r="1129" ht="15">
      <c r="D1129" s="85"/>
    </row>
    <row r="1130" ht="15">
      <c r="D1130" s="85"/>
    </row>
    <row r="1131" ht="15">
      <c r="D1131" s="85"/>
    </row>
    <row r="1132" ht="15">
      <c r="D1132" s="85"/>
    </row>
    <row r="1133" ht="15">
      <c r="D1133" s="85"/>
    </row>
    <row r="1134" ht="15">
      <c r="D1134" s="85"/>
    </row>
    <row r="1135" ht="15">
      <c r="D1135" s="85"/>
    </row>
    <row r="1136" ht="15">
      <c r="D1136" s="85"/>
    </row>
    <row r="1137" ht="15">
      <c r="D1137" s="85"/>
    </row>
    <row r="1138" ht="15">
      <c r="D1138" s="85"/>
    </row>
    <row r="1139" ht="15">
      <c r="D1139" s="85"/>
    </row>
    <row r="1140" ht="15">
      <c r="D1140" s="85"/>
    </row>
    <row r="1141" ht="15">
      <c r="D1141" s="85"/>
    </row>
    <row r="1142" ht="15">
      <c r="D1142" s="85"/>
    </row>
    <row r="1143" ht="15">
      <c r="D1143" s="85"/>
    </row>
    <row r="1144" ht="15">
      <c r="D1144" s="85"/>
    </row>
    <row r="1145" ht="15">
      <c r="D1145" s="85"/>
    </row>
    <row r="1146" ht="15">
      <c r="D1146" s="85"/>
    </row>
    <row r="1147" ht="15">
      <c r="D1147" s="85"/>
    </row>
    <row r="1148" ht="15">
      <c r="D1148" s="85"/>
    </row>
    <row r="1149" ht="15">
      <c r="D1149" s="85"/>
    </row>
    <row r="1150" ht="15">
      <c r="D1150" s="85"/>
    </row>
    <row r="1151" ht="15">
      <c r="D1151" s="85"/>
    </row>
    <row r="1152" ht="15">
      <c r="D1152" s="85"/>
    </row>
    <row r="1153" ht="15">
      <c r="D1153" s="85"/>
    </row>
    <row r="1154" ht="15">
      <c r="D1154" s="85"/>
    </row>
    <row r="1155" ht="15">
      <c r="D1155" s="85"/>
    </row>
    <row r="1156" ht="15">
      <c r="D1156" s="85"/>
    </row>
    <row r="1157" ht="15">
      <c r="D1157" s="85"/>
    </row>
    <row r="1158" ht="15">
      <c r="D1158" s="85"/>
    </row>
    <row r="1159" ht="15">
      <c r="D1159" s="85"/>
    </row>
    <row r="1160" ht="15">
      <c r="D1160" s="85"/>
    </row>
    <row r="1161" ht="15">
      <c r="D1161" s="85"/>
    </row>
    <row r="1162" ht="15">
      <c r="D1162" s="85"/>
    </row>
    <row r="1163" ht="15">
      <c r="D1163" s="85"/>
    </row>
    <row r="1164" ht="15">
      <c r="D1164" s="85"/>
    </row>
    <row r="1165" ht="15">
      <c r="D1165" s="85"/>
    </row>
    <row r="1166" ht="15">
      <c r="D1166" s="85"/>
    </row>
    <row r="1167" ht="15">
      <c r="D1167" s="85"/>
    </row>
    <row r="1168" ht="15">
      <c r="D1168" s="85"/>
    </row>
    <row r="1169" ht="15">
      <c r="D1169" s="85"/>
    </row>
    <row r="1170" ht="15">
      <c r="D1170" s="85"/>
    </row>
    <row r="1171" ht="15">
      <c r="D1171" s="85"/>
    </row>
    <row r="1172" ht="15">
      <c r="D1172" s="85"/>
    </row>
    <row r="1173" ht="15">
      <c r="D1173" s="85"/>
    </row>
    <row r="1174" ht="15">
      <c r="D1174" s="85"/>
    </row>
    <row r="1175" ht="15">
      <c r="D1175" s="85"/>
    </row>
    <row r="1176" ht="15">
      <c r="D1176" s="85"/>
    </row>
    <row r="1177" ht="15">
      <c r="D1177" s="85"/>
    </row>
    <row r="1178" ht="15">
      <c r="D1178" s="85"/>
    </row>
    <row r="1179" ht="15">
      <c r="D1179" s="85"/>
    </row>
    <row r="1180" ht="15">
      <c r="D1180" s="85"/>
    </row>
    <row r="1181" ht="15">
      <c r="D1181" s="85"/>
    </row>
    <row r="1182" ht="15">
      <c r="D1182" s="85"/>
    </row>
    <row r="1183" ht="15">
      <c r="D1183" s="85"/>
    </row>
    <row r="1184" ht="15">
      <c r="D1184" s="85"/>
    </row>
    <row r="1185" ht="15">
      <c r="D1185" s="85"/>
    </row>
    <row r="1186" ht="15">
      <c r="D1186" s="85"/>
    </row>
    <row r="1187" ht="15">
      <c r="D1187" s="85"/>
    </row>
    <row r="1188" ht="15">
      <c r="D1188" s="85"/>
    </row>
    <row r="1189" ht="15">
      <c r="D1189" s="85"/>
    </row>
    <row r="1190" ht="15">
      <c r="D1190" s="85"/>
    </row>
    <row r="1191" ht="15">
      <c r="D1191" s="85"/>
    </row>
    <row r="1192" ht="15">
      <c r="D1192" s="85"/>
    </row>
    <row r="1193" ht="15">
      <c r="D1193" s="85"/>
    </row>
    <row r="1194" ht="15">
      <c r="D1194" s="85"/>
    </row>
    <row r="1195" ht="15">
      <c r="D1195" s="85"/>
    </row>
    <row r="1196" ht="15">
      <c r="D1196" s="85"/>
    </row>
    <row r="1197" ht="15">
      <c r="D1197" s="85"/>
    </row>
    <row r="1198" ht="15">
      <c r="D1198" s="85"/>
    </row>
    <row r="1199" ht="15">
      <c r="D1199" s="85"/>
    </row>
    <row r="1200" ht="15">
      <c r="D1200" s="85"/>
    </row>
    <row r="1201" ht="15">
      <c r="D1201" s="85"/>
    </row>
    <row r="1202" ht="15">
      <c r="D1202" s="85"/>
    </row>
    <row r="1203" ht="15">
      <c r="D1203" s="85"/>
    </row>
    <row r="1204" ht="15">
      <c r="D1204" s="85"/>
    </row>
    <row r="1205" ht="15">
      <c r="D1205" s="85"/>
    </row>
    <row r="1206" ht="15">
      <c r="D1206" s="85"/>
    </row>
    <row r="1207" ht="15">
      <c r="D1207" s="85"/>
    </row>
    <row r="1208" ht="15">
      <c r="D1208" s="85"/>
    </row>
    <row r="1209" ht="15">
      <c r="D1209" s="85"/>
    </row>
    <row r="1210" ht="15">
      <c r="D1210" s="85"/>
    </row>
    <row r="1211" ht="15">
      <c r="D1211" s="85"/>
    </row>
    <row r="1212" ht="15">
      <c r="D1212" s="85"/>
    </row>
    <row r="1213" ht="15">
      <c r="D1213" s="85"/>
    </row>
    <row r="1214" ht="15">
      <c r="D1214" s="85"/>
    </row>
    <row r="1215" ht="15">
      <c r="D1215" s="85"/>
    </row>
    <row r="1216" ht="15">
      <c r="D1216" s="85"/>
    </row>
    <row r="1217" ht="15">
      <c r="D1217" s="85"/>
    </row>
    <row r="1218" ht="15">
      <c r="D1218" s="85"/>
    </row>
    <row r="1219" ht="15">
      <c r="D1219" s="85"/>
    </row>
    <row r="1220" ht="15">
      <c r="D1220" s="85"/>
    </row>
    <row r="1221" ht="15">
      <c r="D1221" s="85"/>
    </row>
    <row r="1222" ht="15">
      <c r="D1222" s="85"/>
    </row>
    <row r="1223" ht="15">
      <c r="D1223" s="85"/>
    </row>
    <row r="1224" ht="15">
      <c r="D1224" s="85"/>
    </row>
    <row r="1225" ht="15">
      <c r="D1225" s="85"/>
    </row>
    <row r="1226" ht="15">
      <c r="D1226" s="85"/>
    </row>
    <row r="1227" ht="15">
      <c r="D1227" s="85"/>
    </row>
    <row r="1228" ht="15">
      <c r="D1228" s="85"/>
    </row>
    <row r="1229" ht="15">
      <c r="D1229" s="85"/>
    </row>
    <row r="1230" ht="15">
      <c r="D1230" s="85"/>
    </row>
    <row r="1231" ht="15">
      <c r="D1231" s="85"/>
    </row>
    <row r="1232" ht="15">
      <c r="D1232" s="85"/>
    </row>
    <row r="1233" ht="15">
      <c r="D1233" s="85"/>
    </row>
    <row r="1234" ht="15">
      <c r="D1234" s="85"/>
    </row>
    <row r="1235" ht="15">
      <c r="D1235" s="85"/>
    </row>
    <row r="1236" ht="15">
      <c r="D1236" s="85"/>
    </row>
    <row r="1237" ht="15">
      <c r="D1237" s="85"/>
    </row>
    <row r="1238" ht="15">
      <c r="D1238" s="85"/>
    </row>
    <row r="1239" ht="15">
      <c r="D1239" s="85"/>
    </row>
    <row r="1240" ht="15">
      <c r="D1240" s="85"/>
    </row>
    <row r="1241" ht="15">
      <c r="D1241" s="85"/>
    </row>
    <row r="1242" ht="15">
      <c r="D1242" s="85"/>
    </row>
    <row r="1243" ht="15">
      <c r="D1243" s="85"/>
    </row>
    <row r="1244" ht="15">
      <c r="D1244" s="85"/>
    </row>
    <row r="1245" ht="15">
      <c r="D1245" s="85"/>
    </row>
    <row r="1246" ht="15">
      <c r="D1246" s="85"/>
    </row>
    <row r="1247" ht="15">
      <c r="D1247" s="85"/>
    </row>
    <row r="1248" ht="15">
      <c r="D1248" s="85"/>
    </row>
    <row r="1249" ht="15">
      <c r="D1249" s="85"/>
    </row>
    <row r="1250" ht="15">
      <c r="D1250" s="85"/>
    </row>
    <row r="1251" ht="15">
      <c r="D1251" s="85"/>
    </row>
    <row r="1252" ht="15">
      <c r="D1252" s="85"/>
    </row>
    <row r="1253" ht="15">
      <c r="D1253" s="85"/>
    </row>
    <row r="1254" ht="15">
      <c r="D1254" s="85"/>
    </row>
    <row r="1255" ht="15">
      <c r="D1255" s="85"/>
    </row>
    <row r="1256" ht="15">
      <c r="D1256" s="85"/>
    </row>
    <row r="1257" ht="15">
      <c r="D1257" s="85"/>
    </row>
    <row r="1258" ht="15">
      <c r="D1258" s="85"/>
    </row>
    <row r="1259" ht="15">
      <c r="D1259" s="85"/>
    </row>
    <row r="1260" ht="15">
      <c r="D1260" s="85"/>
    </row>
    <row r="1261" ht="15">
      <c r="D1261" s="85"/>
    </row>
    <row r="1262" ht="15">
      <c r="D1262" s="85"/>
    </row>
    <row r="1263" ht="15">
      <c r="D1263" s="85"/>
    </row>
    <row r="1264" ht="15">
      <c r="D1264" s="85"/>
    </row>
    <row r="1265" ht="15">
      <c r="D1265" s="85"/>
    </row>
    <row r="1266" ht="15">
      <c r="D1266" s="85"/>
    </row>
    <row r="1267" ht="15">
      <c r="D1267" s="85"/>
    </row>
    <row r="1268" ht="15">
      <c r="D1268" s="85"/>
    </row>
    <row r="1269" ht="15">
      <c r="D1269" s="85"/>
    </row>
    <row r="1270" ht="15">
      <c r="D1270" s="85"/>
    </row>
    <row r="1271" ht="15">
      <c r="D1271" s="85"/>
    </row>
    <row r="1272" ht="15">
      <c r="D1272" s="85"/>
    </row>
    <row r="1273" ht="15">
      <c r="D1273" s="85"/>
    </row>
    <row r="1274" ht="15">
      <c r="D1274" s="85"/>
    </row>
    <row r="1275" ht="15">
      <c r="D1275" s="85"/>
    </row>
    <row r="1276" ht="15">
      <c r="D1276" s="85"/>
    </row>
    <row r="1277" ht="15">
      <c r="D1277" s="85"/>
    </row>
    <row r="1278" ht="15">
      <c r="D1278" s="85"/>
    </row>
    <row r="1279" ht="15">
      <c r="D1279" s="85"/>
    </row>
    <row r="1280" ht="15">
      <c r="D1280" s="85"/>
    </row>
    <row r="1281" ht="15">
      <c r="D1281" s="85"/>
    </row>
    <row r="1282" ht="15">
      <c r="D1282" s="85"/>
    </row>
    <row r="1283" ht="15">
      <c r="D1283" s="85"/>
    </row>
    <row r="1284" ht="15">
      <c r="D1284" s="85"/>
    </row>
    <row r="1285" ht="15">
      <c r="D1285" s="85"/>
    </row>
    <row r="1286" ht="15">
      <c r="D1286" s="85"/>
    </row>
    <row r="1287" ht="15">
      <c r="D1287" s="85"/>
    </row>
    <row r="1288" ht="15">
      <c r="D1288" s="85"/>
    </row>
    <row r="1289" ht="15">
      <c r="D1289" s="85"/>
    </row>
    <row r="1290" ht="15">
      <c r="D1290" s="85"/>
    </row>
    <row r="1291" ht="15">
      <c r="D1291" s="85"/>
    </row>
    <row r="1292" ht="15">
      <c r="D1292" s="85"/>
    </row>
    <row r="1293" ht="15">
      <c r="D1293" s="85"/>
    </row>
    <row r="1294" ht="15">
      <c r="D1294" s="85"/>
    </row>
    <row r="1295" ht="15">
      <c r="D1295" s="85"/>
    </row>
    <row r="1296" ht="15">
      <c r="D1296" s="85"/>
    </row>
    <row r="1297" ht="15">
      <c r="D1297" s="85"/>
    </row>
    <row r="1298" ht="15">
      <c r="D1298" s="85"/>
    </row>
    <row r="1299" ht="15">
      <c r="D1299" s="85"/>
    </row>
    <row r="1300" ht="15">
      <c r="D1300" s="85"/>
    </row>
    <row r="1301" ht="15">
      <c r="D1301" s="85"/>
    </row>
    <row r="1302" ht="15">
      <c r="D1302" s="85"/>
    </row>
    <row r="1303" ht="15">
      <c r="D1303" s="85"/>
    </row>
    <row r="1304" ht="15">
      <c r="D1304" s="85"/>
    </row>
    <row r="1305" ht="15">
      <c r="D1305" s="85"/>
    </row>
    <row r="1306" ht="15">
      <c r="D1306" s="85"/>
    </row>
    <row r="1307" ht="15">
      <c r="D1307" s="85"/>
    </row>
    <row r="1308" ht="15">
      <c r="D1308" s="85"/>
    </row>
    <row r="1309" ht="15">
      <c r="D1309" s="85"/>
    </row>
    <row r="1310" ht="15">
      <c r="D1310" s="85"/>
    </row>
    <row r="1311" ht="15">
      <c r="D1311" s="85"/>
    </row>
    <row r="1312" ht="15">
      <c r="D1312" s="85"/>
    </row>
    <row r="1313" ht="15">
      <c r="D1313" s="85"/>
    </row>
    <row r="1314" ht="15">
      <c r="D1314" s="85"/>
    </row>
    <row r="1315" ht="15">
      <c r="D1315" s="85"/>
    </row>
    <row r="1316" ht="15">
      <c r="D1316" s="85"/>
    </row>
    <row r="1317" ht="15">
      <c r="D1317" s="85"/>
    </row>
    <row r="1318" ht="15">
      <c r="D1318" s="85"/>
    </row>
    <row r="1319" ht="15">
      <c r="D1319" s="85"/>
    </row>
    <row r="1320" ht="15">
      <c r="D1320" s="85"/>
    </row>
    <row r="1321" ht="15">
      <c r="D1321" s="85"/>
    </row>
    <row r="1322" ht="15">
      <c r="D1322" s="85"/>
    </row>
    <row r="1323" ht="15">
      <c r="D1323" s="85"/>
    </row>
    <row r="1324" ht="15">
      <c r="D1324" s="85"/>
    </row>
    <row r="1325" ht="15">
      <c r="D1325" s="85"/>
    </row>
    <row r="1326" ht="15">
      <c r="D1326" s="85"/>
    </row>
    <row r="1327" ht="15">
      <c r="D1327" s="85"/>
    </row>
    <row r="1328" ht="15">
      <c r="D1328" s="85"/>
    </row>
    <row r="1329" ht="15">
      <c r="D1329" s="85"/>
    </row>
    <row r="1330" ht="15">
      <c r="D1330" s="85"/>
    </row>
    <row r="1331" ht="15">
      <c r="D1331" s="85"/>
    </row>
    <row r="1332" ht="15">
      <c r="D1332" s="85"/>
    </row>
    <row r="1333" ht="15">
      <c r="D1333" s="85"/>
    </row>
    <row r="1334" ht="15">
      <c r="D1334" s="85"/>
    </row>
    <row r="1335" ht="15">
      <c r="D1335" s="85"/>
    </row>
    <row r="1336" ht="15">
      <c r="D1336" s="85"/>
    </row>
    <row r="1337" ht="15">
      <c r="D1337" s="85"/>
    </row>
    <row r="1338" ht="15">
      <c r="D1338" s="85"/>
    </row>
    <row r="1339" ht="15">
      <c r="D1339" s="85"/>
    </row>
    <row r="1340" ht="15">
      <c r="D1340" s="85"/>
    </row>
    <row r="1341" ht="15">
      <c r="D1341" s="85"/>
    </row>
    <row r="1342" ht="15">
      <c r="D1342" s="85"/>
    </row>
    <row r="1343" ht="15">
      <c r="D1343" s="85"/>
    </row>
    <row r="1344" ht="15">
      <c r="D1344" s="85"/>
    </row>
    <row r="1345" ht="15">
      <c r="D1345" s="85"/>
    </row>
    <row r="1346" ht="15">
      <c r="D1346" s="85"/>
    </row>
    <row r="1347" ht="15">
      <c r="D1347" s="85"/>
    </row>
    <row r="1348" ht="15">
      <c r="D1348" s="85"/>
    </row>
    <row r="1349" ht="15">
      <c r="D1349" s="85"/>
    </row>
    <row r="1350" ht="15">
      <c r="D1350" s="85"/>
    </row>
    <row r="1351" ht="15">
      <c r="D1351" s="85"/>
    </row>
    <row r="1352" ht="15">
      <c r="D1352" s="85"/>
    </row>
    <row r="1353" ht="15">
      <c r="D1353" s="85"/>
    </row>
    <row r="1354" ht="15">
      <c r="D1354" s="85"/>
    </row>
    <row r="1355" ht="15">
      <c r="D1355" s="85"/>
    </row>
    <row r="1356" ht="15">
      <c r="D1356" s="85"/>
    </row>
    <row r="1357" ht="15">
      <c r="D1357" s="85"/>
    </row>
    <row r="1358" ht="15">
      <c r="D1358" s="85"/>
    </row>
    <row r="1359" ht="15">
      <c r="D1359" s="85"/>
    </row>
    <row r="1360" ht="15">
      <c r="D1360" s="85"/>
    </row>
    <row r="1361" ht="15">
      <c r="D1361" s="85"/>
    </row>
    <row r="1362" ht="15">
      <c r="D1362" s="85"/>
    </row>
    <row r="1363" ht="15">
      <c r="D1363" s="85"/>
    </row>
    <row r="1364" ht="15">
      <c r="D1364" s="85"/>
    </row>
    <row r="1365" ht="15">
      <c r="D1365" s="85"/>
    </row>
    <row r="1366" ht="15">
      <c r="D1366" s="85"/>
    </row>
    <row r="1367" ht="15">
      <c r="D1367" s="85"/>
    </row>
    <row r="1368" ht="15">
      <c r="D1368" s="85"/>
    </row>
    <row r="1369" ht="15">
      <c r="D1369" s="85"/>
    </row>
    <row r="1370" ht="15">
      <c r="D1370" s="85"/>
    </row>
    <row r="1371" ht="15">
      <c r="D1371" s="85"/>
    </row>
    <row r="1372" ht="15">
      <c r="D1372" s="85"/>
    </row>
    <row r="1373" ht="15">
      <c r="D1373" s="85"/>
    </row>
    <row r="1374" ht="15">
      <c r="D1374" s="85"/>
    </row>
    <row r="1375" ht="15">
      <c r="D1375" s="85"/>
    </row>
    <row r="1376" ht="15">
      <c r="D1376" s="85"/>
    </row>
    <row r="1377" ht="15">
      <c r="D1377" s="85"/>
    </row>
    <row r="1378" ht="15">
      <c r="D1378" s="85"/>
    </row>
    <row r="1379" ht="15">
      <c r="D1379" s="85"/>
    </row>
    <row r="1380" ht="15">
      <c r="D1380" s="85"/>
    </row>
    <row r="1381" ht="15">
      <c r="D1381" s="85"/>
    </row>
    <row r="1382" ht="15">
      <c r="D1382" s="85"/>
    </row>
    <row r="1383" ht="15">
      <c r="D1383" s="85"/>
    </row>
    <row r="1384" ht="15">
      <c r="D1384" s="85"/>
    </row>
    <row r="1385" ht="15">
      <c r="D1385" s="85"/>
    </row>
    <row r="1386" ht="15">
      <c r="D1386" s="85"/>
    </row>
    <row r="1387" ht="15">
      <c r="D1387" s="85"/>
    </row>
    <row r="1388" ht="15">
      <c r="D1388" s="85"/>
    </row>
    <row r="1389" ht="15">
      <c r="D1389" s="85"/>
    </row>
    <row r="1390" ht="15">
      <c r="D1390" s="85"/>
    </row>
    <row r="1391" ht="15">
      <c r="D1391" s="85"/>
    </row>
    <row r="1392" ht="15">
      <c r="D1392" s="85"/>
    </row>
    <row r="1393" ht="15">
      <c r="D1393" s="85"/>
    </row>
    <row r="1394" ht="15">
      <c r="D1394" s="85"/>
    </row>
    <row r="1395" ht="15">
      <c r="D1395" s="85"/>
    </row>
    <row r="1396" ht="15">
      <c r="D1396" s="85"/>
    </row>
    <row r="1397" ht="15">
      <c r="D1397" s="85"/>
    </row>
    <row r="1398" ht="15">
      <c r="D1398" s="85"/>
    </row>
    <row r="1399" ht="15">
      <c r="D1399" s="85"/>
    </row>
    <row r="1400" ht="15">
      <c r="D1400" s="85"/>
    </row>
    <row r="1401" ht="15">
      <c r="D1401" s="85"/>
    </row>
    <row r="1402" ht="15">
      <c r="D1402" s="85"/>
    </row>
    <row r="1403" ht="15">
      <c r="D1403" s="85"/>
    </row>
    <row r="1404" ht="15">
      <c r="D1404" s="85"/>
    </row>
    <row r="1405" ht="15">
      <c r="D1405" s="85"/>
    </row>
    <row r="1406" ht="15">
      <c r="D1406" s="85"/>
    </row>
    <row r="1407" ht="15">
      <c r="D1407" s="85"/>
    </row>
    <row r="1408" ht="15">
      <c r="D1408" s="85"/>
    </row>
    <row r="1409" ht="15">
      <c r="D1409" s="85"/>
    </row>
    <row r="1410" ht="15">
      <c r="D1410" s="85"/>
    </row>
    <row r="1411" ht="15">
      <c r="D1411" s="85"/>
    </row>
    <row r="1412" ht="15">
      <c r="D1412" s="85"/>
    </row>
    <row r="1413" ht="15">
      <c r="D1413" s="85"/>
    </row>
    <row r="1414" ht="15">
      <c r="D1414" s="85"/>
    </row>
    <row r="1415" ht="15">
      <c r="D1415" s="85"/>
    </row>
    <row r="1416" ht="15">
      <c r="D1416" s="85"/>
    </row>
    <row r="1417" ht="15">
      <c r="D1417" s="85"/>
    </row>
    <row r="1418" ht="15">
      <c r="D1418" s="85"/>
    </row>
    <row r="1419" ht="15">
      <c r="D1419" s="85"/>
    </row>
    <row r="1420" ht="15">
      <c r="D1420" s="85"/>
    </row>
    <row r="1421" ht="15">
      <c r="D1421" s="85"/>
    </row>
    <row r="1422" ht="15">
      <c r="D1422" s="85"/>
    </row>
    <row r="1423" ht="15">
      <c r="D1423" s="85"/>
    </row>
    <row r="1424" ht="15">
      <c r="D1424" s="85"/>
    </row>
    <row r="1425" ht="15">
      <c r="D1425" s="85"/>
    </row>
    <row r="1426" ht="15">
      <c r="D1426" s="85"/>
    </row>
    <row r="1427" ht="15">
      <c r="D1427" s="85"/>
    </row>
    <row r="1428" ht="15">
      <c r="D1428" s="85"/>
    </row>
    <row r="1429" ht="15">
      <c r="D1429" s="85"/>
    </row>
    <row r="1430" ht="15">
      <c r="D1430" s="85"/>
    </row>
    <row r="1431" ht="15">
      <c r="D1431" s="85"/>
    </row>
    <row r="1432" ht="15">
      <c r="D1432" s="85"/>
    </row>
    <row r="1433" ht="15">
      <c r="D1433" s="85"/>
    </row>
    <row r="1434" ht="15">
      <c r="D1434" s="85"/>
    </row>
    <row r="1435" ht="15">
      <c r="D1435" s="85"/>
    </row>
    <row r="1436" ht="15">
      <c r="D1436" s="85"/>
    </row>
    <row r="1437" ht="15">
      <c r="D1437" s="85"/>
    </row>
    <row r="1438" ht="15">
      <c r="D1438" s="85"/>
    </row>
    <row r="1439" ht="15">
      <c r="D1439" s="85"/>
    </row>
    <row r="1440" ht="15">
      <c r="D1440" s="85"/>
    </row>
    <row r="1441" ht="15">
      <c r="D1441" s="85"/>
    </row>
    <row r="1442" ht="15">
      <c r="D1442" s="85"/>
    </row>
    <row r="1443" ht="15">
      <c r="D1443" s="85"/>
    </row>
    <row r="1444" ht="15">
      <c r="D1444" s="85"/>
    </row>
    <row r="1445" ht="15">
      <c r="D1445" s="85"/>
    </row>
    <row r="1446" ht="15">
      <c r="D1446" s="85"/>
    </row>
    <row r="1447" ht="15">
      <c r="D1447" s="85"/>
    </row>
    <row r="1448" ht="15">
      <c r="D1448" s="85"/>
    </row>
    <row r="1449" ht="15">
      <c r="D1449" s="85"/>
    </row>
    <row r="1450" ht="15">
      <c r="D1450" s="85"/>
    </row>
    <row r="1451" ht="15">
      <c r="D1451" s="85"/>
    </row>
    <row r="1452" ht="15">
      <c r="D1452" s="85"/>
    </row>
    <row r="1453" ht="15">
      <c r="D1453" s="85"/>
    </row>
    <row r="1454" ht="15">
      <c r="D1454" s="85"/>
    </row>
    <row r="1455" ht="15">
      <c r="D1455" s="85"/>
    </row>
    <row r="1456" ht="15">
      <c r="D1456" s="85"/>
    </row>
    <row r="1457" ht="15">
      <c r="D1457" s="85"/>
    </row>
    <row r="1458" ht="15">
      <c r="D1458" s="85"/>
    </row>
    <row r="1459" ht="15">
      <c r="D1459" s="85"/>
    </row>
    <row r="1460" ht="15">
      <c r="D1460" s="85"/>
    </row>
    <row r="1461" ht="15">
      <c r="D1461" s="85"/>
    </row>
    <row r="1462" ht="15">
      <c r="D1462" s="85"/>
    </row>
    <row r="1463" ht="15">
      <c r="D1463" s="85"/>
    </row>
    <row r="1464" ht="15">
      <c r="D1464" s="85"/>
    </row>
    <row r="1465" ht="15">
      <c r="D1465" s="85"/>
    </row>
    <row r="1466" ht="15">
      <c r="D1466" s="85"/>
    </row>
    <row r="1467" ht="15">
      <c r="D1467" s="85"/>
    </row>
    <row r="1468" ht="15">
      <c r="D1468" s="85"/>
    </row>
    <row r="1469" ht="15">
      <c r="D1469" s="85"/>
    </row>
    <row r="1470" ht="15">
      <c r="D1470" s="85"/>
    </row>
    <row r="1471" ht="15">
      <c r="D1471" s="85"/>
    </row>
    <row r="1472" ht="15">
      <c r="D1472" s="85"/>
    </row>
    <row r="1473" ht="15">
      <c r="D1473" s="85"/>
    </row>
    <row r="1474" ht="15">
      <c r="D1474" s="85"/>
    </row>
    <row r="1475" ht="15">
      <c r="D1475" s="85"/>
    </row>
    <row r="1476" ht="15">
      <c r="D1476" s="85"/>
    </row>
    <row r="1477" ht="15">
      <c r="D1477" s="85"/>
    </row>
    <row r="1478" ht="15">
      <c r="D1478" s="85"/>
    </row>
    <row r="1479" ht="15">
      <c r="D1479" s="85"/>
    </row>
    <row r="1480" ht="15">
      <c r="D1480" s="85"/>
    </row>
    <row r="1481" ht="15">
      <c r="D1481" s="85"/>
    </row>
    <row r="1482" ht="15">
      <c r="D1482" s="85"/>
    </row>
    <row r="1483" ht="15">
      <c r="D1483" s="85"/>
    </row>
    <row r="1484" ht="15">
      <c r="D1484" s="85"/>
    </row>
    <row r="1485" ht="15">
      <c r="D1485" s="85"/>
    </row>
    <row r="1486" ht="15">
      <c r="D1486" s="85"/>
    </row>
    <row r="1487" ht="15">
      <c r="D1487" s="85"/>
    </row>
    <row r="1488" ht="15">
      <c r="D1488" s="85"/>
    </row>
    <row r="1489" ht="15">
      <c r="D1489" s="85"/>
    </row>
    <row r="1490" ht="15">
      <c r="D1490" s="85"/>
    </row>
    <row r="1491" ht="15">
      <c r="D1491" s="85"/>
    </row>
    <row r="1492" ht="15">
      <c r="D1492" s="85"/>
    </row>
    <row r="1493" ht="15">
      <c r="D1493" s="85"/>
    </row>
    <row r="1494" ht="15">
      <c r="D1494" s="85"/>
    </row>
    <row r="1495" ht="15">
      <c r="D1495" s="85"/>
    </row>
    <row r="1496" ht="15">
      <c r="D1496" s="85"/>
    </row>
    <row r="1497" ht="15">
      <c r="D1497" s="85"/>
    </row>
    <row r="1498" ht="15">
      <c r="D1498" s="85"/>
    </row>
    <row r="1499" ht="15">
      <c r="D1499" s="85"/>
    </row>
    <row r="1500" ht="15">
      <c r="D1500" s="85"/>
    </row>
    <row r="1501" ht="15">
      <c r="D1501" s="85"/>
    </row>
    <row r="1502" ht="15">
      <c r="D1502" s="85"/>
    </row>
    <row r="1503" ht="15">
      <c r="D1503" s="85"/>
    </row>
    <row r="1504" ht="15">
      <c r="D1504" s="85"/>
    </row>
    <row r="1505" ht="15">
      <c r="D1505" s="85"/>
    </row>
    <row r="1506" ht="15">
      <c r="D1506" s="85"/>
    </row>
    <row r="1507" ht="15">
      <c r="D1507" s="85"/>
    </row>
    <row r="1508" ht="15">
      <c r="D1508" s="85"/>
    </row>
    <row r="1509" ht="15">
      <c r="D1509" s="85"/>
    </row>
    <row r="1510" ht="15">
      <c r="D1510" s="85"/>
    </row>
    <row r="1511" ht="15">
      <c r="D1511" s="85"/>
    </row>
    <row r="1512" ht="15">
      <c r="D1512" s="85"/>
    </row>
    <row r="1513" ht="15">
      <c r="D1513" s="85"/>
    </row>
    <row r="1514" ht="15">
      <c r="D1514" s="85"/>
    </row>
    <row r="1515" ht="15">
      <c r="D1515" s="85"/>
    </row>
    <row r="1516" ht="15">
      <c r="D1516" s="85"/>
    </row>
    <row r="1517" ht="15">
      <c r="D1517" s="85"/>
    </row>
    <row r="1518" ht="15">
      <c r="D1518" s="85"/>
    </row>
    <row r="1519" ht="15">
      <c r="D1519" s="85"/>
    </row>
    <row r="1520" ht="15">
      <c r="D1520" s="85"/>
    </row>
    <row r="1521" ht="15">
      <c r="D1521" s="85"/>
    </row>
    <row r="1522" ht="15">
      <c r="D1522" s="85"/>
    </row>
    <row r="1523" ht="15">
      <c r="D1523" s="85"/>
    </row>
    <row r="1524" ht="15">
      <c r="D1524" s="85"/>
    </row>
    <row r="1525" ht="15">
      <c r="D1525" s="85"/>
    </row>
    <row r="1526" ht="15">
      <c r="D1526" s="85"/>
    </row>
    <row r="1527" ht="15">
      <c r="D1527" s="85"/>
    </row>
    <row r="1528" ht="15">
      <c r="D1528" s="85"/>
    </row>
    <row r="1529" ht="15">
      <c r="D1529" s="85"/>
    </row>
    <row r="1530" ht="15">
      <c r="D1530" s="85"/>
    </row>
    <row r="1531" ht="15">
      <c r="D1531" s="85"/>
    </row>
    <row r="1532" ht="15">
      <c r="D1532" s="85"/>
    </row>
    <row r="1533" ht="15">
      <c r="D1533" s="85"/>
    </row>
    <row r="1534" ht="15">
      <c r="D1534" s="85"/>
    </row>
    <row r="1535" ht="15">
      <c r="D1535" s="85"/>
    </row>
    <row r="1536" ht="15">
      <c r="D1536" s="85"/>
    </row>
    <row r="1537" ht="15">
      <c r="D1537" s="85"/>
    </row>
    <row r="1538" ht="15">
      <c r="D1538" s="85"/>
    </row>
    <row r="1539" ht="15">
      <c r="D1539" s="85"/>
    </row>
    <row r="1540" ht="15">
      <c r="D1540" s="85"/>
    </row>
    <row r="1541" ht="15">
      <c r="D1541" s="85"/>
    </row>
    <row r="1542" ht="15">
      <c r="D1542" s="85"/>
    </row>
    <row r="1543" ht="15">
      <c r="D1543" s="85"/>
    </row>
    <row r="1544" ht="15">
      <c r="D1544" s="85"/>
    </row>
    <row r="1545" ht="15">
      <c r="D1545" s="85"/>
    </row>
    <row r="1546" ht="15">
      <c r="D1546" s="85"/>
    </row>
    <row r="1547" ht="15">
      <c r="D1547" s="85"/>
    </row>
    <row r="1548" ht="15">
      <c r="D1548" s="85"/>
    </row>
    <row r="1549" ht="15">
      <c r="D1549" s="85"/>
    </row>
    <row r="1550" ht="15">
      <c r="D1550" s="85"/>
    </row>
    <row r="1551" ht="15">
      <c r="D1551" s="85"/>
    </row>
    <row r="1552" ht="15">
      <c r="D1552" s="85"/>
    </row>
    <row r="1553" ht="15">
      <c r="D1553" s="85"/>
    </row>
    <row r="1554" ht="15">
      <c r="D1554" s="85"/>
    </row>
    <row r="1555" ht="15">
      <c r="D1555" s="85"/>
    </row>
    <row r="1556" ht="15">
      <c r="D1556" s="85"/>
    </row>
    <row r="1557" ht="15">
      <c r="D1557" s="85"/>
    </row>
    <row r="1558" ht="15">
      <c r="D1558" s="85"/>
    </row>
    <row r="1559" ht="15">
      <c r="D1559" s="85"/>
    </row>
    <row r="1560" ht="15">
      <c r="D1560" s="85"/>
    </row>
    <row r="1561" ht="15">
      <c r="D1561" s="85"/>
    </row>
    <row r="1562" ht="15">
      <c r="D1562" s="85"/>
    </row>
    <row r="1563" ht="15">
      <c r="D1563" s="85"/>
    </row>
    <row r="1564" ht="15">
      <c r="D1564" s="85"/>
    </row>
    <row r="1565" ht="15">
      <c r="D1565" s="85"/>
    </row>
    <row r="1566" ht="15">
      <c r="D1566" s="85"/>
    </row>
    <row r="1567" ht="15">
      <c r="D1567" s="85"/>
    </row>
    <row r="1568" ht="15">
      <c r="D1568" s="85"/>
    </row>
    <row r="1569" ht="15">
      <c r="D1569" s="85"/>
    </row>
    <row r="1570" ht="15">
      <c r="D1570" s="85"/>
    </row>
    <row r="1571" ht="15">
      <c r="D1571" s="85"/>
    </row>
    <row r="1572" ht="15">
      <c r="D1572" s="85"/>
    </row>
    <row r="1573" ht="15">
      <c r="D1573" s="85"/>
    </row>
    <row r="1574" ht="15">
      <c r="D1574" s="85"/>
    </row>
    <row r="1575" ht="15">
      <c r="D1575" s="85"/>
    </row>
    <row r="1576" ht="15">
      <c r="D1576" s="85"/>
    </row>
    <row r="1577" ht="15">
      <c r="D1577" s="85"/>
    </row>
    <row r="1578" ht="15">
      <c r="D1578" s="85"/>
    </row>
    <row r="1579" ht="15">
      <c r="D1579" s="85"/>
    </row>
    <row r="1580" ht="15">
      <c r="D1580" s="85"/>
    </row>
    <row r="1581" ht="15">
      <c r="D1581" s="85"/>
    </row>
    <row r="1582" ht="15">
      <c r="D1582" s="85"/>
    </row>
    <row r="1583" ht="15">
      <c r="D1583" s="85"/>
    </row>
    <row r="1584" ht="15">
      <c r="D1584" s="85"/>
    </row>
    <row r="1585" ht="15">
      <c r="D1585" s="85"/>
    </row>
    <row r="1586" ht="15">
      <c r="D1586" s="85"/>
    </row>
    <row r="1587" ht="15">
      <c r="D1587" s="85"/>
    </row>
    <row r="1588" ht="15">
      <c r="D1588" s="85"/>
    </row>
    <row r="1589" ht="15">
      <c r="D1589" s="85"/>
    </row>
    <row r="1590" ht="15">
      <c r="D1590" s="85"/>
    </row>
    <row r="1591" ht="15">
      <c r="D1591" s="85"/>
    </row>
    <row r="1592" ht="15">
      <c r="D1592" s="85"/>
    </row>
    <row r="1593" ht="15">
      <c r="D1593" s="85"/>
    </row>
    <row r="1594" ht="15">
      <c r="D1594" s="85"/>
    </row>
    <row r="1595" ht="15">
      <c r="D1595" s="85"/>
    </row>
    <row r="1596" ht="15">
      <c r="D1596" s="85"/>
    </row>
    <row r="1597" ht="15">
      <c r="D1597" s="85"/>
    </row>
    <row r="1598" ht="15">
      <c r="D1598" s="85"/>
    </row>
    <row r="1599" ht="15">
      <c r="D1599" s="85"/>
    </row>
    <row r="1600" ht="15">
      <c r="D1600" s="85"/>
    </row>
    <row r="1601" ht="15">
      <c r="D1601" s="85"/>
    </row>
    <row r="1602" ht="15">
      <c r="D1602" s="85"/>
    </row>
    <row r="1603" ht="15">
      <c r="D1603" s="85"/>
    </row>
    <row r="1604" ht="15">
      <c r="D1604" s="85"/>
    </row>
    <row r="1605" ht="15">
      <c r="D1605" s="85"/>
    </row>
    <row r="1606" ht="15">
      <c r="D1606" s="85"/>
    </row>
    <row r="1607" ht="15">
      <c r="D1607" s="85"/>
    </row>
    <row r="1608" ht="15">
      <c r="D1608" s="85"/>
    </row>
    <row r="1609" ht="15">
      <c r="D1609" s="85"/>
    </row>
    <row r="1610" ht="15">
      <c r="D1610" s="85"/>
    </row>
    <row r="1611" ht="15">
      <c r="D1611" s="85"/>
    </row>
    <row r="1612" ht="15">
      <c r="D1612" s="85"/>
    </row>
    <row r="1613" ht="15">
      <c r="D1613" s="85"/>
    </row>
    <row r="1614" ht="15">
      <c r="D1614" s="85"/>
    </row>
    <row r="1615" ht="15">
      <c r="D1615" s="85"/>
    </row>
    <row r="1616" ht="15">
      <c r="D1616" s="85"/>
    </row>
    <row r="1617" ht="15">
      <c r="D1617" s="85"/>
    </row>
    <row r="1618" ht="15">
      <c r="D1618" s="85"/>
    </row>
    <row r="1619" ht="15">
      <c r="D1619" s="85"/>
    </row>
    <row r="1620" ht="15">
      <c r="D1620" s="85"/>
    </row>
    <row r="1621" ht="15">
      <c r="D1621" s="85"/>
    </row>
    <row r="1622" ht="15">
      <c r="D1622" s="85"/>
    </row>
    <row r="1623" ht="15">
      <c r="D1623" s="85"/>
    </row>
    <row r="1624" ht="15">
      <c r="D1624" s="85"/>
    </row>
    <row r="1625" ht="15">
      <c r="D1625" s="85"/>
    </row>
    <row r="1626" ht="15">
      <c r="D1626" s="85"/>
    </row>
    <row r="1627" ht="15">
      <c r="D1627" s="85"/>
    </row>
    <row r="1628" ht="15">
      <c r="D1628" s="85"/>
    </row>
    <row r="1629" ht="15">
      <c r="D1629" s="85"/>
    </row>
    <row r="1630" ht="15">
      <c r="D1630" s="85"/>
    </row>
    <row r="1631" ht="15">
      <c r="D1631" s="85"/>
    </row>
    <row r="1632" ht="15">
      <c r="D1632" s="85"/>
    </row>
    <row r="1633" ht="15">
      <c r="D1633" s="85"/>
    </row>
    <row r="1634" ht="15">
      <c r="D1634" s="85"/>
    </row>
    <row r="1635" ht="15">
      <c r="D1635" s="85"/>
    </row>
    <row r="1636" ht="15">
      <c r="D1636" s="85"/>
    </row>
    <row r="1637" ht="15">
      <c r="D1637" s="85"/>
    </row>
    <row r="1638" ht="15">
      <c r="D1638" s="85"/>
    </row>
    <row r="1639" ht="15">
      <c r="D1639" s="85"/>
    </row>
    <row r="1640" ht="15">
      <c r="D1640" s="85"/>
    </row>
    <row r="1641" ht="15">
      <c r="D1641" s="85"/>
    </row>
    <row r="1642" ht="15">
      <c r="D1642" s="85"/>
    </row>
    <row r="1643" ht="15">
      <c r="D1643" s="85"/>
    </row>
    <row r="1644" ht="15">
      <c r="D1644" s="85"/>
    </row>
    <row r="1645" ht="15">
      <c r="D1645" s="85"/>
    </row>
    <row r="1646" ht="15">
      <c r="D1646" s="85"/>
    </row>
    <row r="1647" ht="15">
      <c r="D1647" s="85"/>
    </row>
    <row r="1648" ht="15">
      <c r="D1648" s="85"/>
    </row>
    <row r="1649" ht="15">
      <c r="D1649" s="85"/>
    </row>
    <row r="1650" ht="15">
      <c r="D1650" s="85"/>
    </row>
    <row r="1651" ht="15">
      <c r="D1651" s="85"/>
    </row>
    <row r="1652" ht="15">
      <c r="D1652" s="85"/>
    </row>
    <row r="1653" ht="15">
      <c r="D1653" s="85"/>
    </row>
    <row r="1654" ht="15">
      <c r="D1654" s="85"/>
    </row>
    <row r="1655" ht="15">
      <c r="D1655" s="85"/>
    </row>
    <row r="1656" ht="15">
      <c r="D1656" s="85"/>
    </row>
    <row r="1657" ht="15">
      <c r="D1657" s="85"/>
    </row>
    <row r="1658" ht="15">
      <c r="D1658" s="85"/>
    </row>
    <row r="1659" ht="15">
      <c r="D1659" s="85"/>
    </row>
    <row r="1660" ht="15">
      <c r="D1660" s="85"/>
    </row>
    <row r="1661" ht="15">
      <c r="D1661" s="85"/>
    </row>
    <row r="1662" ht="15">
      <c r="D1662" s="85"/>
    </row>
    <row r="1663" ht="15">
      <c r="D1663" s="85"/>
    </row>
    <row r="1664" ht="15">
      <c r="D1664" s="85"/>
    </row>
    <row r="1665" ht="15">
      <c r="D1665" s="85"/>
    </row>
    <row r="1666" ht="15">
      <c r="D1666" s="85"/>
    </row>
    <row r="1667" ht="15">
      <c r="D1667" s="85"/>
    </row>
    <row r="1668" ht="15">
      <c r="D1668" s="85"/>
    </row>
    <row r="1669" ht="15">
      <c r="D1669" s="85"/>
    </row>
    <row r="1670" ht="15">
      <c r="D1670" s="85"/>
    </row>
    <row r="1671" ht="15">
      <c r="D1671" s="85"/>
    </row>
    <row r="1672" ht="15">
      <c r="D1672" s="85"/>
    </row>
    <row r="1673" ht="15">
      <c r="D1673" s="85"/>
    </row>
    <row r="1674" ht="15">
      <c r="D1674" s="85"/>
    </row>
    <row r="1675" ht="15">
      <c r="D1675" s="85"/>
    </row>
    <row r="1676" ht="15">
      <c r="D1676" s="85"/>
    </row>
    <row r="1677" ht="15">
      <c r="D1677" s="85"/>
    </row>
    <row r="1678" ht="15">
      <c r="D1678" s="85"/>
    </row>
    <row r="1679" ht="15">
      <c r="D1679" s="85"/>
    </row>
    <row r="1680" ht="15">
      <c r="D1680" s="85"/>
    </row>
    <row r="1681" ht="15">
      <c r="D1681" s="85"/>
    </row>
    <row r="1682" ht="15">
      <c r="D1682" s="85"/>
    </row>
    <row r="1683" ht="15">
      <c r="D1683" s="85"/>
    </row>
    <row r="1684" ht="15">
      <c r="D1684" s="85"/>
    </row>
    <row r="1685" ht="15">
      <c r="D1685" s="85"/>
    </row>
    <row r="1686" ht="15">
      <c r="D1686" s="85"/>
    </row>
    <row r="1687" ht="15">
      <c r="D1687" s="85"/>
    </row>
    <row r="1688" ht="15">
      <c r="D1688" s="85"/>
    </row>
    <row r="1689" ht="15">
      <c r="D1689" s="85"/>
    </row>
    <row r="1690" ht="15">
      <c r="D1690" s="85"/>
    </row>
    <row r="1691" ht="15">
      <c r="D1691" s="85"/>
    </row>
    <row r="1692" ht="15">
      <c r="D1692" s="85"/>
    </row>
    <row r="1693" ht="15">
      <c r="D1693" s="85"/>
    </row>
    <row r="1694" ht="15">
      <c r="D1694" s="85"/>
    </row>
    <row r="1695" ht="15">
      <c r="D1695" s="85"/>
    </row>
    <row r="1696" ht="15">
      <c r="D1696" s="85"/>
    </row>
    <row r="1697" ht="15">
      <c r="D1697" s="85"/>
    </row>
    <row r="1698" ht="15">
      <c r="D1698" s="85"/>
    </row>
    <row r="1699" ht="15">
      <c r="D1699" s="85"/>
    </row>
    <row r="1700" ht="15">
      <c r="D1700" s="85"/>
    </row>
    <row r="1701" ht="15">
      <c r="D1701" s="85"/>
    </row>
    <row r="1702" ht="15">
      <c r="D1702" s="85"/>
    </row>
    <row r="1703" ht="15">
      <c r="D1703" s="85"/>
    </row>
    <row r="1704" ht="15">
      <c r="D1704" s="85"/>
    </row>
    <row r="1705" ht="15">
      <c r="D1705" s="85"/>
    </row>
    <row r="1706" ht="15">
      <c r="D1706" s="85"/>
    </row>
    <row r="1707" ht="15">
      <c r="D1707" s="85"/>
    </row>
    <row r="1708" ht="15">
      <c r="D1708" s="85"/>
    </row>
    <row r="1709" ht="15">
      <c r="D1709" s="85"/>
    </row>
    <row r="1710" ht="15">
      <c r="D1710" s="85"/>
    </row>
    <row r="1711" ht="15">
      <c r="D1711" s="85"/>
    </row>
    <row r="1712" ht="15">
      <c r="D1712" s="85"/>
    </row>
    <row r="1713" ht="15">
      <c r="D1713" s="85"/>
    </row>
    <row r="1714" ht="15">
      <c r="D1714" s="85"/>
    </row>
    <row r="1715" ht="15">
      <c r="D1715" s="85"/>
    </row>
    <row r="1716" ht="15">
      <c r="D1716" s="85"/>
    </row>
    <row r="1717" ht="15">
      <c r="D1717" s="85"/>
    </row>
    <row r="1718" ht="15">
      <c r="D1718" s="85"/>
    </row>
    <row r="1719" ht="15">
      <c r="D1719" s="85"/>
    </row>
    <row r="1720" ht="15">
      <c r="D1720" s="85"/>
    </row>
    <row r="1721" ht="15">
      <c r="D1721" s="85"/>
    </row>
    <row r="1722" ht="15">
      <c r="D1722" s="85"/>
    </row>
    <row r="1723" ht="15">
      <c r="D1723" s="85"/>
    </row>
    <row r="1724" ht="15">
      <c r="D1724" s="85"/>
    </row>
    <row r="1725" ht="15">
      <c r="D1725" s="85"/>
    </row>
    <row r="1726" ht="15">
      <c r="D1726" s="85"/>
    </row>
    <row r="1727" ht="15">
      <c r="D1727" s="85"/>
    </row>
    <row r="1728" ht="15">
      <c r="D1728" s="85"/>
    </row>
    <row r="1729" ht="15">
      <c r="D1729" s="85"/>
    </row>
    <row r="1730" ht="15">
      <c r="D1730" s="85"/>
    </row>
    <row r="1731" ht="15">
      <c r="D1731" s="85"/>
    </row>
    <row r="1732" ht="15">
      <c r="D1732" s="85"/>
    </row>
    <row r="1733" ht="15">
      <c r="D1733" s="85"/>
    </row>
    <row r="1734" ht="15">
      <c r="D1734" s="85"/>
    </row>
    <row r="1735" ht="15">
      <c r="D1735" s="85"/>
    </row>
    <row r="1736" ht="15">
      <c r="D1736" s="85"/>
    </row>
    <row r="1737" ht="15">
      <c r="D1737" s="85"/>
    </row>
    <row r="1738" ht="15">
      <c r="D1738" s="85"/>
    </row>
    <row r="1739" ht="15">
      <c r="D1739" s="85"/>
    </row>
    <row r="1740" ht="15">
      <c r="D1740" s="85"/>
    </row>
    <row r="1741" ht="15">
      <c r="D1741" s="85"/>
    </row>
    <row r="1742" ht="15">
      <c r="D1742" s="85"/>
    </row>
    <row r="1743" ht="15">
      <c r="D1743" s="85"/>
    </row>
    <row r="1744" ht="15">
      <c r="D1744" s="85"/>
    </row>
    <row r="1745" ht="15">
      <c r="D1745" s="85"/>
    </row>
    <row r="1746" ht="15">
      <c r="D1746" s="85"/>
    </row>
    <row r="1747" ht="15">
      <c r="D1747" s="85"/>
    </row>
    <row r="1748" ht="15">
      <c r="D1748" s="85"/>
    </row>
    <row r="1749" ht="15">
      <c r="D1749" s="85"/>
    </row>
    <row r="1750" ht="15">
      <c r="D1750" s="85"/>
    </row>
    <row r="1751" ht="15">
      <c r="D1751" s="85"/>
    </row>
    <row r="1752" ht="15">
      <c r="D1752" s="85"/>
    </row>
    <row r="1753" ht="15">
      <c r="D1753" s="85"/>
    </row>
    <row r="1754" ht="15">
      <c r="D1754" s="85"/>
    </row>
    <row r="1755" ht="15">
      <c r="D1755" s="85"/>
    </row>
    <row r="1756" ht="15">
      <c r="D1756" s="85"/>
    </row>
    <row r="1757" ht="15">
      <c r="D1757" s="85"/>
    </row>
    <row r="1758" ht="15">
      <c r="D1758" s="85"/>
    </row>
    <row r="1759" ht="15">
      <c r="D1759" s="85"/>
    </row>
    <row r="1760" ht="15">
      <c r="D1760" s="85"/>
    </row>
    <row r="1761" ht="15">
      <c r="D1761" s="85"/>
    </row>
    <row r="1762" ht="15">
      <c r="D1762" s="85"/>
    </row>
    <row r="1763" ht="15">
      <c r="D1763" s="85"/>
    </row>
    <row r="1764" ht="15">
      <c r="D1764" s="85"/>
    </row>
    <row r="1765" ht="15">
      <c r="D1765" s="85"/>
    </row>
    <row r="1766" ht="15">
      <c r="D1766" s="85"/>
    </row>
    <row r="1767" ht="15">
      <c r="D1767" s="85"/>
    </row>
    <row r="1768" ht="15">
      <c r="D1768" s="85"/>
    </row>
    <row r="1769" ht="15">
      <c r="D1769" s="85"/>
    </row>
    <row r="1770" ht="15">
      <c r="D1770" s="85"/>
    </row>
    <row r="1771" ht="15">
      <c r="D1771" s="85"/>
    </row>
    <row r="1772" ht="15">
      <c r="D1772" s="85"/>
    </row>
    <row r="1773" ht="15">
      <c r="D1773" s="85"/>
    </row>
    <row r="1774" ht="15">
      <c r="D1774" s="85"/>
    </row>
    <row r="1775" ht="15">
      <c r="D1775" s="85"/>
    </row>
    <row r="1776" ht="15">
      <c r="D1776" s="85"/>
    </row>
    <row r="1777" ht="15">
      <c r="D1777" s="85"/>
    </row>
    <row r="1778" ht="15">
      <c r="D1778" s="85"/>
    </row>
    <row r="1779" ht="15">
      <c r="D1779" s="85"/>
    </row>
    <row r="1780" ht="15">
      <c r="D1780" s="85"/>
    </row>
    <row r="1781" ht="15">
      <c r="D1781" s="85"/>
    </row>
    <row r="1782" ht="15">
      <c r="D1782" s="85"/>
    </row>
    <row r="1783" ht="15">
      <c r="D1783" s="85"/>
    </row>
    <row r="1784" ht="15">
      <c r="D1784" s="85"/>
    </row>
    <row r="1785" ht="15">
      <c r="D1785" s="85"/>
    </row>
    <row r="1786" ht="15">
      <c r="D1786" s="85"/>
    </row>
    <row r="1787" ht="15">
      <c r="D1787" s="85"/>
    </row>
    <row r="1788" ht="15">
      <c r="D1788" s="85"/>
    </row>
    <row r="1789" ht="15">
      <c r="D1789" s="85"/>
    </row>
    <row r="1790" ht="15">
      <c r="D1790" s="85"/>
    </row>
    <row r="1791" ht="15">
      <c r="D1791" s="85"/>
    </row>
    <row r="1792" ht="15">
      <c r="D1792" s="85"/>
    </row>
    <row r="1793" ht="15">
      <c r="D1793" s="85"/>
    </row>
    <row r="1794" ht="15">
      <c r="D1794" s="85"/>
    </row>
    <row r="1795" ht="15">
      <c r="D1795" s="85"/>
    </row>
    <row r="1796" ht="15">
      <c r="D1796" s="85"/>
    </row>
    <row r="1797" ht="15">
      <c r="D1797" s="85"/>
    </row>
    <row r="1798" ht="15">
      <c r="D1798" s="85"/>
    </row>
    <row r="1799" ht="15">
      <c r="D1799" s="85"/>
    </row>
    <row r="1800" ht="15">
      <c r="D1800" s="85"/>
    </row>
    <row r="1801" ht="15">
      <c r="D1801" s="85"/>
    </row>
    <row r="1802" ht="15">
      <c r="D1802" s="85"/>
    </row>
    <row r="1803" ht="15">
      <c r="D1803" s="85"/>
    </row>
    <row r="1804" ht="15">
      <c r="D1804" s="85"/>
    </row>
    <row r="1805" ht="15">
      <c r="D1805" s="85"/>
    </row>
    <row r="1806" ht="15">
      <c r="D1806" s="85"/>
    </row>
    <row r="1807" ht="15">
      <c r="D1807" s="85"/>
    </row>
    <row r="1808" ht="15">
      <c r="D1808" s="85"/>
    </row>
    <row r="1809" ht="15">
      <c r="D1809" s="85"/>
    </row>
    <row r="1810" ht="15">
      <c r="D1810" s="85"/>
    </row>
    <row r="1811" ht="15">
      <c r="D1811" s="85"/>
    </row>
    <row r="1812" ht="15">
      <c r="D1812" s="85"/>
    </row>
    <row r="1813" ht="15">
      <c r="D1813" s="85"/>
    </row>
    <row r="1814" ht="15">
      <c r="D1814" s="85"/>
    </row>
    <row r="1815" ht="15">
      <c r="D1815" s="85"/>
    </row>
    <row r="1816" ht="15">
      <c r="D1816" s="85"/>
    </row>
    <row r="1817" ht="15">
      <c r="D1817" s="85"/>
    </row>
    <row r="1818" ht="15">
      <c r="D1818" s="85"/>
    </row>
    <row r="1819" ht="15">
      <c r="D1819" s="85"/>
    </row>
    <row r="1820" ht="15">
      <c r="D1820" s="85"/>
    </row>
    <row r="1821" ht="15">
      <c r="D1821" s="85"/>
    </row>
    <row r="1822" ht="15">
      <c r="D1822" s="85"/>
    </row>
    <row r="1823" ht="15">
      <c r="D1823" s="85"/>
    </row>
    <row r="1824" ht="15">
      <c r="D1824" s="85"/>
    </row>
    <row r="1825" ht="15">
      <c r="D1825" s="85"/>
    </row>
    <row r="1826" ht="15">
      <c r="D1826" s="85"/>
    </row>
    <row r="1827" ht="15">
      <c r="D1827" s="85"/>
    </row>
    <row r="1828" ht="15">
      <c r="D1828" s="85"/>
    </row>
    <row r="1829" ht="15">
      <c r="D1829" s="85"/>
    </row>
    <row r="1830" ht="15">
      <c r="D1830" s="85"/>
    </row>
    <row r="1831" ht="15">
      <c r="D1831" s="85"/>
    </row>
    <row r="1832" ht="15">
      <c r="D1832" s="85"/>
    </row>
    <row r="1833" ht="15">
      <c r="D1833" s="85"/>
    </row>
    <row r="1834" ht="15">
      <c r="D1834" s="85"/>
    </row>
    <row r="1835" ht="15">
      <c r="D1835" s="85"/>
    </row>
    <row r="1836" ht="15">
      <c r="D1836" s="85"/>
    </row>
    <row r="1837" ht="15">
      <c r="D1837" s="85"/>
    </row>
    <row r="1838" ht="15">
      <c r="D1838" s="85"/>
    </row>
    <row r="1839" ht="15">
      <c r="D1839" s="85"/>
    </row>
    <row r="1840" ht="15">
      <c r="D1840" s="85"/>
    </row>
    <row r="1841" ht="15">
      <c r="D1841" s="85"/>
    </row>
    <row r="1842" ht="15">
      <c r="D1842" s="85"/>
    </row>
    <row r="1843" ht="15">
      <c r="D1843" s="85"/>
    </row>
    <row r="1844" ht="15">
      <c r="D1844" s="85"/>
    </row>
    <row r="1845" ht="15">
      <c r="D1845" s="85"/>
    </row>
    <row r="1846" ht="15">
      <c r="D1846" s="85"/>
    </row>
    <row r="1847" ht="15">
      <c r="D1847" s="85"/>
    </row>
    <row r="1848" ht="15">
      <c r="D1848" s="85"/>
    </row>
    <row r="1849" ht="15">
      <c r="D1849" s="85"/>
    </row>
    <row r="1850" ht="15">
      <c r="D1850" s="85"/>
    </row>
    <row r="1851" ht="15">
      <c r="D1851" s="85"/>
    </row>
    <row r="1852" ht="15">
      <c r="D1852" s="85"/>
    </row>
    <row r="1853" ht="15">
      <c r="D1853" s="85"/>
    </row>
    <row r="1854" ht="15">
      <c r="D1854" s="85"/>
    </row>
    <row r="1855" ht="15">
      <c r="D1855" s="85"/>
    </row>
    <row r="1856" ht="15">
      <c r="D1856" s="85"/>
    </row>
    <row r="1857" ht="15">
      <c r="D1857" s="85"/>
    </row>
    <row r="1858" ht="15">
      <c r="D1858" s="85"/>
    </row>
    <row r="1859" ht="15">
      <c r="D1859" s="85"/>
    </row>
    <row r="1860" ht="15">
      <c r="D1860" s="85"/>
    </row>
    <row r="1861" ht="15">
      <c r="D1861" s="85"/>
    </row>
    <row r="1862" ht="15">
      <c r="D1862" s="85"/>
    </row>
    <row r="1863" ht="15">
      <c r="D1863" s="85"/>
    </row>
    <row r="1864" ht="15">
      <c r="D1864" s="85"/>
    </row>
    <row r="1865" ht="15">
      <c r="D1865" s="85"/>
    </row>
    <row r="1866" ht="15">
      <c r="D1866" s="85"/>
    </row>
    <row r="1867" ht="15">
      <c r="D1867" s="85"/>
    </row>
    <row r="1868" ht="15">
      <c r="D1868" s="85"/>
    </row>
    <row r="1869" ht="15">
      <c r="D1869" s="85"/>
    </row>
    <row r="1870" ht="15">
      <c r="D1870" s="85"/>
    </row>
    <row r="1871" ht="15">
      <c r="D1871" s="85"/>
    </row>
    <row r="1872" ht="15">
      <c r="D1872" s="85"/>
    </row>
    <row r="1873" ht="15">
      <c r="D1873" s="85"/>
    </row>
    <row r="1874" ht="15">
      <c r="D1874" s="85"/>
    </row>
    <row r="1875" ht="15">
      <c r="D1875" s="85"/>
    </row>
    <row r="1876" ht="15">
      <c r="D1876" s="85"/>
    </row>
    <row r="1877" ht="15">
      <c r="D1877" s="85"/>
    </row>
    <row r="1878" ht="15">
      <c r="D1878" s="85"/>
    </row>
    <row r="1879" ht="15">
      <c r="D1879" s="85"/>
    </row>
    <row r="1880" ht="15">
      <c r="D1880" s="85"/>
    </row>
    <row r="1881" ht="15">
      <c r="D1881" s="85"/>
    </row>
    <row r="1882" ht="15">
      <c r="D1882" s="85"/>
    </row>
    <row r="1883" ht="15">
      <c r="D1883" s="85"/>
    </row>
    <row r="1884" ht="15">
      <c r="D1884" s="85"/>
    </row>
    <row r="1885" ht="15">
      <c r="D1885" s="85"/>
    </row>
    <row r="1886" ht="15">
      <c r="D1886" s="85"/>
    </row>
    <row r="1887" ht="15">
      <c r="D1887" s="85"/>
    </row>
    <row r="1888" ht="15">
      <c r="D1888" s="85"/>
    </row>
    <row r="1889" ht="15">
      <c r="D1889" s="85"/>
    </row>
    <row r="1890" ht="15">
      <c r="D1890" s="85"/>
    </row>
    <row r="1891" ht="15">
      <c r="D1891" s="85"/>
    </row>
    <row r="1892" ht="15">
      <c r="D1892" s="85"/>
    </row>
    <row r="1893" ht="15">
      <c r="D1893" s="85"/>
    </row>
    <row r="1894" ht="15">
      <c r="D1894" s="85"/>
    </row>
    <row r="1895" ht="15">
      <c r="D1895" s="85"/>
    </row>
    <row r="1896" ht="15">
      <c r="D1896" s="85"/>
    </row>
    <row r="1897" ht="15">
      <c r="D1897" s="85"/>
    </row>
    <row r="1898" ht="15">
      <c r="D1898" s="85"/>
    </row>
    <row r="1899" ht="15">
      <c r="D1899" s="85"/>
    </row>
    <row r="1900" ht="15">
      <c r="D1900" s="85"/>
    </row>
    <row r="1901" ht="15">
      <c r="D1901" s="85"/>
    </row>
    <row r="1902" ht="15">
      <c r="D1902" s="85"/>
    </row>
    <row r="1903" ht="15">
      <c r="D1903" s="85"/>
    </row>
    <row r="1904" ht="15">
      <c r="D1904" s="85"/>
    </row>
    <row r="1905" ht="15">
      <c r="D1905" s="85"/>
    </row>
    <row r="1906" ht="15">
      <c r="D1906" s="85"/>
    </row>
    <row r="1907" ht="15">
      <c r="D1907" s="85"/>
    </row>
    <row r="1908" ht="15">
      <c r="D1908" s="85"/>
    </row>
    <row r="1909" ht="15">
      <c r="D1909" s="85"/>
    </row>
    <row r="1910" ht="15">
      <c r="D1910" s="85"/>
    </row>
    <row r="1911" ht="15">
      <c r="D1911" s="85"/>
    </row>
    <row r="1912" ht="15">
      <c r="D1912" s="85"/>
    </row>
    <row r="1913" ht="15">
      <c r="D1913" s="85"/>
    </row>
    <row r="1914" ht="15">
      <c r="D1914" s="85"/>
    </row>
    <row r="1915" ht="15">
      <c r="D1915" s="85"/>
    </row>
    <row r="1916" ht="15">
      <c r="D1916" s="85"/>
    </row>
    <row r="1917" ht="15">
      <c r="D1917" s="85"/>
    </row>
    <row r="1918" ht="15">
      <c r="D1918" s="85"/>
    </row>
    <row r="1919" ht="15">
      <c r="D1919" s="85"/>
    </row>
    <row r="1920" ht="15">
      <c r="D1920" s="85"/>
    </row>
    <row r="1921" ht="15">
      <c r="D1921" s="85"/>
    </row>
    <row r="1922" ht="15">
      <c r="D1922" s="85"/>
    </row>
    <row r="1923" ht="15">
      <c r="D1923" s="85"/>
    </row>
    <row r="1924" ht="15">
      <c r="D1924" s="85"/>
    </row>
    <row r="1925" ht="15">
      <c r="D1925" s="85"/>
    </row>
    <row r="1926" ht="15">
      <c r="D1926" s="85"/>
    </row>
    <row r="1927" ht="15">
      <c r="D1927" s="85"/>
    </row>
    <row r="1928" ht="15">
      <c r="D1928" s="85"/>
    </row>
    <row r="1929" ht="15">
      <c r="D1929" s="85"/>
    </row>
    <row r="1930" ht="15">
      <c r="D1930" s="85"/>
    </row>
    <row r="1931" ht="15">
      <c r="D1931" s="85"/>
    </row>
    <row r="1932" ht="15">
      <c r="D1932" s="85"/>
    </row>
    <row r="1933" ht="15">
      <c r="D1933" s="85"/>
    </row>
    <row r="1934" ht="15">
      <c r="D1934" s="85"/>
    </row>
    <row r="1935" ht="15">
      <c r="D1935" s="85"/>
    </row>
    <row r="1936" ht="15">
      <c r="D1936" s="85"/>
    </row>
    <row r="1937" ht="15">
      <c r="D1937" s="85"/>
    </row>
    <row r="1938" ht="15">
      <c r="D1938" s="85"/>
    </row>
    <row r="1939" ht="15">
      <c r="D1939" s="85"/>
    </row>
    <row r="1940" ht="15">
      <c r="D1940" s="85"/>
    </row>
    <row r="1941" ht="15">
      <c r="D1941" s="85"/>
    </row>
    <row r="1942" ht="15">
      <c r="D1942" s="85"/>
    </row>
    <row r="1943" ht="15">
      <c r="D1943" s="85"/>
    </row>
    <row r="1944" ht="15">
      <c r="D1944" s="85"/>
    </row>
    <row r="1945" ht="15">
      <c r="D1945" s="85"/>
    </row>
    <row r="1946" ht="15">
      <c r="D1946" s="85"/>
    </row>
    <row r="1947" ht="15">
      <c r="D1947" s="85"/>
    </row>
    <row r="1948" ht="15">
      <c r="D1948" s="85"/>
    </row>
    <row r="1949" ht="15">
      <c r="D1949" s="85"/>
    </row>
    <row r="1950" ht="15">
      <c r="D1950" s="85"/>
    </row>
    <row r="1951" ht="15">
      <c r="D1951" s="85"/>
    </row>
    <row r="1952" ht="15">
      <c r="D1952" s="85"/>
    </row>
    <row r="1953" ht="15">
      <c r="D1953" s="85"/>
    </row>
    <row r="1954" ht="15">
      <c r="D1954" s="85"/>
    </row>
    <row r="1955" ht="15">
      <c r="D1955" s="85"/>
    </row>
    <row r="1956" ht="15">
      <c r="D1956" s="85"/>
    </row>
    <row r="1957" ht="15">
      <c r="D1957" s="85"/>
    </row>
    <row r="1958" ht="15">
      <c r="D1958" s="85"/>
    </row>
    <row r="1959" ht="15">
      <c r="D1959" s="85"/>
    </row>
    <row r="1960" ht="15">
      <c r="D1960" s="85"/>
    </row>
    <row r="1961" ht="15">
      <c r="D1961" s="85"/>
    </row>
    <row r="1962" ht="15">
      <c r="D1962" s="85"/>
    </row>
    <row r="1963" ht="15">
      <c r="D1963" s="85"/>
    </row>
    <row r="1964" ht="15">
      <c r="D1964" s="85"/>
    </row>
    <row r="1965" ht="15">
      <c r="D1965" s="85"/>
    </row>
    <row r="1966" ht="15">
      <c r="D1966" s="85"/>
    </row>
    <row r="1967" ht="15">
      <c r="D1967" s="85"/>
    </row>
    <row r="1968" ht="15">
      <c r="D1968" s="85"/>
    </row>
    <row r="1969" ht="15">
      <c r="D1969" s="85"/>
    </row>
    <row r="1970" ht="15">
      <c r="D1970" s="85"/>
    </row>
    <row r="1971" ht="15">
      <c r="D1971" s="85"/>
    </row>
    <row r="1972" ht="15">
      <c r="D1972" s="85"/>
    </row>
    <row r="1973" ht="15">
      <c r="D1973" s="85"/>
    </row>
    <row r="1974" ht="15">
      <c r="D1974" s="85"/>
    </row>
    <row r="1975" ht="15">
      <c r="D1975" s="85"/>
    </row>
    <row r="1976" ht="15">
      <c r="D1976" s="85"/>
    </row>
    <row r="1977" ht="15">
      <c r="D1977" s="85"/>
    </row>
    <row r="1978" ht="15">
      <c r="D1978" s="85"/>
    </row>
    <row r="1979" ht="15">
      <c r="D1979" s="85"/>
    </row>
    <row r="1980" ht="15">
      <c r="D1980" s="85"/>
    </row>
    <row r="1981" ht="15">
      <c r="D1981" s="85"/>
    </row>
    <row r="1982" ht="15">
      <c r="D1982" s="85"/>
    </row>
    <row r="1983" ht="15">
      <c r="D1983" s="85"/>
    </row>
    <row r="1984" ht="15">
      <c r="D1984" s="85"/>
    </row>
    <row r="1985" ht="15">
      <c r="D1985" s="85"/>
    </row>
    <row r="1986" ht="15">
      <c r="D1986" s="85"/>
    </row>
    <row r="1987" ht="15">
      <c r="D1987" s="85"/>
    </row>
    <row r="1988" ht="15">
      <c r="D1988" s="85"/>
    </row>
    <row r="1989" ht="15">
      <c r="D1989" s="85"/>
    </row>
    <row r="1990" ht="15">
      <c r="D1990" s="85"/>
    </row>
    <row r="1991" ht="15">
      <c r="D1991" s="85"/>
    </row>
    <row r="1992" ht="15">
      <c r="D1992" s="85"/>
    </row>
    <row r="1993" ht="15">
      <c r="D1993" s="85"/>
    </row>
    <row r="1994" ht="15">
      <c r="D1994" s="85"/>
    </row>
    <row r="1995" ht="15">
      <c r="D1995" s="85"/>
    </row>
    <row r="1996" ht="15">
      <c r="D1996" s="85"/>
    </row>
    <row r="1997" ht="15">
      <c r="D1997" s="85"/>
    </row>
    <row r="1998" ht="15">
      <c r="D1998" s="85"/>
    </row>
    <row r="1999" ht="15">
      <c r="D1999" s="85"/>
    </row>
    <row r="2000" ht="15">
      <c r="D2000" s="85"/>
    </row>
    <row r="2001" ht="15">
      <c r="D2001" s="85"/>
    </row>
    <row r="2002" ht="15">
      <c r="D2002" s="85"/>
    </row>
    <row r="2003" ht="15">
      <c r="D2003" s="85"/>
    </row>
    <row r="2004" ht="15">
      <c r="D2004" s="85"/>
    </row>
    <row r="2005" ht="15">
      <c r="D2005" s="85"/>
    </row>
    <row r="2006" ht="15">
      <c r="D2006" s="85"/>
    </row>
    <row r="2007" ht="15">
      <c r="D2007" s="85"/>
    </row>
    <row r="2008" ht="15">
      <c r="D2008" s="85"/>
    </row>
    <row r="2009" ht="15">
      <c r="D2009" s="85"/>
    </row>
    <row r="2010" ht="15">
      <c r="D2010" s="85"/>
    </row>
    <row r="2011" ht="15">
      <c r="D2011" s="85"/>
    </row>
    <row r="2012" ht="15">
      <c r="D2012" s="85"/>
    </row>
    <row r="2013" ht="15">
      <c r="D2013" s="85"/>
    </row>
    <row r="2014" ht="15">
      <c r="D2014" s="85"/>
    </row>
    <row r="2015" ht="15">
      <c r="D2015" s="85"/>
    </row>
    <row r="2016" ht="15">
      <c r="D2016" s="85"/>
    </row>
    <row r="2017" ht="15">
      <c r="D2017" s="85"/>
    </row>
    <row r="2018" ht="15">
      <c r="D2018" s="85"/>
    </row>
    <row r="2019" ht="15">
      <c r="D2019" s="85"/>
    </row>
    <row r="2020" ht="15">
      <c r="D2020" s="85"/>
    </row>
    <row r="2021" ht="15">
      <c r="D2021" s="85"/>
    </row>
    <row r="2022" ht="15">
      <c r="D2022" s="85"/>
    </row>
    <row r="2023" ht="15">
      <c r="D2023" s="85"/>
    </row>
    <row r="2024" ht="15">
      <c r="D2024" s="85"/>
    </row>
    <row r="2025" ht="15">
      <c r="D2025" s="85"/>
    </row>
    <row r="2026" ht="15">
      <c r="D2026" s="85"/>
    </row>
    <row r="2027" ht="15">
      <c r="D2027" s="85"/>
    </row>
    <row r="2028" ht="15">
      <c r="D2028" s="85"/>
    </row>
    <row r="2029" ht="15">
      <c r="D2029" s="85"/>
    </row>
    <row r="2030" ht="15">
      <c r="D2030" s="85"/>
    </row>
    <row r="2031" ht="15">
      <c r="D2031" s="85"/>
    </row>
    <row r="2032" ht="15">
      <c r="D2032" s="85"/>
    </row>
    <row r="2033" ht="15">
      <c r="D2033" s="85"/>
    </row>
    <row r="2034" ht="15">
      <c r="D2034" s="85"/>
    </row>
    <row r="2035" ht="15">
      <c r="D2035" s="85"/>
    </row>
    <row r="2036" ht="15">
      <c r="D2036" s="85"/>
    </row>
    <row r="2037" ht="15">
      <c r="D2037" s="85"/>
    </row>
    <row r="2038" ht="15">
      <c r="D2038" s="85"/>
    </row>
    <row r="2039" ht="15">
      <c r="D2039" s="85"/>
    </row>
    <row r="2040" ht="15">
      <c r="D2040" s="85"/>
    </row>
    <row r="2041" ht="15">
      <c r="D2041" s="85"/>
    </row>
    <row r="2042" ht="15">
      <c r="D2042" s="85"/>
    </row>
    <row r="2043" ht="15">
      <c r="D2043" s="85"/>
    </row>
    <row r="2044" ht="15">
      <c r="D2044" s="85"/>
    </row>
    <row r="2045" ht="15">
      <c r="D2045" s="85"/>
    </row>
    <row r="2046" ht="15">
      <c r="D2046" s="85"/>
    </row>
    <row r="2047" ht="15">
      <c r="D2047" s="85"/>
    </row>
    <row r="2048" ht="15">
      <c r="D2048" s="85"/>
    </row>
    <row r="2049" ht="15">
      <c r="D2049" s="85"/>
    </row>
    <row r="2050" ht="15">
      <c r="D2050" s="85"/>
    </row>
    <row r="2051" ht="15">
      <c r="D2051" s="85"/>
    </row>
    <row r="2052" ht="15">
      <c r="D2052" s="85"/>
    </row>
    <row r="2053" ht="15">
      <c r="D2053" s="85"/>
    </row>
    <row r="2054" ht="15">
      <c r="D2054" s="85"/>
    </row>
    <row r="2055" ht="15">
      <c r="D2055" s="85"/>
    </row>
    <row r="2056" ht="15">
      <c r="D2056" s="85"/>
    </row>
    <row r="2057" ht="15">
      <c r="D2057" s="85"/>
    </row>
    <row r="2058" ht="15">
      <c r="D2058" s="85"/>
    </row>
    <row r="2059" ht="15">
      <c r="D2059" s="85"/>
    </row>
    <row r="2060" ht="15">
      <c r="D2060" s="85"/>
    </row>
    <row r="2061" ht="15">
      <c r="D2061" s="85"/>
    </row>
    <row r="2062" ht="15">
      <c r="D2062" s="85"/>
    </row>
    <row r="2063" ht="15">
      <c r="D2063" s="85"/>
    </row>
    <row r="2064" ht="15">
      <c r="D2064" s="85"/>
    </row>
    <row r="2065" ht="15">
      <c r="D2065" s="85"/>
    </row>
    <row r="2066" ht="15">
      <c r="D2066" s="85"/>
    </row>
    <row r="2067" ht="15">
      <c r="D2067" s="85"/>
    </row>
    <row r="2068" ht="15">
      <c r="D2068" s="85"/>
    </row>
    <row r="2069" ht="15">
      <c r="D2069" s="85"/>
    </row>
    <row r="2070" ht="15">
      <c r="D2070" s="85"/>
    </row>
    <row r="2071" ht="15">
      <c r="D2071" s="85"/>
    </row>
    <row r="2072" ht="15">
      <c r="D2072" s="85"/>
    </row>
    <row r="2073" ht="15">
      <c r="D2073" s="85"/>
    </row>
    <row r="2074" ht="15">
      <c r="D2074" s="85"/>
    </row>
    <row r="2075" ht="15">
      <c r="D2075" s="85"/>
    </row>
    <row r="2076" ht="15">
      <c r="D2076" s="85"/>
    </row>
    <row r="2077" ht="15">
      <c r="D2077" s="85"/>
    </row>
    <row r="2078" ht="15">
      <c r="D2078" s="85"/>
    </row>
    <row r="2079" ht="15">
      <c r="D2079" s="85"/>
    </row>
    <row r="2080" ht="15">
      <c r="D2080" s="85"/>
    </row>
    <row r="2081" ht="15">
      <c r="D2081" s="85"/>
    </row>
    <row r="2082" ht="15">
      <c r="D2082" s="85"/>
    </row>
    <row r="2083" ht="15">
      <c r="D2083" s="85"/>
    </row>
    <row r="2084" ht="15">
      <c r="D2084" s="85"/>
    </row>
    <row r="2085" ht="15">
      <c r="D2085" s="85"/>
    </row>
    <row r="2086" ht="15">
      <c r="D2086" s="85"/>
    </row>
    <row r="2087" ht="15">
      <c r="D2087" s="85"/>
    </row>
    <row r="2088" ht="15">
      <c r="D2088" s="85"/>
    </row>
    <row r="2089" ht="15">
      <c r="D2089" s="85"/>
    </row>
    <row r="2090" ht="15">
      <c r="D2090" s="85"/>
    </row>
    <row r="2091" ht="15">
      <c r="D2091" s="85"/>
    </row>
    <row r="2092" ht="15">
      <c r="D2092" s="85"/>
    </row>
    <row r="2093" ht="15">
      <c r="D2093" s="85"/>
    </row>
    <row r="2094" ht="15">
      <c r="D2094" s="85"/>
    </row>
    <row r="2095" ht="15">
      <c r="D2095" s="85"/>
    </row>
    <row r="2096" ht="15">
      <c r="D2096" s="85"/>
    </row>
    <row r="2097" ht="15">
      <c r="D2097" s="85"/>
    </row>
    <row r="2098" ht="15">
      <c r="D2098" s="85"/>
    </row>
    <row r="2099" ht="15">
      <c r="D2099" s="85"/>
    </row>
    <row r="2100" ht="15">
      <c r="D2100" s="85"/>
    </row>
    <row r="2101" ht="15">
      <c r="D2101" s="85"/>
    </row>
    <row r="2102" ht="15">
      <c r="D2102" s="85"/>
    </row>
    <row r="2103" ht="15">
      <c r="D2103" s="85"/>
    </row>
    <row r="2104" ht="15">
      <c r="D2104" s="85"/>
    </row>
    <row r="2105" ht="15">
      <c r="D2105" s="85"/>
    </row>
    <row r="2106" ht="15">
      <c r="D2106" s="85"/>
    </row>
    <row r="2107" ht="15">
      <c r="D2107" s="85"/>
    </row>
    <row r="2108" ht="15">
      <c r="D2108" s="85"/>
    </row>
    <row r="2109" ht="15">
      <c r="D2109" s="85"/>
    </row>
    <row r="2110" ht="15">
      <c r="D2110" s="85"/>
    </row>
    <row r="2111" ht="15">
      <c r="D2111" s="85"/>
    </row>
    <row r="2112" ht="15">
      <c r="D2112" s="85"/>
    </row>
    <row r="2113" ht="15">
      <c r="D2113" s="85"/>
    </row>
    <row r="2114" ht="15">
      <c r="D2114" s="85"/>
    </row>
    <row r="2115" ht="15">
      <c r="D2115" s="85"/>
    </row>
    <row r="2116" ht="15">
      <c r="D2116" s="85"/>
    </row>
    <row r="2117" ht="15">
      <c r="D2117" s="85"/>
    </row>
    <row r="2118" ht="15">
      <c r="D2118" s="85"/>
    </row>
    <row r="2119" ht="15">
      <c r="D2119" s="85"/>
    </row>
    <row r="2120" ht="15">
      <c r="D2120" s="85"/>
    </row>
    <row r="2121" ht="15">
      <c r="D2121" s="85"/>
    </row>
    <row r="2122" ht="15">
      <c r="D2122" s="85"/>
    </row>
    <row r="2123" ht="15">
      <c r="D2123" s="85"/>
    </row>
    <row r="2124" ht="15">
      <c r="D2124" s="85"/>
    </row>
    <row r="2125" ht="15">
      <c r="D2125" s="85"/>
    </row>
    <row r="2126" ht="15">
      <c r="D2126" s="85"/>
    </row>
    <row r="2127" ht="15">
      <c r="D2127" s="85"/>
    </row>
    <row r="2128" ht="15">
      <c r="D2128" s="85"/>
    </row>
    <row r="2129" ht="15">
      <c r="D2129" s="85"/>
    </row>
    <row r="2130" ht="15">
      <c r="D2130" s="85"/>
    </row>
    <row r="2131" ht="15">
      <c r="D2131" s="85"/>
    </row>
    <row r="2132" ht="15">
      <c r="D2132" s="85"/>
    </row>
    <row r="2133" ht="15">
      <c r="D2133" s="85"/>
    </row>
    <row r="2134" ht="15">
      <c r="D2134" s="85"/>
    </row>
    <row r="2135" ht="15">
      <c r="D2135" s="85"/>
    </row>
    <row r="2136" ht="15">
      <c r="D2136" s="85"/>
    </row>
    <row r="2137" ht="15">
      <c r="D2137" s="85"/>
    </row>
    <row r="2138" ht="15">
      <c r="D2138" s="85"/>
    </row>
    <row r="2139" ht="15">
      <c r="D2139" s="85"/>
    </row>
    <row r="2140" ht="15">
      <c r="D2140" s="85"/>
    </row>
    <row r="2141" ht="15">
      <c r="D2141" s="85"/>
    </row>
    <row r="2142" ht="15">
      <c r="D2142" s="85"/>
    </row>
    <row r="2143" ht="15">
      <c r="D2143" s="85"/>
    </row>
    <row r="2144" ht="15">
      <c r="D2144" s="85"/>
    </row>
    <row r="2145" ht="15">
      <c r="D2145" s="85"/>
    </row>
    <row r="2146" ht="15">
      <c r="D2146" s="85"/>
    </row>
    <row r="2147" ht="15">
      <c r="D2147" s="85"/>
    </row>
    <row r="2148" ht="15">
      <c r="D2148" s="85"/>
    </row>
    <row r="2149" ht="15">
      <c r="D2149" s="85"/>
    </row>
    <row r="2150" ht="15">
      <c r="D2150" s="85"/>
    </row>
    <row r="2151" ht="15">
      <c r="D2151" s="85"/>
    </row>
    <row r="2152" ht="15">
      <c r="D2152" s="85"/>
    </row>
    <row r="2153" ht="15">
      <c r="D2153" s="85"/>
    </row>
    <row r="2154" ht="15">
      <c r="D2154" s="85"/>
    </row>
    <row r="2155" ht="15">
      <c r="D2155" s="85"/>
    </row>
    <row r="2156" ht="15">
      <c r="D2156" s="85"/>
    </row>
    <row r="2157" ht="15">
      <c r="D2157" s="85"/>
    </row>
    <row r="2158" ht="15">
      <c r="D2158" s="85"/>
    </row>
    <row r="2159" ht="15">
      <c r="D2159" s="85"/>
    </row>
    <row r="2160" ht="15">
      <c r="D2160" s="85"/>
    </row>
    <row r="2161" ht="15">
      <c r="D2161" s="85"/>
    </row>
    <row r="2162" ht="15">
      <c r="D2162" s="85"/>
    </row>
    <row r="2163" ht="15">
      <c r="D2163" s="85"/>
    </row>
    <row r="2164" ht="15">
      <c r="D2164" s="85"/>
    </row>
    <row r="2165" ht="15">
      <c r="D2165" s="85"/>
    </row>
    <row r="2166" ht="15">
      <c r="D2166" s="85"/>
    </row>
    <row r="2167" ht="15">
      <c r="D2167" s="85"/>
    </row>
    <row r="2168" ht="15">
      <c r="D2168" s="85"/>
    </row>
    <row r="2169" ht="15">
      <c r="D2169" s="85"/>
    </row>
    <row r="2170" ht="15">
      <c r="D2170" s="85"/>
    </row>
    <row r="2171" ht="15">
      <c r="D2171" s="85"/>
    </row>
    <row r="2172" ht="15">
      <c r="D2172" s="85"/>
    </row>
    <row r="2173" ht="15">
      <c r="D2173" s="85"/>
    </row>
    <row r="2174" ht="15">
      <c r="D2174" s="85"/>
    </row>
    <row r="2175" ht="15">
      <c r="D2175" s="85"/>
    </row>
    <row r="2176" ht="15">
      <c r="D2176" s="85"/>
    </row>
    <row r="2177" ht="15">
      <c r="D2177" s="85"/>
    </row>
    <row r="2178" ht="15">
      <c r="D2178" s="85"/>
    </row>
    <row r="2179" ht="15">
      <c r="D2179" s="85"/>
    </row>
    <row r="2180" ht="15">
      <c r="D2180" s="85"/>
    </row>
    <row r="2181" ht="15">
      <c r="D2181" s="85"/>
    </row>
    <row r="2182" ht="15">
      <c r="D2182" s="85"/>
    </row>
    <row r="2183" ht="15">
      <c r="D2183" s="85"/>
    </row>
    <row r="2184" ht="15">
      <c r="D2184" s="85"/>
    </row>
    <row r="2185" ht="15">
      <c r="D2185" s="85"/>
    </row>
    <row r="2186" ht="15">
      <c r="D2186" s="85"/>
    </row>
    <row r="2187" ht="15">
      <c r="D2187" s="85"/>
    </row>
    <row r="2188" ht="15">
      <c r="D2188" s="85"/>
    </row>
    <row r="2189" ht="15">
      <c r="D2189" s="85"/>
    </row>
    <row r="2190" ht="15">
      <c r="D2190" s="85"/>
    </row>
    <row r="2191" ht="15">
      <c r="D2191" s="85"/>
    </row>
    <row r="2192" ht="15">
      <c r="D2192" s="85"/>
    </row>
    <row r="2193" ht="15">
      <c r="D2193" s="85"/>
    </row>
    <row r="2194" ht="15">
      <c r="D2194" s="85"/>
    </row>
    <row r="2195" ht="15">
      <c r="D2195" s="85"/>
    </row>
    <row r="2196" ht="15">
      <c r="D2196" s="85"/>
    </row>
    <row r="2197" ht="15">
      <c r="D2197" s="85"/>
    </row>
    <row r="2198" ht="15">
      <c r="D2198" s="85"/>
    </row>
    <row r="2199" ht="15">
      <c r="D2199" s="85"/>
    </row>
    <row r="2200" ht="15">
      <c r="D2200" s="85"/>
    </row>
    <row r="2201" ht="15">
      <c r="D2201" s="85"/>
    </row>
    <row r="2202" ht="15">
      <c r="D2202" s="85"/>
    </row>
    <row r="2203" ht="15">
      <c r="D2203" s="85"/>
    </row>
    <row r="2204" ht="15">
      <c r="D2204" s="85"/>
    </row>
    <row r="2205" ht="15">
      <c r="D2205" s="85"/>
    </row>
    <row r="2206" ht="15">
      <c r="D2206" s="85"/>
    </row>
    <row r="2207" ht="15">
      <c r="D2207" s="85"/>
    </row>
    <row r="2208" ht="15">
      <c r="D2208" s="85"/>
    </row>
    <row r="2209" ht="15">
      <c r="D2209" s="85"/>
    </row>
    <row r="2210" ht="15">
      <c r="D2210" s="85"/>
    </row>
    <row r="2211" ht="15">
      <c r="D2211" s="85"/>
    </row>
    <row r="2212" ht="15">
      <c r="D2212" s="85"/>
    </row>
    <row r="2213" ht="15">
      <c r="D2213" s="85"/>
    </row>
    <row r="2214" ht="15">
      <c r="D2214" s="85"/>
    </row>
    <row r="2215" ht="15">
      <c r="D2215" s="85"/>
    </row>
    <row r="2216" ht="15">
      <c r="D2216" s="85"/>
    </row>
    <row r="2217" ht="15">
      <c r="D2217" s="85"/>
    </row>
    <row r="2218" ht="15">
      <c r="D2218" s="85"/>
    </row>
    <row r="2219" ht="15">
      <c r="D2219" s="85"/>
    </row>
    <row r="2220" ht="15">
      <c r="D2220" s="85"/>
    </row>
    <row r="2221" ht="15">
      <c r="D2221" s="85"/>
    </row>
    <row r="2222" ht="15">
      <c r="D2222" s="85"/>
    </row>
    <row r="2223" ht="15">
      <c r="D2223" s="85"/>
    </row>
    <row r="2224" ht="15">
      <c r="D2224" s="85"/>
    </row>
    <row r="2225" ht="15">
      <c r="D2225" s="85"/>
    </row>
    <row r="2226" ht="15">
      <c r="D2226" s="85"/>
    </row>
    <row r="2227" ht="15">
      <c r="D2227" s="85"/>
    </row>
    <row r="2228" ht="15">
      <c r="D2228" s="85"/>
    </row>
    <row r="2229" ht="15">
      <c r="D2229" s="85"/>
    </row>
    <row r="2230" ht="15">
      <c r="D2230" s="85"/>
    </row>
    <row r="2231" ht="15">
      <c r="D2231" s="85"/>
    </row>
    <row r="2232" ht="15">
      <c r="D2232" s="85"/>
    </row>
    <row r="2233" ht="15">
      <c r="D2233" s="85"/>
    </row>
    <row r="2234" ht="15">
      <c r="D2234" s="85"/>
    </row>
    <row r="2235" ht="15">
      <c r="D2235" s="85"/>
    </row>
    <row r="2236" ht="15">
      <c r="D2236" s="85"/>
    </row>
    <row r="2237" ht="15">
      <c r="D2237" s="85"/>
    </row>
    <row r="2238" ht="15">
      <c r="D2238" s="85"/>
    </row>
    <row r="2239" ht="15">
      <c r="D2239" s="85"/>
    </row>
    <row r="2240" ht="15">
      <c r="D2240" s="85"/>
    </row>
    <row r="2241" ht="15">
      <c r="D2241" s="85"/>
    </row>
    <row r="2242" ht="15">
      <c r="D2242" s="85"/>
    </row>
    <row r="2243" ht="15">
      <c r="D2243" s="85"/>
    </row>
    <row r="2244" ht="15">
      <c r="D2244" s="85"/>
    </row>
    <row r="2245" ht="15">
      <c r="D2245" s="85"/>
    </row>
    <row r="2246" ht="15">
      <c r="D2246" s="85"/>
    </row>
    <row r="2247" ht="15">
      <c r="D2247" s="85"/>
    </row>
    <row r="2248" ht="15">
      <c r="D2248" s="85"/>
    </row>
    <row r="2249" ht="15">
      <c r="D2249" s="85"/>
    </row>
    <row r="2250" ht="15">
      <c r="D2250" s="85"/>
    </row>
    <row r="2251" ht="15">
      <c r="D2251" s="85"/>
    </row>
    <row r="2252" ht="15">
      <c r="D2252" s="85"/>
    </row>
    <row r="2253" ht="15">
      <c r="D2253" s="85"/>
    </row>
    <row r="2254" ht="15">
      <c r="D2254" s="85"/>
    </row>
    <row r="2255" ht="15">
      <c r="D2255" s="85"/>
    </row>
    <row r="2256" ht="15">
      <c r="D2256" s="85"/>
    </row>
    <row r="2257" ht="15">
      <c r="D2257" s="85"/>
    </row>
    <row r="2258" ht="15">
      <c r="D2258" s="85"/>
    </row>
    <row r="2259" ht="15">
      <c r="D2259" s="85"/>
    </row>
    <row r="2260" ht="15">
      <c r="D2260" s="85"/>
    </row>
    <row r="2261" ht="15">
      <c r="D2261" s="85"/>
    </row>
    <row r="2262" ht="15">
      <c r="D2262" s="85"/>
    </row>
    <row r="2263" ht="15">
      <c r="D2263" s="85"/>
    </row>
    <row r="2264" ht="15">
      <c r="D2264" s="85"/>
    </row>
    <row r="2265" ht="15">
      <c r="D2265" s="85"/>
    </row>
    <row r="2266" ht="15">
      <c r="D2266" s="85"/>
    </row>
    <row r="2267" ht="15">
      <c r="D2267" s="85"/>
    </row>
    <row r="2268" ht="15">
      <c r="D2268" s="85"/>
    </row>
    <row r="2269" ht="15">
      <c r="D2269" s="85"/>
    </row>
    <row r="2270" ht="15">
      <c r="D2270" s="85"/>
    </row>
    <row r="2271" ht="15">
      <c r="D2271" s="85"/>
    </row>
    <row r="2272" ht="15">
      <c r="D2272" s="85"/>
    </row>
    <row r="2273" ht="15">
      <c r="D2273" s="85"/>
    </row>
    <row r="2274" ht="15">
      <c r="D2274" s="85"/>
    </row>
    <row r="2275" ht="15">
      <c r="D2275" s="85"/>
    </row>
    <row r="2276" ht="15">
      <c r="D2276" s="85"/>
    </row>
    <row r="2277" ht="15">
      <c r="D2277" s="85"/>
    </row>
    <row r="2278" ht="15">
      <c r="D2278" s="85"/>
    </row>
    <row r="2279" ht="15">
      <c r="D2279" s="85"/>
    </row>
    <row r="2280" ht="15">
      <c r="D2280" s="85"/>
    </row>
    <row r="2281" ht="15">
      <c r="D2281" s="85"/>
    </row>
    <row r="2282" ht="15">
      <c r="D2282" s="85"/>
    </row>
    <row r="2283" ht="15">
      <c r="D2283" s="85"/>
    </row>
    <row r="2284" ht="15">
      <c r="D2284" s="85"/>
    </row>
    <row r="2285" ht="15">
      <c r="D2285" s="85"/>
    </row>
    <row r="2286" ht="15">
      <c r="D2286" s="85"/>
    </row>
    <row r="2287" ht="15">
      <c r="D2287" s="85"/>
    </row>
    <row r="2288" ht="15">
      <c r="D2288" s="85"/>
    </row>
    <row r="2289" ht="15">
      <c r="D2289" s="85"/>
    </row>
    <row r="2290" ht="15">
      <c r="D2290" s="85"/>
    </row>
    <row r="2291" ht="15">
      <c r="D2291" s="85"/>
    </row>
    <row r="2292" ht="15">
      <c r="D2292" s="85"/>
    </row>
    <row r="2293" ht="15">
      <c r="D2293" s="85"/>
    </row>
    <row r="2294" ht="15">
      <c r="D2294" s="85"/>
    </row>
    <row r="2295" ht="15">
      <c r="D2295" s="85"/>
    </row>
    <row r="2296" ht="15">
      <c r="D2296" s="85"/>
    </row>
    <row r="2297" ht="15">
      <c r="D2297" s="85"/>
    </row>
    <row r="2298" ht="15">
      <c r="D2298" s="85"/>
    </row>
    <row r="2299" ht="15">
      <c r="D2299" s="85"/>
    </row>
    <row r="2300" ht="15">
      <c r="D2300" s="85"/>
    </row>
    <row r="2301" ht="15">
      <c r="D2301" s="85"/>
    </row>
    <row r="2302" ht="15">
      <c r="D2302" s="85"/>
    </row>
    <row r="2303" ht="15">
      <c r="D2303" s="85"/>
    </row>
    <row r="2304" ht="15">
      <c r="D2304" s="85"/>
    </row>
    <row r="2305" ht="15">
      <c r="D2305" s="85"/>
    </row>
    <row r="2306" ht="15">
      <c r="D2306" s="85"/>
    </row>
    <row r="2307" ht="15">
      <c r="D2307" s="85"/>
    </row>
    <row r="2308" ht="15">
      <c r="D2308" s="85"/>
    </row>
    <row r="2309" ht="15">
      <c r="D2309" s="85"/>
    </row>
    <row r="2310" ht="15">
      <c r="D2310" s="85"/>
    </row>
    <row r="2311" ht="15">
      <c r="D2311" s="85"/>
    </row>
    <row r="2312" ht="15">
      <c r="D2312" s="85"/>
    </row>
    <row r="2313" ht="15">
      <c r="D2313" s="85"/>
    </row>
    <row r="2314" ht="15">
      <c r="D2314" s="85"/>
    </row>
    <row r="2315" ht="15">
      <c r="D2315" s="85"/>
    </row>
    <row r="2316" ht="15">
      <c r="D2316" s="85"/>
    </row>
    <row r="2317" ht="15">
      <c r="D2317" s="85"/>
    </row>
    <row r="2318" ht="15">
      <c r="D2318" s="85"/>
    </row>
    <row r="2319" ht="15">
      <c r="D2319" s="85"/>
    </row>
    <row r="2320" ht="15">
      <c r="D2320" s="85"/>
    </row>
    <row r="2321" ht="15">
      <c r="D2321" s="85"/>
    </row>
    <row r="2322" ht="15">
      <c r="D2322" s="85"/>
    </row>
    <row r="2323" ht="15">
      <c r="D2323" s="85"/>
    </row>
    <row r="2324" ht="15">
      <c r="D2324" s="85"/>
    </row>
    <row r="2325" ht="15">
      <c r="D2325" s="85"/>
    </row>
    <row r="2326" ht="15">
      <c r="D2326" s="85"/>
    </row>
    <row r="2327" ht="15">
      <c r="D2327" s="85"/>
    </row>
    <row r="2328" ht="15">
      <c r="D2328" s="85"/>
    </row>
    <row r="2329" ht="15">
      <c r="D2329" s="85"/>
    </row>
    <row r="2330" ht="15">
      <c r="D2330" s="85"/>
    </row>
    <row r="2331" ht="15">
      <c r="D2331" s="85"/>
    </row>
    <row r="2332" ht="15">
      <c r="D2332" s="85"/>
    </row>
    <row r="2333" ht="15">
      <c r="D2333" s="85"/>
    </row>
    <row r="2334" ht="15">
      <c r="D2334" s="85"/>
    </row>
    <row r="2335" ht="15">
      <c r="D2335" s="85"/>
    </row>
    <row r="2336" ht="15">
      <c r="D2336" s="85"/>
    </row>
    <row r="2337" ht="15">
      <c r="D2337" s="85"/>
    </row>
    <row r="2338" ht="15">
      <c r="D2338" s="85"/>
    </row>
    <row r="2339" ht="15">
      <c r="D2339" s="85"/>
    </row>
    <row r="2340" ht="15">
      <c r="D2340" s="85"/>
    </row>
    <row r="2341" ht="15">
      <c r="D2341" s="85"/>
    </row>
    <row r="2342" ht="15">
      <c r="D2342" s="85"/>
    </row>
    <row r="2343" ht="15">
      <c r="D2343" s="85"/>
    </row>
    <row r="2344" ht="15">
      <c r="D2344" s="85"/>
    </row>
    <row r="2345" ht="15">
      <c r="D2345" s="85"/>
    </row>
    <row r="2346" ht="15">
      <c r="D2346" s="85"/>
    </row>
    <row r="2347" ht="15">
      <c r="D2347" s="85"/>
    </row>
    <row r="2348" ht="15">
      <c r="D2348" s="85"/>
    </row>
    <row r="2349" ht="15">
      <c r="D2349" s="85"/>
    </row>
    <row r="2350" ht="15">
      <c r="D2350" s="85"/>
    </row>
    <row r="2351" ht="15">
      <c r="D2351" s="85"/>
    </row>
    <row r="2352" ht="15">
      <c r="D2352" s="85"/>
    </row>
    <row r="2353" ht="15">
      <c r="D2353" s="85"/>
    </row>
    <row r="2354" ht="15">
      <c r="D2354" s="85"/>
    </row>
    <row r="2355" ht="15">
      <c r="D2355" s="85"/>
    </row>
    <row r="2356" ht="15">
      <c r="D2356" s="85"/>
    </row>
    <row r="2357" ht="15">
      <c r="D2357" s="85"/>
    </row>
    <row r="2358" ht="15">
      <c r="D2358" s="85"/>
    </row>
    <row r="2359" ht="15">
      <c r="D2359" s="85"/>
    </row>
    <row r="2360" ht="15">
      <c r="D2360" s="85"/>
    </row>
    <row r="2361" ht="15">
      <c r="D2361" s="85"/>
    </row>
    <row r="2362" ht="15">
      <c r="D2362" s="85"/>
    </row>
    <row r="2363" ht="15">
      <c r="D2363" s="85"/>
    </row>
    <row r="2364" ht="15">
      <c r="D2364" s="85"/>
    </row>
    <row r="2365" ht="15">
      <c r="D2365" s="85"/>
    </row>
    <row r="2366" ht="15">
      <c r="D2366" s="85"/>
    </row>
    <row r="2367" ht="15">
      <c r="D2367" s="85"/>
    </row>
    <row r="2368" ht="15">
      <c r="D2368" s="85"/>
    </row>
    <row r="2369" ht="15">
      <c r="D2369" s="85"/>
    </row>
    <row r="2370" ht="15">
      <c r="D2370" s="85"/>
    </row>
    <row r="2371" ht="15">
      <c r="D2371" s="85"/>
    </row>
    <row r="2372" ht="15">
      <c r="D2372" s="85"/>
    </row>
    <row r="2373" ht="15">
      <c r="D2373" s="85"/>
    </row>
    <row r="2374" ht="15">
      <c r="D2374" s="85"/>
    </row>
    <row r="2375" ht="15">
      <c r="D2375" s="85"/>
    </row>
    <row r="2376" ht="15">
      <c r="D2376" s="85"/>
    </row>
    <row r="2377" ht="15">
      <c r="D2377" s="85"/>
    </row>
    <row r="2378" ht="15">
      <c r="D2378" s="85"/>
    </row>
    <row r="2379" ht="15">
      <c r="D2379" s="85"/>
    </row>
    <row r="2380" ht="15">
      <c r="D2380" s="85"/>
    </row>
    <row r="2381" ht="15">
      <c r="D2381" s="85"/>
    </row>
    <row r="2382" ht="15">
      <c r="D2382" s="85"/>
    </row>
    <row r="2383" ht="15">
      <c r="D2383" s="85"/>
    </row>
    <row r="2384" ht="15">
      <c r="D2384" s="85"/>
    </row>
    <row r="2385" ht="15">
      <c r="D2385" s="85"/>
    </row>
    <row r="2386" ht="15">
      <c r="D2386" s="85"/>
    </row>
    <row r="2387" ht="15">
      <c r="D2387" s="85"/>
    </row>
    <row r="2388" ht="15">
      <c r="D2388" s="85"/>
    </row>
    <row r="2389" ht="15">
      <c r="D2389" s="85"/>
    </row>
    <row r="2390" ht="15">
      <c r="D2390" s="85"/>
    </row>
    <row r="2391" ht="15">
      <c r="D2391" s="85"/>
    </row>
    <row r="2392" ht="15">
      <c r="D2392" s="85"/>
    </row>
    <row r="2393" ht="15">
      <c r="D2393" s="85"/>
    </row>
    <row r="2394" ht="15">
      <c r="D2394" s="85"/>
    </row>
    <row r="2395" ht="15">
      <c r="D2395" s="85"/>
    </row>
    <row r="2396" ht="15">
      <c r="D2396" s="85"/>
    </row>
    <row r="2397" ht="15">
      <c r="D2397" s="85"/>
    </row>
    <row r="2398" ht="15">
      <c r="D2398" s="85"/>
    </row>
    <row r="2399" ht="15">
      <c r="D2399" s="85"/>
    </row>
    <row r="2400" ht="15">
      <c r="D2400" s="85"/>
    </row>
    <row r="2401" ht="15">
      <c r="D2401" s="85"/>
    </row>
    <row r="2402" ht="15">
      <c r="D2402" s="85"/>
    </row>
    <row r="2403" ht="15">
      <c r="D2403" s="85"/>
    </row>
    <row r="2404" ht="15">
      <c r="D2404" s="85"/>
    </row>
    <row r="2405" ht="15">
      <c r="D2405" s="85"/>
    </row>
    <row r="2406" ht="15">
      <c r="D2406" s="85"/>
    </row>
    <row r="2407" ht="15">
      <c r="D2407" s="85"/>
    </row>
    <row r="2408" ht="15">
      <c r="D2408" s="85"/>
    </row>
    <row r="2409" ht="15">
      <c r="D2409" s="85"/>
    </row>
    <row r="2410" ht="15">
      <c r="D2410" s="85"/>
    </row>
    <row r="2411" ht="15">
      <c r="D2411" s="85"/>
    </row>
    <row r="2412" ht="15">
      <c r="D2412" s="85"/>
    </row>
    <row r="2413" ht="15">
      <c r="D2413" s="85"/>
    </row>
    <row r="2414" ht="15">
      <c r="D2414" s="85"/>
    </row>
    <row r="2415" ht="15">
      <c r="D2415" s="85"/>
    </row>
    <row r="2416" ht="15">
      <c r="D2416" s="85"/>
    </row>
    <row r="2417" ht="15">
      <c r="D2417" s="85"/>
    </row>
    <row r="2418" ht="15">
      <c r="D2418" s="85"/>
    </row>
    <row r="2419" ht="15">
      <c r="D2419" s="85"/>
    </row>
    <row r="2420" ht="15">
      <c r="D2420" s="85"/>
    </row>
    <row r="2421" ht="15">
      <c r="D2421" s="85"/>
    </row>
    <row r="2422" ht="15">
      <c r="D2422" s="85"/>
    </row>
    <row r="2423" ht="15">
      <c r="D2423" s="85"/>
    </row>
    <row r="2424" ht="15">
      <c r="D2424" s="85"/>
    </row>
    <row r="2425" ht="15">
      <c r="D2425" s="85"/>
    </row>
    <row r="2426" ht="15">
      <c r="D2426" s="85"/>
    </row>
    <row r="2427" ht="15">
      <c r="D2427" s="85"/>
    </row>
    <row r="2428" ht="15">
      <c r="D2428" s="85"/>
    </row>
    <row r="2429" ht="15">
      <c r="D2429" s="85"/>
    </row>
    <row r="2430" ht="15">
      <c r="D2430" s="85"/>
    </row>
    <row r="2431" ht="15">
      <c r="D2431" s="85"/>
    </row>
    <row r="2432" ht="15">
      <c r="D2432" s="85"/>
    </row>
    <row r="2433" ht="15">
      <c r="D2433" s="85"/>
    </row>
    <row r="2434" ht="15">
      <c r="D2434" s="85"/>
    </row>
    <row r="2435" ht="15">
      <c r="D2435" s="85"/>
    </row>
    <row r="2436" ht="15">
      <c r="D2436" s="85"/>
    </row>
    <row r="2437" ht="15">
      <c r="D2437" s="85"/>
    </row>
    <row r="2438" ht="15">
      <c r="D2438" s="85"/>
    </row>
    <row r="2439" ht="15">
      <c r="D2439" s="85"/>
    </row>
    <row r="2440" ht="15">
      <c r="D2440" s="85"/>
    </row>
    <row r="2441" ht="15">
      <c r="D2441" s="85"/>
    </row>
    <row r="2442" ht="15">
      <c r="D2442" s="85"/>
    </row>
    <row r="2443" ht="15">
      <c r="D2443" s="85"/>
    </row>
    <row r="2444" ht="15">
      <c r="D2444" s="85"/>
    </row>
    <row r="2445" ht="15">
      <c r="D2445" s="85"/>
    </row>
    <row r="2446" ht="15">
      <c r="D2446" s="85"/>
    </row>
    <row r="2447" ht="15">
      <c r="D2447" s="85"/>
    </row>
    <row r="2448" ht="15">
      <c r="D2448" s="85"/>
    </row>
    <row r="2449" ht="15">
      <c r="D2449" s="85"/>
    </row>
    <row r="2450" ht="15">
      <c r="D2450" s="85"/>
    </row>
    <row r="2451" ht="15">
      <c r="D2451" s="85"/>
    </row>
    <row r="2452" ht="15">
      <c r="D2452" s="85"/>
    </row>
    <row r="2453" ht="15">
      <c r="D2453" s="85"/>
    </row>
    <row r="2454" ht="15">
      <c r="D2454" s="85"/>
    </row>
    <row r="2455" ht="15">
      <c r="D2455" s="85"/>
    </row>
    <row r="2456" ht="15">
      <c r="D2456" s="85"/>
    </row>
    <row r="2457" ht="15">
      <c r="D2457" s="85"/>
    </row>
    <row r="2458" ht="15">
      <c r="D2458" s="85"/>
    </row>
    <row r="2459" ht="15">
      <c r="D2459" s="85"/>
    </row>
    <row r="2460" ht="15">
      <c r="D2460" s="85"/>
    </row>
    <row r="2461" ht="15">
      <c r="D2461" s="85"/>
    </row>
    <row r="2462" ht="15">
      <c r="D2462" s="85"/>
    </row>
    <row r="2463" ht="15">
      <c r="D2463" s="85"/>
    </row>
    <row r="2464" ht="15">
      <c r="D2464" s="85"/>
    </row>
    <row r="2465" ht="15">
      <c r="D2465" s="85"/>
    </row>
    <row r="2466" ht="15">
      <c r="D2466" s="85"/>
    </row>
    <row r="2467" ht="15">
      <c r="D2467" s="85"/>
    </row>
    <row r="2468" ht="15">
      <c r="D2468" s="85"/>
    </row>
    <row r="2469" ht="15">
      <c r="D2469" s="85"/>
    </row>
    <row r="2470" ht="15">
      <c r="D2470" s="85"/>
    </row>
    <row r="2471" ht="15">
      <c r="D2471" s="85"/>
    </row>
    <row r="2472" ht="15">
      <c r="D2472" s="85"/>
    </row>
    <row r="2473" ht="15">
      <c r="D2473" s="85"/>
    </row>
    <row r="2474" ht="15">
      <c r="D2474" s="85"/>
    </row>
    <row r="2475" ht="15">
      <c r="D2475" s="85"/>
    </row>
    <row r="2476" ht="15">
      <c r="D2476" s="85"/>
    </row>
    <row r="2477" ht="15">
      <c r="D2477" s="85"/>
    </row>
    <row r="2478" ht="15">
      <c r="D2478" s="85"/>
    </row>
    <row r="2479" ht="15">
      <c r="D2479" s="85"/>
    </row>
    <row r="2480" ht="15">
      <c r="D2480" s="85"/>
    </row>
    <row r="2481" ht="15">
      <c r="D2481" s="85"/>
    </row>
    <row r="2482" ht="15">
      <c r="D2482" s="85"/>
    </row>
    <row r="2483" ht="15">
      <c r="D2483" s="85"/>
    </row>
    <row r="2484" ht="15">
      <c r="D2484" s="85"/>
    </row>
    <row r="2485" ht="15">
      <c r="D2485" s="85"/>
    </row>
    <row r="2486" ht="15">
      <c r="D2486" s="85"/>
    </row>
    <row r="2487" ht="15">
      <c r="D2487" s="85"/>
    </row>
    <row r="2488" ht="15">
      <c r="D2488" s="85"/>
    </row>
    <row r="2489" ht="15">
      <c r="D2489" s="85"/>
    </row>
    <row r="2490" ht="15">
      <c r="D2490" s="85"/>
    </row>
    <row r="2491" ht="15">
      <c r="D2491" s="85"/>
    </row>
    <row r="2492" ht="15">
      <c r="D2492" s="85"/>
    </row>
    <row r="2493" ht="15">
      <c r="D2493" s="85"/>
    </row>
    <row r="2494" ht="15">
      <c r="D2494" s="85"/>
    </row>
    <row r="2495" ht="15">
      <c r="D2495" s="85"/>
    </row>
    <row r="2496" ht="15">
      <c r="D2496" s="85"/>
    </row>
    <row r="2497" ht="15">
      <c r="D2497" s="85"/>
    </row>
    <row r="2498" ht="15">
      <c r="D2498" s="85"/>
    </row>
    <row r="2499" ht="15">
      <c r="D2499" s="85"/>
    </row>
    <row r="2500" ht="15">
      <c r="D2500" s="85"/>
    </row>
    <row r="2501" ht="15">
      <c r="D2501" s="85"/>
    </row>
    <row r="2502" ht="15">
      <c r="D2502" s="85"/>
    </row>
    <row r="2503" ht="15">
      <c r="D2503" s="85"/>
    </row>
    <row r="2504" ht="15">
      <c r="D2504" s="85"/>
    </row>
    <row r="2505" ht="15">
      <c r="D2505" s="85"/>
    </row>
    <row r="2506" ht="15">
      <c r="D2506" s="85"/>
    </row>
    <row r="2507" ht="15">
      <c r="D2507" s="85"/>
    </row>
    <row r="2508" ht="15">
      <c r="D2508" s="85"/>
    </row>
    <row r="2509" ht="15">
      <c r="D2509" s="85"/>
    </row>
    <row r="2510" ht="15">
      <c r="D2510" s="85"/>
    </row>
    <row r="2511" ht="15">
      <c r="D2511" s="85"/>
    </row>
    <row r="2512" ht="15">
      <c r="D2512" s="85"/>
    </row>
    <row r="2513" ht="15">
      <c r="D2513" s="85"/>
    </row>
    <row r="2514" ht="15">
      <c r="D2514" s="85"/>
    </row>
    <row r="2515" ht="15">
      <c r="D2515" s="85"/>
    </row>
    <row r="2516" ht="15">
      <c r="D2516" s="85"/>
    </row>
    <row r="2517" ht="15">
      <c r="D2517" s="85"/>
    </row>
    <row r="2518" ht="15">
      <c r="D2518" s="85"/>
    </row>
    <row r="2519" ht="15">
      <c r="D2519" s="85"/>
    </row>
    <row r="2520" ht="15">
      <c r="D2520" s="85"/>
    </row>
    <row r="2521" ht="15">
      <c r="D2521" s="85"/>
    </row>
    <row r="2522" ht="15">
      <c r="D2522" s="85"/>
    </row>
    <row r="2523" ht="15">
      <c r="D2523" s="85"/>
    </row>
    <row r="2524" ht="15">
      <c r="D2524" s="85"/>
    </row>
    <row r="2525" ht="15">
      <c r="D2525" s="85"/>
    </row>
    <row r="2526" ht="15">
      <c r="D2526" s="85"/>
    </row>
    <row r="2527" ht="15">
      <c r="D2527" s="85"/>
    </row>
    <row r="2528" ht="15">
      <c r="D2528" s="85"/>
    </row>
    <row r="2529" ht="15">
      <c r="D2529" s="85"/>
    </row>
    <row r="2530" ht="15">
      <c r="D2530" s="85"/>
    </row>
    <row r="2531" ht="15">
      <c r="D2531" s="85"/>
    </row>
    <row r="2532" ht="15">
      <c r="D2532" s="85"/>
    </row>
    <row r="2533" ht="15">
      <c r="D2533" s="85"/>
    </row>
    <row r="2534" ht="15">
      <c r="D2534" s="85"/>
    </row>
    <row r="2535" ht="15">
      <c r="D2535" s="85"/>
    </row>
    <row r="2536" ht="15">
      <c r="D2536" s="85"/>
    </row>
    <row r="2537" ht="15">
      <c r="D2537" s="85"/>
    </row>
    <row r="2538" ht="15">
      <c r="D2538" s="85"/>
    </row>
    <row r="2539" ht="15">
      <c r="D2539" s="85"/>
    </row>
    <row r="2540" ht="15">
      <c r="D2540" s="85"/>
    </row>
    <row r="2541" ht="15">
      <c r="D2541" s="85"/>
    </row>
    <row r="2542" ht="15">
      <c r="D2542" s="85"/>
    </row>
    <row r="2543" ht="15">
      <c r="D2543" s="85"/>
    </row>
    <row r="2544" ht="15">
      <c r="D2544" s="85"/>
    </row>
    <row r="2545" ht="15">
      <c r="D2545" s="85"/>
    </row>
    <row r="2546" ht="15">
      <c r="D2546" s="85"/>
    </row>
    <row r="2547" ht="15">
      <c r="D2547" s="85"/>
    </row>
    <row r="2548" ht="15">
      <c r="D2548" s="85"/>
    </row>
    <row r="2549" ht="15">
      <c r="D2549" s="85"/>
    </row>
    <row r="2550" ht="15">
      <c r="D2550" s="85"/>
    </row>
    <row r="2551" ht="15">
      <c r="D2551" s="85"/>
    </row>
    <row r="2552" ht="15">
      <c r="D2552" s="85"/>
    </row>
    <row r="2553" ht="15">
      <c r="D2553" s="85"/>
    </row>
    <row r="2554" ht="15">
      <c r="D2554" s="85"/>
    </row>
    <row r="2555" ht="15">
      <c r="D2555" s="85"/>
    </row>
    <row r="2556" ht="15">
      <c r="D2556" s="85"/>
    </row>
    <row r="2557" ht="15">
      <c r="D2557" s="85"/>
    </row>
    <row r="2558" ht="15">
      <c r="D2558" s="85"/>
    </row>
    <row r="2559" ht="15">
      <c r="D2559" s="85"/>
    </row>
    <row r="2560" ht="15">
      <c r="D2560" s="85"/>
    </row>
    <row r="2561" ht="15">
      <c r="D2561" s="85"/>
    </row>
    <row r="2562" ht="15">
      <c r="D2562" s="85"/>
    </row>
    <row r="2563" ht="15">
      <c r="D2563" s="85"/>
    </row>
    <row r="2564" ht="15">
      <c r="D2564" s="85"/>
    </row>
    <row r="2565" ht="15">
      <c r="D2565" s="85"/>
    </row>
    <row r="2566" ht="15">
      <c r="D2566" s="85"/>
    </row>
    <row r="2567" ht="15">
      <c r="D2567" s="85"/>
    </row>
    <row r="2568" ht="15">
      <c r="D2568" s="85"/>
    </row>
    <row r="2569" ht="15">
      <c r="D2569" s="85"/>
    </row>
    <row r="2570" ht="15">
      <c r="D2570" s="85"/>
    </row>
    <row r="2571" ht="15">
      <c r="D2571" s="85"/>
    </row>
    <row r="2572" ht="15">
      <c r="D2572" s="85"/>
    </row>
    <row r="2573" ht="15">
      <c r="D2573" s="85"/>
    </row>
    <row r="2574" ht="15">
      <c r="D2574" s="85"/>
    </row>
    <row r="2575" ht="15">
      <c r="D2575" s="85"/>
    </row>
    <row r="2576" ht="15">
      <c r="D2576" s="85"/>
    </row>
    <row r="2577" ht="15">
      <c r="D2577" s="85"/>
    </row>
    <row r="2578" ht="15">
      <c r="D2578" s="85"/>
    </row>
    <row r="2579" ht="15">
      <c r="D2579" s="85"/>
    </row>
    <row r="2580" ht="15">
      <c r="D2580" s="85"/>
    </row>
    <row r="2581" ht="15">
      <c r="D2581" s="85"/>
    </row>
    <row r="2582" ht="15">
      <c r="D2582" s="85"/>
    </row>
    <row r="2583" ht="15">
      <c r="D2583" s="85"/>
    </row>
    <row r="2584" ht="15">
      <c r="D2584" s="85"/>
    </row>
    <row r="2585" ht="15">
      <c r="D2585" s="85"/>
    </row>
    <row r="2586" ht="15">
      <c r="D2586" s="85"/>
    </row>
    <row r="2587" ht="15">
      <c r="D2587" s="85"/>
    </row>
    <row r="2588" ht="15">
      <c r="D2588" s="85"/>
    </row>
    <row r="2589" ht="15">
      <c r="D2589" s="85"/>
    </row>
    <row r="2590" ht="15">
      <c r="D2590" s="85"/>
    </row>
    <row r="2591" ht="15">
      <c r="D2591" s="85"/>
    </row>
    <row r="2592" ht="15">
      <c r="D2592" s="85"/>
    </row>
    <row r="2593" ht="15">
      <c r="D2593" s="85"/>
    </row>
    <row r="2594" ht="15">
      <c r="D2594" s="85"/>
    </row>
    <row r="2595" ht="15">
      <c r="D2595" s="85"/>
    </row>
    <row r="2596" ht="15">
      <c r="D2596" s="85"/>
    </row>
    <row r="2597" ht="15">
      <c r="D2597" s="85"/>
    </row>
    <row r="2598" ht="15">
      <c r="D2598" s="85"/>
    </row>
    <row r="2599" ht="15">
      <c r="D2599" s="85"/>
    </row>
    <row r="2600" ht="15">
      <c r="D2600" s="85"/>
    </row>
    <row r="2601" ht="15">
      <c r="D2601" s="85"/>
    </row>
    <row r="2602" ht="15">
      <c r="D2602" s="85"/>
    </row>
    <row r="2603" ht="15">
      <c r="D2603" s="85"/>
    </row>
    <row r="2604" ht="15">
      <c r="D2604" s="85"/>
    </row>
    <row r="2605" ht="15">
      <c r="D2605" s="85"/>
    </row>
    <row r="2606" ht="15">
      <c r="D2606" s="85"/>
    </row>
    <row r="2607" ht="15">
      <c r="D2607" s="85"/>
    </row>
    <row r="2608" ht="15">
      <c r="D2608" s="85"/>
    </row>
    <row r="2609" ht="15">
      <c r="D2609" s="85"/>
    </row>
    <row r="2610" ht="15">
      <c r="D2610" s="85"/>
    </row>
    <row r="2611" ht="15">
      <c r="D2611" s="85"/>
    </row>
    <row r="2612" ht="15">
      <c r="D2612" s="85"/>
    </row>
    <row r="2613" ht="15">
      <c r="D2613" s="85"/>
    </row>
    <row r="2614" ht="15">
      <c r="D2614" s="85"/>
    </row>
    <row r="2615" ht="15">
      <c r="D2615" s="85"/>
    </row>
    <row r="2616" ht="15">
      <c r="D2616" s="85"/>
    </row>
    <row r="2617" ht="15">
      <c r="D2617" s="85"/>
    </row>
    <row r="2618" ht="15">
      <c r="D2618" s="85"/>
    </row>
    <row r="2619" ht="15">
      <c r="D2619" s="85"/>
    </row>
    <row r="2620" ht="15">
      <c r="D2620" s="85"/>
    </row>
    <row r="2621" ht="15">
      <c r="D2621" s="85"/>
    </row>
    <row r="2622" ht="15">
      <c r="D2622" s="85"/>
    </row>
    <row r="2623" ht="15">
      <c r="D2623" s="85"/>
    </row>
    <row r="2624" ht="15">
      <c r="D2624" s="85"/>
    </row>
    <row r="2625" ht="15">
      <c r="D2625" s="85"/>
    </row>
    <row r="2626" ht="15">
      <c r="D2626" s="85"/>
    </row>
    <row r="2627" ht="15">
      <c r="D2627" s="85"/>
    </row>
    <row r="2628" ht="15">
      <c r="D2628" s="85"/>
    </row>
    <row r="2629" ht="15">
      <c r="D2629" s="85"/>
    </row>
    <row r="2630" ht="15">
      <c r="D2630" s="85"/>
    </row>
    <row r="2631" ht="15">
      <c r="D2631" s="85"/>
    </row>
    <row r="2632" ht="15">
      <c r="D2632" s="85"/>
    </row>
    <row r="2633" ht="15">
      <c r="D2633" s="85"/>
    </row>
    <row r="2634" ht="15">
      <c r="D2634" s="85"/>
    </row>
    <row r="2635" ht="15">
      <c r="D2635" s="85"/>
    </row>
    <row r="2636" ht="15">
      <c r="D2636" s="85"/>
    </row>
    <row r="2637" ht="15">
      <c r="D2637" s="85"/>
    </row>
    <row r="2638" ht="15">
      <c r="D2638" s="85"/>
    </row>
    <row r="2639" ht="15">
      <c r="D2639" s="85"/>
    </row>
    <row r="2640" ht="15">
      <c r="D2640" s="85"/>
    </row>
    <row r="2641" ht="15">
      <c r="D2641" s="85"/>
    </row>
    <row r="2642" ht="15">
      <c r="D2642" s="85"/>
    </row>
    <row r="2643" ht="15">
      <c r="D2643" s="85"/>
    </row>
    <row r="2644" ht="15">
      <c r="D2644" s="85"/>
    </row>
    <row r="2645" ht="15">
      <c r="D2645" s="85"/>
    </row>
    <row r="2646" ht="15">
      <c r="D2646" s="85"/>
    </row>
    <row r="2647" ht="15">
      <c r="D2647" s="85"/>
    </row>
    <row r="2648" ht="15">
      <c r="D2648" s="85"/>
    </row>
    <row r="2649" ht="15">
      <c r="D2649" s="85"/>
    </row>
    <row r="2650" ht="15">
      <c r="D2650" s="85"/>
    </row>
    <row r="2651" ht="15">
      <c r="D2651" s="85"/>
    </row>
    <row r="2652" ht="15">
      <c r="D2652" s="85"/>
    </row>
    <row r="2653" ht="15">
      <c r="D2653" s="85"/>
    </row>
    <row r="2654" ht="15">
      <c r="D2654" s="85"/>
    </row>
    <row r="2655" ht="15">
      <c r="D2655" s="85"/>
    </row>
    <row r="2656" ht="15">
      <c r="D2656" s="85"/>
    </row>
    <row r="2657" ht="15">
      <c r="D2657" s="85"/>
    </row>
    <row r="2658" ht="15">
      <c r="D2658" s="85"/>
    </row>
    <row r="2659" ht="15">
      <c r="D2659" s="85"/>
    </row>
    <row r="2660" ht="15">
      <c r="D2660" s="85"/>
    </row>
    <row r="2661" ht="15">
      <c r="D2661" s="85"/>
    </row>
    <row r="2662" ht="15">
      <c r="D2662" s="85"/>
    </row>
    <row r="2663" ht="15">
      <c r="D2663" s="85"/>
    </row>
    <row r="2664" ht="15">
      <c r="D2664" s="85"/>
    </row>
    <row r="2665" ht="15">
      <c r="D2665" s="85"/>
    </row>
    <row r="2666" ht="15">
      <c r="D2666" s="85"/>
    </row>
    <row r="2667" ht="15">
      <c r="D2667" s="85"/>
    </row>
    <row r="2668" ht="15">
      <c r="D2668" s="85"/>
    </row>
    <row r="2669" ht="15">
      <c r="D2669" s="85"/>
    </row>
    <row r="2670" ht="15">
      <c r="D2670" s="85"/>
    </row>
    <row r="2671" ht="15">
      <c r="D2671" s="85"/>
    </row>
    <row r="2672" ht="15">
      <c r="D2672" s="85"/>
    </row>
    <row r="2673" ht="15">
      <c r="D2673" s="85"/>
    </row>
    <row r="2674" ht="15">
      <c r="D2674" s="85"/>
    </row>
    <row r="2675" ht="15">
      <c r="D2675" s="85"/>
    </row>
    <row r="2676" ht="15">
      <c r="D2676" s="85"/>
    </row>
    <row r="2677" ht="15">
      <c r="D2677" s="85"/>
    </row>
    <row r="2678" ht="15">
      <c r="D2678" s="85"/>
    </row>
    <row r="2679" ht="15">
      <c r="D2679" s="85"/>
    </row>
    <row r="2680" ht="15">
      <c r="D2680" s="85"/>
    </row>
    <row r="2681" ht="15">
      <c r="D2681" s="85"/>
    </row>
    <row r="2682" ht="15">
      <c r="D2682" s="85"/>
    </row>
    <row r="2683" ht="15">
      <c r="D2683" s="85"/>
    </row>
    <row r="2684" ht="15">
      <c r="D2684" s="85"/>
    </row>
    <row r="2685" ht="15">
      <c r="D2685" s="85"/>
    </row>
    <row r="2686" ht="15">
      <c r="D2686" s="85"/>
    </row>
    <row r="2687" ht="15">
      <c r="D2687" s="85"/>
    </row>
    <row r="2688" ht="15">
      <c r="D2688" s="85"/>
    </row>
    <row r="2689" ht="15">
      <c r="D2689" s="85"/>
    </row>
    <row r="2690" ht="15">
      <c r="D2690" s="85"/>
    </row>
    <row r="2691" ht="15">
      <c r="D2691" s="85"/>
    </row>
    <row r="2692" ht="15">
      <c r="D2692" s="85"/>
    </row>
    <row r="2693" ht="15">
      <c r="D2693" s="85"/>
    </row>
    <row r="2694" ht="15">
      <c r="D2694" s="85"/>
    </row>
    <row r="2695" ht="15">
      <c r="D2695" s="85"/>
    </row>
    <row r="2696" ht="15">
      <c r="D2696" s="85"/>
    </row>
    <row r="2697" ht="15">
      <c r="D2697" s="85"/>
    </row>
    <row r="2698" ht="15">
      <c r="D2698" s="85"/>
    </row>
    <row r="2699" ht="15">
      <c r="D2699" s="85"/>
    </row>
    <row r="2700" ht="15">
      <c r="D2700" s="85"/>
    </row>
    <row r="2701" ht="15">
      <c r="D2701" s="85"/>
    </row>
    <row r="2702" ht="15">
      <c r="D2702" s="85"/>
    </row>
    <row r="2703" ht="15">
      <c r="D2703" s="85"/>
    </row>
    <row r="2704" ht="15">
      <c r="D2704" s="85"/>
    </row>
    <row r="2705" ht="15">
      <c r="D2705" s="85"/>
    </row>
    <row r="2706" ht="15">
      <c r="D2706" s="85"/>
    </row>
    <row r="2707" ht="15">
      <c r="D2707" s="85"/>
    </row>
    <row r="2708" ht="15">
      <c r="D2708" s="85"/>
    </row>
    <row r="2709" ht="15">
      <c r="D2709" s="85"/>
    </row>
    <row r="2710" ht="15">
      <c r="D2710" s="85"/>
    </row>
    <row r="2711" ht="15">
      <c r="D2711" s="85"/>
    </row>
    <row r="2712" ht="15">
      <c r="D2712" s="85"/>
    </row>
    <row r="2713" ht="15">
      <c r="D2713" s="85"/>
    </row>
    <row r="2714" ht="15">
      <c r="D2714" s="85"/>
    </row>
    <row r="2715" ht="15">
      <c r="D2715" s="85"/>
    </row>
    <row r="2716" ht="15">
      <c r="D2716" s="85"/>
    </row>
    <row r="2717" ht="15">
      <c r="D2717" s="85"/>
    </row>
    <row r="2718" ht="15">
      <c r="D2718" s="85"/>
    </row>
    <row r="2719" ht="15">
      <c r="D2719" s="85"/>
    </row>
    <row r="2720" ht="15">
      <c r="D2720" s="85"/>
    </row>
    <row r="2721" ht="15">
      <c r="D2721" s="85"/>
    </row>
    <row r="2722" ht="15">
      <c r="D2722" s="85"/>
    </row>
    <row r="2723" ht="15">
      <c r="D2723" s="85"/>
    </row>
    <row r="2724" ht="15">
      <c r="D2724" s="85"/>
    </row>
    <row r="2725" ht="15">
      <c r="D2725" s="85"/>
    </row>
    <row r="2726" ht="15">
      <c r="D2726" s="85"/>
    </row>
    <row r="2727" ht="15">
      <c r="D2727" s="85"/>
    </row>
    <row r="2728" ht="15">
      <c r="D2728" s="85"/>
    </row>
    <row r="2729" ht="15">
      <c r="D2729" s="85"/>
    </row>
    <row r="2730" ht="15">
      <c r="D2730" s="85"/>
    </row>
    <row r="2731" ht="15">
      <c r="D2731" s="85"/>
    </row>
    <row r="2732" ht="15">
      <c r="D2732" s="85"/>
    </row>
    <row r="2733" ht="15">
      <c r="D2733" s="85"/>
    </row>
    <row r="2734" ht="15">
      <c r="D2734" s="85"/>
    </row>
    <row r="2735" ht="15">
      <c r="D2735" s="85"/>
    </row>
    <row r="2736" ht="15">
      <c r="D2736" s="85"/>
    </row>
    <row r="2737" ht="15">
      <c r="D2737" s="85"/>
    </row>
    <row r="2738" ht="15">
      <c r="D2738" s="85"/>
    </row>
    <row r="2739" ht="15">
      <c r="D2739" s="85"/>
    </row>
    <row r="2740" ht="15">
      <c r="D2740" s="85"/>
    </row>
    <row r="2741" ht="15">
      <c r="D2741" s="85"/>
    </row>
    <row r="2742" ht="15">
      <c r="D2742" s="85"/>
    </row>
    <row r="2743" ht="15">
      <c r="D2743" s="85"/>
    </row>
    <row r="2744" ht="15">
      <c r="D2744" s="85"/>
    </row>
    <row r="2745" ht="15">
      <c r="D2745" s="85"/>
    </row>
    <row r="2746" ht="15">
      <c r="D2746" s="85"/>
    </row>
    <row r="2747" ht="15">
      <c r="D2747" s="85"/>
    </row>
    <row r="2748" ht="15">
      <c r="D2748" s="85"/>
    </row>
    <row r="2749" ht="15">
      <c r="D2749" s="85"/>
    </row>
    <row r="2750" ht="15">
      <c r="D2750" s="85"/>
    </row>
    <row r="2751" ht="15">
      <c r="D2751" s="85"/>
    </row>
    <row r="2752" ht="15">
      <c r="D2752" s="85"/>
    </row>
    <row r="2753" ht="15">
      <c r="D2753" s="85"/>
    </row>
    <row r="2754" ht="15">
      <c r="D2754" s="85"/>
    </row>
    <row r="2755" ht="15">
      <c r="D2755" s="85"/>
    </row>
    <row r="2756" ht="15">
      <c r="D2756" s="85"/>
    </row>
    <row r="2757" ht="15">
      <c r="D2757" s="85"/>
    </row>
    <row r="2758" ht="15">
      <c r="D2758" s="85"/>
    </row>
    <row r="2759" ht="15">
      <c r="D2759" s="85"/>
    </row>
    <row r="2760" ht="15">
      <c r="D2760" s="85"/>
    </row>
    <row r="2761" ht="15">
      <c r="D2761" s="85"/>
    </row>
    <row r="2762" ht="15">
      <c r="D2762" s="85"/>
    </row>
    <row r="2763" ht="15">
      <c r="D2763" s="85"/>
    </row>
    <row r="2764" ht="15">
      <c r="D2764" s="85"/>
    </row>
    <row r="2765" ht="15">
      <c r="D2765" s="85"/>
    </row>
    <row r="2766" ht="15">
      <c r="D2766" s="85"/>
    </row>
    <row r="2767" ht="15">
      <c r="D2767" s="85"/>
    </row>
    <row r="2768" ht="15">
      <c r="D2768" s="85"/>
    </row>
    <row r="2769" ht="15">
      <c r="D2769" s="85"/>
    </row>
    <row r="2770" ht="15">
      <c r="D2770" s="85"/>
    </row>
    <row r="2771" ht="15">
      <c r="D2771" s="85"/>
    </row>
    <row r="2772" ht="15">
      <c r="D2772" s="85"/>
    </row>
    <row r="2773" ht="15">
      <c r="D2773" s="85"/>
    </row>
    <row r="2774" ht="15">
      <c r="D2774" s="85"/>
    </row>
    <row r="2775" ht="15">
      <c r="D2775" s="85"/>
    </row>
    <row r="2776" ht="15">
      <c r="D2776" s="85"/>
    </row>
    <row r="2777" ht="15">
      <c r="D2777" s="85"/>
    </row>
    <row r="2778" ht="15">
      <c r="D2778" s="85"/>
    </row>
    <row r="2779" ht="15">
      <c r="D2779" s="85"/>
    </row>
    <row r="2780" ht="15">
      <c r="D2780" s="85"/>
    </row>
    <row r="2781" ht="15">
      <c r="D2781" s="85"/>
    </row>
    <row r="2782" ht="15">
      <c r="D2782" s="85"/>
    </row>
    <row r="2783" ht="15">
      <c r="D2783" s="85"/>
    </row>
    <row r="2784" ht="15">
      <c r="D2784" s="85"/>
    </row>
    <row r="2785" ht="15">
      <c r="D2785" s="85"/>
    </row>
    <row r="2786" ht="15">
      <c r="D2786" s="85"/>
    </row>
    <row r="2787" ht="15">
      <c r="D2787" s="85"/>
    </row>
    <row r="2788" ht="15">
      <c r="D2788" s="85"/>
    </row>
    <row r="2789" ht="15">
      <c r="D2789" s="85"/>
    </row>
    <row r="2790" ht="15">
      <c r="D2790" s="85"/>
    </row>
    <row r="2791" ht="15">
      <c r="D2791" s="85"/>
    </row>
    <row r="2792" ht="15">
      <c r="D2792" s="85"/>
    </row>
    <row r="2793" ht="15">
      <c r="D2793" s="85"/>
    </row>
    <row r="2794" ht="15">
      <c r="D2794" s="85"/>
    </row>
    <row r="2795" ht="15">
      <c r="D2795" s="85"/>
    </row>
    <row r="2796" ht="15">
      <c r="D2796" s="85"/>
    </row>
    <row r="2797" ht="15">
      <c r="D2797" s="85"/>
    </row>
    <row r="2798" ht="15">
      <c r="D2798" s="85"/>
    </row>
    <row r="2799" ht="15">
      <c r="D2799" s="85"/>
    </row>
    <row r="2800" ht="15">
      <c r="D2800" s="85"/>
    </row>
    <row r="2801" ht="15">
      <c r="D2801" s="85"/>
    </row>
    <row r="2802" ht="15">
      <c r="D2802" s="85"/>
    </row>
    <row r="2803" ht="15">
      <c r="D2803" s="85"/>
    </row>
    <row r="2804" ht="15">
      <c r="D2804" s="85"/>
    </row>
    <row r="2805" ht="15">
      <c r="D2805" s="85"/>
    </row>
    <row r="2806" ht="15">
      <c r="D2806" s="85"/>
    </row>
    <row r="2807" ht="15">
      <c r="D2807" s="85"/>
    </row>
    <row r="2808" ht="15">
      <c r="D2808" s="85"/>
    </row>
    <row r="2809" ht="15">
      <c r="D2809" s="85"/>
    </row>
    <row r="2810" ht="15">
      <c r="D2810" s="85"/>
    </row>
    <row r="2811" ht="15">
      <c r="D2811" s="85"/>
    </row>
    <row r="2812" ht="15">
      <c r="D2812" s="85"/>
    </row>
    <row r="2813" ht="15">
      <c r="D2813" s="85"/>
    </row>
    <row r="2814" ht="15">
      <c r="D2814" s="85"/>
    </row>
    <row r="2815" ht="15">
      <c r="D2815" s="85"/>
    </row>
    <row r="2816" ht="15">
      <c r="D2816" s="85"/>
    </row>
    <row r="2817" ht="15">
      <c r="D2817" s="85"/>
    </row>
    <row r="2818" ht="15">
      <c r="D2818" s="85"/>
    </row>
    <row r="2819" ht="15">
      <c r="D2819" s="85"/>
    </row>
    <row r="2820" ht="15">
      <c r="D2820" s="85"/>
    </row>
    <row r="2821" ht="15">
      <c r="D2821" s="85"/>
    </row>
    <row r="2822" ht="15">
      <c r="D2822" s="85"/>
    </row>
    <row r="2823" ht="15">
      <c r="D2823" s="85"/>
    </row>
    <row r="2824" ht="15">
      <c r="D2824" s="85"/>
    </row>
    <row r="2825" ht="15">
      <c r="D2825" s="85"/>
    </row>
    <row r="2826" ht="15">
      <c r="D2826" s="85"/>
    </row>
    <row r="2827" ht="15">
      <c r="D2827" s="85"/>
    </row>
    <row r="2828" ht="15">
      <c r="D2828" s="85"/>
    </row>
    <row r="2829" ht="15">
      <c r="D2829" s="85"/>
    </row>
    <row r="2830" ht="15">
      <c r="D2830" s="85"/>
    </row>
    <row r="2831" ht="15">
      <c r="D2831" s="85"/>
    </row>
    <row r="2832" ht="15">
      <c r="D2832" s="85"/>
    </row>
    <row r="2833" ht="15">
      <c r="D2833" s="85"/>
    </row>
    <row r="2834" ht="15">
      <c r="D2834" s="85"/>
    </row>
    <row r="2835" ht="15">
      <c r="D2835" s="85"/>
    </row>
    <row r="2836" ht="15">
      <c r="D2836" s="85"/>
    </row>
    <row r="2837" ht="15">
      <c r="D2837" s="85"/>
    </row>
    <row r="2838" ht="15">
      <c r="D2838" s="85"/>
    </row>
    <row r="2839" ht="15">
      <c r="D2839" s="85"/>
    </row>
    <row r="2840" ht="15">
      <c r="D2840" s="85"/>
    </row>
    <row r="2841" ht="15">
      <c r="D2841" s="85"/>
    </row>
    <row r="2842" ht="15">
      <c r="D2842" s="85"/>
    </row>
    <row r="2843" ht="15">
      <c r="D2843" s="85"/>
    </row>
    <row r="2844" ht="15">
      <c r="D2844" s="85"/>
    </row>
    <row r="2845" ht="15">
      <c r="D2845" s="85"/>
    </row>
    <row r="2846" ht="15">
      <c r="D2846" s="85"/>
    </row>
    <row r="2847" ht="15">
      <c r="D2847" s="85"/>
    </row>
    <row r="2848" ht="15">
      <c r="D2848" s="85"/>
    </row>
    <row r="2849" ht="15">
      <c r="D2849" s="85"/>
    </row>
    <row r="2850" ht="15">
      <c r="D2850" s="85"/>
    </row>
    <row r="2851" ht="15">
      <c r="D2851" s="85"/>
    </row>
    <row r="2852" ht="15">
      <c r="D2852" s="85"/>
    </row>
    <row r="2853" ht="15">
      <c r="D2853" s="85"/>
    </row>
    <row r="2854" ht="15">
      <c r="D2854" s="85"/>
    </row>
    <row r="2855" ht="15">
      <c r="D2855" s="85"/>
    </row>
    <row r="2856" ht="15">
      <c r="D2856" s="85"/>
    </row>
    <row r="2857" ht="15">
      <c r="D2857" s="85"/>
    </row>
    <row r="2858" ht="15">
      <c r="D2858" s="85"/>
    </row>
    <row r="2859" ht="15">
      <c r="D2859" s="85"/>
    </row>
    <row r="2860" ht="15">
      <c r="D2860" s="85"/>
    </row>
    <row r="2861" ht="15">
      <c r="D2861" s="85"/>
    </row>
    <row r="2862" ht="15">
      <c r="D2862" s="85"/>
    </row>
    <row r="2863" ht="15">
      <c r="D2863" s="85"/>
    </row>
    <row r="2864" ht="15">
      <c r="D2864" s="85"/>
    </row>
    <row r="2865" ht="15">
      <c r="D2865" s="85"/>
    </row>
    <row r="2866" ht="15">
      <c r="D2866" s="85"/>
    </row>
    <row r="2867" ht="15">
      <c r="D2867" s="85"/>
    </row>
    <row r="2868" ht="15">
      <c r="D2868" s="85"/>
    </row>
    <row r="2869" ht="15">
      <c r="D2869" s="85"/>
    </row>
    <row r="2870" ht="15">
      <c r="D2870" s="85"/>
    </row>
    <row r="2871" ht="15">
      <c r="D2871" s="85"/>
    </row>
    <row r="2872" ht="15">
      <c r="D2872" s="85"/>
    </row>
    <row r="2873" ht="15">
      <c r="D2873" s="85"/>
    </row>
    <row r="2874" ht="15">
      <c r="D2874" s="85"/>
    </row>
    <row r="2875" ht="15">
      <c r="D2875" s="85"/>
    </row>
    <row r="2876" ht="15">
      <c r="D2876" s="85"/>
    </row>
    <row r="2877" ht="15">
      <c r="D2877" s="85"/>
    </row>
    <row r="2878" ht="15">
      <c r="D2878" s="85"/>
    </row>
    <row r="2879" ht="15">
      <c r="D2879" s="85"/>
    </row>
    <row r="2880" ht="15">
      <c r="D2880" s="85"/>
    </row>
    <row r="2881" ht="15">
      <c r="D2881" s="85"/>
    </row>
    <row r="2882" ht="15">
      <c r="D2882" s="85"/>
    </row>
    <row r="2883" ht="15">
      <c r="D2883" s="85"/>
    </row>
    <row r="2884" ht="15">
      <c r="D2884" s="85"/>
    </row>
    <row r="2885" ht="15">
      <c r="D2885" s="85"/>
    </row>
    <row r="2886" ht="15">
      <c r="D2886" s="85"/>
    </row>
    <row r="2887" ht="15">
      <c r="D2887" s="85"/>
    </row>
    <row r="2888" ht="15">
      <c r="D2888" s="85"/>
    </row>
    <row r="2889" ht="15">
      <c r="D2889" s="85"/>
    </row>
    <row r="2890" ht="15">
      <c r="D2890" s="85"/>
    </row>
    <row r="2891" ht="15">
      <c r="D2891" s="85"/>
    </row>
    <row r="2892" ht="15">
      <c r="D2892" s="85"/>
    </row>
    <row r="2893" ht="15">
      <c r="D2893" s="85"/>
    </row>
    <row r="2894" ht="15">
      <c r="D2894" s="85"/>
    </row>
    <row r="2895" ht="15">
      <c r="D2895" s="85"/>
    </row>
    <row r="2896" ht="15">
      <c r="D2896" s="85"/>
    </row>
    <row r="2897" ht="15">
      <c r="D2897" s="85"/>
    </row>
    <row r="2898" ht="15">
      <c r="D2898" s="85"/>
    </row>
    <row r="2899" ht="15">
      <c r="D2899" s="85"/>
    </row>
    <row r="2900" ht="15">
      <c r="D2900" s="85"/>
    </row>
    <row r="2901" ht="15">
      <c r="D2901" s="85"/>
    </row>
    <row r="2902" ht="15">
      <c r="D2902" s="85"/>
    </row>
    <row r="2903" ht="15">
      <c r="D2903" s="85"/>
    </row>
    <row r="2904" ht="15">
      <c r="D2904" s="85"/>
    </row>
    <row r="2905" ht="15">
      <c r="D2905" s="85"/>
    </row>
    <row r="2906" ht="15">
      <c r="D2906" s="85"/>
    </row>
    <row r="2907" ht="15">
      <c r="D2907" s="85"/>
    </row>
    <row r="2908" ht="15">
      <c r="D2908" s="85"/>
    </row>
    <row r="2909" ht="15">
      <c r="D2909" s="85"/>
    </row>
    <row r="2910" ht="15">
      <c r="D2910" s="85"/>
    </row>
    <row r="2911" ht="15">
      <c r="D2911" s="85"/>
    </row>
    <row r="2912" ht="15">
      <c r="D2912" s="85"/>
    </row>
    <row r="2913" ht="15">
      <c r="D2913" s="85"/>
    </row>
    <row r="2914" ht="15">
      <c r="D2914" s="85"/>
    </row>
    <row r="2915" ht="15">
      <c r="D2915" s="85"/>
    </row>
    <row r="2916" ht="15">
      <c r="D2916" s="85"/>
    </row>
    <row r="2917" ht="15">
      <c r="D2917" s="85"/>
    </row>
    <row r="2918" ht="15">
      <c r="D2918" s="85"/>
    </row>
    <row r="2919" ht="15">
      <c r="D2919" s="85"/>
    </row>
    <row r="2920" ht="15">
      <c r="D2920" s="85"/>
    </row>
    <row r="2921" ht="15">
      <c r="D2921" s="85"/>
    </row>
    <row r="2922" ht="15">
      <c r="D2922" s="85"/>
    </row>
    <row r="2923" ht="15">
      <c r="D2923" s="85"/>
    </row>
    <row r="2924" ht="15">
      <c r="D2924" s="85"/>
    </row>
    <row r="2925" ht="15">
      <c r="D2925" s="85"/>
    </row>
    <row r="2926" ht="15">
      <c r="D2926" s="85"/>
    </row>
    <row r="2927" ht="15">
      <c r="D2927" s="85"/>
    </row>
    <row r="2928" ht="15">
      <c r="D2928" s="85"/>
    </row>
    <row r="2929" ht="15">
      <c r="D2929" s="85"/>
    </row>
    <row r="2930" ht="15">
      <c r="D2930" s="85"/>
    </row>
    <row r="2931" ht="15">
      <c r="D2931" s="85"/>
    </row>
    <row r="2932" ht="15">
      <c r="D2932" s="85"/>
    </row>
    <row r="2933" ht="15">
      <c r="D2933" s="85"/>
    </row>
    <row r="2934" ht="15">
      <c r="D2934" s="85"/>
    </row>
    <row r="2935" ht="15">
      <c r="D2935" s="85"/>
    </row>
    <row r="2936" ht="15">
      <c r="D2936" s="85"/>
    </row>
    <row r="2937" ht="15">
      <c r="D2937" s="85"/>
    </row>
    <row r="2938" ht="15">
      <c r="D2938" s="85"/>
    </row>
    <row r="2939" ht="15">
      <c r="D2939" s="85"/>
    </row>
    <row r="2940" ht="15">
      <c r="D2940" s="85"/>
    </row>
    <row r="2941" ht="15">
      <c r="D2941" s="85"/>
    </row>
    <row r="2942" ht="15">
      <c r="D2942" s="85"/>
    </row>
    <row r="2943" ht="15">
      <c r="D2943" s="85"/>
    </row>
    <row r="2944" ht="15">
      <c r="D2944" s="85"/>
    </row>
    <row r="2945" ht="15">
      <c r="D2945" s="85"/>
    </row>
    <row r="2946" ht="15">
      <c r="D2946" s="85"/>
    </row>
    <row r="2947" ht="15">
      <c r="D2947" s="85"/>
    </row>
    <row r="2948" ht="15">
      <c r="D2948" s="85"/>
    </row>
    <row r="2949" ht="15">
      <c r="D2949" s="85"/>
    </row>
    <row r="2950" ht="15">
      <c r="D2950" s="85"/>
    </row>
    <row r="2951" ht="15">
      <c r="D2951" s="85"/>
    </row>
    <row r="2952" ht="15">
      <c r="D2952" s="85"/>
    </row>
    <row r="2953" ht="15">
      <c r="D2953" s="85"/>
    </row>
    <row r="2954" ht="15">
      <c r="D2954" s="85"/>
    </row>
    <row r="2955" ht="15">
      <c r="D2955" s="85"/>
    </row>
    <row r="2956" ht="15">
      <c r="D2956" s="85"/>
    </row>
    <row r="2957" ht="15">
      <c r="D2957" s="85"/>
    </row>
    <row r="2958" ht="15">
      <c r="D2958" s="85"/>
    </row>
    <row r="2959" ht="15">
      <c r="D2959" s="85"/>
    </row>
    <row r="2960" ht="15">
      <c r="D2960" s="85"/>
    </row>
    <row r="2961" ht="15">
      <c r="D2961" s="85"/>
    </row>
    <row r="2962" ht="15">
      <c r="D2962" s="85"/>
    </row>
    <row r="2963" ht="15">
      <c r="D2963" s="85"/>
    </row>
    <row r="2964" ht="15">
      <c r="D2964" s="85"/>
    </row>
    <row r="2965" ht="15">
      <c r="D2965" s="85"/>
    </row>
    <row r="2966" ht="15">
      <c r="D2966" s="85"/>
    </row>
    <row r="2967" ht="15">
      <c r="D2967" s="85"/>
    </row>
    <row r="2968" ht="15">
      <c r="D2968" s="85"/>
    </row>
    <row r="2969" ht="15">
      <c r="D2969" s="85"/>
    </row>
    <row r="2970" ht="15">
      <c r="D2970" s="85"/>
    </row>
    <row r="2971" ht="15">
      <c r="D2971" s="85"/>
    </row>
    <row r="2972" ht="15">
      <c r="D2972" s="85"/>
    </row>
    <row r="2973" ht="15">
      <c r="D2973" s="85"/>
    </row>
    <row r="2974" ht="15">
      <c r="D2974" s="85"/>
    </row>
    <row r="2975" ht="15">
      <c r="D2975" s="85"/>
    </row>
    <row r="2976" ht="15">
      <c r="D2976" s="85"/>
    </row>
    <row r="2977" ht="15">
      <c r="D2977" s="85"/>
    </row>
    <row r="2978" ht="15">
      <c r="D2978" s="85"/>
    </row>
    <row r="2979" ht="15">
      <c r="D2979" s="85"/>
    </row>
    <row r="2980" ht="15">
      <c r="D2980" s="85"/>
    </row>
    <row r="2981" ht="15">
      <c r="D2981" s="85"/>
    </row>
    <row r="2982" ht="15">
      <c r="D2982" s="85"/>
    </row>
    <row r="2983" ht="15">
      <c r="D2983" s="85"/>
    </row>
    <row r="2984" ht="15">
      <c r="D2984" s="85"/>
    </row>
    <row r="2985" ht="15">
      <c r="D2985" s="85"/>
    </row>
    <row r="2986" ht="15">
      <c r="D2986" s="85"/>
    </row>
    <row r="2987" ht="15">
      <c r="D2987" s="85"/>
    </row>
    <row r="2988" ht="15">
      <c r="D2988" s="85"/>
    </row>
    <row r="2989" ht="15">
      <c r="D2989" s="85"/>
    </row>
    <row r="2990" ht="15">
      <c r="D2990" s="85"/>
    </row>
    <row r="2991" ht="15">
      <c r="D2991" s="85"/>
    </row>
    <row r="2992" ht="15">
      <c r="D2992" s="85"/>
    </row>
    <row r="2993" ht="15">
      <c r="D2993" s="85"/>
    </row>
    <row r="2994" ht="15">
      <c r="D2994" s="85"/>
    </row>
    <row r="2995" ht="15">
      <c r="D2995" s="85"/>
    </row>
    <row r="2996" ht="15">
      <c r="D2996" s="85"/>
    </row>
    <row r="2997" ht="15">
      <c r="D2997" s="85"/>
    </row>
    <row r="2998" ht="15">
      <c r="D2998" s="85"/>
    </row>
    <row r="2999" ht="15">
      <c r="D2999" s="85"/>
    </row>
    <row r="3000" ht="15">
      <c r="D3000" s="85"/>
    </row>
    <row r="3001" ht="15">
      <c r="D3001" s="85"/>
    </row>
    <row r="3002" ht="15">
      <c r="D3002" s="85"/>
    </row>
    <row r="3003" ht="15">
      <c r="D3003" s="85"/>
    </row>
    <row r="3004" ht="15">
      <c r="D3004" s="85"/>
    </row>
    <row r="3005" ht="15">
      <c r="D3005" s="85"/>
    </row>
    <row r="3006" ht="15">
      <c r="D3006" s="85"/>
    </row>
    <row r="3007" ht="15">
      <c r="D3007" s="85"/>
    </row>
    <row r="3008" ht="15">
      <c r="D3008" s="85"/>
    </row>
    <row r="3009" ht="15">
      <c r="D3009" s="85"/>
    </row>
    <row r="3010" ht="15">
      <c r="D3010" s="85"/>
    </row>
    <row r="3011" ht="15">
      <c r="D3011" s="85"/>
    </row>
    <row r="3012" ht="15">
      <c r="D3012" s="85"/>
    </row>
    <row r="3013" ht="15">
      <c r="D3013" s="85"/>
    </row>
    <row r="3014" ht="15">
      <c r="D3014" s="85"/>
    </row>
    <row r="3015" ht="15">
      <c r="D3015" s="85"/>
    </row>
    <row r="3016" ht="15">
      <c r="D3016" s="85"/>
    </row>
    <row r="3017" ht="15">
      <c r="D3017" s="85"/>
    </row>
    <row r="3018" ht="15">
      <c r="D3018" s="85"/>
    </row>
    <row r="3019" ht="15">
      <c r="D3019" s="85"/>
    </row>
    <row r="3020" ht="15">
      <c r="D3020" s="85"/>
    </row>
    <row r="3021" ht="15">
      <c r="D3021" s="85"/>
    </row>
    <row r="3022" ht="15">
      <c r="D3022" s="85"/>
    </row>
    <row r="3023" ht="15">
      <c r="D3023" s="85"/>
    </row>
    <row r="3024" ht="15">
      <c r="D3024" s="85"/>
    </row>
    <row r="3025" ht="15">
      <c r="D3025" s="85"/>
    </row>
    <row r="3026" ht="15">
      <c r="D3026" s="85"/>
    </row>
    <row r="3027" ht="15">
      <c r="D3027" s="85"/>
    </row>
    <row r="3028" ht="15">
      <c r="D3028" s="85"/>
    </row>
    <row r="3029" ht="15">
      <c r="D3029" s="85"/>
    </row>
    <row r="3030" ht="15">
      <c r="D3030" s="85"/>
    </row>
    <row r="3031" ht="15">
      <c r="D3031" s="85"/>
    </row>
    <row r="3032" ht="15">
      <c r="D3032" s="85"/>
    </row>
    <row r="3033" ht="15">
      <c r="D3033" s="85"/>
    </row>
    <row r="3034" ht="15">
      <c r="D3034" s="85"/>
    </row>
    <row r="3035" ht="15">
      <c r="D3035" s="85"/>
    </row>
    <row r="3036" ht="15">
      <c r="D3036" s="85"/>
    </row>
    <row r="3037" ht="15">
      <c r="D3037" s="85"/>
    </row>
    <row r="3038" ht="15">
      <c r="D3038" s="85"/>
    </row>
    <row r="3039" ht="15">
      <c r="D3039" s="85"/>
    </row>
    <row r="3040" ht="15">
      <c r="D3040" s="85"/>
    </row>
    <row r="3041" ht="15">
      <c r="D3041" s="85"/>
    </row>
    <row r="3042" ht="15">
      <c r="D3042" s="85"/>
    </row>
    <row r="3043" ht="15">
      <c r="D3043" s="85"/>
    </row>
    <row r="3044" ht="15">
      <c r="D3044" s="85"/>
    </row>
    <row r="3045" ht="15">
      <c r="D3045" s="85"/>
    </row>
    <row r="3046" ht="15">
      <c r="D3046" s="85"/>
    </row>
    <row r="3047" ht="15">
      <c r="D3047" s="85"/>
    </row>
    <row r="3048" ht="15">
      <c r="D3048" s="85"/>
    </row>
    <row r="3049" ht="15">
      <c r="D3049" s="85"/>
    </row>
    <row r="3050" ht="15">
      <c r="D3050" s="85"/>
    </row>
    <row r="3051" ht="15">
      <c r="D3051" s="85"/>
    </row>
    <row r="3052" ht="15">
      <c r="D3052" s="85"/>
    </row>
    <row r="3053" ht="15">
      <c r="D3053" s="85"/>
    </row>
    <row r="3054" ht="15">
      <c r="D3054" s="85"/>
    </row>
    <row r="3055" ht="15">
      <c r="D3055" s="85"/>
    </row>
    <row r="3056" ht="15">
      <c r="D3056" s="85"/>
    </row>
    <row r="3057" ht="15">
      <c r="D3057" s="85"/>
    </row>
    <row r="3058" ht="15">
      <c r="D3058" s="85"/>
    </row>
    <row r="3059" ht="15">
      <c r="D3059" s="85"/>
    </row>
    <row r="3060" ht="15">
      <c r="D3060" s="85"/>
    </row>
    <row r="3061" ht="15">
      <c r="D3061" s="85"/>
    </row>
    <row r="3062" ht="15">
      <c r="D3062" s="85"/>
    </row>
    <row r="3063" ht="15">
      <c r="D3063" s="85"/>
    </row>
    <row r="3064" ht="15">
      <c r="D3064" s="85"/>
    </row>
    <row r="3065" ht="15">
      <c r="D3065" s="85"/>
    </row>
    <row r="3066" ht="15">
      <c r="D3066" s="85"/>
    </row>
    <row r="3067" ht="15">
      <c r="D3067" s="85"/>
    </row>
    <row r="3068" ht="15">
      <c r="D3068" s="85"/>
    </row>
    <row r="3069" ht="15">
      <c r="D3069" s="85"/>
    </row>
    <row r="3070" ht="15">
      <c r="D3070" s="85"/>
    </row>
    <row r="3071" ht="15">
      <c r="D3071" s="85"/>
    </row>
    <row r="3072" ht="15">
      <c r="D3072" s="85"/>
    </row>
    <row r="3073" ht="15">
      <c r="D3073" s="85"/>
    </row>
    <row r="3074" ht="15">
      <c r="D3074" s="85"/>
    </row>
    <row r="3075" ht="15">
      <c r="D3075" s="85"/>
    </row>
    <row r="3076" ht="15">
      <c r="D3076" s="85"/>
    </row>
    <row r="3077" ht="15">
      <c r="D3077" s="85"/>
    </row>
    <row r="3078" ht="15">
      <c r="D3078" s="85"/>
    </row>
    <row r="3079" ht="15">
      <c r="D3079" s="85"/>
    </row>
    <row r="3080" ht="15">
      <c r="D3080" s="85"/>
    </row>
    <row r="3081" ht="15">
      <c r="D3081" s="85"/>
    </row>
    <row r="3082" ht="15">
      <c r="D3082" s="85"/>
    </row>
    <row r="3083" ht="15">
      <c r="D3083" s="85"/>
    </row>
    <row r="3084" ht="15">
      <c r="D3084" s="85"/>
    </row>
    <row r="3085" ht="15">
      <c r="D3085" s="85"/>
    </row>
    <row r="3086" ht="15">
      <c r="D3086" s="85"/>
    </row>
    <row r="3087" ht="15">
      <c r="D3087" s="85"/>
    </row>
    <row r="3088" ht="15">
      <c r="D3088" s="85"/>
    </row>
    <row r="3089" ht="15">
      <c r="D3089" s="85"/>
    </row>
    <row r="3090" ht="15">
      <c r="D3090" s="85"/>
    </row>
    <row r="3091" ht="15">
      <c r="D3091" s="85"/>
    </row>
    <row r="3092" ht="15">
      <c r="D3092" s="85"/>
    </row>
    <row r="3093" ht="15">
      <c r="D3093" s="85"/>
    </row>
    <row r="3094" ht="15">
      <c r="D3094" s="85"/>
    </row>
    <row r="3095" ht="15">
      <c r="D3095" s="85"/>
    </row>
    <row r="3096" ht="15">
      <c r="D3096" s="85"/>
    </row>
    <row r="3097" ht="15">
      <c r="D3097" s="85"/>
    </row>
    <row r="3098" ht="15">
      <c r="D3098" s="85"/>
    </row>
    <row r="3099" ht="15">
      <c r="D3099" s="85"/>
    </row>
    <row r="3100" ht="15">
      <c r="D3100" s="85"/>
    </row>
    <row r="3101" ht="15">
      <c r="D3101" s="85"/>
    </row>
    <row r="3102" ht="15">
      <c r="D3102" s="85"/>
    </row>
    <row r="3103" ht="15">
      <c r="D3103" s="85"/>
    </row>
    <row r="3104" ht="15">
      <c r="D3104" s="85"/>
    </row>
    <row r="3105" ht="15">
      <c r="D3105" s="85"/>
    </row>
    <row r="3106" ht="15">
      <c r="D3106" s="85"/>
    </row>
    <row r="3107" ht="15">
      <c r="D3107" s="85"/>
    </row>
    <row r="3108" ht="15">
      <c r="D3108" s="85"/>
    </row>
    <row r="3109" ht="15">
      <c r="D3109" s="85"/>
    </row>
    <row r="3110" ht="15">
      <c r="D3110" s="85"/>
    </row>
    <row r="3111" ht="15">
      <c r="D3111" s="85"/>
    </row>
    <row r="3112" ht="15">
      <c r="D3112" s="85"/>
    </row>
    <row r="3113" ht="15">
      <c r="D3113" s="85"/>
    </row>
    <row r="3114" ht="15">
      <c r="D3114" s="85"/>
    </row>
    <row r="3115" ht="15">
      <c r="D3115" s="85"/>
    </row>
    <row r="3116" ht="15">
      <c r="D3116" s="85"/>
    </row>
    <row r="3117" ht="15">
      <c r="D3117" s="85"/>
    </row>
    <row r="3118" ht="15">
      <c r="D3118" s="85"/>
    </row>
    <row r="3119" ht="15">
      <c r="D3119" s="85"/>
    </row>
    <row r="3120" ht="15">
      <c r="D3120" s="85"/>
    </row>
    <row r="3121" ht="15">
      <c r="D3121" s="85"/>
    </row>
    <row r="3122" ht="15">
      <c r="D3122" s="85"/>
    </row>
    <row r="3123" ht="15">
      <c r="D3123" s="85"/>
    </row>
    <row r="3124" ht="15">
      <c r="D3124" s="85"/>
    </row>
    <row r="3125" ht="15">
      <c r="D3125" s="85"/>
    </row>
    <row r="3126" ht="15">
      <c r="D3126" s="85"/>
    </row>
    <row r="3127" ht="15">
      <c r="D3127" s="85"/>
    </row>
    <row r="3128" ht="15">
      <c r="D3128" s="85"/>
    </row>
    <row r="3129" ht="15">
      <c r="D3129" s="85"/>
    </row>
    <row r="3130" ht="15">
      <c r="D3130" s="85"/>
    </row>
    <row r="3131" ht="15">
      <c r="D3131" s="85"/>
    </row>
    <row r="3132" ht="15">
      <c r="D3132" s="85"/>
    </row>
    <row r="3133" ht="15">
      <c r="D3133" s="85"/>
    </row>
    <row r="3134" ht="15">
      <c r="D3134" s="85"/>
    </row>
    <row r="3135" ht="15">
      <c r="D3135" s="85"/>
    </row>
    <row r="3136" ht="15">
      <c r="D3136" s="85"/>
    </row>
    <row r="3137" ht="15">
      <c r="D3137" s="85"/>
    </row>
    <row r="3138" ht="15">
      <c r="D3138" s="85"/>
    </row>
    <row r="3139" ht="15">
      <c r="D3139" s="85"/>
    </row>
    <row r="3140" ht="15">
      <c r="D3140" s="85"/>
    </row>
    <row r="3141" ht="15">
      <c r="D3141" s="85"/>
    </row>
    <row r="3142" ht="15">
      <c r="D3142" s="85"/>
    </row>
    <row r="3143" ht="15">
      <c r="D3143" s="85"/>
    </row>
    <row r="3144" ht="15">
      <c r="D3144" s="85"/>
    </row>
    <row r="3145" ht="15">
      <c r="D3145" s="85"/>
    </row>
    <row r="3146" ht="15">
      <c r="D3146" s="85"/>
    </row>
    <row r="3147" ht="15">
      <c r="D3147" s="85"/>
    </row>
    <row r="3148" ht="15">
      <c r="D3148" s="85"/>
    </row>
    <row r="3149" ht="15">
      <c r="D3149" s="85"/>
    </row>
    <row r="3150" ht="15">
      <c r="D3150" s="85"/>
    </row>
    <row r="3151" ht="15">
      <c r="D3151" s="85"/>
    </row>
    <row r="3152" ht="15">
      <c r="D3152" s="85"/>
    </row>
    <row r="3153" ht="15">
      <c r="D3153" s="85"/>
    </row>
    <row r="3154" ht="15">
      <c r="D3154" s="85"/>
    </row>
    <row r="3155" ht="15">
      <c r="D3155" s="85"/>
    </row>
    <row r="3156" ht="15">
      <c r="D3156" s="85"/>
    </row>
    <row r="3157" ht="15">
      <c r="D3157" s="85"/>
    </row>
    <row r="3158" ht="15">
      <c r="D3158" s="85"/>
    </row>
    <row r="3159" ht="15">
      <c r="D3159" s="85"/>
    </row>
    <row r="3160" ht="15">
      <c r="D3160" s="85"/>
    </row>
    <row r="3161" ht="15">
      <c r="D3161" s="85"/>
    </row>
    <row r="3162" ht="15">
      <c r="D3162" s="85"/>
    </row>
    <row r="3163" ht="15">
      <c r="D3163" s="85"/>
    </row>
    <row r="3164" ht="15">
      <c r="D3164" s="85"/>
    </row>
    <row r="3165" ht="15">
      <c r="D3165" s="85"/>
    </row>
    <row r="3166" ht="15">
      <c r="D3166" s="85"/>
    </row>
    <row r="3167" ht="15">
      <c r="D3167" s="85"/>
    </row>
    <row r="3168" ht="15">
      <c r="D3168" s="85"/>
    </row>
    <row r="3169" ht="15">
      <c r="D3169" s="85"/>
    </row>
    <row r="3170" ht="15">
      <c r="D3170" s="85"/>
    </row>
    <row r="3171" ht="15">
      <c r="D3171" s="85"/>
    </row>
    <row r="3172" ht="15">
      <c r="D3172" s="85"/>
    </row>
    <row r="3173" ht="15">
      <c r="D3173" s="85"/>
    </row>
    <row r="3174" ht="15">
      <c r="D3174" s="85"/>
    </row>
    <row r="3175" ht="15">
      <c r="D3175" s="85"/>
    </row>
    <row r="3176" ht="15">
      <c r="D3176" s="85"/>
    </row>
    <row r="3177" ht="15">
      <c r="D3177" s="85"/>
    </row>
    <row r="3178" ht="15">
      <c r="D3178" s="85"/>
    </row>
    <row r="3179" ht="15">
      <c r="D3179" s="85"/>
    </row>
    <row r="3180" ht="15">
      <c r="D3180" s="85"/>
    </row>
    <row r="3181" ht="15">
      <c r="D3181" s="85"/>
    </row>
    <row r="3182" ht="15">
      <c r="D3182" s="85"/>
    </row>
    <row r="3183" ht="15">
      <c r="D3183" s="85"/>
    </row>
    <row r="3184" ht="15">
      <c r="D3184" s="85"/>
    </row>
    <row r="3185" ht="15">
      <c r="D3185" s="85"/>
    </row>
    <row r="3186" ht="15">
      <c r="D3186" s="85"/>
    </row>
    <row r="3187" ht="15">
      <c r="D3187" s="85"/>
    </row>
    <row r="3188" ht="15">
      <c r="D3188" s="85"/>
    </row>
    <row r="3189" ht="15">
      <c r="D3189" s="85"/>
    </row>
    <row r="3190" ht="15">
      <c r="D3190" s="85"/>
    </row>
    <row r="3191" ht="15">
      <c r="D3191" s="85"/>
    </row>
    <row r="3192" ht="15">
      <c r="D3192" s="85"/>
    </row>
    <row r="3193" ht="15">
      <c r="D3193" s="85"/>
    </row>
    <row r="3194" ht="15">
      <c r="D3194" s="85"/>
    </row>
    <row r="3195" ht="15">
      <c r="D3195" s="85"/>
    </row>
    <row r="3196" ht="15">
      <c r="D3196" s="85"/>
    </row>
    <row r="3197" ht="15">
      <c r="D3197" s="85"/>
    </row>
    <row r="3198" ht="15">
      <c r="D3198" s="85"/>
    </row>
    <row r="3199" ht="15">
      <c r="D3199" s="85"/>
    </row>
    <row r="3200" ht="15">
      <c r="D3200" s="85"/>
    </row>
    <row r="3201" ht="15">
      <c r="D3201" s="85"/>
    </row>
    <row r="3202" ht="15">
      <c r="D3202" s="85"/>
    </row>
    <row r="3203" ht="15">
      <c r="D3203" s="85"/>
    </row>
    <row r="3204" ht="15">
      <c r="D3204" s="85"/>
    </row>
    <row r="3205" ht="15">
      <c r="D3205" s="85"/>
    </row>
    <row r="3206" ht="15">
      <c r="D3206" s="85"/>
    </row>
    <row r="3207" ht="15">
      <c r="D3207" s="85"/>
    </row>
    <row r="3208" ht="15">
      <c r="D3208" s="85"/>
    </row>
    <row r="3209" ht="15">
      <c r="D3209" s="85"/>
    </row>
    <row r="3210" ht="15">
      <c r="D3210" s="85"/>
    </row>
    <row r="3211" ht="15">
      <c r="D3211" s="85"/>
    </row>
    <row r="3212" ht="15">
      <c r="D3212" s="85"/>
    </row>
    <row r="3213" ht="15">
      <c r="D3213" s="85"/>
    </row>
    <row r="3214" ht="15">
      <c r="D3214" s="85"/>
    </row>
    <row r="3215" ht="15">
      <c r="D3215" s="85"/>
    </row>
    <row r="3216" ht="15">
      <c r="D3216" s="85"/>
    </row>
    <row r="3217" ht="15">
      <c r="D3217" s="85"/>
    </row>
    <row r="3218" ht="15">
      <c r="D3218" s="85"/>
    </row>
    <row r="3219" ht="15">
      <c r="D3219" s="85"/>
    </row>
    <row r="3220" ht="15">
      <c r="D3220" s="85"/>
    </row>
    <row r="3221" ht="15">
      <c r="D3221" s="85"/>
    </row>
    <row r="3222" ht="15">
      <c r="D3222" s="85"/>
    </row>
    <row r="3223" ht="15">
      <c r="D3223" s="85"/>
    </row>
    <row r="3224" ht="15">
      <c r="D3224" s="85"/>
    </row>
    <row r="3225" ht="15">
      <c r="D3225" s="85"/>
    </row>
    <row r="3226" ht="15">
      <c r="D3226" s="85"/>
    </row>
    <row r="3227" ht="15">
      <c r="D3227" s="85"/>
    </row>
    <row r="3228" ht="15">
      <c r="D3228" s="85"/>
    </row>
    <row r="3229" ht="15">
      <c r="D3229" s="85"/>
    </row>
    <row r="3230" ht="15">
      <c r="D3230" s="85"/>
    </row>
    <row r="3231" ht="15">
      <c r="D3231" s="85"/>
    </row>
    <row r="3232" ht="15">
      <c r="D3232" s="85"/>
    </row>
    <row r="3233" ht="15">
      <c r="D3233" s="85"/>
    </row>
    <row r="3234" ht="15">
      <c r="D3234" s="85"/>
    </row>
    <row r="3235" ht="15">
      <c r="D3235" s="85"/>
    </row>
    <row r="3236" ht="15">
      <c r="D3236" s="85"/>
    </row>
    <row r="3237" ht="15">
      <c r="D3237" s="85"/>
    </row>
    <row r="3238" ht="15">
      <c r="D3238" s="85"/>
    </row>
    <row r="3239" ht="15">
      <c r="D3239" s="85"/>
    </row>
    <row r="3240" ht="15">
      <c r="D3240" s="85"/>
    </row>
    <row r="3241" ht="15">
      <c r="D3241" s="85"/>
    </row>
    <row r="3242" ht="15">
      <c r="D3242" s="85"/>
    </row>
    <row r="3243" ht="15">
      <c r="D3243" s="85"/>
    </row>
    <row r="3244" ht="15">
      <c r="D3244" s="85"/>
    </row>
    <row r="3245" ht="15">
      <c r="D3245" s="85"/>
    </row>
    <row r="3246" ht="15">
      <c r="D3246" s="85"/>
    </row>
    <row r="3247" ht="15">
      <c r="D3247" s="85"/>
    </row>
    <row r="3248" ht="15">
      <c r="D3248" s="85"/>
    </row>
    <row r="3249" ht="15">
      <c r="D3249" s="85"/>
    </row>
    <row r="3250" ht="15">
      <c r="D3250" s="85"/>
    </row>
    <row r="3251" ht="15">
      <c r="D3251" s="85"/>
    </row>
    <row r="3252" ht="15">
      <c r="D3252" s="85"/>
    </row>
    <row r="3253" ht="15">
      <c r="D3253" s="85"/>
    </row>
    <row r="3254" ht="15">
      <c r="D3254" s="85"/>
    </row>
    <row r="3255" ht="15">
      <c r="D3255" s="85"/>
    </row>
    <row r="3256" ht="15">
      <c r="D3256" s="85"/>
    </row>
    <row r="3257" ht="15">
      <c r="D3257" s="85"/>
    </row>
    <row r="3258" ht="15">
      <c r="D3258" s="85"/>
    </row>
    <row r="3259" ht="15">
      <c r="D3259" s="85"/>
    </row>
    <row r="3260" ht="15">
      <c r="D3260" s="85"/>
    </row>
    <row r="3261" ht="15">
      <c r="D3261" s="85"/>
    </row>
    <row r="3262" ht="15">
      <c r="D3262" s="85"/>
    </row>
    <row r="3263" ht="15">
      <c r="D3263" s="85"/>
    </row>
    <row r="3264" ht="15">
      <c r="D3264" s="85"/>
    </row>
    <row r="3265" ht="15">
      <c r="D3265" s="85"/>
    </row>
    <row r="3266" ht="15">
      <c r="D3266" s="85"/>
    </row>
    <row r="3267" ht="15">
      <c r="D3267" s="85"/>
    </row>
    <row r="3268" ht="15">
      <c r="D3268" s="85"/>
    </row>
    <row r="3269" ht="15">
      <c r="D3269" s="85"/>
    </row>
    <row r="3270" ht="15">
      <c r="D3270" s="85"/>
    </row>
    <row r="3271" ht="15">
      <c r="D3271" s="85"/>
    </row>
    <row r="3272" ht="15">
      <c r="D3272" s="85"/>
    </row>
    <row r="3273" ht="15">
      <c r="D3273" s="85"/>
    </row>
    <row r="3274" ht="15">
      <c r="D3274" s="85"/>
    </row>
    <row r="3275" ht="15">
      <c r="D3275" s="85"/>
    </row>
    <row r="3276" ht="15">
      <c r="D3276" s="85"/>
    </row>
    <row r="3277" ht="15">
      <c r="D3277" s="85"/>
    </row>
    <row r="3278" ht="15">
      <c r="D3278" s="85"/>
    </row>
    <row r="3279" ht="15">
      <c r="D3279" s="85"/>
    </row>
    <row r="3280" ht="15">
      <c r="D3280" s="85"/>
    </row>
    <row r="3281" ht="15">
      <c r="D3281" s="85"/>
    </row>
    <row r="3282" ht="15">
      <c r="D3282" s="85"/>
    </row>
    <row r="3283" ht="15">
      <c r="D3283" s="85"/>
    </row>
    <row r="3284" ht="15">
      <c r="D3284" s="85"/>
    </row>
    <row r="3285" ht="15">
      <c r="D3285" s="85"/>
    </row>
    <row r="3286" ht="15">
      <c r="D3286" s="85"/>
    </row>
    <row r="3287" ht="15">
      <c r="D3287" s="85"/>
    </row>
    <row r="3288" ht="15">
      <c r="D3288" s="85"/>
    </row>
    <row r="3289" ht="15">
      <c r="D3289" s="85"/>
    </row>
    <row r="3290" ht="15">
      <c r="D3290" s="85"/>
    </row>
    <row r="3291" ht="15">
      <c r="D3291" s="85"/>
    </row>
    <row r="3292" ht="15">
      <c r="D3292" s="85"/>
    </row>
    <row r="3293" ht="15">
      <c r="D3293" s="85"/>
    </row>
    <row r="3294" ht="15">
      <c r="D3294" s="85"/>
    </row>
    <row r="3295" ht="15">
      <c r="D3295" s="85"/>
    </row>
    <row r="3296" ht="15">
      <c r="D3296" s="85"/>
    </row>
    <row r="3297" ht="15">
      <c r="D3297" s="85"/>
    </row>
    <row r="3298" ht="15">
      <c r="D3298" s="85"/>
    </row>
    <row r="3299" ht="15">
      <c r="D3299" s="85"/>
    </row>
    <row r="3300" ht="15">
      <c r="D3300" s="85"/>
    </row>
    <row r="3301" ht="15">
      <c r="D3301" s="85"/>
    </row>
    <row r="3302" ht="15">
      <c r="D3302" s="85"/>
    </row>
    <row r="3303" ht="15">
      <c r="D3303" s="85"/>
    </row>
    <row r="3304" ht="15">
      <c r="D3304" s="85"/>
    </row>
    <row r="3305" ht="15">
      <c r="D3305" s="85"/>
    </row>
    <row r="3306" ht="15">
      <c r="D3306" s="85"/>
    </row>
    <row r="3307" ht="15">
      <c r="D3307" s="85"/>
    </row>
    <row r="3308" ht="15">
      <c r="D3308" s="85"/>
    </row>
    <row r="3309" ht="15">
      <c r="D3309" s="85"/>
    </row>
    <row r="3310" ht="15">
      <c r="D3310" s="85"/>
    </row>
    <row r="3311" ht="15">
      <c r="D3311" s="85"/>
    </row>
    <row r="3312" ht="15">
      <c r="D3312" s="85"/>
    </row>
    <row r="3313" ht="15">
      <c r="D3313" s="85"/>
    </row>
    <row r="3314" ht="15">
      <c r="D3314" s="85"/>
    </row>
    <row r="3315" ht="15">
      <c r="D3315" s="85"/>
    </row>
    <row r="3316" ht="15">
      <c r="D3316" s="85"/>
    </row>
    <row r="3317" ht="15">
      <c r="D3317" s="85"/>
    </row>
    <row r="3318" ht="15">
      <c r="D3318" s="85"/>
    </row>
    <row r="3319" ht="15">
      <c r="D3319" s="85"/>
    </row>
    <row r="3320" ht="15">
      <c r="D3320" s="85"/>
    </row>
    <row r="3321" ht="15">
      <c r="D3321" s="85"/>
    </row>
    <row r="3322" ht="15">
      <c r="D3322" s="85"/>
    </row>
    <row r="3323" ht="15">
      <c r="D3323" s="85"/>
    </row>
    <row r="3324" ht="15">
      <c r="D3324" s="85"/>
    </row>
    <row r="3325" ht="15">
      <c r="D3325" s="85"/>
    </row>
    <row r="3326" ht="15">
      <c r="D3326" s="85"/>
    </row>
    <row r="3327" ht="15">
      <c r="D3327" s="85"/>
    </row>
    <row r="3328" ht="15">
      <c r="D3328" s="85"/>
    </row>
    <row r="3329" ht="15">
      <c r="D3329" s="85"/>
    </row>
    <row r="3330" ht="15">
      <c r="D3330" s="85"/>
    </row>
    <row r="3331" ht="15">
      <c r="D3331" s="85"/>
    </row>
    <row r="3332" ht="15">
      <c r="D3332" s="85"/>
    </row>
    <row r="3333" ht="15">
      <c r="D3333" s="85"/>
    </row>
    <row r="3334" ht="15">
      <c r="D3334" s="85"/>
    </row>
    <row r="3335" ht="15">
      <c r="D3335" s="85"/>
    </row>
    <row r="3336" ht="15">
      <c r="D3336" s="85"/>
    </row>
    <row r="3337" ht="15">
      <c r="D3337" s="85"/>
    </row>
    <row r="3338" ht="15">
      <c r="D3338" s="85"/>
    </row>
    <row r="3339" ht="15">
      <c r="D3339" s="85"/>
    </row>
    <row r="3340" ht="15">
      <c r="D3340" s="85"/>
    </row>
    <row r="3341" ht="15">
      <c r="D3341" s="85"/>
    </row>
    <row r="3342" ht="15">
      <c r="D3342" s="85"/>
    </row>
    <row r="3343" ht="15">
      <c r="D3343" s="85"/>
    </row>
    <row r="3344" ht="15">
      <c r="D3344" s="85"/>
    </row>
    <row r="3345" ht="15">
      <c r="D3345" s="85"/>
    </row>
    <row r="3346" ht="15">
      <c r="D3346" s="85"/>
    </row>
    <row r="3347" ht="15">
      <c r="D3347" s="85"/>
    </row>
    <row r="3348" ht="15">
      <c r="D3348" s="85"/>
    </row>
    <row r="3349" ht="15">
      <c r="D3349" s="85"/>
    </row>
    <row r="3350" ht="15">
      <c r="D3350" s="85"/>
    </row>
    <row r="3351" ht="15">
      <c r="D3351" s="85"/>
    </row>
    <row r="3352" ht="15">
      <c r="D3352" s="85"/>
    </row>
    <row r="3353" ht="15">
      <c r="D3353" s="85"/>
    </row>
    <row r="3354" ht="15">
      <c r="D3354" s="85"/>
    </row>
    <row r="3355" ht="15">
      <c r="D3355" s="85"/>
    </row>
    <row r="3356" ht="15">
      <c r="D3356" s="85"/>
    </row>
    <row r="3357" ht="15">
      <c r="D3357" s="85"/>
    </row>
    <row r="3358" ht="15">
      <c r="D3358" s="85"/>
    </row>
    <row r="3359" ht="15">
      <c r="D3359" s="85"/>
    </row>
    <row r="3360" ht="15">
      <c r="D3360" s="85"/>
    </row>
    <row r="3361" ht="15">
      <c r="D3361" s="85"/>
    </row>
    <row r="3362" ht="15">
      <c r="D3362" s="85"/>
    </row>
    <row r="3363" ht="15">
      <c r="D3363" s="85"/>
    </row>
    <row r="3364" ht="15">
      <c r="D3364" s="85"/>
    </row>
    <row r="3365" ht="15">
      <c r="D3365" s="85"/>
    </row>
    <row r="3366" ht="15">
      <c r="D3366" s="85"/>
    </row>
    <row r="3367" ht="15">
      <c r="D3367" s="85"/>
    </row>
    <row r="3368" ht="15">
      <c r="D3368" s="85"/>
    </row>
    <row r="3369" ht="15">
      <c r="D3369" s="85"/>
    </row>
    <row r="3370" ht="15">
      <c r="D3370" s="85"/>
    </row>
    <row r="3371" ht="15">
      <c r="D3371" s="85"/>
    </row>
    <row r="3372" ht="15">
      <c r="D3372" s="85"/>
    </row>
    <row r="3373" ht="15">
      <c r="D3373" s="85"/>
    </row>
    <row r="3374" ht="15">
      <c r="D3374" s="85"/>
    </row>
    <row r="3375" ht="15">
      <c r="D3375" s="85"/>
    </row>
    <row r="3376" ht="15">
      <c r="D3376" s="85"/>
    </row>
    <row r="3377" ht="15">
      <c r="D3377" s="85"/>
    </row>
    <row r="3378" ht="15">
      <c r="D3378" s="85"/>
    </row>
    <row r="3379" ht="15">
      <c r="D3379" s="85"/>
    </row>
    <row r="3380" ht="15">
      <c r="D3380" s="85"/>
    </row>
    <row r="3381" ht="15">
      <c r="D3381" s="85"/>
    </row>
    <row r="3382" ht="15">
      <c r="D3382" s="85"/>
    </row>
    <row r="3383" ht="15">
      <c r="D3383" s="85"/>
    </row>
    <row r="3384" ht="15">
      <c r="D3384" s="85"/>
    </row>
    <row r="3385" ht="15">
      <c r="D3385" s="85"/>
    </row>
    <row r="3386" ht="15">
      <c r="D3386" s="85"/>
    </row>
    <row r="3387" ht="15">
      <c r="D3387" s="85"/>
    </row>
    <row r="3388" ht="15">
      <c r="D3388" s="85"/>
    </row>
    <row r="3389" ht="15">
      <c r="D3389" s="85"/>
    </row>
    <row r="3390" ht="15">
      <c r="D3390" s="85"/>
    </row>
    <row r="3391" ht="15">
      <c r="D3391" s="85"/>
    </row>
    <row r="3392" ht="15">
      <c r="D3392" s="85"/>
    </row>
    <row r="3393" ht="15">
      <c r="D3393" s="85"/>
    </row>
    <row r="3394" ht="15">
      <c r="D3394" s="85"/>
    </row>
    <row r="3395" ht="15">
      <c r="D3395" s="85"/>
    </row>
    <row r="3396" ht="15">
      <c r="D3396" s="85"/>
    </row>
    <row r="3397" ht="15">
      <c r="D3397" s="85"/>
    </row>
    <row r="3398" ht="15">
      <c r="D3398" s="85"/>
    </row>
    <row r="3399" ht="15">
      <c r="D3399" s="85"/>
    </row>
    <row r="3400" ht="15">
      <c r="D3400" s="85"/>
    </row>
    <row r="3401" ht="15">
      <c r="D3401" s="85"/>
    </row>
    <row r="3402" ht="15">
      <c r="D3402" s="85"/>
    </row>
    <row r="3403" ht="15">
      <c r="D3403" s="85"/>
    </row>
    <row r="3404" ht="15">
      <c r="D3404" s="85"/>
    </row>
    <row r="3405" ht="15">
      <c r="D3405" s="85"/>
    </row>
    <row r="3406" ht="15">
      <c r="D3406" s="85"/>
    </row>
    <row r="3407" ht="15">
      <c r="D3407" s="85"/>
    </row>
    <row r="3408" ht="15">
      <c r="D3408" s="85"/>
    </row>
    <row r="3409" ht="15">
      <c r="D3409" s="85"/>
    </row>
    <row r="3410" ht="15">
      <c r="D3410" s="85"/>
    </row>
    <row r="3411" ht="15">
      <c r="D3411" s="85"/>
    </row>
    <row r="3412" ht="15">
      <c r="D3412" s="85"/>
    </row>
    <row r="3413" ht="15">
      <c r="D3413" s="85"/>
    </row>
    <row r="3414" ht="15">
      <c r="D3414" s="85"/>
    </row>
    <row r="3415" ht="15">
      <c r="D3415" s="85"/>
    </row>
    <row r="3416" ht="15">
      <c r="D3416" s="85"/>
    </row>
    <row r="3417" ht="15">
      <c r="D3417" s="85"/>
    </row>
    <row r="3418" ht="15">
      <c r="D3418" s="85"/>
    </row>
    <row r="3419" ht="15">
      <c r="D3419" s="85"/>
    </row>
    <row r="3420" ht="15">
      <c r="D3420" s="85"/>
    </row>
    <row r="3421" ht="15">
      <c r="D3421" s="85"/>
    </row>
    <row r="3422" ht="15">
      <c r="D3422" s="85"/>
    </row>
    <row r="3423" ht="15">
      <c r="D3423" s="85"/>
    </row>
    <row r="3424" ht="15">
      <c r="D3424" s="85"/>
    </row>
    <row r="3425" ht="15">
      <c r="D3425" s="85"/>
    </row>
    <row r="3426" ht="15">
      <c r="D3426" s="85"/>
    </row>
    <row r="3427" ht="15">
      <c r="D3427" s="85"/>
    </row>
    <row r="3428" ht="15">
      <c r="D3428" s="85"/>
    </row>
    <row r="3429" ht="15">
      <c r="D3429" s="85"/>
    </row>
    <row r="3430" ht="15">
      <c r="D3430" s="85"/>
    </row>
    <row r="3431" ht="15">
      <c r="D3431" s="85"/>
    </row>
    <row r="3432" ht="15">
      <c r="D3432" s="85"/>
    </row>
    <row r="3433" ht="15">
      <c r="D3433" s="85"/>
    </row>
    <row r="3434" ht="15">
      <c r="D3434" s="85"/>
    </row>
    <row r="3435" ht="15">
      <c r="D3435" s="85"/>
    </row>
    <row r="3436" ht="15">
      <c r="D3436" s="85"/>
    </row>
    <row r="3437" ht="15">
      <c r="D3437" s="85"/>
    </row>
    <row r="3438" ht="15">
      <c r="D3438" s="85"/>
    </row>
    <row r="3439" ht="15">
      <c r="D3439" s="85"/>
    </row>
    <row r="3440" ht="15">
      <c r="D3440" s="85"/>
    </row>
    <row r="3441" ht="15">
      <c r="D3441" s="85"/>
    </row>
    <row r="3442" ht="15">
      <c r="D3442" s="85"/>
    </row>
    <row r="3443" ht="15">
      <c r="D3443" s="85"/>
    </row>
    <row r="3444" ht="15">
      <c r="D3444" s="85"/>
    </row>
    <row r="3445" ht="15">
      <c r="D3445" s="85"/>
    </row>
    <row r="3446" ht="15">
      <c r="D3446" s="85"/>
    </row>
    <row r="3447" ht="15">
      <c r="D3447" s="85"/>
    </row>
    <row r="3448" ht="15">
      <c r="D3448" s="85"/>
    </row>
    <row r="3449" ht="15">
      <c r="D3449" s="85"/>
    </row>
    <row r="3450" ht="15">
      <c r="D3450" s="85"/>
    </row>
    <row r="3451" ht="15">
      <c r="D3451" s="85"/>
    </row>
    <row r="3452" ht="15">
      <c r="D3452" s="85"/>
    </row>
    <row r="3453" ht="15">
      <c r="D3453" s="85"/>
    </row>
    <row r="3454" ht="15">
      <c r="D3454" s="85"/>
    </row>
    <row r="3455" ht="15">
      <c r="D3455" s="85"/>
    </row>
    <row r="3456" ht="15">
      <c r="D3456" s="85"/>
    </row>
    <row r="3457" ht="15">
      <c r="D3457" s="85"/>
    </row>
    <row r="3458" ht="15">
      <c r="D3458" s="85"/>
    </row>
    <row r="3459" ht="15">
      <c r="D3459" s="85"/>
    </row>
    <row r="3460" ht="15">
      <c r="D3460" s="85"/>
    </row>
    <row r="3461" ht="15">
      <c r="D3461" s="85"/>
    </row>
    <row r="3462" ht="15">
      <c r="D3462" s="85"/>
    </row>
    <row r="3463" ht="15">
      <c r="D3463" s="85"/>
    </row>
    <row r="3464" ht="15">
      <c r="D3464" s="85"/>
    </row>
    <row r="3465" ht="15">
      <c r="D3465" s="85"/>
    </row>
    <row r="3466" ht="15">
      <c r="D3466" s="85"/>
    </row>
    <row r="3467" ht="15">
      <c r="D3467" s="85"/>
    </row>
    <row r="3468" ht="15">
      <c r="D3468" s="85"/>
    </row>
    <row r="3469" ht="15">
      <c r="D3469" s="85"/>
    </row>
    <row r="3470" ht="15">
      <c r="D3470" s="85"/>
    </row>
    <row r="3471" ht="15">
      <c r="D3471" s="85"/>
    </row>
    <row r="3472" ht="15">
      <c r="D3472" s="85"/>
    </row>
    <row r="3473" ht="15">
      <c r="D3473" s="85"/>
    </row>
    <row r="3474" ht="15">
      <c r="D3474" s="85"/>
    </row>
    <row r="3475" ht="15">
      <c r="D3475" s="85"/>
    </row>
    <row r="3476" ht="15">
      <c r="D3476" s="85"/>
    </row>
    <row r="3477" ht="15">
      <c r="D3477" s="85"/>
    </row>
    <row r="3478" ht="15">
      <c r="D3478" s="85"/>
    </row>
    <row r="3479" ht="15">
      <c r="D3479" s="85"/>
    </row>
    <row r="3480" ht="15">
      <c r="D3480" s="85"/>
    </row>
    <row r="3481" ht="15">
      <c r="D3481" s="85"/>
    </row>
    <row r="3482" ht="15">
      <c r="D3482" s="85"/>
    </row>
    <row r="3483" ht="15">
      <c r="D3483" s="85"/>
    </row>
    <row r="3484" ht="15">
      <c r="D3484" s="85"/>
    </row>
    <row r="3485" ht="15">
      <c r="D3485" s="85"/>
    </row>
    <row r="3486" ht="15">
      <c r="D3486" s="85"/>
    </row>
    <row r="3487" ht="15">
      <c r="D3487" s="85"/>
    </row>
    <row r="3488" ht="15">
      <c r="D3488" s="85"/>
    </row>
    <row r="3489" ht="15">
      <c r="D3489" s="85"/>
    </row>
    <row r="3490" ht="15">
      <c r="D3490" s="85"/>
    </row>
    <row r="3491" ht="15">
      <c r="D3491" s="85"/>
    </row>
    <row r="3492" ht="15">
      <c r="D3492" s="85"/>
    </row>
    <row r="3493" ht="15">
      <c r="D3493" s="85"/>
    </row>
    <row r="3494" ht="15">
      <c r="D3494" s="85"/>
    </row>
    <row r="3495" ht="15">
      <c r="D3495" s="85"/>
    </row>
    <row r="3496" ht="15">
      <c r="D3496" s="85"/>
    </row>
    <row r="3497" ht="15">
      <c r="D3497" s="85"/>
    </row>
    <row r="3498" ht="15">
      <c r="D3498" s="85"/>
    </row>
    <row r="3499" ht="15">
      <c r="D3499" s="85"/>
    </row>
    <row r="3500" ht="15">
      <c r="D3500" s="85"/>
    </row>
    <row r="3501" ht="15">
      <c r="D3501" s="85"/>
    </row>
    <row r="3502" ht="15">
      <c r="D3502" s="85"/>
    </row>
    <row r="3503" ht="15">
      <c r="D3503" s="85"/>
    </row>
    <row r="3504" ht="15">
      <c r="D3504" s="85"/>
    </row>
    <row r="3505" ht="15">
      <c r="D3505" s="85"/>
    </row>
    <row r="3506" ht="15">
      <c r="D3506" s="85"/>
    </row>
    <row r="3507" ht="15">
      <c r="D3507" s="85"/>
    </row>
    <row r="3508" ht="15">
      <c r="D3508" s="85"/>
    </row>
    <row r="3509" ht="15">
      <c r="D3509" s="85"/>
    </row>
    <row r="3510" ht="15">
      <c r="D3510" s="85"/>
    </row>
    <row r="3511" ht="15">
      <c r="D3511" s="85"/>
    </row>
    <row r="3512" ht="15">
      <c r="D3512" s="85"/>
    </row>
    <row r="3513" ht="15">
      <c r="D3513" s="85"/>
    </row>
    <row r="3514" ht="15">
      <c r="D3514" s="85"/>
    </row>
    <row r="3515" ht="15">
      <c r="D3515" s="85"/>
    </row>
    <row r="3516" ht="15">
      <c r="D3516" s="85"/>
    </row>
    <row r="3517" ht="15">
      <c r="D3517" s="85"/>
    </row>
    <row r="3518" ht="15">
      <c r="D3518" s="85"/>
    </row>
    <row r="3519" ht="15">
      <c r="D3519" s="85"/>
    </row>
    <row r="3520" ht="15">
      <c r="D3520" s="85"/>
    </row>
    <row r="3521" ht="15">
      <c r="D3521" s="85"/>
    </row>
    <row r="3522" ht="15">
      <c r="D3522" s="85"/>
    </row>
    <row r="3523" ht="15">
      <c r="D3523" s="85"/>
    </row>
    <row r="3524" ht="15">
      <c r="D3524" s="85"/>
    </row>
    <row r="3525" ht="15">
      <c r="D3525" s="85"/>
    </row>
    <row r="3526" ht="15">
      <c r="D3526" s="85"/>
    </row>
    <row r="3527" ht="15">
      <c r="D3527" s="85"/>
    </row>
    <row r="3528" ht="15">
      <c r="D3528" s="85"/>
    </row>
    <row r="3529" ht="15">
      <c r="D3529" s="85"/>
    </row>
    <row r="3530" ht="15">
      <c r="D3530" s="85"/>
    </row>
    <row r="3531" ht="15">
      <c r="D3531" s="85"/>
    </row>
    <row r="3532" ht="15">
      <c r="D3532" s="85"/>
    </row>
    <row r="3533" ht="15">
      <c r="D3533" s="85"/>
    </row>
    <row r="3534" ht="15">
      <c r="D3534" s="85"/>
    </row>
    <row r="3535" ht="15">
      <c r="D3535" s="85"/>
    </row>
    <row r="3536" ht="15">
      <c r="D3536" s="85"/>
    </row>
    <row r="3537" ht="15">
      <c r="D3537" s="85"/>
    </row>
    <row r="3538" ht="15">
      <c r="D3538" s="85"/>
    </row>
    <row r="3539" ht="15">
      <c r="D3539" s="85"/>
    </row>
    <row r="3540" ht="15">
      <c r="D3540" s="85"/>
    </row>
    <row r="3541" ht="15">
      <c r="D3541" s="85"/>
    </row>
    <row r="3542" ht="15">
      <c r="D3542" s="85"/>
    </row>
    <row r="3543" ht="15">
      <c r="D3543" s="85"/>
    </row>
    <row r="3544" ht="15">
      <c r="D3544" s="85"/>
    </row>
    <row r="3545" ht="15">
      <c r="D3545" s="85"/>
    </row>
    <row r="3546" ht="15">
      <c r="D3546" s="85"/>
    </row>
    <row r="3547" ht="15">
      <c r="D3547" s="85"/>
    </row>
    <row r="3548" ht="15">
      <c r="D3548" s="85"/>
    </row>
    <row r="3549" ht="15">
      <c r="D3549" s="85"/>
    </row>
    <row r="3550" ht="15">
      <c r="D3550" s="85"/>
    </row>
    <row r="3551" ht="15">
      <c r="D3551" s="85"/>
    </row>
    <row r="3552" ht="15">
      <c r="D3552" s="85"/>
    </row>
    <row r="3553" ht="15">
      <c r="D3553" s="85"/>
    </row>
    <row r="3554" ht="15">
      <c r="D3554" s="85"/>
    </row>
    <row r="3555" ht="15">
      <c r="D3555" s="85"/>
    </row>
    <row r="3556" ht="15">
      <c r="D3556" s="85"/>
    </row>
    <row r="3557" ht="15">
      <c r="D3557" s="85"/>
    </row>
    <row r="3558" ht="15">
      <c r="D3558" s="85"/>
    </row>
    <row r="3559" ht="15">
      <c r="D3559" s="85"/>
    </row>
    <row r="3560" ht="15">
      <c r="D3560" s="85"/>
    </row>
    <row r="3561" ht="15">
      <c r="D3561" s="85"/>
    </row>
    <row r="3562" ht="15">
      <c r="D3562" s="85"/>
    </row>
    <row r="3563" ht="15">
      <c r="D3563" s="85"/>
    </row>
    <row r="3564" ht="15">
      <c r="D3564" s="85"/>
    </row>
    <row r="3565" ht="15">
      <c r="D3565" s="85"/>
    </row>
    <row r="3566" ht="15">
      <c r="D3566" s="85"/>
    </row>
    <row r="3567" ht="15">
      <c r="D3567" s="85"/>
    </row>
    <row r="3568" ht="15">
      <c r="D3568" s="85"/>
    </row>
    <row r="3569" ht="15">
      <c r="D3569" s="85"/>
    </row>
    <row r="3570" ht="15">
      <c r="D3570" s="85"/>
    </row>
    <row r="3571" ht="15">
      <c r="D3571" s="85"/>
    </row>
    <row r="3572" ht="15">
      <c r="D3572" s="85"/>
    </row>
    <row r="3573" ht="15">
      <c r="D3573" s="85"/>
    </row>
    <row r="3574" ht="15">
      <c r="D3574" s="85"/>
    </row>
    <row r="3575" ht="15">
      <c r="D3575" s="85"/>
    </row>
    <row r="3576" ht="15">
      <c r="D3576" s="85"/>
    </row>
    <row r="3577" ht="15">
      <c r="D3577" s="85"/>
    </row>
    <row r="3578" ht="15">
      <c r="D3578" s="85"/>
    </row>
    <row r="3579" ht="15">
      <c r="D3579" s="85"/>
    </row>
    <row r="3580" ht="15">
      <c r="D3580" s="85"/>
    </row>
    <row r="3581" ht="15">
      <c r="D3581" s="85"/>
    </row>
    <row r="3582" ht="15">
      <c r="D3582" s="85"/>
    </row>
    <row r="3583" ht="15">
      <c r="D3583" s="85"/>
    </row>
    <row r="3584" ht="15">
      <c r="D3584" s="85"/>
    </row>
    <row r="3585" ht="15">
      <c r="D3585" s="85"/>
    </row>
    <row r="3586" ht="15">
      <c r="D3586" s="85"/>
    </row>
    <row r="3587" ht="15">
      <c r="D3587" s="85"/>
    </row>
    <row r="3588" ht="15">
      <c r="D3588" s="85"/>
    </row>
    <row r="3589" ht="15">
      <c r="D3589" s="85"/>
    </row>
    <row r="3590" ht="15">
      <c r="D3590" s="85"/>
    </row>
    <row r="3591" ht="15">
      <c r="D3591" s="85"/>
    </row>
    <row r="3592" ht="15">
      <c r="D3592" s="85"/>
    </row>
    <row r="3593" ht="15">
      <c r="D3593" s="85"/>
    </row>
    <row r="3594" ht="15">
      <c r="D3594" s="85"/>
    </row>
    <row r="3595" ht="15">
      <c r="D3595" s="85"/>
    </row>
    <row r="3596" ht="15">
      <c r="D3596" s="85"/>
    </row>
    <row r="3597" ht="15">
      <c r="D3597" s="85"/>
    </row>
    <row r="3598" ht="15">
      <c r="D3598" s="85"/>
    </row>
    <row r="3599" ht="15">
      <c r="D3599" s="85"/>
    </row>
    <row r="3600" ht="15">
      <c r="D3600" s="85"/>
    </row>
    <row r="3601" ht="15">
      <c r="D3601" s="85"/>
    </row>
    <row r="3602" ht="15">
      <c r="D3602" s="85"/>
    </row>
    <row r="3603" ht="15">
      <c r="D3603" s="85"/>
    </row>
    <row r="3604" ht="15">
      <c r="D3604" s="85"/>
    </row>
    <row r="3605" ht="15">
      <c r="D3605" s="85"/>
    </row>
    <row r="3606" ht="15">
      <c r="D3606" s="85"/>
    </row>
    <row r="3607" ht="15">
      <c r="D3607" s="85"/>
    </row>
    <row r="3608" ht="15">
      <c r="D3608" s="85"/>
    </row>
    <row r="3609" ht="15">
      <c r="D3609" s="85"/>
    </row>
    <row r="3610" ht="15">
      <c r="D3610" s="85"/>
    </row>
    <row r="3611" ht="15">
      <c r="D3611" s="85"/>
    </row>
    <row r="3612" ht="15">
      <c r="D3612" s="85"/>
    </row>
    <row r="3613" ht="15">
      <c r="D3613" s="85"/>
    </row>
    <row r="3614" ht="15">
      <c r="D3614" s="85"/>
    </row>
    <row r="3615" ht="15">
      <c r="D3615" s="85"/>
    </row>
    <row r="3616" ht="15">
      <c r="D3616" s="85"/>
    </row>
    <row r="3617" ht="15">
      <c r="D3617" s="85"/>
    </row>
    <row r="3618" ht="15">
      <c r="D3618" s="85"/>
    </row>
    <row r="3619" ht="15">
      <c r="D3619" s="85"/>
    </row>
    <row r="3620" ht="15">
      <c r="D3620" s="85"/>
    </row>
    <row r="3621" ht="15">
      <c r="D3621" s="85"/>
    </row>
    <row r="3622" ht="15">
      <c r="D3622" s="85"/>
    </row>
    <row r="3623" ht="15">
      <c r="D3623" s="85"/>
    </row>
    <row r="3624" ht="15">
      <c r="D3624" s="85"/>
    </row>
    <row r="3625" ht="15">
      <c r="D3625" s="85"/>
    </row>
    <row r="3626" ht="15">
      <c r="D3626" s="85"/>
    </row>
    <row r="3627" ht="15">
      <c r="D3627" s="85"/>
    </row>
    <row r="3628" ht="15">
      <c r="D3628" s="85"/>
    </row>
    <row r="3629" ht="15">
      <c r="D3629" s="85"/>
    </row>
    <row r="3630" ht="15">
      <c r="D3630" s="85"/>
    </row>
    <row r="3631" ht="15">
      <c r="D3631" s="85"/>
    </row>
    <row r="3632" ht="15">
      <c r="D3632" s="85"/>
    </row>
    <row r="3633" ht="15">
      <c r="D3633" s="85"/>
    </row>
    <row r="3634" ht="15">
      <c r="D3634" s="85"/>
    </row>
    <row r="3635" ht="15">
      <c r="D3635" s="85"/>
    </row>
    <row r="3636" ht="15">
      <c r="D3636" s="85"/>
    </row>
    <row r="3637" ht="15">
      <c r="D3637" s="85"/>
    </row>
    <row r="3638" ht="15">
      <c r="D3638" s="85"/>
    </row>
    <row r="3639" ht="15">
      <c r="D3639" s="85"/>
    </row>
    <row r="3640" ht="15">
      <c r="D3640" s="85"/>
    </row>
    <row r="3641" ht="15">
      <c r="D3641" s="85"/>
    </row>
    <row r="3642" ht="15">
      <c r="D3642" s="85"/>
    </row>
    <row r="3643" ht="15">
      <c r="D3643" s="85"/>
    </row>
    <row r="3644" ht="15">
      <c r="D3644" s="85"/>
    </row>
    <row r="3645" ht="15">
      <c r="D3645" s="85"/>
    </row>
    <row r="3646" ht="15">
      <c r="D3646" s="85"/>
    </row>
    <row r="3647" ht="15">
      <c r="D3647" s="85"/>
    </row>
    <row r="3648" ht="15">
      <c r="D3648" s="85"/>
    </row>
    <row r="3649" ht="15">
      <c r="D3649" s="85"/>
    </row>
    <row r="3650" ht="15">
      <c r="D3650" s="85"/>
    </row>
    <row r="3651" ht="15">
      <c r="D3651" s="85"/>
    </row>
    <row r="3652" ht="15">
      <c r="D3652" s="85"/>
    </row>
    <row r="3653" ht="15">
      <c r="D3653" s="85"/>
    </row>
    <row r="3654" ht="15">
      <c r="D3654" s="85"/>
    </row>
    <row r="3655" ht="15">
      <c r="D3655" s="85"/>
    </row>
    <row r="3656" ht="15">
      <c r="D3656" s="85"/>
    </row>
    <row r="3657" ht="15">
      <c r="D3657" s="85"/>
    </row>
    <row r="3658" ht="15">
      <c r="D3658" s="85"/>
    </row>
    <row r="3659" ht="15">
      <c r="D3659" s="85"/>
    </row>
    <row r="3660" ht="15">
      <c r="D3660" s="85"/>
    </row>
    <row r="3661" ht="15">
      <c r="D3661" s="85"/>
    </row>
    <row r="3662" ht="15">
      <c r="D3662" s="85"/>
    </row>
    <row r="3663" ht="15">
      <c r="D3663" s="85"/>
    </row>
    <row r="3664" ht="15">
      <c r="D3664" s="85"/>
    </row>
    <row r="3665" ht="15">
      <c r="D3665" s="85"/>
    </row>
    <row r="3666" ht="15">
      <c r="D3666" s="85"/>
    </row>
    <row r="3667" ht="15">
      <c r="D3667" s="85"/>
    </row>
    <row r="3668" ht="15">
      <c r="D3668" s="85"/>
    </row>
    <row r="3669" ht="15">
      <c r="D3669" s="85"/>
    </row>
    <row r="3670" ht="15">
      <c r="D3670" s="85"/>
    </row>
    <row r="3671" ht="15">
      <c r="D3671" s="85"/>
    </row>
    <row r="3672" ht="15">
      <c r="D3672" s="85"/>
    </row>
    <row r="3673" ht="15">
      <c r="D3673" s="85"/>
    </row>
    <row r="3674" ht="15">
      <c r="D3674" s="85"/>
    </row>
    <row r="3675" ht="15">
      <c r="D3675" s="85"/>
    </row>
    <row r="3676" ht="15">
      <c r="D3676" s="85"/>
    </row>
    <row r="3677" ht="15">
      <c r="D3677" s="85"/>
    </row>
    <row r="3678" ht="15">
      <c r="D3678" s="85"/>
    </row>
    <row r="3679" ht="15">
      <c r="D3679" s="85"/>
    </row>
    <row r="3680" ht="15">
      <c r="D3680" s="85"/>
    </row>
    <row r="3681" ht="15">
      <c r="D3681" s="85"/>
    </row>
    <row r="3682" ht="15">
      <c r="D3682" s="85"/>
    </row>
    <row r="3683" ht="15">
      <c r="D3683" s="85"/>
    </row>
    <row r="3684" ht="15">
      <c r="D3684" s="85"/>
    </row>
    <row r="3685" ht="15">
      <c r="D3685" s="85"/>
    </row>
    <row r="3686" ht="15">
      <c r="D3686" s="85"/>
    </row>
    <row r="3687" ht="15">
      <c r="D3687" s="85"/>
    </row>
    <row r="3688" ht="15">
      <c r="D3688" s="85"/>
    </row>
    <row r="3689" ht="15">
      <c r="D3689" s="85"/>
    </row>
    <row r="3690" ht="15">
      <c r="D3690" s="85"/>
    </row>
    <row r="3691" ht="15">
      <c r="D3691" s="85"/>
    </row>
    <row r="3692" ht="15">
      <c r="D3692" s="85"/>
    </row>
    <row r="3693" ht="15">
      <c r="D3693" s="85"/>
    </row>
    <row r="3694" ht="15">
      <c r="D3694" s="85"/>
    </row>
    <row r="3695" ht="15">
      <c r="D3695" s="85"/>
    </row>
    <row r="3696" ht="15">
      <c r="D3696" s="85"/>
    </row>
    <row r="3697" ht="15">
      <c r="D3697" s="85"/>
    </row>
    <row r="3698" ht="15">
      <c r="D3698" s="85"/>
    </row>
    <row r="3699" ht="15">
      <c r="D3699" s="85"/>
    </row>
    <row r="3700" ht="15">
      <c r="D3700" s="85"/>
    </row>
    <row r="3701" ht="15">
      <c r="D3701" s="85"/>
    </row>
    <row r="3702" ht="15">
      <c r="D3702" s="85"/>
    </row>
    <row r="3703" ht="15">
      <c r="D3703" s="85"/>
    </row>
    <row r="3704" ht="15">
      <c r="D3704" s="85"/>
    </row>
    <row r="3705" ht="15">
      <c r="D3705" s="85"/>
    </row>
    <row r="3706" ht="15">
      <c r="D3706" s="85"/>
    </row>
    <row r="3707" ht="15">
      <c r="D3707" s="85"/>
    </row>
    <row r="3708" ht="15">
      <c r="D3708" s="85"/>
    </row>
    <row r="3709" ht="15">
      <c r="D3709" s="85"/>
    </row>
    <row r="3710" ht="15">
      <c r="D3710" s="85"/>
    </row>
    <row r="3711" ht="15">
      <c r="D3711" s="85"/>
    </row>
    <row r="3712" ht="15">
      <c r="D3712" s="85"/>
    </row>
    <row r="3713" ht="15">
      <c r="D3713" s="85"/>
    </row>
    <row r="3714" ht="15">
      <c r="D3714" s="85"/>
    </row>
    <row r="3715" ht="15">
      <c r="D3715" s="85"/>
    </row>
    <row r="3716" ht="15">
      <c r="D3716" s="85"/>
    </row>
    <row r="3717" ht="15">
      <c r="D3717" s="85"/>
    </row>
    <row r="3718" ht="15">
      <c r="D3718" s="85"/>
    </row>
    <row r="3719" ht="15">
      <c r="D3719" s="85"/>
    </row>
    <row r="3720" ht="15">
      <c r="D3720" s="85"/>
    </row>
    <row r="3721" ht="15">
      <c r="D3721" s="85"/>
    </row>
    <row r="3722" ht="15">
      <c r="D3722" s="85"/>
    </row>
    <row r="3723" ht="15">
      <c r="D3723" s="85"/>
    </row>
    <row r="3724" ht="15">
      <c r="D3724" s="85"/>
    </row>
    <row r="3725" ht="15">
      <c r="D3725" s="85"/>
    </row>
    <row r="3726" ht="15">
      <c r="D3726" s="85"/>
    </row>
    <row r="3727" ht="15">
      <c r="D3727" s="85"/>
    </row>
    <row r="3728" ht="15">
      <c r="D3728" s="85"/>
    </row>
    <row r="3729" ht="15">
      <c r="D3729" s="85"/>
    </row>
    <row r="3730" ht="15">
      <c r="D3730" s="85"/>
    </row>
    <row r="3731" ht="15">
      <c r="D3731" s="85"/>
    </row>
    <row r="3732" ht="15">
      <c r="D3732" s="85"/>
    </row>
    <row r="3733" ht="15">
      <c r="D3733" s="85"/>
    </row>
    <row r="3734" ht="15">
      <c r="D3734" s="85"/>
    </row>
    <row r="3735" ht="15">
      <c r="D3735" s="85"/>
    </row>
    <row r="3736" ht="15">
      <c r="D3736" s="85"/>
    </row>
    <row r="3737" ht="15">
      <c r="D3737" s="85"/>
    </row>
    <row r="3738" ht="15">
      <c r="D3738" s="85"/>
    </row>
    <row r="3739" ht="15">
      <c r="D3739" s="85"/>
    </row>
    <row r="3740" ht="15">
      <c r="D3740" s="85"/>
    </row>
    <row r="3741" ht="15">
      <c r="D3741" s="85"/>
    </row>
    <row r="3742" ht="15">
      <c r="D3742" s="85"/>
    </row>
    <row r="3743" ht="15">
      <c r="D3743" s="85"/>
    </row>
    <row r="3744" ht="15">
      <c r="D3744" s="85"/>
    </row>
    <row r="3745" ht="15">
      <c r="D3745" s="85"/>
    </row>
    <row r="3746" ht="15">
      <c r="D3746" s="85"/>
    </row>
    <row r="3747" ht="15">
      <c r="D3747" s="85"/>
    </row>
    <row r="3748" ht="15">
      <c r="D3748" s="85"/>
    </row>
    <row r="3749" ht="15">
      <c r="D3749" s="85"/>
    </row>
    <row r="3750" ht="15">
      <c r="D3750" s="85"/>
    </row>
    <row r="3751" ht="15">
      <c r="D3751" s="85"/>
    </row>
    <row r="3752" ht="15">
      <c r="D3752" s="85"/>
    </row>
    <row r="3753" ht="15">
      <c r="D3753" s="85"/>
    </row>
    <row r="3754" ht="15">
      <c r="D3754" s="85"/>
    </row>
    <row r="3755" ht="15">
      <c r="D3755" s="85"/>
    </row>
    <row r="3756" ht="15">
      <c r="D3756" s="85"/>
    </row>
    <row r="3757" ht="15">
      <c r="D3757" s="85"/>
    </row>
    <row r="3758" ht="15">
      <c r="D3758" s="85"/>
    </row>
    <row r="3759" ht="15">
      <c r="D3759" s="85"/>
    </row>
    <row r="3760" ht="15">
      <c r="D3760" s="85"/>
    </row>
    <row r="3761" ht="15">
      <c r="D3761" s="85"/>
    </row>
    <row r="3762" ht="15">
      <c r="D3762" s="85"/>
    </row>
    <row r="3763" ht="15">
      <c r="D3763" s="85"/>
    </row>
    <row r="3764" ht="15">
      <c r="D3764" s="85"/>
    </row>
    <row r="3765" ht="15">
      <c r="D3765" s="85"/>
    </row>
    <row r="3766" ht="15">
      <c r="D3766" s="85"/>
    </row>
    <row r="3767" ht="15">
      <c r="D3767" s="85"/>
    </row>
    <row r="3768" ht="15">
      <c r="D3768" s="85"/>
    </row>
    <row r="3769" ht="15">
      <c r="D3769" s="85"/>
    </row>
    <row r="3770" ht="15">
      <c r="D3770" s="85"/>
    </row>
    <row r="3771" ht="15">
      <c r="D3771" s="85"/>
    </row>
    <row r="3772" ht="15">
      <c r="D3772" s="85"/>
    </row>
    <row r="3773" ht="15">
      <c r="D3773" s="85"/>
    </row>
    <row r="3774" ht="15">
      <c r="D3774" s="85"/>
    </row>
    <row r="3775" ht="15">
      <c r="D3775" s="85"/>
    </row>
    <row r="3776" ht="15">
      <c r="D3776" s="85"/>
    </row>
    <row r="3777" ht="15">
      <c r="D3777" s="85"/>
    </row>
    <row r="3778" ht="15">
      <c r="D3778" s="85"/>
    </row>
    <row r="3779" ht="15">
      <c r="D3779" s="85"/>
    </row>
    <row r="3780" ht="15">
      <c r="D3780" s="85"/>
    </row>
    <row r="3781" ht="15">
      <c r="D3781" s="85"/>
    </row>
    <row r="3782" ht="15">
      <c r="D3782" s="85"/>
    </row>
    <row r="3783" ht="15">
      <c r="D3783" s="85"/>
    </row>
    <row r="3784" ht="15">
      <c r="D3784" s="85"/>
    </row>
    <row r="3785" ht="15">
      <c r="D3785" s="85"/>
    </row>
    <row r="3786" ht="15">
      <c r="D3786" s="85"/>
    </row>
    <row r="3787" ht="15">
      <c r="D3787" s="85"/>
    </row>
    <row r="3788" ht="15">
      <c r="D3788" s="85"/>
    </row>
    <row r="3789" ht="15">
      <c r="D3789" s="85"/>
    </row>
    <row r="3790" ht="15">
      <c r="D3790" s="85"/>
    </row>
    <row r="3791" ht="15">
      <c r="D3791" s="85"/>
    </row>
    <row r="3792" ht="15">
      <c r="D3792" s="85"/>
    </row>
    <row r="3793" ht="15">
      <c r="D3793" s="85"/>
    </row>
    <row r="3794" ht="15">
      <c r="D3794" s="85"/>
    </row>
    <row r="3795" ht="15">
      <c r="D3795" s="85"/>
    </row>
    <row r="3796" ht="15">
      <c r="D3796" s="85"/>
    </row>
    <row r="3797" ht="15">
      <c r="D3797" s="85"/>
    </row>
    <row r="3798" ht="15">
      <c r="D3798" s="85"/>
    </row>
    <row r="3799" ht="15">
      <c r="D3799" s="85"/>
    </row>
    <row r="3800" ht="15">
      <c r="D3800" s="85"/>
    </row>
    <row r="3801" ht="15">
      <c r="D3801" s="85"/>
    </row>
    <row r="3802" ht="15">
      <c r="D3802" s="85"/>
    </row>
    <row r="3803" ht="15">
      <c r="D3803" s="85"/>
    </row>
    <row r="3804" ht="15">
      <c r="D3804" s="85"/>
    </row>
    <row r="3805" ht="15">
      <c r="D3805" s="85"/>
    </row>
    <row r="3806" ht="15">
      <c r="D3806" s="85"/>
    </row>
    <row r="3807" ht="15">
      <c r="D3807" s="85"/>
    </row>
    <row r="3808" ht="15">
      <c r="D3808" s="85"/>
    </row>
    <row r="3809" ht="15">
      <c r="D3809" s="85"/>
    </row>
    <row r="3810" ht="15">
      <c r="D3810" s="85"/>
    </row>
    <row r="3811" ht="15">
      <c r="D3811" s="85"/>
    </row>
    <row r="3812" ht="15">
      <c r="D3812" s="85"/>
    </row>
    <row r="3813" ht="15">
      <c r="D3813" s="85"/>
    </row>
    <row r="3814" ht="15">
      <c r="D3814" s="85"/>
    </row>
    <row r="3815" ht="15">
      <c r="D3815" s="85"/>
    </row>
    <row r="3816" ht="15">
      <c r="D3816" s="85"/>
    </row>
    <row r="3817" ht="15">
      <c r="D3817" s="85"/>
    </row>
    <row r="3818" ht="15">
      <c r="D3818" s="85"/>
    </row>
    <row r="3819" ht="15">
      <c r="D3819" s="85"/>
    </row>
    <row r="3820" ht="15">
      <c r="D3820" s="85"/>
    </row>
    <row r="3821" ht="15">
      <c r="D3821" s="85"/>
    </row>
    <row r="3822" ht="15">
      <c r="D3822" s="85"/>
    </row>
    <row r="3823" ht="15">
      <c r="D3823" s="85"/>
    </row>
    <row r="3824" ht="15">
      <c r="D3824" s="85"/>
    </row>
    <row r="3825" ht="15">
      <c r="D3825" s="85"/>
    </row>
    <row r="3826" ht="15">
      <c r="D3826" s="85"/>
    </row>
    <row r="3827" ht="15">
      <c r="D3827" s="85"/>
    </row>
    <row r="3828" ht="15">
      <c r="D3828" s="85"/>
    </row>
    <row r="3829" ht="15">
      <c r="D3829" s="85"/>
    </row>
    <row r="3830" ht="15">
      <c r="D3830" s="85"/>
    </row>
    <row r="3831" ht="15">
      <c r="D3831" s="85"/>
    </row>
    <row r="3832" ht="15">
      <c r="D3832" s="85"/>
    </row>
    <row r="3833" ht="15">
      <c r="D3833" s="85"/>
    </row>
    <row r="3834" ht="15">
      <c r="D3834" s="85"/>
    </row>
    <row r="3835" ht="15">
      <c r="D3835" s="85"/>
    </row>
    <row r="3836" ht="15">
      <c r="D3836" s="85"/>
    </row>
    <row r="3837" ht="15">
      <c r="D3837" s="85"/>
    </row>
    <row r="3838" ht="15">
      <c r="D3838" s="85"/>
    </row>
    <row r="3839" ht="15">
      <c r="D3839" s="85"/>
    </row>
    <row r="3840" ht="15">
      <c r="D3840" s="85"/>
    </row>
    <row r="3841" ht="15">
      <c r="D3841" s="85"/>
    </row>
    <row r="3842" ht="15">
      <c r="D3842" s="85"/>
    </row>
    <row r="3843" ht="15">
      <c r="D3843" s="85"/>
    </row>
    <row r="3844" ht="15">
      <c r="D3844" s="85"/>
    </row>
    <row r="3845" ht="15">
      <c r="D3845" s="85"/>
    </row>
    <row r="3846" ht="15">
      <c r="D3846" s="85"/>
    </row>
    <row r="3847" ht="15">
      <c r="D3847" s="85"/>
    </row>
    <row r="3848" ht="15">
      <c r="D3848" s="85"/>
    </row>
    <row r="3849" ht="15">
      <c r="D3849" s="85"/>
    </row>
    <row r="3850" ht="15">
      <c r="D3850" s="85"/>
    </row>
    <row r="3851" ht="15">
      <c r="D3851" s="85"/>
    </row>
    <row r="3852" ht="15">
      <c r="D3852" s="85"/>
    </row>
    <row r="3853" ht="15">
      <c r="D3853" s="85"/>
    </row>
    <row r="3854" ht="15">
      <c r="D3854" s="85"/>
    </row>
    <row r="3855" ht="15">
      <c r="D3855" s="85"/>
    </row>
    <row r="3856" ht="15">
      <c r="D3856" s="85"/>
    </row>
    <row r="3857" ht="15">
      <c r="D3857" s="85"/>
    </row>
    <row r="3858" ht="15">
      <c r="D3858" s="85"/>
    </row>
    <row r="3859" ht="15">
      <c r="D3859" s="85"/>
    </row>
    <row r="3860" ht="15">
      <c r="D3860" s="85"/>
    </row>
    <row r="3861" ht="15">
      <c r="D3861" s="85"/>
    </row>
    <row r="3862" ht="15">
      <c r="D3862" s="85"/>
    </row>
    <row r="3863" ht="15">
      <c r="D3863" s="85"/>
    </row>
    <row r="3864" ht="15">
      <c r="D3864" s="85"/>
    </row>
    <row r="3865" ht="15">
      <c r="D3865" s="85"/>
    </row>
    <row r="3866" ht="15">
      <c r="D3866" s="85"/>
    </row>
    <row r="3867" ht="15">
      <c r="D3867" s="85"/>
    </row>
    <row r="3868" ht="15">
      <c r="D3868" s="85"/>
    </row>
    <row r="3869" ht="15">
      <c r="D3869" s="85"/>
    </row>
    <row r="3870" ht="15">
      <c r="D3870" s="85"/>
    </row>
    <row r="3871" ht="15">
      <c r="D3871" s="85"/>
    </row>
    <row r="3872" ht="15">
      <c r="D3872" s="85"/>
    </row>
    <row r="3873" ht="15">
      <c r="D3873" s="85"/>
    </row>
    <row r="3874" ht="15">
      <c r="D3874" s="85"/>
    </row>
    <row r="3875" ht="15">
      <c r="D3875" s="85"/>
    </row>
    <row r="3876" ht="15">
      <c r="D3876" s="85"/>
    </row>
    <row r="3877" ht="15">
      <c r="D3877" s="85"/>
    </row>
    <row r="3878" ht="15">
      <c r="D3878" s="85"/>
    </row>
    <row r="3879" ht="15">
      <c r="D3879" s="85"/>
    </row>
    <row r="3880" ht="15">
      <c r="D3880" s="85"/>
    </row>
    <row r="3881" ht="15">
      <c r="D3881" s="85"/>
    </row>
    <row r="3882" ht="15">
      <c r="D3882" s="85"/>
    </row>
    <row r="3883" ht="15">
      <c r="D3883" s="85"/>
    </row>
    <row r="3884" ht="15">
      <c r="D3884" s="85"/>
    </row>
    <row r="3885" ht="15">
      <c r="D3885" s="85"/>
    </row>
    <row r="3886" ht="15">
      <c r="D3886" s="85"/>
    </row>
    <row r="3887" ht="15">
      <c r="D3887" s="85"/>
    </row>
    <row r="3888" ht="15">
      <c r="D3888" s="85"/>
    </row>
    <row r="3889" ht="15">
      <c r="D3889" s="85"/>
    </row>
    <row r="3890" ht="15">
      <c r="D3890" s="85"/>
    </row>
    <row r="3891" ht="15">
      <c r="D3891" s="85"/>
    </row>
    <row r="3892" ht="15">
      <c r="D3892" s="85"/>
    </row>
    <row r="3893" ht="15">
      <c r="D3893" s="85"/>
    </row>
    <row r="3894" ht="15">
      <c r="D3894" s="85"/>
    </row>
    <row r="3895" ht="15">
      <c r="D3895" s="85"/>
    </row>
    <row r="3896" ht="15">
      <c r="D3896" s="85"/>
    </row>
    <row r="3897" ht="15">
      <c r="D3897" s="85"/>
    </row>
    <row r="3898" ht="15">
      <c r="D3898" s="85"/>
    </row>
    <row r="3899" ht="15">
      <c r="D3899" s="85"/>
    </row>
    <row r="3900" ht="15">
      <c r="D3900" s="85"/>
    </row>
    <row r="3901" ht="15">
      <c r="D3901" s="85"/>
    </row>
    <row r="3902" ht="15">
      <c r="D3902" s="85"/>
    </row>
    <row r="3903" ht="15">
      <c r="D3903" s="85"/>
    </row>
    <row r="3904" ht="15">
      <c r="D3904" s="85"/>
    </row>
    <row r="3905" ht="15">
      <c r="D3905" s="85"/>
    </row>
    <row r="3906" ht="15">
      <c r="D3906" s="85"/>
    </row>
    <row r="3907" ht="15">
      <c r="D3907" s="85"/>
    </row>
    <row r="3908" ht="15">
      <c r="D3908" s="85"/>
    </row>
    <row r="3909" ht="15">
      <c r="D3909" s="85"/>
    </row>
    <row r="3910" ht="15">
      <c r="D3910" s="85"/>
    </row>
    <row r="3911" ht="15">
      <c r="D3911" s="85"/>
    </row>
    <row r="3912" ht="15">
      <c r="D3912" s="85"/>
    </row>
    <row r="3913" ht="15">
      <c r="D3913" s="85"/>
    </row>
    <row r="3914" ht="15">
      <c r="D3914" s="85"/>
    </row>
    <row r="3915" ht="15">
      <c r="D3915" s="85"/>
    </row>
    <row r="3916" ht="15">
      <c r="D3916" s="85"/>
    </row>
    <row r="3917" ht="15">
      <c r="D3917" s="85"/>
    </row>
    <row r="3918" ht="15">
      <c r="D3918" s="85"/>
    </row>
    <row r="3919" ht="15">
      <c r="D3919" s="85"/>
    </row>
    <row r="3920" ht="15">
      <c r="D3920" s="85"/>
    </row>
    <row r="3921" ht="15">
      <c r="D3921" s="85"/>
    </row>
    <row r="3922" ht="15">
      <c r="D3922" s="85"/>
    </row>
    <row r="3923" ht="15">
      <c r="D3923" s="85"/>
    </row>
    <row r="3924" ht="15">
      <c r="D3924" s="85"/>
    </row>
    <row r="3925" ht="15">
      <c r="D3925" s="85"/>
    </row>
    <row r="3926" ht="15">
      <c r="D3926" s="85"/>
    </row>
    <row r="3927" ht="15">
      <c r="D3927" s="85"/>
    </row>
    <row r="3928" ht="15">
      <c r="D3928" s="85"/>
    </row>
    <row r="3929" ht="15">
      <c r="D3929" s="85"/>
    </row>
    <row r="3930" ht="15">
      <c r="D3930" s="85"/>
    </row>
    <row r="3931" ht="15">
      <c r="D3931" s="85"/>
    </row>
    <row r="3932" ht="15">
      <c r="D3932" s="85"/>
    </row>
    <row r="3933" ht="15">
      <c r="D3933" s="85"/>
    </row>
    <row r="3934" ht="15">
      <c r="D3934" s="85"/>
    </row>
    <row r="3935" ht="15">
      <c r="D3935" s="85"/>
    </row>
    <row r="3936" ht="15">
      <c r="D3936" s="85"/>
    </row>
    <row r="3937" ht="15">
      <c r="D3937" s="85"/>
    </row>
    <row r="3938" ht="15">
      <c r="D3938" s="85"/>
    </row>
    <row r="3939" ht="15">
      <c r="D3939" s="85"/>
    </row>
    <row r="3940" ht="15">
      <c r="D3940" s="85"/>
    </row>
    <row r="3941" ht="15">
      <c r="D3941" s="85"/>
    </row>
    <row r="3942" ht="15">
      <c r="D3942" s="85"/>
    </row>
    <row r="3943" ht="15">
      <c r="D3943" s="85"/>
    </row>
    <row r="3944" ht="15">
      <c r="D3944" s="85"/>
    </row>
    <row r="3945" ht="15">
      <c r="D3945" s="85"/>
    </row>
    <row r="3946" ht="15">
      <c r="D3946" s="85"/>
    </row>
    <row r="3947" ht="15">
      <c r="D3947" s="85"/>
    </row>
    <row r="3948" ht="15">
      <c r="D3948" s="85"/>
    </row>
    <row r="3949" ht="15">
      <c r="D3949" s="85"/>
    </row>
    <row r="3950" ht="15">
      <c r="D3950" s="85"/>
    </row>
    <row r="3951" ht="15">
      <c r="D3951" s="85"/>
    </row>
    <row r="3952" ht="15">
      <c r="D3952" s="85"/>
    </row>
    <row r="3953" ht="15">
      <c r="D3953" s="85"/>
    </row>
    <row r="3954" ht="15">
      <c r="D3954" s="85"/>
    </row>
    <row r="3955" ht="15">
      <c r="D3955" s="85"/>
    </row>
    <row r="3956" ht="15">
      <c r="D3956" s="85"/>
    </row>
    <row r="3957" ht="15">
      <c r="D3957" s="85"/>
    </row>
    <row r="3958" ht="15">
      <c r="D3958" s="85"/>
    </row>
    <row r="3959" ht="15">
      <c r="D3959" s="85"/>
    </row>
    <row r="3960" ht="15">
      <c r="D3960" s="85"/>
    </row>
    <row r="3961" ht="15">
      <c r="D3961" s="85"/>
    </row>
    <row r="3962" ht="15">
      <c r="D3962" s="85"/>
    </row>
    <row r="3963" ht="15">
      <c r="D3963" s="85"/>
    </row>
    <row r="3964" ht="15">
      <c r="D3964" s="85"/>
    </row>
    <row r="3965" ht="15">
      <c r="D3965" s="85"/>
    </row>
    <row r="3966" ht="15">
      <c r="D3966" s="85"/>
    </row>
    <row r="3967" ht="15">
      <c r="D3967" s="85"/>
    </row>
    <row r="3968" ht="15">
      <c r="D3968" s="85"/>
    </row>
    <row r="3969" ht="15">
      <c r="D3969" s="85"/>
    </row>
    <row r="3970" ht="15">
      <c r="D3970" s="85"/>
    </row>
    <row r="3971" ht="15">
      <c r="D3971" s="85"/>
    </row>
    <row r="3972" ht="15">
      <c r="D3972" s="85"/>
    </row>
    <row r="3973" ht="15">
      <c r="D3973" s="85"/>
    </row>
    <row r="3974" ht="15">
      <c r="D3974" s="85"/>
    </row>
    <row r="3975" ht="15">
      <c r="D3975" s="85"/>
    </row>
    <row r="3976" ht="15">
      <c r="D3976" s="85"/>
    </row>
    <row r="3977" ht="15">
      <c r="D3977" s="85"/>
    </row>
    <row r="3978" ht="15">
      <c r="D3978" s="85"/>
    </row>
    <row r="3979" ht="15">
      <c r="D3979" s="85"/>
    </row>
    <row r="3980" ht="15">
      <c r="D3980" s="85"/>
    </row>
    <row r="3981" ht="15">
      <c r="D3981" s="85"/>
    </row>
    <row r="3982" ht="15">
      <c r="D3982" s="85"/>
    </row>
    <row r="3983" ht="15">
      <c r="D3983" s="85"/>
    </row>
    <row r="3984" ht="15">
      <c r="D3984" s="85"/>
    </row>
    <row r="3985" ht="15">
      <c r="D3985" s="85"/>
    </row>
    <row r="3986" ht="15">
      <c r="D3986" s="85"/>
    </row>
    <row r="3987" ht="15">
      <c r="D3987" s="85"/>
    </row>
    <row r="3988" ht="15">
      <c r="D3988" s="85"/>
    </row>
    <row r="3989" ht="15">
      <c r="D3989" s="85"/>
    </row>
    <row r="3990" ht="15">
      <c r="D3990" s="85"/>
    </row>
    <row r="3991" ht="15">
      <c r="D3991" s="85"/>
    </row>
    <row r="3992" ht="15">
      <c r="D3992" s="85"/>
    </row>
    <row r="3993" ht="15">
      <c r="D3993" s="85"/>
    </row>
    <row r="3994" ht="15">
      <c r="D3994" s="85"/>
    </row>
    <row r="3995" ht="15">
      <c r="D3995" s="85"/>
    </row>
    <row r="3996" ht="15">
      <c r="D3996" s="85"/>
    </row>
    <row r="3997" ht="15">
      <c r="D3997" s="85"/>
    </row>
    <row r="3998" ht="15">
      <c r="D3998" s="85"/>
    </row>
    <row r="3999" ht="15">
      <c r="D3999" s="85"/>
    </row>
    <row r="4000" ht="15">
      <c r="D4000" s="85"/>
    </row>
    <row r="4001" ht="15">
      <c r="D4001" s="85"/>
    </row>
    <row r="4002" ht="15">
      <c r="D4002" s="85"/>
    </row>
    <row r="4003" ht="15">
      <c r="D4003" s="85"/>
    </row>
    <row r="4004" ht="15">
      <c r="D4004" s="85"/>
    </row>
    <row r="4005" ht="15">
      <c r="D4005" s="85"/>
    </row>
    <row r="4006" ht="15">
      <c r="D4006" s="85"/>
    </row>
    <row r="4007" ht="15">
      <c r="D4007" s="85"/>
    </row>
    <row r="4008" ht="15">
      <c r="D4008" s="85"/>
    </row>
    <row r="4009" ht="15">
      <c r="D4009" s="85"/>
    </row>
    <row r="4010" ht="15">
      <c r="D4010" s="85"/>
    </row>
    <row r="4011" ht="15">
      <c r="D4011" s="85"/>
    </row>
    <row r="4012" ht="15">
      <c r="D4012" s="85"/>
    </row>
    <row r="4013" ht="15">
      <c r="D4013" s="85"/>
    </row>
    <row r="4014" ht="15">
      <c r="D4014" s="85"/>
    </row>
    <row r="4015" ht="15">
      <c r="D4015" s="85"/>
    </row>
    <row r="4016" ht="15">
      <c r="D4016" s="85"/>
    </row>
    <row r="4017" ht="15">
      <c r="D4017" s="85"/>
    </row>
    <row r="4018" ht="15">
      <c r="D4018" s="85"/>
    </row>
    <row r="4019" ht="15">
      <c r="D4019" s="85"/>
    </row>
    <row r="4020" ht="15">
      <c r="D4020" s="85"/>
    </row>
    <row r="4021" ht="15">
      <c r="D4021" s="85"/>
    </row>
    <row r="4022" ht="15">
      <c r="D4022" s="85"/>
    </row>
    <row r="4023" ht="15">
      <c r="D4023" s="85"/>
    </row>
    <row r="4024" ht="15">
      <c r="D4024" s="85"/>
    </row>
    <row r="4025" ht="15">
      <c r="D4025" s="85"/>
    </row>
    <row r="4026" ht="15">
      <c r="D4026" s="85"/>
    </row>
    <row r="4027" ht="15">
      <c r="D4027" s="85"/>
    </row>
    <row r="4028" ht="15">
      <c r="D4028" s="85"/>
    </row>
    <row r="4029" ht="15">
      <c r="D4029" s="85"/>
    </row>
    <row r="4030" ht="15">
      <c r="D4030" s="85"/>
    </row>
    <row r="4031" ht="15">
      <c r="D4031" s="85"/>
    </row>
    <row r="4032" ht="15">
      <c r="D4032" s="85"/>
    </row>
    <row r="4033" ht="15">
      <c r="D4033" s="85"/>
    </row>
    <row r="4034" ht="15">
      <c r="D4034" s="85"/>
    </row>
    <row r="4035" ht="15">
      <c r="D4035" s="85"/>
    </row>
    <row r="4036" ht="15">
      <c r="D4036" s="85"/>
    </row>
    <row r="4037" ht="15">
      <c r="D4037" s="85"/>
    </row>
    <row r="4038" ht="15">
      <c r="D4038" s="85"/>
    </row>
    <row r="4039" ht="15">
      <c r="D4039" s="85"/>
    </row>
    <row r="4040" ht="15">
      <c r="D4040" s="85"/>
    </row>
    <row r="4041" ht="15">
      <c r="D4041" s="85"/>
    </row>
    <row r="4042" ht="15">
      <c r="D4042" s="85"/>
    </row>
    <row r="4043" ht="15">
      <c r="D4043" s="85"/>
    </row>
    <row r="4044" ht="15">
      <c r="D4044" s="85"/>
    </row>
    <row r="4045" ht="15">
      <c r="D4045" s="85"/>
    </row>
    <row r="4046" ht="15">
      <c r="D4046" s="85"/>
    </row>
    <row r="4047" ht="15">
      <c r="D4047" s="85"/>
    </row>
    <row r="4048" ht="15">
      <c r="D4048" s="85"/>
    </row>
    <row r="4049" ht="15">
      <c r="D4049" s="85"/>
    </row>
    <row r="4050" ht="15">
      <c r="D4050" s="85"/>
    </row>
    <row r="4051" ht="15">
      <c r="D4051" s="85"/>
    </row>
    <row r="4052" ht="15">
      <c r="D4052" s="85"/>
    </row>
    <row r="4053" ht="15">
      <c r="D4053" s="85"/>
    </row>
    <row r="4054" ht="15">
      <c r="D4054" s="85"/>
    </row>
    <row r="4055" ht="15">
      <c r="D4055" s="85"/>
    </row>
    <row r="4056" ht="15">
      <c r="D4056" s="85"/>
    </row>
    <row r="4057" ht="15">
      <c r="D4057" s="85"/>
    </row>
    <row r="4058" ht="15">
      <c r="D4058" s="85"/>
    </row>
    <row r="4059" ht="15">
      <c r="D4059" s="85"/>
    </row>
    <row r="4060" ht="15">
      <c r="D4060" s="85"/>
    </row>
    <row r="4061" ht="15">
      <c r="D4061" s="85"/>
    </row>
    <row r="4062" ht="15">
      <c r="D4062" s="85"/>
    </row>
    <row r="4063" ht="15">
      <c r="D4063" s="85"/>
    </row>
    <row r="4064" ht="15">
      <c r="D4064" s="85"/>
    </row>
    <row r="4065" ht="15">
      <c r="D4065" s="85"/>
    </row>
    <row r="4066" ht="15">
      <c r="D4066" s="85"/>
    </row>
    <row r="4067" ht="15">
      <c r="D4067" s="85"/>
    </row>
    <row r="4068" ht="15">
      <c r="D4068" s="85"/>
    </row>
    <row r="4069" ht="15">
      <c r="D4069" s="85"/>
    </row>
    <row r="4070" ht="15">
      <c r="D4070" s="85"/>
    </row>
    <row r="4071" ht="15">
      <c r="D4071" s="85"/>
    </row>
    <row r="4072" ht="15">
      <c r="D4072" s="85"/>
    </row>
    <row r="4073" ht="15">
      <c r="D4073" s="85"/>
    </row>
    <row r="4074" ht="15">
      <c r="D4074" s="85"/>
    </row>
    <row r="4075" ht="15">
      <c r="D4075" s="85"/>
    </row>
    <row r="4076" ht="15">
      <c r="D4076" s="85"/>
    </row>
    <row r="4077" ht="15">
      <c r="D4077" s="85"/>
    </row>
    <row r="4078" ht="15">
      <c r="D4078" s="85"/>
    </row>
    <row r="4079" ht="15">
      <c r="D4079" s="85"/>
    </row>
    <row r="4080" ht="15">
      <c r="D4080" s="85"/>
    </row>
    <row r="4081" ht="15">
      <c r="D4081" s="85"/>
    </row>
    <row r="4082" ht="15">
      <c r="D4082" s="85"/>
    </row>
    <row r="4083" ht="15">
      <c r="D4083" s="85"/>
    </row>
    <row r="4084" ht="15">
      <c r="D4084" s="85"/>
    </row>
    <row r="4085" ht="15">
      <c r="D4085" s="85"/>
    </row>
    <row r="4086" ht="15">
      <c r="D4086" s="85"/>
    </row>
    <row r="4087" ht="15">
      <c r="D4087" s="85"/>
    </row>
    <row r="4088" ht="15">
      <c r="D4088" s="85"/>
    </row>
    <row r="4089" ht="15">
      <c r="D4089" s="85"/>
    </row>
    <row r="4090" ht="15">
      <c r="D4090" s="85"/>
    </row>
    <row r="4091" ht="15">
      <c r="D4091" s="85"/>
    </row>
    <row r="4092" ht="15">
      <c r="D4092" s="85"/>
    </row>
    <row r="4093" ht="15">
      <c r="D4093" s="85"/>
    </row>
    <row r="4094" ht="15">
      <c r="D4094" s="85"/>
    </row>
    <row r="4095" ht="15">
      <c r="D4095" s="85"/>
    </row>
    <row r="4096" ht="15">
      <c r="D4096" s="85"/>
    </row>
    <row r="4097" ht="15">
      <c r="D4097" s="85"/>
    </row>
    <row r="4098" ht="15">
      <c r="D4098" s="85"/>
    </row>
    <row r="4099" ht="15">
      <c r="D4099" s="85"/>
    </row>
    <row r="4100" ht="15">
      <c r="D4100" s="85"/>
    </row>
    <row r="4101" ht="15">
      <c r="D4101" s="85"/>
    </row>
    <row r="4102" ht="15">
      <c r="D4102" s="85"/>
    </row>
    <row r="4103" ht="15">
      <c r="D4103" s="85"/>
    </row>
    <row r="4104" ht="15">
      <c r="D4104" s="85"/>
    </row>
    <row r="4105" ht="15">
      <c r="D4105" s="85"/>
    </row>
    <row r="4106" ht="15">
      <c r="D4106" s="85"/>
    </row>
    <row r="4107" ht="15">
      <c r="D4107" s="85"/>
    </row>
    <row r="4108" ht="15">
      <c r="D4108" s="85"/>
    </row>
    <row r="4109" ht="15">
      <c r="D4109" s="85"/>
    </row>
    <row r="4110" ht="15">
      <c r="D4110" s="85"/>
    </row>
    <row r="4111" ht="15">
      <c r="D4111" s="85"/>
    </row>
    <row r="4112" ht="15">
      <c r="D4112" s="85"/>
    </row>
    <row r="4113" ht="15">
      <c r="D4113" s="85"/>
    </row>
    <row r="4114" ht="15">
      <c r="D4114" s="85"/>
    </row>
    <row r="4115" ht="15">
      <c r="D4115" s="85"/>
    </row>
    <row r="4116" ht="15">
      <c r="D4116" s="85"/>
    </row>
    <row r="4117" ht="15">
      <c r="D4117" s="85"/>
    </row>
    <row r="4118" ht="15">
      <c r="D4118" s="85"/>
    </row>
    <row r="4119" ht="15">
      <c r="D4119" s="85"/>
    </row>
    <row r="4120" ht="15">
      <c r="D4120" s="85"/>
    </row>
    <row r="4121" ht="15">
      <c r="D4121" s="85"/>
    </row>
    <row r="4122" ht="15">
      <c r="D4122" s="85"/>
    </row>
    <row r="4123" ht="15">
      <c r="D4123" s="85"/>
    </row>
    <row r="4124" ht="15">
      <c r="D4124" s="85"/>
    </row>
    <row r="4125" ht="15">
      <c r="D4125" s="85"/>
    </row>
    <row r="4126" ht="15">
      <c r="D4126" s="85"/>
    </row>
    <row r="4127" ht="15">
      <c r="D4127" s="85"/>
    </row>
    <row r="4128" ht="15">
      <c r="D4128" s="85"/>
    </row>
    <row r="4129" ht="15">
      <c r="D4129" s="85"/>
    </row>
    <row r="4130" ht="15">
      <c r="D4130" s="85"/>
    </row>
    <row r="4131" ht="15">
      <c r="D4131" s="85"/>
    </row>
    <row r="4132" ht="15">
      <c r="D4132" s="85"/>
    </row>
    <row r="4133" ht="15">
      <c r="D4133" s="85"/>
    </row>
    <row r="4134" ht="15">
      <c r="D4134" s="85"/>
    </row>
    <row r="4135" ht="15">
      <c r="D4135" s="85"/>
    </row>
    <row r="4136" ht="15">
      <c r="D4136" s="85"/>
    </row>
    <row r="4137" ht="15">
      <c r="D4137" s="85"/>
    </row>
    <row r="4138" ht="15">
      <c r="D4138" s="85"/>
    </row>
    <row r="4139" ht="15">
      <c r="D4139" s="85"/>
    </row>
    <row r="4140" ht="15">
      <c r="D4140" s="85"/>
    </row>
    <row r="4141" ht="15">
      <c r="D4141" s="85"/>
    </row>
    <row r="4142" ht="15">
      <c r="D4142" s="85"/>
    </row>
    <row r="4143" ht="15">
      <c r="D4143" s="85"/>
    </row>
    <row r="4144" ht="15">
      <c r="D4144" s="85"/>
    </row>
    <row r="4145" ht="15">
      <c r="D4145" s="85"/>
    </row>
    <row r="4146" ht="15">
      <c r="D4146" s="85"/>
    </row>
    <row r="4147" ht="15">
      <c r="D4147" s="85"/>
    </row>
    <row r="4148" ht="15">
      <c r="D4148" s="85"/>
    </row>
    <row r="4149" ht="15">
      <c r="D4149" s="85"/>
    </row>
    <row r="4150" ht="15">
      <c r="D4150" s="85"/>
    </row>
    <row r="4151" ht="15">
      <c r="D4151" s="85"/>
    </row>
    <row r="4152" ht="15">
      <c r="D4152" s="85"/>
    </row>
    <row r="4153" ht="15">
      <c r="D4153" s="85"/>
    </row>
    <row r="4154" ht="15">
      <c r="D4154" s="85"/>
    </row>
    <row r="4155" ht="15">
      <c r="D4155" s="85"/>
    </row>
    <row r="4156" ht="15">
      <c r="D4156" s="85"/>
    </row>
    <row r="4157" ht="15">
      <c r="D4157" s="85"/>
    </row>
    <row r="4158" ht="15">
      <c r="D4158" s="85"/>
    </row>
    <row r="4159" ht="15">
      <c r="D4159" s="85"/>
    </row>
    <row r="4160" ht="15">
      <c r="D4160" s="85"/>
    </row>
    <row r="4161" ht="15">
      <c r="D4161" s="85"/>
    </row>
    <row r="4162" ht="15">
      <c r="D4162" s="85"/>
    </row>
    <row r="4163" ht="15">
      <c r="D4163" s="85"/>
    </row>
    <row r="4164" ht="15">
      <c r="D4164" s="85"/>
    </row>
    <row r="4165" ht="15">
      <c r="D4165" s="85"/>
    </row>
    <row r="4166" ht="15">
      <c r="D4166" s="85"/>
    </row>
    <row r="4167" ht="15">
      <c r="D4167" s="85"/>
    </row>
    <row r="4168" ht="15">
      <c r="D4168" s="85"/>
    </row>
    <row r="4169" ht="15">
      <c r="D4169" s="85"/>
    </row>
    <row r="4170" ht="15">
      <c r="D4170" s="85"/>
    </row>
    <row r="4171" ht="15">
      <c r="D4171" s="85"/>
    </row>
    <row r="4172" ht="15">
      <c r="D4172" s="85"/>
    </row>
    <row r="4173" ht="15">
      <c r="D4173" s="85"/>
    </row>
    <row r="4174" ht="15">
      <c r="D4174" s="85"/>
    </row>
    <row r="4175" ht="15">
      <c r="D4175" s="85"/>
    </row>
    <row r="4176" ht="15">
      <c r="D4176" s="85"/>
    </row>
    <row r="4177" ht="15">
      <c r="D4177" s="85"/>
    </row>
    <row r="4178" ht="15">
      <c r="D4178" s="85"/>
    </row>
    <row r="4179" ht="15">
      <c r="D4179" s="85"/>
    </row>
    <row r="4180" ht="15">
      <c r="D4180" s="85"/>
    </row>
    <row r="4181" ht="15">
      <c r="D4181" s="85"/>
    </row>
    <row r="4182" ht="15">
      <c r="D4182" s="85"/>
    </row>
    <row r="4183" ht="15">
      <c r="D4183" s="85"/>
    </row>
    <row r="4184" ht="15">
      <c r="D4184" s="85"/>
    </row>
    <row r="4185" ht="15">
      <c r="D4185" s="85"/>
    </row>
    <row r="4186" ht="15">
      <c r="D4186" s="85"/>
    </row>
    <row r="4187" ht="15">
      <c r="D4187" s="85"/>
    </row>
    <row r="4188" ht="15">
      <c r="D4188" s="85"/>
    </row>
    <row r="4189" ht="15">
      <c r="D4189" s="85"/>
    </row>
    <row r="4190" ht="15">
      <c r="D4190" s="85"/>
    </row>
    <row r="4191" ht="15">
      <c r="D4191" s="85"/>
    </row>
    <row r="4192" ht="15">
      <c r="D4192" s="85"/>
    </row>
    <row r="4193" ht="15">
      <c r="D4193" s="85"/>
    </row>
    <row r="4194" ht="15">
      <c r="D4194" s="85"/>
    </row>
    <row r="4195" ht="15">
      <c r="D4195" s="85"/>
    </row>
    <row r="4196" ht="15">
      <c r="D4196" s="85"/>
    </row>
    <row r="4197" ht="15">
      <c r="D4197" s="85"/>
    </row>
    <row r="4198" ht="15">
      <c r="D4198" s="85"/>
    </row>
    <row r="4199" ht="15">
      <c r="D4199" s="85"/>
    </row>
    <row r="4200" ht="15">
      <c r="D4200" s="85"/>
    </row>
    <row r="4201" ht="15">
      <c r="D4201" s="85"/>
    </row>
    <row r="4202" ht="15">
      <c r="D4202" s="85"/>
    </row>
    <row r="4203" ht="15">
      <c r="D4203" s="85"/>
    </row>
    <row r="4204" ht="15">
      <c r="D4204" s="85"/>
    </row>
    <row r="4205" ht="15">
      <c r="D4205" s="85"/>
    </row>
    <row r="4206" ht="15">
      <c r="D4206" s="85"/>
    </row>
    <row r="4207" ht="15">
      <c r="D4207" s="85"/>
    </row>
    <row r="4208" ht="15">
      <c r="D4208" s="85"/>
    </row>
    <row r="4209" ht="15">
      <c r="D4209" s="85"/>
    </row>
    <row r="4210" ht="15">
      <c r="D4210" s="85"/>
    </row>
    <row r="4211" ht="15">
      <c r="D4211" s="85"/>
    </row>
    <row r="4212" ht="15">
      <c r="D4212" s="85"/>
    </row>
    <row r="4213" ht="15">
      <c r="D4213" s="85"/>
    </row>
    <row r="4214" ht="15">
      <c r="D4214" s="85"/>
    </row>
    <row r="4215" ht="15">
      <c r="D4215" s="85"/>
    </row>
    <row r="4216" ht="15">
      <c r="D4216" s="85"/>
    </row>
    <row r="4217" ht="15">
      <c r="D4217" s="85"/>
    </row>
    <row r="4218" ht="15">
      <c r="D4218" s="85"/>
    </row>
    <row r="4219" ht="15">
      <c r="D4219" s="85"/>
    </row>
    <row r="4220" ht="15">
      <c r="D4220" s="85"/>
    </row>
    <row r="4221" ht="15">
      <c r="D4221" s="85"/>
    </row>
    <row r="4222" ht="15">
      <c r="D4222" s="85"/>
    </row>
    <row r="4223" ht="15">
      <c r="D4223" s="85"/>
    </row>
    <row r="4224" ht="15">
      <c r="D4224" s="85"/>
    </row>
    <row r="4225" ht="15">
      <c r="D4225" s="85"/>
    </row>
    <row r="4226" ht="15">
      <c r="D4226" s="85"/>
    </row>
    <row r="4227" ht="15">
      <c r="D4227" s="85"/>
    </row>
    <row r="4228" ht="15">
      <c r="D4228" s="85"/>
    </row>
    <row r="4229" ht="15">
      <c r="D4229" s="85"/>
    </row>
    <row r="4230" ht="15">
      <c r="D4230" s="85"/>
    </row>
    <row r="4231" ht="15">
      <c r="D4231" s="85"/>
    </row>
    <row r="4232" ht="15">
      <c r="D4232" s="85"/>
    </row>
    <row r="4233" ht="15">
      <c r="D4233" s="85"/>
    </row>
    <row r="4234" ht="15">
      <c r="D4234" s="85"/>
    </row>
    <row r="4235" ht="15">
      <c r="D4235" s="85"/>
    </row>
    <row r="4236" ht="15">
      <c r="D4236" s="85"/>
    </row>
    <row r="4237" ht="15">
      <c r="D4237" s="85"/>
    </row>
    <row r="4238" ht="15">
      <c r="D4238" s="85"/>
    </row>
    <row r="4239" ht="15">
      <c r="D4239" s="85"/>
    </row>
    <row r="4240" ht="15">
      <c r="D4240" s="85"/>
    </row>
    <row r="4241" ht="15">
      <c r="D4241" s="85"/>
    </row>
    <row r="4242" ht="15">
      <c r="D4242" s="85"/>
    </row>
    <row r="4243" ht="15">
      <c r="D4243" s="85"/>
    </row>
    <row r="4244" ht="15">
      <c r="D4244" s="85"/>
    </row>
    <row r="4245" ht="15">
      <c r="D4245" s="85"/>
    </row>
    <row r="4246" ht="15">
      <c r="D4246" s="85"/>
    </row>
    <row r="4247" ht="15">
      <c r="D4247" s="85"/>
    </row>
    <row r="4248" ht="15">
      <c r="D4248" s="85"/>
    </row>
    <row r="4249" ht="15">
      <c r="D4249" s="85"/>
    </row>
    <row r="4250" ht="15">
      <c r="D4250" s="85"/>
    </row>
    <row r="4251" ht="15">
      <c r="D4251" s="85"/>
    </row>
    <row r="4252" ht="15">
      <c r="D4252" s="85"/>
    </row>
    <row r="4253" ht="15">
      <c r="D4253" s="85"/>
    </row>
    <row r="4254" ht="15">
      <c r="D4254" s="85"/>
    </row>
    <row r="4255" ht="15">
      <c r="D4255" s="85"/>
    </row>
    <row r="4256" ht="15">
      <c r="D4256" s="85"/>
    </row>
    <row r="4257" ht="15">
      <c r="D4257" s="85"/>
    </row>
    <row r="4258" ht="15">
      <c r="D4258" s="85"/>
    </row>
    <row r="4259" ht="15">
      <c r="D4259" s="85"/>
    </row>
    <row r="4260" ht="15">
      <c r="D4260" s="85"/>
    </row>
    <row r="4261" ht="15">
      <c r="D4261" s="85"/>
    </row>
    <row r="4262" ht="15">
      <c r="D4262" s="85"/>
    </row>
    <row r="4263" ht="15">
      <c r="D4263" s="85"/>
    </row>
    <row r="4264" ht="15">
      <c r="D4264" s="85"/>
    </row>
    <row r="4265" ht="15">
      <c r="D4265" s="85"/>
    </row>
    <row r="4266" ht="15">
      <c r="D4266" s="85"/>
    </row>
    <row r="4267" ht="15">
      <c r="D4267" s="85"/>
    </row>
    <row r="4268" ht="15">
      <c r="D4268" s="85"/>
    </row>
    <row r="4269" ht="15">
      <c r="D4269" s="85"/>
    </row>
    <row r="4270" ht="15">
      <c r="D4270" s="85"/>
    </row>
    <row r="4271" ht="15">
      <c r="D4271" s="85"/>
    </row>
    <row r="4272" ht="15">
      <c r="D4272" s="85"/>
    </row>
    <row r="4273" ht="15">
      <c r="D4273" s="85"/>
    </row>
    <row r="4274" ht="15">
      <c r="D4274" s="85"/>
    </row>
    <row r="4275" ht="15">
      <c r="D4275" s="85"/>
    </row>
    <row r="4276" ht="15">
      <c r="D4276" s="85"/>
    </row>
    <row r="4277" ht="15">
      <c r="D4277" s="85"/>
    </row>
    <row r="4278" ht="15">
      <c r="D4278" s="85"/>
    </row>
    <row r="4279" ht="15">
      <c r="D4279" s="85"/>
    </row>
    <row r="4280" ht="15">
      <c r="D4280" s="85"/>
    </row>
    <row r="4281" ht="15">
      <c r="D4281" s="85"/>
    </row>
    <row r="4282" ht="15">
      <c r="D4282" s="85"/>
    </row>
    <row r="4283" ht="15">
      <c r="D4283" s="85"/>
    </row>
    <row r="4284" ht="15">
      <c r="D4284" s="85"/>
    </row>
    <row r="4285" ht="15">
      <c r="D4285" s="85"/>
    </row>
    <row r="4286" ht="15">
      <c r="D4286" s="85"/>
    </row>
    <row r="4287" ht="15">
      <c r="D4287" s="85"/>
    </row>
    <row r="4288" ht="15">
      <c r="D4288" s="85"/>
    </row>
    <row r="4289" ht="15">
      <c r="D4289" s="85"/>
    </row>
    <row r="4290" ht="15">
      <c r="D4290" s="85"/>
    </row>
    <row r="4291" ht="15">
      <c r="D4291" s="85"/>
    </row>
    <row r="4292" ht="15">
      <c r="D4292" s="85"/>
    </row>
    <row r="4293" ht="15">
      <c r="D4293" s="85"/>
    </row>
    <row r="4294" ht="15">
      <c r="D4294" s="85"/>
    </row>
    <row r="4295" ht="15">
      <c r="D4295" s="85"/>
    </row>
    <row r="4296" ht="15">
      <c r="D4296" s="85"/>
    </row>
    <row r="4297" ht="15">
      <c r="D4297" s="85"/>
    </row>
    <row r="4298" ht="15">
      <c r="D4298" s="85"/>
    </row>
    <row r="4299" ht="15">
      <c r="D4299" s="85"/>
    </row>
    <row r="4300" ht="15">
      <c r="D4300" s="85"/>
    </row>
    <row r="4301" ht="15">
      <c r="D4301" s="85"/>
    </row>
    <row r="4302" ht="15">
      <c r="D4302" s="85"/>
    </row>
    <row r="4303" ht="15">
      <c r="D4303" s="85"/>
    </row>
    <row r="4304" ht="15">
      <c r="D4304" s="85"/>
    </row>
    <row r="4305" ht="15">
      <c r="D4305" s="85"/>
    </row>
    <row r="4306" ht="15">
      <c r="D4306" s="85"/>
    </row>
    <row r="4307" ht="15">
      <c r="D4307" s="85"/>
    </row>
    <row r="4308" ht="15">
      <c r="D4308" s="85"/>
    </row>
    <row r="4309" ht="15">
      <c r="D4309" s="85"/>
    </row>
    <row r="4310" ht="15">
      <c r="D4310" s="85"/>
    </row>
    <row r="4311" ht="15">
      <c r="D4311" s="85"/>
    </row>
    <row r="4312" ht="15">
      <c r="D4312" s="85"/>
    </row>
    <row r="4313" ht="15">
      <c r="D4313" s="85"/>
    </row>
    <row r="4314" ht="15">
      <c r="D4314" s="85"/>
    </row>
    <row r="4315" ht="15">
      <c r="D4315" s="85"/>
    </row>
    <row r="4316" ht="15">
      <c r="D4316" s="85"/>
    </row>
    <row r="4317" ht="15">
      <c r="D4317" s="85"/>
    </row>
    <row r="4318" ht="15">
      <c r="D4318" s="85"/>
    </row>
    <row r="4319" ht="15">
      <c r="D4319" s="85"/>
    </row>
    <row r="4320" ht="15">
      <c r="D4320" s="85"/>
    </row>
    <row r="4321" ht="15">
      <c r="D4321" s="85"/>
    </row>
    <row r="4322" ht="15">
      <c r="D4322" s="85"/>
    </row>
    <row r="4323" ht="15">
      <c r="D4323" s="85"/>
    </row>
    <row r="4324" ht="15">
      <c r="D4324" s="85"/>
    </row>
    <row r="4325" ht="15">
      <c r="D4325" s="85"/>
    </row>
    <row r="4326" ht="15">
      <c r="D4326" s="85"/>
    </row>
    <row r="4327" ht="15">
      <c r="D4327" s="85"/>
    </row>
    <row r="4328" ht="15">
      <c r="D4328" s="85"/>
    </row>
    <row r="4329" ht="15">
      <c r="D4329" s="85"/>
    </row>
    <row r="4330" ht="15">
      <c r="D4330" s="85"/>
    </row>
    <row r="4331" ht="15">
      <c r="D4331" s="85"/>
    </row>
    <row r="4332" ht="15">
      <c r="D4332" s="85"/>
    </row>
    <row r="4333" ht="15">
      <c r="D4333" s="85"/>
    </row>
    <row r="4334" ht="15">
      <c r="D4334" s="85"/>
    </row>
    <row r="4335" ht="15">
      <c r="D4335" s="85"/>
    </row>
    <row r="4336" ht="15">
      <c r="D4336" s="85"/>
    </row>
    <row r="4337" ht="15">
      <c r="D4337" s="85"/>
    </row>
    <row r="4338" ht="15">
      <c r="D4338" s="85"/>
    </row>
    <row r="4339" ht="15">
      <c r="D4339" s="85"/>
    </row>
    <row r="4340" ht="15">
      <c r="D4340" s="85"/>
    </row>
    <row r="4341" ht="15">
      <c r="D4341" s="85"/>
    </row>
    <row r="4342" ht="15">
      <c r="D4342" s="85"/>
    </row>
    <row r="4343" ht="15">
      <c r="D4343" s="85"/>
    </row>
    <row r="4344" ht="15">
      <c r="D4344" s="85"/>
    </row>
    <row r="4345" ht="15">
      <c r="D4345" s="85"/>
    </row>
    <row r="4346" ht="15">
      <c r="D4346" s="85"/>
    </row>
    <row r="4347" ht="15">
      <c r="D4347" s="85"/>
    </row>
    <row r="4348" ht="15">
      <c r="D4348" s="85"/>
    </row>
    <row r="4349" ht="15">
      <c r="D4349" s="85"/>
    </row>
    <row r="4350" ht="15">
      <c r="D4350" s="85"/>
    </row>
    <row r="4351" ht="15">
      <c r="D4351" s="85"/>
    </row>
    <row r="4352" ht="15">
      <c r="D4352" s="85"/>
    </row>
    <row r="4353" ht="15">
      <c r="D4353" s="85"/>
    </row>
    <row r="4354" ht="15">
      <c r="D4354" s="85"/>
    </row>
    <row r="4355" ht="15">
      <c r="D4355" s="85"/>
    </row>
    <row r="4356" ht="15">
      <c r="D4356" s="85"/>
    </row>
    <row r="4357" ht="15">
      <c r="D4357" s="85"/>
    </row>
    <row r="4358" ht="15">
      <c r="D4358" s="85"/>
    </row>
    <row r="4359" ht="15">
      <c r="D4359" s="85"/>
    </row>
    <row r="4360" ht="15">
      <c r="D4360" s="85"/>
    </row>
    <row r="4361" ht="15">
      <c r="D4361" s="85"/>
    </row>
    <row r="4362" ht="15">
      <c r="D4362" s="85"/>
    </row>
    <row r="4363" ht="15">
      <c r="D4363" s="85"/>
    </row>
    <row r="4364" ht="15">
      <c r="D4364" s="85"/>
    </row>
    <row r="4365" ht="15">
      <c r="D4365" s="85"/>
    </row>
    <row r="4366" ht="15">
      <c r="D4366" s="85"/>
    </row>
    <row r="4367" ht="15">
      <c r="D4367" s="85"/>
    </row>
    <row r="4368" ht="15">
      <c r="D4368" s="85"/>
    </row>
    <row r="4369" ht="15">
      <c r="D4369" s="85"/>
    </row>
    <row r="4370" ht="15">
      <c r="D4370" s="85"/>
    </row>
    <row r="4371" ht="15">
      <c r="D4371" s="85"/>
    </row>
    <row r="4372" ht="15">
      <c r="D4372" s="85"/>
    </row>
    <row r="4373" ht="15">
      <c r="D4373" s="85"/>
    </row>
    <row r="4374" ht="15">
      <c r="D4374" s="85"/>
    </row>
    <row r="4375" ht="15">
      <c r="D4375" s="85"/>
    </row>
    <row r="4376" ht="15">
      <c r="D4376" s="85"/>
    </row>
    <row r="4377" ht="15">
      <c r="D4377" s="85"/>
    </row>
    <row r="4378" ht="15">
      <c r="D4378" s="85"/>
    </row>
    <row r="4379" ht="15">
      <c r="D4379" s="85"/>
    </row>
    <row r="4380" ht="15">
      <c r="D4380" s="85"/>
    </row>
    <row r="4381" ht="15">
      <c r="D4381" s="85"/>
    </row>
    <row r="4382" ht="15">
      <c r="D4382" s="85"/>
    </row>
    <row r="4383" ht="15">
      <c r="D4383" s="85"/>
    </row>
    <row r="4384" ht="15">
      <c r="D4384" s="85"/>
    </row>
    <row r="4385" ht="15">
      <c r="D4385" s="85"/>
    </row>
    <row r="4386" ht="15">
      <c r="D4386" s="85"/>
    </row>
    <row r="4387" ht="15">
      <c r="D4387" s="85"/>
    </row>
    <row r="4388" ht="15">
      <c r="D4388" s="85"/>
    </row>
    <row r="4389" ht="15">
      <c r="D4389" s="85"/>
    </row>
    <row r="4390" ht="15">
      <c r="D4390" s="85"/>
    </row>
    <row r="4391" ht="15">
      <c r="D4391" s="85"/>
    </row>
    <row r="4392" ht="15">
      <c r="D4392" s="85"/>
    </row>
    <row r="4393" ht="15">
      <c r="D4393" s="85"/>
    </row>
    <row r="4394" ht="15">
      <c r="D4394" s="85"/>
    </row>
    <row r="4395" ht="15">
      <c r="D4395" s="85"/>
    </row>
    <row r="4396" ht="15">
      <c r="D4396" s="85"/>
    </row>
    <row r="4397" ht="15">
      <c r="D4397" s="85"/>
    </row>
    <row r="4398" ht="15">
      <c r="D4398" s="85"/>
    </row>
    <row r="4399" ht="15">
      <c r="D4399" s="85"/>
    </row>
    <row r="4400" ht="15">
      <c r="D4400" s="85"/>
    </row>
    <row r="4401" ht="15">
      <c r="D4401" s="85"/>
    </row>
    <row r="4402" ht="15">
      <c r="D4402" s="85"/>
    </row>
    <row r="4403" ht="15">
      <c r="D4403" s="85"/>
    </row>
    <row r="4404" ht="15">
      <c r="D4404" s="85"/>
    </row>
    <row r="4405" ht="15">
      <c r="D4405" s="85"/>
    </row>
    <row r="4406" ht="15">
      <c r="D4406" s="85"/>
    </row>
    <row r="4407" ht="15">
      <c r="D4407" s="85"/>
    </row>
    <row r="4408" ht="15">
      <c r="D4408" s="85"/>
    </row>
    <row r="4409" ht="15">
      <c r="D4409" s="85"/>
    </row>
    <row r="4410" ht="15">
      <c r="D4410" s="85"/>
    </row>
    <row r="4411" ht="15">
      <c r="D4411" s="85"/>
    </row>
    <row r="4412" ht="15">
      <c r="D4412" s="85"/>
    </row>
    <row r="4413" ht="15">
      <c r="D4413" s="85"/>
    </row>
    <row r="4414" ht="15">
      <c r="D4414" s="85"/>
    </row>
    <row r="4415" ht="15">
      <c r="D4415" s="85"/>
    </row>
    <row r="4416" ht="15">
      <c r="D4416" s="85"/>
    </row>
    <row r="4417" ht="15">
      <c r="D4417" s="85"/>
    </row>
    <row r="4418" ht="15">
      <c r="D4418" s="85"/>
    </row>
    <row r="4419" ht="15">
      <c r="D4419" s="85"/>
    </row>
    <row r="4420" ht="15">
      <c r="D4420" s="85"/>
    </row>
    <row r="4421" ht="15">
      <c r="D4421" s="85"/>
    </row>
    <row r="4422" ht="15">
      <c r="D4422" s="85"/>
    </row>
    <row r="4423" ht="15">
      <c r="D4423" s="85"/>
    </row>
    <row r="4424" ht="15">
      <c r="D4424" s="85"/>
    </row>
    <row r="4425" ht="15">
      <c r="D4425" s="85"/>
    </row>
    <row r="4426" ht="15">
      <c r="D4426" s="85"/>
    </row>
    <row r="4427" ht="15">
      <c r="D4427" s="85"/>
    </row>
    <row r="4428" ht="15">
      <c r="D4428" s="85"/>
    </row>
    <row r="4429" ht="15">
      <c r="D4429" s="85"/>
    </row>
    <row r="4430" ht="15">
      <c r="D4430" s="85"/>
    </row>
    <row r="4431" ht="15">
      <c r="D4431" s="85"/>
    </row>
    <row r="4432" ht="15">
      <c r="D4432" s="85"/>
    </row>
    <row r="4433" ht="15">
      <c r="D4433" s="85"/>
    </row>
    <row r="4434" ht="15">
      <c r="D4434" s="85"/>
    </row>
    <row r="4435" ht="15">
      <c r="D4435" s="85"/>
    </row>
    <row r="4436" ht="15">
      <c r="D4436" s="85"/>
    </row>
    <row r="4437" ht="15">
      <c r="D4437" s="85"/>
    </row>
    <row r="4438" ht="15">
      <c r="D4438" s="85"/>
    </row>
    <row r="4439" ht="15">
      <c r="D4439" s="85"/>
    </row>
    <row r="4440" ht="15">
      <c r="D4440" s="85"/>
    </row>
    <row r="4441" ht="15">
      <c r="D4441" s="85"/>
    </row>
    <row r="4442" ht="15">
      <c r="D4442" s="85"/>
    </row>
    <row r="4443" ht="15">
      <c r="D4443" s="85"/>
    </row>
    <row r="4444" ht="15">
      <c r="D4444" s="85"/>
    </row>
    <row r="4445" ht="15">
      <c r="D4445" s="85"/>
    </row>
    <row r="4446" ht="15">
      <c r="D4446" s="85"/>
    </row>
    <row r="4447" ht="15">
      <c r="D4447" s="85"/>
    </row>
    <row r="4448" ht="15">
      <c r="D4448" s="85"/>
    </row>
    <row r="4449" ht="15">
      <c r="D4449" s="85"/>
    </row>
    <row r="4450" ht="15">
      <c r="D4450" s="85"/>
    </row>
    <row r="4451" ht="15">
      <c r="D4451" s="85"/>
    </row>
    <row r="4452" ht="15">
      <c r="D4452" s="85"/>
    </row>
    <row r="4453" ht="15">
      <c r="D4453" s="85"/>
    </row>
    <row r="4454" ht="15">
      <c r="D4454" s="85"/>
    </row>
    <row r="4455" ht="15">
      <c r="D4455" s="85"/>
    </row>
    <row r="4456" ht="15">
      <c r="D4456" s="85"/>
    </row>
    <row r="4457" ht="15">
      <c r="D4457" s="85"/>
    </row>
    <row r="4458" ht="15">
      <c r="D4458" s="85"/>
    </row>
    <row r="4459" ht="15">
      <c r="D4459" s="85"/>
    </row>
    <row r="4460" ht="15">
      <c r="D4460" s="85"/>
    </row>
    <row r="4461" ht="15">
      <c r="D4461" s="85"/>
    </row>
    <row r="4462" ht="15">
      <c r="D4462" s="85"/>
    </row>
    <row r="4463" ht="15">
      <c r="D4463" s="85"/>
    </row>
    <row r="4464" ht="15">
      <c r="D4464" s="85"/>
    </row>
    <row r="4465" ht="15">
      <c r="D4465" s="85"/>
    </row>
    <row r="4466" ht="15">
      <c r="D4466" s="85"/>
    </row>
    <row r="4467" ht="15">
      <c r="D4467" s="85"/>
    </row>
    <row r="4468" ht="15">
      <c r="D4468" s="85"/>
    </row>
    <row r="4469" ht="15">
      <c r="D4469" s="85"/>
    </row>
    <row r="4470" ht="15">
      <c r="D4470" s="85"/>
    </row>
    <row r="4471" ht="15">
      <c r="D4471" s="85"/>
    </row>
    <row r="4472" ht="15">
      <c r="D4472" s="85"/>
    </row>
    <row r="4473" ht="15">
      <c r="D4473" s="85"/>
    </row>
    <row r="4474" ht="15">
      <c r="D4474" s="85"/>
    </row>
    <row r="4475" ht="15">
      <c r="D4475" s="85"/>
    </row>
    <row r="4476" ht="15">
      <c r="D4476" s="85"/>
    </row>
    <row r="4477" ht="15">
      <c r="D4477" s="85"/>
    </row>
    <row r="4478" ht="15">
      <c r="D4478" s="85"/>
    </row>
    <row r="4479" ht="15">
      <c r="D4479" s="85"/>
    </row>
    <row r="4480" ht="15">
      <c r="D4480" s="85"/>
    </row>
    <row r="4481" ht="15">
      <c r="D4481" s="85"/>
    </row>
    <row r="4482" ht="15">
      <c r="D4482" s="85"/>
    </row>
    <row r="4483" ht="15">
      <c r="D4483" s="85"/>
    </row>
    <row r="4484" ht="15">
      <c r="D4484" s="85"/>
    </row>
    <row r="4485" ht="15">
      <c r="D4485" s="85"/>
    </row>
    <row r="4486" ht="15">
      <c r="D4486" s="85"/>
    </row>
    <row r="4487" ht="15">
      <c r="D4487" s="85"/>
    </row>
    <row r="4488" ht="15">
      <c r="D4488" s="85"/>
    </row>
    <row r="4489" ht="15">
      <c r="D4489" s="85"/>
    </row>
    <row r="4490" ht="15">
      <c r="D4490" s="85"/>
    </row>
    <row r="4491" ht="15">
      <c r="D4491" s="85"/>
    </row>
    <row r="4492" ht="15">
      <c r="D4492" s="85"/>
    </row>
    <row r="4493" ht="15">
      <c r="D4493" s="85"/>
    </row>
    <row r="4494" ht="15">
      <c r="D4494" s="85"/>
    </row>
    <row r="4495" ht="15">
      <c r="D4495" s="85"/>
    </row>
    <row r="4496" ht="15">
      <c r="D4496" s="85"/>
    </row>
    <row r="4497" ht="15">
      <c r="D4497" s="85"/>
    </row>
    <row r="4498" ht="15">
      <c r="D4498" s="85"/>
    </row>
    <row r="4499" ht="15">
      <c r="D4499" s="85"/>
    </row>
    <row r="4500" ht="15">
      <c r="D4500" s="85"/>
    </row>
    <row r="4501" ht="15">
      <c r="D4501" s="85"/>
    </row>
    <row r="4502" ht="15">
      <c r="D4502" s="85"/>
    </row>
    <row r="4503" ht="15">
      <c r="D4503" s="85"/>
    </row>
    <row r="4504" ht="15">
      <c r="D4504" s="85"/>
    </row>
    <row r="4505" ht="15">
      <c r="D4505" s="85"/>
    </row>
    <row r="4506" ht="15">
      <c r="D4506" s="85"/>
    </row>
    <row r="4507" ht="15">
      <c r="D4507" s="85"/>
    </row>
    <row r="4508" ht="15">
      <c r="D4508" s="85"/>
    </row>
    <row r="4509" ht="15">
      <c r="D4509" s="85"/>
    </row>
    <row r="4510" ht="15">
      <c r="D4510" s="85"/>
    </row>
    <row r="4511" ht="15">
      <c r="D4511" s="85"/>
    </row>
    <row r="4512" ht="15">
      <c r="D4512" s="85"/>
    </row>
    <row r="4513" ht="15">
      <c r="D4513" s="85"/>
    </row>
    <row r="4514" ht="15">
      <c r="D4514" s="85"/>
    </row>
    <row r="4515" ht="15">
      <c r="D4515" s="85"/>
    </row>
    <row r="4516" ht="15">
      <c r="D4516" s="85"/>
    </row>
    <row r="4517" ht="15">
      <c r="D4517" s="85"/>
    </row>
    <row r="4518" ht="15">
      <c r="D4518" s="85"/>
    </row>
    <row r="4519" ht="15">
      <c r="D4519" s="85"/>
    </row>
    <row r="4520" ht="15">
      <c r="D4520" s="85"/>
    </row>
    <row r="4521" ht="15">
      <c r="D4521" s="85"/>
    </row>
    <row r="4522" ht="15">
      <c r="D4522" s="85"/>
    </row>
    <row r="4523" ht="15">
      <c r="D4523" s="85"/>
    </row>
    <row r="4524" ht="15">
      <c r="D4524" s="85"/>
    </row>
    <row r="4525" ht="15">
      <c r="D4525" s="85"/>
    </row>
    <row r="4526" ht="15">
      <c r="D4526" s="85"/>
    </row>
    <row r="4527" ht="15">
      <c r="D4527" s="85"/>
    </row>
    <row r="4528" ht="15">
      <c r="D4528" s="85"/>
    </row>
    <row r="4529" ht="15">
      <c r="D4529" s="85"/>
    </row>
    <row r="4530" ht="15">
      <c r="D4530" s="85"/>
    </row>
    <row r="4531" ht="15">
      <c r="D4531" s="85"/>
    </row>
    <row r="4532" ht="15">
      <c r="D4532" s="85"/>
    </row>
    <row r="4533" ht="15">
      <c r="D4533" s="85"/>
    </row>
    <row r="4534" ht="15">
      <c r="D4534" s="85"/>
    </row>
    <row r="4535" ht="15">
      <c r="D4535" s="85"/>
    </row>
    <row r="4536" ht="15">
      <c r="D4536" s="85"/>
    </row>
    <row r="4537" ht="15">
      <c r="D4537" s="85"/>
    </row>
    <row r="4538" ht="15">
      <c r="D4538" s="85"/>
    </row>
    <row r="4539" ht="15">
      <c r="D4539" s="85"/>
    </row>
    <row r="4540" ht="15">
      <c r="D4540" s="85"/>
    </row>
    <row r="4541" ht="15">
      <c r="D4541" s="85"/>
    </row>
    <row r="4542" ht="15">
      <c r="D4542" s="85"/>
    </row>
    <row r="4543" ht="15">
      <c r="D4543" s="85"/>
    </row>
    <row r="4544" ht="15">
      <c r="D4544" s="85"/>
    </row>
    <row r="4545" ht="15">
      <c r="D4545" s="85"/>
    </row>
    <row r="4546" ht="15">
      <c r="D4546" s="85"/>
    </row>
    <row r="4547" ht="15">
      <c r="D4547" s="85"/>
    </row>
    <row r="4548" ht="15">
      <c r="D4548" s="85"/>
    </row>
    <row r="4549" ht="15">
      <c r="D4549" s="85"/>
    </row>
    <row r="4550" ht="15">
      <c r="D4550" s="85"/>
    </row>
    <row r="4551" ht="15">
      <c r="D4551" s="85"/>
    </row>
    <row r="4552" ht="15">
      <c r="D4552" s="85"/>
    </row>
    <row r="4553" ht="15">
      <c r="D4553" s="85"/>
    </row>
    <row r="4554" ht="15">
      <c r="D4554" s="85"/>
    </row>
    <row r="4555" ht="15">
      <c r="D4555" s="85"/>
    </row>
    <row r="4556" ht="15">
      <c r="D4556" s="85"/>
    </row>
    <row r="4557" ht="15">
      <c r="D4557" s="85"/>
    </row>
    <row r="4558" ht="15">
      <c r="D4558" s="85"/>
    </row>
    <row r="4559" ht="15">
      <c r="D4559" s="85"/>
    </row>
    <row r="4560" ht="15">
      <c r="D4560" s="85"/>
    </row>
    <row r="4561" ht="15">
      <c r="D4561" s="85"/>
    </row>
    <row r="4562" ht="15">
      <c r="D4562" s="85"/>
    </row>
    <row r="4563" ht="15">
      <c r="D4563" s="85"/>
    </row>
    <row r="4564" ht="15">
      <c r="D4564" s="85"/>
    </row>
    <row r="4565" ht="15">
      <c r="D4565" s="85"/>
    </row>
    <row r="4566" ht="15">
      <c r="D4566" s="85"/>
    </row>
    <row r="4567" ht="15">
      <c r="D4567" s="85"/>
    </row>
    <row r="4568" ht="15">
      <c r="D4568" s="85"/>
    </row>
    <row r="4569" ht="15">
      <c r="D4569" s="85"/>
    </row>
    <row r="4570" ht="15">
      <c r="D4570" s="85"/>
    </row>
    <row r="4571" ht="15">
      <c r="D4571" s="85"/>
    </row>
    <row r="4572" ht="15">
      <c r="D4572" s="85"/>
    </row>
    <row r="4573" ht="15">
      <c r="D4573" s="85"/>
    </row>
    <row r="4574" ht="15">
      <c r="D4574" s="85"/>
    </row>
    <row r="4575" ht="15">
      <c r="D4575" s="85"/>
    </row>
    <row r="4576" ht="15">
      <c r="D4576" s="85"/>
    </row>
    <row r="4577" ht="15">
      <c r="D4577" s="85"/>
    </row>
    <row r="4578" ht="15">
      <c r="D4578" s="85"/>
    </row>
    <row r="4579" ht="15">
      <c r="D4579" s="85"/>
    </row>
    <row r="4580" ht="15">
      <c r="D4580" s="85"/>
    </row>
    <row r="4581" ht="15">
      <c r="D4581" s="85"/>
    </row>
    <row r="4582" ht="15">
      <c r="D4582" s="85"/>
    </row>
    <row r="4583" ht="15">
      <c r="D4583" s="85"/>
    </row>
    <row r="4584" ht="15">
      <c r="D4584" s="85"/>
    </row>
    <row r="4585" ht="15">
      <c r="D4585" s="85"/>
    </row>
    <row r="4586" ht="15">
      <c r="D4586" s="85"/>
    </row>
    <row r="4587" ht="15">
      <c r="D4587" s="85"/>
    </row>
    <row r="4588" ht="15">
      <c r="D4588" s="85"/>
    </row>
    <row r="4589" ht="15">
      <c r="D4589" s="85"/>
    </row>
    <row r="4590" ht="15">
      <c r="D4590" s="85"/>
    </row>
    <row r="4591" ht="15">
      <c r="D4591" s="85"/>
    </row>
    <row r="4592" ht="15">
      <c r="D4592" s="85"/>
    </row>
    <row r="4593" ht="15">
      <c r="D4593" s="85"/>
    </row>
    <row r="4594" ht="15">
      <c r="D4594" s="85"/>
    </row>
    <row r="4595" ht="15">
      <c r="D4595" s="85"/>
    </row>
    <row r="4596" ht="15">
      <c r="D4596" s="85"/>
    </row>
    <row r="4597" ht="15">
      <c r="D4597" s="85"/>
    </row>
    <row r="4598" ht="15">
      <c r="D4598" s="85"/>
    </row>
    <row r="4599" ht="15">
      <c r="D4599" s="85"/>
    </row>
    <row r="4600" ht="15">
      <c r="D4600" s="85"/>
    </row>
    <row r="4601" ht="15">
      <c r="D4601" s="85"/>
    </row>
    <row r="4602" ht="15">
      <c r="D4602" s="85"/>
    </row>
    <row r="4603" ht="15">
      <c r="D4603" s="85"/>
    </row>
    <row r="4604" ht="15">
      <c r="D4604" s="85"/>
    </row>
    <row r="4605" ht="15">
      <c r="D4605" s="85"/>
    </row>
    <row r="4606" ht="15">
      <c r="D4606" s="85"/>
    </row>
    <row r="4607" ht="15">
      <c r="D4607" s="85"/>
    </row>
    <row r="4608" ht="15">
      <c r="D4608" s="85"/>
    </row>
    <row r="4609" ht="15">
      <c r="D4609" s="85"/>
    </row>
    <row r="4610" ht="15">
      <c r="D4610" s="85"/>
    </row>
    <row r="4611" ht="15">
      <c r="D4611" s="85"/>
    </row>
    <row r="4612" ht="15">
      <c r="D4612" s="85"/>
    </row>
    <row r="4613" ht="15">
      <c r="D4613" s="85"/>
    </row>
    <row r="4614" ht="15">
      <c r="D4614" s="85"/>
    </row>
    <row r="4615" ht="15">
      <c r="D4615" s="85"/>
    </row>
    <row r="4616" ht="15">
      <c r="D4616" s="85"/>
    </row>
    <row r="4617" ht="15">
      <c r="D4617" s="85"/>
    </row>
    <row r="4618" ht="15">
      <c r="D4618" s="85"/>
    </row>
    <row r="4619" ht="15">
      <c r="D4619" s="85"/>
    </row>
    <row r="4620" ht="15">
      <c r="D4620" s="85"/>
    </row>
    <row r="4621" ht="15">
      <c r="D4621" s="85"/>
    </row>
    <row r="4622" ht="15">
      <c r="D4622" s="85"/>
    </row>
    <row r="4623" ht="15">
      <c r="D4623" s="85"/>
    </row>
    <row r="4624" ht="15">
      <c r="D4624" s="85"/>
    </row>
    <row r="4625" ht="15">
      <c r="D4625" s="85"/>
    </row>
    <row r="4626" ht="15">
      <c r="D4626" s="85"/>
    </row>
    <row r="4627" ht="15">
      <c r="D4627" s="85"/>
    </row>
    <row r="4628" ht="15">
      <c r="D4628" s="85"/>
    </row>
    <row r="4629" ht="15">
      <c r="D4629" s="85"/>
    </row>
    <row r="4630" ht="15">
      <c r="D4630" s="85"/>
    </row>
    <row r="4631" ht="15">
      <c r="D4631" s="85"/>
    </row>
    <row r="4632" ht="15">
      <c r="D4632" s="85"/>
    </row>
    <row r="4633" ht="15">
      <c r="D4633" s="85"/>
    </row>
    <row r="4634" ht="15">
      <c r="D4634" s="85"/>
    </row>
    <row r="4635" ht="15">
      <c r="D4635" s="85"/>
    </row>
    <row r="4636" ht="15">
      <c r="D4636" s="85"/>
    </row>
    <row r="4637" ht="15">
      <c r="D4637" s="85"/>
    </row>
    <row r="4638" ht="15">
      <c r="D4638" s="85"/>
    </row>
    <row r="4639" ht="15">
      <c r="D4639" s="85"/>
    </row>
    <row r="4640" ht="15">
      <c r="D4640" s="85"/>
    </row>
    <row r="4641" ht="15">
      <c r="D4641" s="85"/>
    </row>
    <row r="4642" ht="15">
      <c r="D4642" s="85"/>
    </row>
    <row r="4643" ht="15">
      <c r="D4643" s="85"/>
    </row>
    <row r="4644" ht="15">
      <c r="D4644" s="85"/>
    </row>
    <row r="4645" ht="15">
      <c r="D4645" s="85"/>
    </row>
    <row r="4646" ht="15">
      <c r="D4646" s="85"/>
    </row>
    <row r="4647" ht="15">
      <c r="D4647" s="85"/>
    </row>
    <row r="4648" ht="15">
      <c r="D4648" s="85"/>
    </row>
    <row r="4649" ht="15">
      <c r="D4649" s="85"/>
    </row>
    <row r="4650" ht="15">
      <c r="D4650" s="85"/>
    </row>
    <row r="4651" ht="15">
      <c r="D4651" s="85"/>
    </row>
    <row r="4652" ht="15">
      <c r="D4652" s="85"/>
    </row>
    <row r="4653" ht="15">
      <c r="D4653" s="85"/>
    </row>
    <row r="4654" ht="15">
      <c r="D4654" s="85"/>
    </row>
    <row r="4655" ht="15">
      <c r="D4655" s="85"/>
    </row>
    <row r="4656" ht="15">
      <c r="D4656" s="85"/>
    </row>
    <row r="4657" ht="15">
      <c r="D4657" s="85"/>
    </row>
    <row r="4658" ht="15">
      <c r="D4658" s="85"/>
    </row>
    <row r="4659" ht="15">
      <c r="D4659" s="85"/>
    </row>
    <row r="4660" ht="15">
      <c r="D4660" s="85"/>
    </row>
    <row r="4661" ht="15">
      <c r="D4661" s="85"/>
    </row>
    <row r="4662" ht="15">
      <c r="D4662" s="85"/>
    </row>
    <row r="4663" ht="15">
      <c r="D4663" s="85"/>
    </row>
    <row r="4664" ht="15">
      <c r="D4664" s="85"/>
    </row>
    <row r="4665" ht="15">
      <c r="D4665" s="85"/>
    </row>
    <row r="4666" ht="15">
      <c r="D4666" s="85"/>
    </row>
    <row r="4667" ht="15">
      <c r="D4667" s="85"/>
    </row>
    <row r="4668" ht="15">
      <c r="D4668" s="85"/>
    </row>
    <row r="4669" ht="15">
      <c r="D4669" s="85"/>
    </row>
    <row r="4670" ht="15">
      <c r="D4670" s="85"/>
    </row>
    <row r="4671" ht="15">
      <c r="D4671" s="85"/>
    </row>
    <row r="4672" ht="15">
      <c r="D4672" s="85"/>
    </row>
    <row r="4673" ht="15">
      <c r="D4673" s="85"/>
    </row>
    <row r="4674" ht="15">
      <c r="D4674" s="85"/>
    </row>
    <row r="4675" ht="15">
      <c r="D4675" s="85"/>
    </row>
    <row r="4676" ht="15">
      <c r="D4676" s="85"/>
    </row>
    <row r="4677" ht="15">
      <c r="D4677" s="85"/>
    </row>
    <row r="4678" ht="15">
      <c r="D4678" s="85"/>
    </row>
    <row r="4679" ht="15">
      <c r="D4679" s="85"/>
    </row>
    <row r="4680" ht="15">
      <c r="D4680" s="85"/>
    </row>
    <row r="4681" ht="15">
      <c r="D4681" s="85"/>
    </row>
    <row r="4682" ht="15">
      <c r="D4682" s="85"/>
    </row>
    <row r="4683" ht="15">
      <c r="D4683" s="85"/>
    </row>
    <row r="4684" ht="15">
      <c r="D4684" s="85"/>
    </row>
    <row r="4685" ht="15">
      <c r="D4685" s="85"/>
    </row>
    <row r="4686" ht="15">
      <c r="D4686" s="85"/>
    </row>
    <row r="4687" ht="15">
      <c r="D4687" s="85"/>
    </row>
    <row r="4688" ht="15">
      <c r="D4688" s="85"/>
    </row>
    <row r="4689" ht="15">
      <c r="D4689" s="85"/>
    </row>
    <row r="4690" ht="15">
      <c r="D4690" s="85"/>
    </row>
    <row r="4691" ht="15">
      <c r="D4691" s="85"/>
    </row>
    <row r="4692" ht="15">
      <c r="D4692" s="85"/>
    </row>
    <row r="4693" ht="15">
      <c r="D4693" s="85"/>
    </row>
    <row r="4694" ht="15">
      <c r="D4694" s="85"/>
    </row>
    <row r="4695" ht="15">
      <c r="D4695" s="85"/>
    </row>
    <row r="4696" ht="15">
      <c r="D4696" s="85"/>
    </row>
    <row r="4697" ht="15">
      <c r="D4697" s="85"/>
    </row>
    <row r="4698" ht="15">
      <c r="D4698" s="85"/>
    </row>
    <row r="4699" ht="15">
      <c r="D4699" s="85"/>
    </row>
    <row r="4700" ht="15">
      <c r="D4700" s="85"/>
    </row>
    <row r="4701" ht="15">
      <c r="D4701" s="85"/>
    </row>
    <row r="4702" ht="15">
      <c r="D4702" s="85"/>
    </row>
    <row r="4703" ht="15">
      <c r="D4703" s="85"/>
    </row>
    <row r="4704" ht="15">
      <c r="D4704" s="85"/>
    </row>
    <row r="4705" ht="15">
      <c r="D4705" s="85"/>
    </row>
    <row r="4706" ht="15">
      <c r="D4706" s="85"/>
    </row>
    <row r="4707" ht="15">
      <c r="D4707" s="85"/>
    </row>
    <row r="4708" ht="15">
      <c r="D4708" s="85"/>
    </row>
    <row r="4709" ht="15">
      <c r="D4709" s="85"/>
    </row>
    <row r="4710" ht="15">
      <c r="D4710" s="85"/>
    </row>
    <row r="4711" ht="15">
      <c r="D4711" s="85"/>
    </row>
    <row r="4712" ht="15">
      <c r="D4712" s="85"/>
    </row>
    <row r="4713" ht="15">
      <c r="D4713" s="85"/>
    </row>
    <row r="4714" ht="15">
      <c r="D4714" s="85"/>
    </row>
    <row r="4715" ht="15">
      <c r="D4715" s="85"/>
    </row>
    <row r="4716" ht="15">
      <c r="D4716" s="85"/>
    </row>
    <row r="4717" ht="15">
      <c r="D4717" s="85"/>
    </row>
    <row r="4718" ht="15">
      <c r="D4718" s="85"/>
    </row>
    <row r="4719" ht="15">
      <c r="D4719" s="85"/>
    </row>
    <row r="4720" ht="15">
      <c r="D4720" s="85"/>
    </row>
    <row r="4721" ht="15">
      <c r="D4721" s="85"/>
    </row>
    <row r="4722" ht="15">
      <c r="D4722" s="85"/>
    </row>
    <row r="4723" ht="15">
      <c r="D4723" s="85"/>
    </row>
    <row r="4724" ht="15">
      <c r="D4724" s="85"/>
    </row>
    <row r="4725" ht="15">
      <c r="D4725" s="85"/>
    </row>
    <row r="4726" ht="15">
      <c r="D4726" s="85"/>
    </row>
    <row r="4727" ht="15">
      <c r="D4727" s="85"/>
    </row>
    <row r="4728" ht="15">
      <c r="D4728" s="85"/>
    </row>
    <row r="4729" ht="15">
      <c r="D4729" s="85"/>
    </row>
    <row r="4730" ht="15">
      <c r="D4730" s="85"/>
    </row>
    <row r="4731" ht="15">
      <c r="D4731" s="85"/>
    </row>
    <row r="4732" ht="15">
      <c r="D4732" s="85"/>
    </row>
    <row r="4733" ht="15">
      <c r="D4733" s="85"/>
    </row>
    <row r="4734" ht="15">
      <c r="D4734" s="85"/>
    </row>
    <row r="4735" ht="15">
      <c r="D4735" s="85"/>
    </row>
    <row r="4736" ht="15">
      <c r="D4736" s="85"/>
    </row>
    <row r="4737" ht="15">
      <c r="D4737" s="85"/>
    </row>
    <row r="4738" ht="15">
      <c r="D4738" s="85"/>
    </row>
    <row r="4739" ht="15">
      <c r="D4739" s="85"/>
    </row>
    <row r="4740" ht="15">
      <c r="D4740" s="85"/>
    </row>
    <row r="4741" ht="15">
      <c r="D4741" s="85"/>
    </row>
    <row r="4742" ht="15">
      <c r="D4742" s="85"/>
    </row>
    <row r="4743" ht="15">
      <c r="D4743" s="85"/>
    </row>
    <row r="4744" ht="15">
      <c r="D4744" s="85"/>
    </row>
    <row r="4745" ht="15">
      <c r="D4745" s="85"/>
    </row>
    <row r="4746" ht="15">
      <c r="D4746" s="85"/>
    </row>
    <row r="4747" ht="15">
      <c r="D4747" s="85"/>
    </row>
    <row r="4748" ht="15">
      <c r="D4748" s="85"/>
    </row>
    <row r="4749" ht="15">
      <c r="D4749" s="85"/>
    </row>
    <row r="4750" ht="15">
      <c r="D4750" s="85"/>
    </row>
    <row r="4751" ht="15">
      <c r="D4751" s="85"/>
    </row>
    <row r="4752" ht="15">
      <c r="D4752" s="85"/>
    </row>
    <row r="4753" ht="15">
      <c r="D4753" s="85"/>
    </row>
    <row r="4754" ht="15">
      <c r="D4754" s="85"/>
    </row>
    <row r="4755" ht="15">
      <c r="D4755" s="85"/>
    </row>
    <row r="4756" ht="15">
      <c r="D4756" s="85"/>
    </row>
    <row r="4757" ht="15">
      <c r="D4757" s="85"/>
    </row>
    <row r="4758" ht="15">
      <c r="D4758" s="85"/>
    </row>
    <row r="4759" ht="15">
      <c r="D4759" s="85"/>
    </row>
    <row r="4760" ht="15">
      <c r="D4760" s="85"/>
    </row>
    <row r="4761" ht="15">
      <c r="D4761" s="85"/>
    </row>
    <row r="4762" ht="15">
      <c r="D4762" s="85"/>
    </row>
    <row r="4763" ht="15">
      <c r="D4763" s="85"/>
    </row>
    <row r="4764" ht="15">
      <c r="D4764" s="85"/>
    </row>
    <row r="4765" ht="15">
      <c r="D4765" s="85"/>
    </row>
    <row r="4766" ht="15">
      <c r="D4766" s="85"/>
    </row>
    <row r="4767" ht="15">
      <c r="D4767" s="85"/>
    </row>
    <row r="4768" ht="15">
      <c r="D4768" s="85"/>
    </row>
    <row r="4769" ht="15">
      <c r="D4769" s="85"/>
    </row>
    <row r="4770" ht="15">
      <c r="D4770" s="85"/>
    </row>
    <row r="4771" ht="15">
      <c r="D4771" s="85"/>
    </row>
    <row r="4772" ht="15">
      <c r="D4772" s="85"/>
    </row>
    <row r="4773" ht="15">
      <c r="D4773" s="85"/>
    </row>
    <row r="4774" ht="15">
      <c r="D4774" s="85"/>
    </row>
    <row r="4775" ht="15">
      <c r="D4775" s="85"/>
    </row>
    <row r="4776" ht="15">
      <c r="D4776" s="85"/>
    </row>
    <row r="4777" ht="15">
      <c r="D4777" s="85"/>
    </row>
    <row r="4778" ht="15">
      <c r="D4778" s="85"/>
    </row>
    <row r="4779" ht="15">
      <c r="D4779" s="85"/>
    </row>
    <row r="4780" ht="15">
      <c r="D4780" s="85"/>
    </row>
    <row r="4781" ht="15">
      <c r="D4781" s="85"/>
    </row>
    <row r="4782" ht="15">
      <c r="D4782" s="85"/>
    </row>
    <row r="4783" ht="15">
      <c r="D4783" s="85"/>
    </row>
    <row r="4784" ht="15">
      <c r="D4784" s="85"/>
    </row>
    <row r="4785" ht="15">
      <c r="D4785" s="85"/>
    </row>
    <row r="4786" ht="15">
      <c r="D4786" s="85"/>
    </row>
    <row r="4787" ht="15">
      <c r="D4787" s="85"/>
    </row>
    <row r="4788" ht="15">
      <c r="D4788" s="85"/>
    </row>
    <row r="4789" ht="15">
      <c r="D4789" s="85"/>
    </row>
    <row r="4790" ht="15">
      <c r="D4790" s="85"/>
    </row>
    <row r="4791" ht="15">
      <c r="D4791" s="85"/>
    </row>
    <row r="4792" ht="15">
      <c r="D4792" s="85"/>
    </row>
    <row r="4793" ht="15">
      <c r="D4793" s="85"/>
    </row>
    <row r="4794" ht="15">
      <c r="D4794" s="85"/>
    </row>
    <row r="4795" ht="15">
      <c r="D4795" s="85"/>
    </row>
    <row r="4796" ht="15">
      <c r="D4796" s="85"/>
    </row>
    <row r="4797" ht="15">
      <c r="D4797" s="85"/>
    </row>
    <row r="4798" ht="15">
      <c r="D4798" s="85"/>
    </row>
    <row r="4799" ht="15">
      <c r="D4799" s="85"/>
    </row>
    <row r="4800" ht="15">
      <c r="D4800" s="85"/>
    </row>
    <row r="4801" ht="15">
      <c r="D4801" s="85"/>
    </row>
    <row r="4802" ht="15">
      <c r="D4802" s="85"/>
    </row>
    <row r="4803" ht="15">
      <c r="D4803" s="85"/>
    </row>
    <row r="4804" ht="15">
      <c r="D4804" s="85"/>
    </row>
    <row r="4805" ht="15">
      <c r="D4805" s="85"/>
    </row>
    <row r="4806" ht="15">
      <c r="D4806" s="85"/>
    </row>
    <row r="4807" ht="15">
      <c r="D4807" s="85"/>
    </row>
    <row r="4808" ht="15">
      <c r="D4808" s="85"/>
    </row>
    <row r="4809" ht="15">
      <c r="D4809" s="85"/>
    </row>
    <row r="4810" ht="15">
      <c r="D4810" s="85"/>
    </row>
    <row r="4811" ht="15">
      <c r="D4811" s="85"/>
    </row>
    <row r="4812" ht="15">
      <c r="D4812" s="85"/>
    </row>
    <row r="4813" ht="15">
      <c r="D4813" s="85"/>
    </row>
    <row r="4814" ht="15">
      <c r="D4814" s="85"/>
    </row>
    <row r="4815" ht="15">
      <c r="D4815" s="85"/>
    </row>
    <row r="4816" ht="15">
      <c r="D4816" s="85"/>
    </row>
    <row r="4817" ht="15">
      <c r="D4817" s="85"/>
    </row>
    <row r="4818" ht="15">
      <c r="D4818" s="85"/>
    </row>
    <row r="4819" ht="15">
      <c r="D4819" s="85"/>
    </row>
    <row r="4820" ht="15">
      <c r="D4820" s="85"/>
    </row>
    <row r="4821" ht="15">
      <c r="D4821" s="85"/>
    </row>
    <row r="4822" ht="15">
      <c r="D4822" s="85"/>
    </row>
    <row r="4823" ht="15">
      <c r="D4823" s="85"/>
    </row>
    <row r="4824" ht="15">
      <c r="D4824" s="85"/>
    </row>
    <row r="4825" ht="15">
      <c r="D4825" s="85"/>
    </row>
    <row r="4826" ht="15">
      <c r="D4826" s="85"/>
    </row>
    <row r="4827" ht="15">
      <c r="D4827" s="85"/>
    </row>
    <row r="4828" ht="15">
      <c r="D4828" s="85"/>
    </row>
    <row r="4829" ht="15">
      <c r="D4829" s="85"/>
    </row>
    <row r="4830" ht="15">
      <c r="D4830" s="85"/>
    </row>
    <row r="4831" ht="15">
      <c r="D4831" s="85"/>
    </row>
    <row r="4832" ht="15">
      <c r="D4832" s="85"/>
    </row>
    <row r="4833" ht="15">
      <c r="D4833" s="85"/>
    </row>
    <row r="4834" ht="15">
      <c r="D4834" s="85"/>
    </row>
    <row r="4835" ht="15">
      <c r="D4835" s="85"/>
    </row>
    <row r="4836" ht="15">
      <c r="D4836" s="85"/>
    </row>
    <row r="4837" ht="15">
      <c r="D4837" s="85"/>
    </row>
    <row r="4838" ht="15">
      <c r="D4838" s="85"/>
    </row>
    <row r="4839" ht="15">
      <c r="D4839" s="85"/>
    </row>
    <row r="4840" ht="15">
      <c r="D4840" s="85"/>
    </row>
    <row r="4841" ht="15">
      <c r="D4841" s="85"/>
    </row>
    <row r="4842" ht="15">
      <c r="D4842" s="85"/>
    </row>
    <row r="4843" ht="15">
      <c r="D4843" s="85"/>
    </row>
    <row r="4844" ht="15">
      <c r="D4844" s="85"/>
    </row>
    <row r="4845" ht="15">
      <c r="D4845" s="85"/>
    </row>
    <row r="4846" ht="15">
      <c r="D4846" s="85"/>
    </row>
    <row r="4847" ht="15">
      <c r="D4847" s="85"/>
    </row>
    <row r="4848" ht="15">
      <c r="D4848" s="85"/>
    </row>
    <row r="4849" ht="15">
      <c r="D4849" s="85"/>
    </row>
    <row r="4850" ht="15">
      <c r="D4850" s="85"/>
    </row>
    <row r="4851" ht="15">
      <c r="D4851" s="85"/>
    </row>
    <row r="4852" ht="15">
      <c r="D4852" s="85"/>
    </row>
    <row r="4853" ht="15">
      <c r="D4853" s="85"/>
    </row>
    <row r="4854" ht="15">
      <c r="D4854" s="85"/>
    </row>
    <row r="4855" ht="15">
      <c r="D4855" s="85"/>
    </row>
    <row r="4856" ht="15">
      <c r="D4856" s="85"/>
    </row>
    <row r="4857" ht="15">
      <c r="D4857" s="85"/>
    </row>
    <row r="4858" ht="15">
      <c r="D4858" s="85"/>
    </row>
    <row r="4859" ht="15">
      <c r="D4859" s="85"/>
    </row>
    <row r="4860" ht="15">
      <c r="D4860" s="85"/>
    </row>
    <row r="4861" ht="15">
      <c r="D4861" s="85"/>
    </row>
    <row r="4862" ht="15">
      <c r="D4862" s="85"/>
    </row>
    <row r="4863" ht="15">
      <c r="D4863" s="85"/>
    </row>
    <row r="4864" ht="15">
      <c r="D4864" s="85"/>
    </row>
    <row r="4865" ht="15">
      <c r="D4865" s="85"/>
    </row>
    <row r="4866" ht="15">
      <c r="D4866" s="85"/>
    </row>
    <row r="4867" ht="15">
      <c r="D4867" s="85"/>
    </row>
    <row r="4868" ht="15">
      <c r="D4868" s="85"/>
    </row>
    <row r="4869" ht="15">
      <c r="D4869" s="85"/>
    </row>
    <row r="4870" ht="15">
      <c r="D4870" s="85"/>
    </row>
    <row r="4871" ht="15">
      <c r="D4871" s="85"/>
    </row>
    <row r="4872" ht="15">
      <c r="D4872" s="85"/>
    </row>
    <row r="4873" ht="15">
      <c r="D4873" s="85"/>
    </row>
    <row r="4874" ht="15">
      <c r="D4874" s="85"/>
    </row>
    <row r="4875" ht="15">
      <c r="D4875" s="85"/>
    </row>
    <row r="4876" ht="15">
      <c r="D4876" s="85"/>
    </row>
    <row r="4877" ht="15">
      <c r="D4877" s="85"/>
    </row>
    <row r="4878" ht="15">
      <c r="D4878" s="85"/>
    </row>
    <row r="4879" ht="15">
      <c r="D4879" s="85"/>
    </row>
    <row r="4880" ht="15">
      <c r="D4880" s="85"/>
    </row>
    <row r="4881" ht="15">
      <c r="D4881" s="85"/>
    </row>
    <row r="4882" ht="15">
      <c r="D4882" s="85"/>
    </row>
    <row r="4883" ht="15">
      <c r="D4883" s="85"/>
    </row>
    <row r="4884" ht="15">
      <c r="D4884" s="85"/>
    </row>
    <row r="4885" ht="15">
      <c r="D4885" s="85"/>
    </row>
    <row r="4886" ht="15">
      <c r="D4886" s="85"/>
    </row>
    <row r="4887" ht="15">
      <c r="D4887" s="85"/>
    </row>
    <row r="4888" ht="15">
      <c r="D4888" s="85"/>
    </row>
    <row r="4889" ht="15">
      <c r="D4889" s="85"/>
    </row>
    <row r="4890" ht="15">
      <c r="D4890" s="85"/>
    </row>
    <row r="4891" ht="15">
      <c r="D4891" s="85"/>
    </row>
    <row r="4892" ht="15">
      <c r="D4892" s="85"/>
    </row>
    <row r="4893" ht="15">
      <c r="D4893" s="85"/>
    </row>
    <row r="4894" ht="15">
      <c r="D4894" s="85"/>
    </row>
    <row r="4895" ht="15">
      <c r="D4895" s="85"/>
    </row>
    <row r="4896" ht="15">
      <c r="D4896" s="85"/>
    </row>
    <row r="4897" ht="15">
      <c r="D4897" s="85"/>
    </row>
    <row r="4898" ht="15">
      <c r="D4898" s="85"/>
    </row>
    <row r="4899" ht="15">
      <c r="D4899" s="85"/>
    </row>
    <row r="4900" ht="15">
      <c r="D4900" s="85"/>
    </row>
    <row r="4901" ht="15">
      <c r="D4901" s="85"/>
    </row>
    <row r="4902" ht="15">
      <c r="D4902" s="85"/>
    </row>
    <row r="4903" ht="15">
      <c r="D4903" s="85"/>
    </row>
    <row r="4904" ht="15">
      <c r="D4904" s="85"/>
    </row>
    <row r="4905" ht="15">
      <c r="D4905" s="85"/>
    </row>
    <row r="4906" ht="15">
      <c r="D4906" s="85"/>
    </row>
    <row r="4907" ht="15">
      <c r="D4907" s="85"/>
    </row>
    <row r="4908" ht="15">
      <c r="D4908" s="85"/>
    </row>
    <row r="4909" ht="15">
      <c r="D4909" s="85"/>
    </row>
    <row r="4910" ht="15">
      <c r="D4910" s="85"/>
    </row>
    <row r="4911" ht="15">
      <c r="D4911" s="85"/>
    </row>
    <row r="4912" ht="15">
      <c r="D4912" s="85"/>
    </row>
    <row r="4913" ht="15">
      <c r="D4913" s="85"/>
    </row>
    <row r="4914" ht="15">
      <c r="D4914" s="85"/>
    </row>
    <row r="4915" ht="15">
      <c r="D4915" s="85"/>
    </row>
    <row r="4916" ht="15">
      <c r="D4916" s="85"/>
    </row>
    <row r="4917" ht="15">
      <c r="D4917" s="85"/>
    </row>
    <row r="4918" ht="15">
      <c r="D4918" s="85"/>
    </row>
    <row r="4919" ht="15">
      <c r="D4919" s="85"/>
    </row>
    <row r="4920" ht="15">
      <c r="D4920" s="85"/>
    </row>
    <row r="4921" ht="15">
      <c r="D4921" s="85"/>
    </row>
    <row r="4922" ht="15">
      <c r="D4922" s="85"/>
    </row>
    <row r="4923" ht="15">
      <c r="D4923" s="85"/>
    </row>
    <row r="4924" ht="15">
      <c r="D4924" s="85"/>
    </row>
    <row r="4925" ht="15">
      <c r="D4925" s="85"/>
    </row>
    <row r="4926" ht="15">
      <c r="D4926" s="85"/>
    </row>
    <row r="4927" ht="15">
      <c r="D4927" s="85"/>
    </row>
    <row r="4928" ht="15">
      <c r="D4928" s="85"/>
    </row>
    <row r="4929" ht="15">
      <c r="D4929" s="85"/>
    </row>
    <row r="4930" ht="15">
      <c r="D4930" s="85"/>
    </row>
    <row r="4931" ht="15">
      <c r="D4931" s="85"/>
    </row>
    <row r="4932" ht="15">
      <c r="D4932" s="85"/>
    </row>
    <row r="4933" ht="15">
      <c r="D4933" s="85"/>
    </row>
    <row r="4934" ht="15">
      <c r="D4934" s="85"/>
    </row>
    <row r="4935" ht="15">
      <c r="D4935" s="85"/>
    </row>
    <row r="4936" ht="15">
      <c r="D4936" s="85"/>
    </row>
    <row r="4937" ht="15">
      <c r="D4937" s="85"/>
    </row>
    <row r="4938" ht="15">
      <c r="D4938" s="85"/>
    </row>
    <row r="4939" ht="15">
      <c r="D4939" s="85"/>
    </row>
    <row r="4940" ht="15">
      <c r="D4940" s="85"/>
    </row>
    <row r="4941" ht="15">
      <c r="D4941" s="85"/>
    </row>
    <row r="4942" ht="15">
      <c r="D4942" s="85"/>
    </row>
    <row r="4943" ht="15">
      <c r="D4943" s="85"/>
    </row>
    <row r="4944" ht="15">
      <c r="D4944" s="85"/>
    </row>
    <row r="4945" ht="15">
      <c r="D4945" s="85"/>
    </row>
    <row r="4946" ht="15">
      <c r="D4946" s="85"/>
    </row>
    <row r="4947" ht="15">
      <c r="D4947" s="85"/>
    </row>
    <row r="4948" ht="15">
      <c r="D4948" s="85"/>
    </row>
    <row r="4949" ht="15">
      <c r="D4949" s="85"/>
    </row>
    <row r="4950" ht="15">
      <c r="D4950" s="85"/>
    </row>
    <row r="4951" ht="15">
      <c r="D4951" s="85"/>
    </row>
    <row r="4952" ht="15">
      <c r="D4952" s="85"/>
    </row>
    <row r="4953" ht="15">
      <c r="D4953" s="85"/>
    </row>
    <row r="4954" ht="15">
      <c r="D4954" s="85"/>
    </row>
    <row r="4955" ht="15">
      <c r="D4955" s="85"/>
    </row>
    <row r="4956" ht="15">
      <c r="D4956" s="85"/>
    </row>
    <row r="4957" ht="15">
      <c r="D4957" s="85"/>
    </row>
    <row r="4958" ht="15">
      <c r="D4958" s="85"/>
    </row>
    <row r="4959" ht="15">
      <c r="D4959" s="85"/>
    </row>
    <row r="4960" ht="15">
      <c r="D4960" s="85"/>
    </row>
    <row r="4961" ht="15">
      <c r="D4961" s="85"/>
    </row>
    <row r="4962" ht="15">
      <c r="D4962" s="85"/>
    </row>
    <row r="4963" ht="15">
      <c r="D4963" s="85"/>
    </row>
    <row r="4964" ht="15">
      <c r="D4964" s="85"/>
    </row>
    <row r="4965" ht="15">
      <c r="D4965" s="85"/>
    </row>
    <row r="4966" ht="15">
      <c r="D4966" s="85"/>
    </row>
    <row r="4967" ht="15">
      <c r="D4967" s="85"/>
    </row>
    <row r="4968" ht="15">
      <c r="D4968" s="85"/>
    </row>
    <row r="4969" ht="15">
      <c r="D4969" s="85"/>
    </row>
    <row r="4970" ht="15">
      <c r="D4970" s="85"/>
    </row>
    <row r="4971" ht="15">
      <c r="D4971" s="85"/>
    </row>
    <row r="4972" ht="15">
      <c r="D4972" s="85"/>
    </row>
    <row r="4973" ht="15">
      <c r="D4973" s="85"/>
    </row>
    <row r="4974" ht="15">
      <c r="D4974" s="85"/>
    </row>
    <row r="4975" ht="15">
      <c r="D4975" s="85"/>
    </row>
    <row r="4976" ht="15">
      <c r="D4976" s="85"/>
    </row>
    <row r="4977" ht="15">
      <c r="D4977" s="85"/>
    </row>
    <row r="4978" ht="15">
      <c r="D4978" s="85"/>
    </row>
    <row r="4979" ht="15">
      <c r="D4979" s="85"/>
    </row>
    <row r="4980" ht="15">
      <c r="D4980" s="85"/>
    </row>
    <row r="4981" ht="15">
      <c r="D4981" s="85"/>
    </row>
    <row r="4982" ht="15">
      <c r="D4982" s="85"/>
    </row>
    <row r="4983" ht="15">
      <c r="D4983" s="85"/>
    </row>
    <row r="4984" ht="15">
      <c r="D4984" s="85"/>
    </row>
    <row r="4985" ht="15">
      <c r="D4985" s="85"/>
    </row>
    <row r="4986" ht="15">
      <c r="D4986" s="85"/>
    </row>
    <row r="4987" ht="15">
      <c r="D4987" s="85"/>
    </row>
    <row r="4988" ht="15">
      <c r="D4988" s="85"/>
    </row>
    <row r="4989" ht="15">
      <c r="D4989" s="85"/>
    </row>
  </sheetData>
  <sheetProtection algorithmName="SHA-512" hashValue="ggsJAfh1R6xTGaj7AXBwRJuoAdgN0GoAc8GEvrtCUvM7eG5PjdLOSVChf1OXm+gCIlNrcIFvL4BBf3rK8M8eOA==" saltValue="pDjg4wzlOm8coBKFbxf8ZQ==" spinCount="100000" sheet="1" objects="1" scenarios="1" selectLockedCells="1"/>
  <mergeCells count="69">
    <mergeCell ref="C49:G49"/>
    <mergeCell ref="A1:G1"/>
    <mergeCell ref="C2:G2"/>
    <mergeCell ref="C3:G3"/>
    <mergeCell ref="C4:G4"/>
    <mergeCell ref="C10:G10"/>
    <mergeCell ref="C13:G13"/>
    <mergeCell ref="C21:G21"/>
    <mergeCell ref="C27:G27"/>
    <mergeCell ref="C36:G36"/>
    <mergeCell ref="C37:G37"/>
    <mergeCell ref="C46:G46"/>
    <mergeCell ref="C193:G193"/>
    <mergeCell ref="C57:G57"/>
    <mergeCell ref="C78:G78"/>
    <mergeCell ref="C81:G81"/>
    <mergeCell ref="C85:G85"/>
    <mergeCell ref="C89:G89"/>
    <mergeCell ref="C132:G132"/>
    <mergeCell ref="C149:G149"/>
    <mergeCell ref="C163:G163"/>
    <mergeCell ref="C166:G166"/>
    <mergeCell ref="C183:G183"/>
    <mergeCell ref="C189:G189"/>
    <mergeCell ref="C269:G269"/>
    <mergeCell ref="C197:G197"/>
    <mergeCell ref="C198:G198"/>
    <mergeCell ref="C207:G207"/>
    <mergeCell ref="C212:G212"/>
    <mergeCell ref="C220:G220"/>
    <mergeCell ref="C223:G223"/>
    <mergeCell ref="C252:G252"/>
    <mergeCell ref="C255:G255"/>
    <mergeCell ref="C259:G259"/>
    <mergeCell ref="C262:G262"/>
    <mergeCell ref="C267:G267"/>
    <mergeCell ref="C346:G346"/>
    <mergeCell ref="C272:G272"/>
    <mergeCell ref="C297:G297"/>
    <mergeCell ref="C298:G298"/>
    <mergeCell ref="C304:G304"/>
    <mergeCell ref="C305:G305"/>
    <mergeCell ref="C312:G312"/>
    <mergeCell ref="C322:G322"/>
    <mergeCell ref="C328:G328"/>
    <mergeCell ref="C331:G331"/>
    <mergeCell ref="C335:G335"/>
    <mergeCell ref="C339:G339"/>
    <mergeCell ref="C455:G455"/>
    <mergeCell ref="C356:G356"/>
    <mergeCell ref="C359:G359"/>
    <mergeCell ref="C362:G362"/>
    <mergeCell ref="C365:G365"/>
    <mergeCell ref="C366:G366"/>
    <mergeCell ref="C392:G392"/>
    <mergeCell ref="C405:G405"/>
    <mergeCell ref="C415:G415"/>
    <mergeCell ref="C435:G435"/>
    <mergeCell ref="C451:G451"/>
    <mergeCell ref="C454:G454"/>
    <mergeCell ref="C556:G556"/>
    <mergeCell ref="C559:G559"/>
    <mergeCell ref="C565:G565"/>
    <mergeCell ref="C458:G458"/>
    <mergeCell ref="C461:G461"/>
    <mergeCell ref="C552:G552"/>
    <mergeCell ref="C553:G553"/>
    <mergeCell ref="C554:G554"/>
    <mergeCell ref="C555:G55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DE328-98CC-4830-9E54-8D9D19B06950}">
  <dimension ref="A1:BH5000"/>
  <sheetViews>
    <sheetView workbookViewId="0" topLeftCell="A4">
      <selection activeCell="F9" sqref="F9"/>
    </sheetView>
  </sheetViews>
  <sheetFormatPr defaultColWidth="9.140625" defaultRowHeight="15" outlineLevelRow="1"/>
  <cols>
    <col min="1" max="1" width="3.421875" style="0" customWidth="1"/>
    <col min="2" max="2" width="12.57421875" style="116" customWidth="1"/>
    <col min="3" max="3" width="63.28125" style="116" customWidth="1"/>
    <col min="4" max="4" width="4.8515625" style="0" customWidth="1"/>
    <col min="5" max="5" width="10.57421875" style="0" customWidth="1"/>
    <col min="6" max="6" width="9.8515625" style="0" customWidth="1"/>
    <col min="7" max="7" width="12.7109375" style="0" customWidth="1"/>
    <col min="8" max="17" width="9.140625" style="0" hidden="1" customWidth="1"/>
    <col min="18" max="18" width="6.8515625" style="0" customWidth="1"/>
    <col min="20" max="24" width="9.140625" style="0" hidden="1" customWidth="1"/>
    <col min="29" max="29" width="9.140625" style="0" hidden="1" customWidth="1"/>
    <col min="31" max="41" width="9.140625" style="0" hidden="1" customWidth="1"/>
    <col min="53" max="53" width="98.7109375" style="0" customWidth="1"/>
  </cols>
  <sheetData>
    <row r="1" spans="1:33" ht="15.75" customHeight="1">
      <c r="A1" s="365" t="s">
        <v>117</v>
      </c>
      <c r="B1" s="365"/>
      <c r="C1" s="365"/>
      <c r="D1" s="365"/>
      <c r="E1" s="365"/>
      <c r="F1" s="365"/>
      <c r="G1" s="365"/>
      <c r="AG1" t="s">
        <v>118</v>
      </c>
    </row>
    <row r="2" spans="1:33" ht="24.95" customHeight="1">
      <c r="A2" s="114" t="s">
        <v>119</v>
      </c>
      <c r="B2" s="115" t="s">
        <v>5</v>
      </c>
      <c r="C2" s="353" t="s">
        <v>6</v>
      </c>
      <c r="D2" s="354"/>
      <c r="E2" s="354"/>
      <c r="F2" s="354"/>
      <c r="G2" s="355"/>
      <c r="AG2" t="s">
        <v>120</v>
      </c>
    </row>
    <row r="3" spans="1:33" ht="24.95" customHeight="1">
      <c r="A3" s="114" t="s">
        <v>121</v>
      </c>
      <c r="B3" s="115" t="s">
        <v>50</v>
      </c>
      <c r="C3" s="353" t="s">
        <v>51</v>
      </c>
      <c r="D3" s="354"/>
      <c r="E3" s="354"/>
      <c r="F3" s="354"/>
      <c r="G3" s="355"/>
      <c r="AC3" s="116" t="s">
        <v>120</v>
      </c>
      <c r="AG3" t="s">
        <v>122</v>
      </c>
    </row>
    <row r="4" spans="1:33" ht="24.95" customHeight="1">
      <c r="A4" s="117" t="s">
        <v>123</v>
      </c>
      <c r="B4" s="118" t="s">
        <v>54</v>
      </c>
      <c r="C4" s="356" t="s">
        <v>55</v>
      </c>
      <c r="D4" s="357"/>
      <c r="E4" s="357"/>
      <c r="F4" s="357"/>
      <c r="G4" s="358"/>
      <c r="AG4" t="s">
        <v>124</v>
      </c>
    </row>
    <row r="5" ht="15">
      <c r="D5" s="85"/>
    </row>
    <row r="6" spans="1:24" ht="60">
      <c r="A6" s="119" t="s">
        <v>125</v>
      </c>
      <c r="B6" s="120" t="s">
        <v>126</v>
      </c>
      <c r="C6" s="120" t="s">
        <v>127</v>
      </c>
      <c r="D6" s="121" t="s">
        <v>128</v>
      </c>
      <c r="E6" s="119" t="s">
        <v>129</v>
      </c>
      <c r="F6" s="122" t="s">
        <v>130</v>
      </c>
      <c r="G6" s="119" t="s">
        <v>20</v>
      </c>
      <c r="H6" s="123" t="s">
        <v>131</v>
      </c>
      <c r="I6" s="123" t="s">
        <v>132</v>
      </c>
      <c r="J6" s="123" t="s">
        <v>133</v>
      </c>
      <c r="K6" s="123" t="s">
        <v>134</v>
      </c>
      <c r="L6" s="123" t="s">
        <v>135</v>
      </c>
      <c r="M6" s="123" t="s">
        <v>136</v>
      </c>
      <c r="N6" s="123" t="s">
        <v>137</v>
      </c>
      <c r="O6" s="123" t="s">
        <v>138</v>
      </c>
      <c r="P6" s="123" t="s">
        <v>139</v>
      </c>
      <c r="Q6" s="123" t="s">
        <v>140</v>
      </c>
      <c r="R6" s="123" t="s">
        <v>141</v>
      </c>
      <c r="S6" s="123" t="s">
        <v>142</v>
      </c>
      <c r="T6" s="123" t="s">
        <v>143</v>
      </c>
      <c r="U6" s="123" t="s">
        <v>144</v>
      </c>
      <c r="V6" s="123" t="s">
        <v>145</v>
      </c>
      <c r="W6" s="123" t="s">
        <v>146</v>
      </c>
      <c r="X6" s="123" t="s">
        <v>147</v>
      </c>
    </row>
    <row r="7" spans="1:24" ht="15" hidden="1">
      <c r="A7" s="124"/>
      <c r="B7" s="125"/>
      <c r="C7" s="125"/>
      <c r="D7" s="126"/>
      <c r="E7" s="12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</row>
    <row r="8" spans="1:33" ht="15">
      <c r="A8" s="203" t="s">
        <v>148</v>
      </c>
      <c r="B8" s="204" t="s">
        <v>71</v>
      </c>
      <c r="C8" s="205" t="s">
        <v>72</v>
      </c>
      <c r="D8" s="206"/>
      <c r="E8" s="207"/>
      <c r="F8" s="208"/>
      <c r="G8" s="208">
        <f>SUMIF(AG9:AG12,"&lt;&gt;NOR",G9:G12)</f>
        <v>0</v>
      </c>
      <c r="H8" s="208"/>
      <c r="I8" s="208">
        <f>SUM(I9:I12)</f>
        <v>0</v>
      </c>
      <c r="J8" s="208"/>
      <c r="K8" s="208">
        <f>SUM(K9:K12)</f>
        <v>0</v>
      </c>
      <c r="L8" s="208"/>
      <c r="M8" s="208">
        <f>SUM(M9:M12)</f>
        <v>0</v>
      </c>
      <c r="N8" s="208"/>
      <c r="O8" s="208">
        <f>SUM(O9:O12)</f>
        <v>0.03</v>
      </c>
      <c r="P8" s="208"/>
      <c r="Q8" s="208">
        <f>SUM(Q9:Q12)</f>
        <v>1.7000000000000002</v>
      </c>
      <c r="R8" s="208"/>
      <c r="S8" s="208"/>
      <c r="T8" s="209"/>
      <c r="U8" s="210"/>
      <c r="V8" s="210">
        <f>SUM(V9:V12)</f>
        <v>35.2</v>
      </c>
      <c r="W8" s="210"/>
      <c r="X8" s="210"/>
      <c r="AG8" t="s">
        <v>149</v>
      </c>
    </row>
    <row r="9" spans="1:60" s="14" customFormat="1" ht="22.5" outlineLevel="1">
      <c r="A9" s="234">
        <v>1</v>
      </c>
      <c r="B9" s="235" t="s">
        <v>738</v>
      </c>
      <c r="C9" s="213" t="s">
        <v>739</v>
      </c>
      <c r="D9" s="236" t="s">
        <v>188</v>
      </c>
      <c r="E9" s="237">
        <v>50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0.00049</v>
      </c>
      <c r="O9" s="239">
        <f>ROUND(E9*N9,2)</f>
        <v>0.02</v>
      </c>
      <c r="P9" s="239">
        <v>0.018</v>
      </c>
      <c r="Q9" s="239">
        <f>ROUND(E9*P9,2)</f>
        <v>0.9</v>
      </c>
      <c r="R9" s="239" t="s">
        <v>740</v>
      </c>
      <c r="S9" s="239" t="s">
        <v>154</v>
      </c>
      <c r="T9" s="240" t="s">
        <v>155</v>
      </c>
      <c r="U9" s="241">
        <v>0.39213</v>
      </c>
      <c r="V9" s="241">
        <f>ROUND(E9*U9,2)</f>
        <v>19.61</v>
      </c>
      <c r="W9" s="241"/>
      <c r="X9" s="241" t="s">
        <v>485</v>
      </c>
      <c r="Y9" s="242"/>
      <c r="Z9" s="242"/>
      <c r="AA9" s="242"/>
      <c r="AB9" s="242"/>
      <c r="AC9" s="242"/>
      <c r="AD9" s="242"/>
      <c r="AE9" s="242"/>
      <c r="AF9" s="242"/>
      <c r="AG9" s="242" t="s">
        <v>486</v>
      </c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</row>
    <row r="10" spans="1:60" s="14" customFormat="1" ht="15" outlineLevel="1">
      <c r="A10" s="243"/>
      <c r="B10" s="244"/>
      <c r="C10" s="361" t="s">
        <v>741</v>
      </c>
      <c r="D10" s="362"/>
      <c r="E10" s="362"/>
      <c r="F10" s="362"/>
      <c r="G10" s="362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2"/>
      <c r="Z10" s="242"/>
      <c r="AA10" s="242"/>
      <c r="AB10" s="242"/>
      <c r="AC10" s="242"/>
      <c r="AD10" s="242"/>
      <c r="AE10" s="242"/>
      <c r="AF10" s="242"/>
      <c r="AG10" s="242" t="s">
        <v>159</v>
      </c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</row>
    <row r="11" spans="1:60" s="14" customFormat="1" ht="22.5" outlineLevel="1">
      <c r="A11" s="234">
        <v>2</v>
      </c>
      <c r="B11" s="235" t="s">
        <v>742</v>
      </c>
      <c r="C11" s="213" t="s">
        <v>743</v>
      </c>
      <c r="D11" s="236" t="s">
        <v>188</v>
      </c>
      <c r="E11" s="237">
        <v>20</v>
      </c>
      <c r="F11" s="238"/>
      <c r="G11" s="239">
        <f>ROUND(E11*F11,2)</f>
        <v>0</v>
      </c>
      <c r="H11" s="238"/>
      <c r="I11" s="239">
        <f>ROUND(E11*H11,2)</f>
        <v>0</v>
      </c>
      <c r="J11" s="238"/>
      <c r="K11" s="239">
        <f>ROUND(E11*J11,2)</f>
        <v>0</v>
      </c>
      <c r="L11" s="239">
        <v>21</v>
      </c>
      <c r="M11" s="239">
        <f>G11*(1+L11/100)</f>
        <v>0</v>
      </c>
      <c r="N11" s="239">
        <v>0.00049</v>
      </c>
      <c r="O11" s="239">
        <f>ROUND(E11*N11,2)</f>
        <v>0.01</v>
      </c>
      <c r="P11" s="239">
        <v>0.04</v>
      </c>
      <c r="Q11" s="239">
        <f>ROUND(E11*P11,2)</f>
        <v>0.8</v>
      </c>
      <c r="R11" s="239" t="s">
        <v>740</v>
      </c>
      <c r="S11" s="239" t="s">
        <v>154</v>
      </c>
      <c r="T11" s="240" t="s">
        <v>155</v>
      </c>
      <c r="U11" s="241">
        <v>0.7794</v>
      </c>
      <c r="V11" s="241">
        <f>ROUND(E11*U11,2)</f>
        <v>15.59</v>
      </c>
      <c r="W11" s="241"/>
      <c r="X11" s="241" t="s">
        <v>485</v>
      </c>
      <c r="Y11" s="242"/>
      <c r="Z11" s="242"/>
      <c r="AA11" s="242"/>
      <c r="AB11" s="242"/>
      <c r="AC11" s="242"/>
      <c r="AD11" s="242"/>
      <c r="AE11" s="242"/>
      <c r="AF11" s="242"/>
      <c r="AG11" s="242" t="s">
        <v>486</v>
      </c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</row>
    <row r="12" spans="1:60" s="14" customFormat="1" ht="15" outlineLevel="1">
      <c r="A12" s="243"/>
      <c r="B12" s="244"/>
      <c r="C12" s="361" t="s">
        <v>741</v>
      </c>
      <c r="D12" s="362"/>
      <c r="E12" s="362"/>
      <c r="F12" s="362"/>
      <c r="G12" s="362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2"/>
      <c r="Z12" s="242"/>
      <c r="AA12" s="242"/>
      <c r="AB12" s="242"/>
      <c r="AC12" s="242"/>
      <c r="AD12" s="242"/>
      <c r="AE12" s="242"/>
      <c r="AF12" s="242"/>
      <c r="AG12" s="242" t="s">
        <v>159</v>
      </c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</row>
    <row r="13" spans="1:33" s="14" customFormat="1" ht="25.5">
      <c r="A13" s="245" t="s">
        <v>148</v>
      </c>
      <c r="B13" s="246" t="s">
        <v>81</v>
      </c>
      <c r="C13" s="205" t="s">
        <v>82</v>
      </c>
      <c r="D13" s="247"/>
      <c r="E13" s="248"/>
      <c r="F13" s="249"/>
      <c r="G13" s="249">
        <f>SUMIF(AG14:AG42,"&lt;&gt;NOR",G14:G42)</f>
        <v>0</v>
      </c>
      <c r="H13" s="249"/>
      <c r="I13" s="249">
        <f>SUM(I14:I42)</f>
        <v>0</v>
      </c>
      <c r="J13" s="249"/>
      <c r="K13" s="249">
        <f>SUM(K14:K42)</f>
        <v>0</v>
      </c>
      <c r="L13" s="249"/>
      <c r="M13" s="249">
        <f>SUM(M14:M42)</f>
        <v>0</v>
      </c>
      <c r="N13" s="249"/>
      <c r="O13" s="249">
        <f>SUM(O14:O42)</f>
        <v>0</v>
      </c>
      <c r="P13" s="249"/>
      <c r="Q13" s="249">
        <f>SUM(Q14:Q42)</f>
        <v>1.04</v>
      </c>
      <c r="R13" s="249"/>
      <c r="S13" s="249"/>
      <c r="T13" s="250"/>
      <c r="U13" s="251"/>
      <c r="V13" s="251">
        <f>SUM(V14:V42)</f>
        <v>46.849999999999994</v>
      </c>
      <c r="W13" s="251"/>
      <c r="X13" s="251"/>
      <c r="AG13" s="14" t="s">
        <v>149</v>
      </c>
    </row>
    <row r="14" spans="1:60" s="14" customFormat="1" ht="15" outlineLevel="1">
      <c r="A14" s="234">
        <v>3</v>
      </c>
      <c r="B14" s="235" t="s">
        <v>744</v>
      </c>
      <c r="C14" s="213" t="s">
        <v>745</v>
      </c>
      <c r="D14" s="236" t="s">
        <v>188</v>
      </c>
      <c r="E14" s="237">
        <v>20</v>
      </c>
      <c r="F14" s="238"/>
      <c r="G14" s="239">
        <f>ROUND(E14*F14,2)</f>
        <v>0</v>
      </c>
      <c r="H14" s="238"/>
      <c r="I14" s="239">
        <f>ROUND(E14*H14,2)</f>
        <v>0</v>
      </c>
      <c r="J14" s="238"/>
      <c r="K14" s="239">
        <f>ROUND(E14*J14,2)</f>
        <v>0</v>
      </c>
      <c r="L14" s="239">
        <v>21</v>
      </c>
      <c r="M14" s="239">
        <f>G14*(1+L14/100)</f>
        <v>0</v>
      </c>
      <c r="N14" s="239">
        <v>0</v>
      </c>
      <c r="O14" s="239">
        <f>ROUND(E14*N14,2)</f>
        <v>0</v>
      </c>
      <c r="P14" s="239">
        <v>0.01492</v>
      </c>
      <c r="Q14" s="239">
        <f>ROUND(E14*P14,2)</f>
        <v>0.3</v>
      </c>
      <c r="R14" s="239" t="s">
        <v>746</v>
      </c>
      <c r="S14" s="239" t="s">
        <v>154</v>
      </c>
      <c r="T14" s="240" t="s">
        <v>155</v>
      </c>
      <c r="U14" s="241">
        <v>0.413</v>
      </c>
      <c r="V14" s="241">
        <f>ROUND(E14*U14,2)</f>
        <v>8.26</v>
      </c>
      <c r="W14" s="241"/>
      <c r="X14" s="241" t="s">
        <v>156</v>
      </c>
      <c r="Y14" s="242"/>
      <c r="Z14" s="242"/>
      <c r="AA14" s="242"/>
      <c r="AB14" s="242"/>
      <c r="AC14" s="242"/>
      <c r="AD14" s="242"/>
      <c r="AE14" s="242"/>
      <c r="AF14" s="242"/>
      <c r="AG14" s="242" t="s">
        <v>157</v>
      </c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</row>
    <row r="15" spans="1:60" s="14" customFormat="1" ht="15" outlineLevel="1">
      <c r="A15" s="243"/>
      <c r="B15" s="244"/>
      <c r="C15" s="361" t="s">
        <v>747</v>
      </c>
      <c r="D15" s="362"/>
      <c r="E15" s="362"/>
      <c r="F15" s="362"/>
      <c r="G15" s="362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2"/>
      <c r="Z15" s="242"/>
      <c r="AA15" s="242"/>
      <c r="AB15" s="242"/>
      <c r="AC15" s="242"/>
      <c r="AD15" s="242"/>
      <c r="AE15" s="242"/>
      <c r="AF15" s="242"/>
      <c r="AG15" s="242" t="s">
        <v>159</v>
      </c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</row>
    <row r="16" spans="1:60" s="14" customFormat="1" ht="15" outlineLevel="1">
      <c r="A16" s="234">
        <v>4</v>
      </c>
      <c r="B16" s="235" t="s">
        <v>748</v>
      </c>
      <c r="C16" s="213" t="s">
        <v>749</v>
      </c>
      <c r="D16" s="236" t="s">
        <v>188</v>
      </c>
      <c r="E16" s="237">
        <v>15</v>
      </c>
      <c r="F16" s="238"/>
      <c r="G16" s="239">
        <f>ROUND(E16*F16,2)</f>
        <v>0</v>
      </c>
      <c r="H16" s="238"/>
      <c r="I16" s="239">
        <f>ROUND(E16*H16,2)</f>
        <v>0</v>
      </c>
      <c r="J16" s="238"/>
      <c r="K16" s="239">
        <f>ROUND(E16*J16,2)</f>
        <v>0</v>
      </c>
      <c r="L16" s="239">
        <v>21</v>
      </c>
      <c r="M16" s="239">
        <f>G16*(1+L16/100)</f>
        <v>0</v>
      </c>
      <c r="N16" s="239">
        <v>0</v>
      </c>
      <c r="O16" s="239">
        <f>ROUND(E16*N16,2)</f>
        <v>0</v>
      </c>
      <c r="P16" s="239">
        <v>0.0021</v>
      </c>
      <c r="Q16" s="239">
        <f>ROUND(E16*P16,2)</f>
        <v>0.03</v>
      </c>
      <c r="R16" s="239" t="s">
        <v>746</v>
      </c>
      <c r="S16" s="239" t="s">
        <v>154</v>
      </c>
      <c r="T16" s="240" t="s">
        <v>155</v>
      </c>
      <c r="U16" s="241">
        <v>0.031</v>
      </c>
      <c r="V16" s="241">
        <f>ROUND(E16*U16,2)</f>
        <v>0.47</v>
      </c>
      <c r="W16" s="241"/>
      <c r="X16" s="241" t="s">
        <v>156</v>
      </c>
      <c r="Y16" s="242"/>
      <c r="Z16" s="242"/>
      <c r="AA16" s="242"/>
      <c r="AB16" s="242"/>
      <c r="AC16" s="242"/>
      <c r="AD16" s="242"/>
      <c r="AE16" s="242"/>
      <c r="AF16" s="242"/>
      <c r="AG16" s="242" t="s">
        <v>157</v>
      </c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</row>
    <row r="17" spans="1:60" s="14" customFormat="1" ht="15" outlineLevel="1">
      <c r="A17" s="243"/>
      <c r="B17" s="244"/>
      <c r="C17" s="361" t="s">
        <v>750</v>
      </c>
      <c r="D17" s="362"/>
      <c r="E17" s="362"/>
      <c r="F17" s="362"/>
      <c r="G17" s="362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2"/>
      <c r="Z17" s="242"/>
      <c r="AA17" s="242"/>
      <c r="AB17" s="242"/>
      <c r="AC17" s="242"/>
      <c r="AD17" s="242"/>
      <c r="AE17" s="242"/>
      <c r="AF17" s="242"/>
      <c r="AG17" s="242" t="s">
        <v>159</v>
      </c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</row>
    <row r="18" spans="1:60" s="14" customFormat="1" ht="15" outlineLevel="1">
      <c r="A18" s="234">
        <v>5</v>
      </c>
      <c r="B18" s="235" t="s">
        <v>751</v>
      </c>
      <c r="C18" s="213" t="s">
        <v>752</v>
      </c>
      <c r="D18" s="236" t="s">
        <v>188</v>
      </c>
      <c r="E18" s="237">
        <v>10</v>
      </c>
      <c r="F18" s="238"/>
      <c r="G18" s="239">
        <f>ROUND(E18*F18,2)</f>
        <v>0</v>
      </c>
      <c r="H18" s="238"/>
      <c r="I18" s="239">
        <f>ROUND(E18*H18,2)</f>
        <v>0</v>
      </c>
      <c r="J18" s="238"/>
      <c r="K18" s="239">
        <f>ROUND(E18*J18,2)</f>
        <v>0</v>
      </c>
      <c r="L18" s="239">
        <v>21</v>
      </c>
      <c r="M18" s="239">
        <f>G18*(1+L18/100)</f>
        <v>0</v>
      </c>
      <c r="N18" s="239">
        <v>0</v>
      </c>
      <c r="O18" s="239">
        <f>ROUND(E18*N18,2)</f>
        <v>0</v>
      </c>
      <c r="P18" s="239">
        <v>0.00198</v>
      </c>
      <c r="Q18" s="239">
        <f>ROUND(E18*P18,2)</f>
        <v>0.02</v>
      </c>
      <c r="R18" s="239" t="s">
        <v>746</v>
      </c>
      <c r="S18" s="239" t="s">
        <v>154</v>
      </c>
      <c r="T18" s="240" t="s">
        <v>155</v>
      </c>
      <c r="U18" s="241">
        <v>0.083</v>
      </c>
      <c r="V18" s="241">
        <f>ROUND(E18*U18,2)</f>
        <v>0.83</v>
      </c>
      <c r="W18" s="241"/>
      <c r="X18" s="241" t="s">
        <v>156</v>
      </c>
      <c r="Y18" s="242"/>
      <c r="Z18" s="242"/>
      <c r="AA18" s="242"/>
      <c r="AB18" s="242"/>
      <c r="AC18" s="242"/>
      <c r="AD18" s="242"/>
      <c r="AE18" s="242"/>
      <c r="AF18" s="242"/>
      <c r="AG18" s="242" t="s">
        <v>157</v>
      </c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</row>
    <row r="19" spans="1:60" s="14" customFormat="1" ht="15" outlineLevel="1">
      <c r="A19" s="243"/>
      <c r="B19" s="244"/>
      <c r="C19" s="361" t="s">
        <v>750</v>
      </c>
      <c r="D19" s="362"/>
      <c r="E19" s="362"/>
      <c r="F19" s="362"/>
      <c r="G19" s="362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2"/>
      <c r="Z19" s="242"/>
      <c r="AA19" s="242"/>
      <c r="AB19" s="242"/>
      <c r="AC19" s="242"/>
      <c r="AD19" s="242"/>
      <c r="AE19" s="242"/>
      <c r="AF19" s="242"/>
      <c r="AG19" s="242" t="s">
        <v>159</v>
      </c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</row>
    <row r="20" spans="1:60" s="14" customFormat="1" ht="15" outlineLevel="1">
      <c r="A20" s="234">
        <v>6</v>
      </c>
      <c r="B20" s="235" t="s">
        <v>753</v>
      </c>
      <c r="C20" s="213" t="s">
        <v>754</v>
      </c>
      <c r="D20" s="236" t="s">
        <v>491</v>
      </c>
      <c r="E20" s="237">
        <v>0.3497</v>
      </c>
      <c r="F20" s="238"/>
      <c r="G20" s="239">
        <f>ROUND(E20*F20,2)</f>
        <v>0</v>
      </c>
      <c r="H20" s="238"/>
      <c r="I20" s="239">
        <f>ROUND(E20*H20,2)</f>
        <v>0</v>
      </c>
      <c r="J20" s="238"/>
      <c r="K20" s="239">
        <f>ROUND(E20*J20,2)</f>
        <v>0</v>
      </c>
      <c r="L20" s="239">
        <v>21</v>
      </c>
      <c r="M20" s="239">
        <f>G20*(1+L20/100)</f>
        <v>0</v>
      </c>
      <c r="N20" s="239">
        <v>0</v>
      </c>
      <c r="O20" s="239">
        <f>ROUND(E20*N20,2)</f>
        <v>0</v>
      </c>
      <c r="P20" s="239">
        <v>0</v>
      </c>
      <c r="Q20" s="239">
        <f>ROUND(E20*P20,2)</f>
        <v>0</v>
      </c>
      <c r="R20" s="239" t="s">
        <v>746</v>
      </c>
      <c r="S20" s="239" t="s">
        <v>154</v>
      </c>
      <c r="T20" s="240" t="s">
        <v>155</v>
      </c>
      <c r="U20" s="241">
        <v>3.379</v>
      </c>
      <c r="V20" s="241">
        <f>ROUND(E20*U20,2)</f>
        <v>1.18</v>
      </c>
      <c r="W20" s="241"/>
      <c r="X20" s="241" t="s">
        <v>156</v>
      </c>
      <c r="Y20" s="242"/>
      <c r="Z20" s="242"/>
      <c r="AA20" s="242"/>
      <c r="AB20" s="242"/>
      <c r="AC20" s="242"/>
      <c r="AD20" s="242"/>
      <c r="AE20" s="242"/>
      <c r="AF20" s="242"/>
      <c r="AG20" s="242" t="s">
        <v>157</v>
      </c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</row>
    <row r="21" spans="1:60" s="14" customFormat="1" ht="15" outlineLevel="1">
      <c r="A21" s="243"/>
      <c r="B21" s="244"/>
      <c r="C21" s="361" t="s">
        <v>755</v>
      </c>
      <c r="D21" s="362"/>
      <c r="E21" s="362"/>
      <c r="F21" s="362"/>
      <c r="G21" s="362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2"/>
      <c r="Z21" s="242"/>
      <c r="AA21" s="242"/>
      <c r="AB21" s="242"/>
      <c r="AC21" s="242"/>
      <c r="AD21" s="242"/>
      <c r="AE21" s="242"/>
      <c r="AF21" s="242"/>
      <c r="AG21" s="242" t="s">
        <v>159</v>
      </c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</row>
    <row r="22" spans="1:60" s="14" customFormat="1" ht="15" outlineLevel="1">
      <c r="A22" s="252">
        <v>7</v>
      </c>
      <c r="B22" s="253" t="s">
        <v>756</v>
      </c>
      <c r="C22" s="223" t="s">
        <v>757</v>
      </c>
      <c r="D22" s="254" t="s">
        <v>188</v>
      </c>
      <c r="E22" s="255">
        <v>90</v>
      </c>
      <c r="F22" s="256"/>
      <c r="G22" s="257">
        <f>ROUND(E22*F22,2)</f>
        <v>0</v>
      </c>
      <c r="H22" s="256"/>
      <c r="I22" s="257">
        <f>ROUND(E22*H22,2)</f>
        <v>0</v>
      </c>
      <c r="J22" s="256"/>
      <c r="K22" s="257">
        <f>ROUND(E22*J22,2)</f>
        <v>0</v>
      </c>
      <c r="L22" s="257">
        <v>21</v>
      </c>
      <c r="M22" s="257">
        <f>G22*(1+L22/100)</f>
        <v>0</v>
      </c>
      <c r="N22" s="257">
        <v>0</v>
      </c>
      <c r="O22" s="257">
        <f>ROUND(E22*N22,2)</f>
        <v>0</v>
      </c>
      <c r="P22" s="257">
        <v>0.00213</v>
      </c>
      <c r="Q22" s="257">
        <f>ROUND(E22*P22,2)</f>
        <v>0.19</v>
      </c>
      <c r="R22" s="257" t="s">
        <v>746</v>
      </c>
      <c r="S22" s="257" t="s">
        <v>154</v>
      </c>
      <c r="T22" s="258" t="s">
        <v>155</v>
      </c>
      <c r="U22" s="241">
        <v>0.173</v>
      </c>
      <c r="V22" s="241">
        <f>ROUND(E22*U22,2)</f>
        <v>15.57</v>
      </c>
      <c r="W22" s="241"/>
      <c r="X22" s="241" t="s">
        <v>156</v>
      </c>
      <c r="Y22" s="242"/>
      <c r="Z22" s="242"/>
      <c r="AA22" s="242"/>
      <c r="AB22" s="242"/>
      <c r="AC22" s="242"/>
      <c r="AD22" s="242"/>
      <c r="AE22" s="242"/>
      <c r="AF22" s="242"/>
      <c r="AG22" s="242" t="s">
        <v>157</v>
      </c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</row>
    <row r="23" spans="1:60" s="14" customFormat="1" ht="15" outlineLevel="1">
      <c r="A23" s="252">
        <v>8</v>
      </c>
      <c r="B23" s="253" t="s">
        <v>758</v>
      </c>
      <c r="C23" s="223" t="s">
        <v>759</v>
      </c>
      <c r="D23" s="254" t="s">
        <v>152</v>
      </c>
      <c r="E23" s="255">
        <v>6</v>
      </c>
      <c r="F23" s="256"/>
      <c r="G23" s="257">
        <f>ROUND(E23*F23,2)</f>
        <v>0</v>
      </c>
      <c r="H23" s="256"/>
      <c r="I23" s="257">
        <f>ROUND(E23*H23,2)</f>
        <v>0</v>
      </c>
      <c r="J23" s="256"/>
      <c r="K23" s="257">
        <f>ROUND(E23*J23,2)</f>
        <v>0</v>
      </c>
      <c r="L23" s="257">
        <v>21</v>
      </c>
      <c r="M23" s="257">
        <f>G23*(1+L23/100)</f>
        <v>0</v>
      </c>
      <c r="N23" s="257">
        <v>0</v>
      </c>
      <c r="O23" s="257">
        <f>ROUND(E23*N23,2)</f>
        <v>0</v>
      </c>
      <c r="P23" s="257">
        <v>0.00053</v>
      </c>
      <c r="Q23" s="257">
        <f>ROUND(E23*P23,2)</f>
        <v>0</v>
      </c>
      <c r="R23" s="257" t="s">
        <v>746</v>
      </c>
      <c r="S23" s="257" t="s">
        <v>154</v>
      </c>
      <c r="T23" s="258" t="s">
        <v>155</v>
      </c>
      <c r="U23" s="241">
        <v>0.062</v>
      </c>
      <c r="V23" s="241">
        <f>ROUND(E23*U23,2)</f>
        <v>0.37</v>
      </c>
      <c r="W23" s="241"/>
      <c r="X23" s="241" t="s">
        <v>156</v>
      </c>
      <c r="Y23" s="242"/>
      <c r="Z23" s="242"/>
      <c r="AA23" s="242"/>
      <c r="AB23" s="242"/>
      <c r="AC23" s="242"/>
      <c r="AD23" s="242"/>
      <c r="AE23" s="242"/>
      <c r="AF23" s="242"/>
      <c r="AG23" s="242" t="s">
        <v>157</v>
      </c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</row>
    <row r="24" spans="1:60" s="14" customFormat="1" ht="15" outlineLevel="1">
      <c r="A24" s="252">
        <v>9</v>
      </c>
      <c r="B24" s="253" t="s">
        <v>760</v>
      </c>
      <c r="C24" s="223" t="s">
        <v>761</v>
      </c>
      <c r="D24" s="254" t="s">
        <v>188</v>
      </c>
      <c r="E24" s="255">
        <v>90</v>
      </c>
      <c r="F24" s="256"/>
      <c r="G24" s="257">
        <f>ROUND(E24*F24,2)</f>
        <v>0</v>
      </c>
      <c r="H24" s="256"/>
      <c r="I24" s="257">
        <f>ROUND(E24*H24,2)</f>
        <v>0</v>
      </c>
      <c r="J24" s="256"/>
      <c r="K24" s="257">
        <f>ROUND(E24*J24,2)</f>
        <v>0</v>
      </c>
      <c r="L24" s="257">
        <v>21</v>
      </c>
      <c r="M24" s="257">
        <f>G24*(1+L24/100)</f>
        <v>0</v>
      </c>
      <c r="N24" s="257">
        <v>0</v>
      </c>
      <c r="O24" s="257">
        <f>ROUND(E24*N24,2)</f>
        <v>0</v>
      </c>
      <c r="P24" s="257">
        <v>0.00023</v>
      </c>
      <c r="Q24" s="257">
        <f>ROUND(E24*P24,2)</f>
        <v>0.02</v>
      </c>
      <c r="R24" s="257" t="s">
        <v>746</v>
      </c>
      <c r="S24" s="257" t="s">
        <v>154</v>
      </c>
      <c r="T24" s="258" t="s">
        <v>155</v>
      </c>
      <c r="U24" s="241">
        <v>0.072</v>
      </c>
      <c r="V24" s="241">
        <f>ROUND(E24*U24,2)</f>
        <v>6.48</v>
      </c>
      <c r="W24" s="241"/>
      <c r="X24" s="241" t="s">
        <v>156</v>
      </c>
      <c r="Y24" s="242"/>
      <c r="Z24" s="242"/>
      <c r="AA24" s="242"/>
      <c r="AB24" s="242"/>
      <c r="AC24" s="242"/>
      <c r="AD24" s="242"/>
      <c r="AE24" s="242"/>
      <c r="AF24" s="242"/>
      <c r="AG24" s="242" t="s">
        <v>157</v>
      </c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</row>
    <row r="25" spans="1:60" s="14" customFormat="1" ht="15" outlineLevel="1">
      <c r="A25" s="234">
        <v>10</v>
      </c>
      <c r="B25" s="235" t="s">
        <v>762</v>
      </c>
      <c r="C25" s="213" t="s">
        <v>763</v>
      </c>
      <c r="D25" s="236" t="s">
        <v>491</v>
      </c>
      <c r="E25" s="237">
        <v>0.21558</v>
      </c>
      <c r="F25" s="238"/>
      <c r="G25" s="239">
        <f>ROUND(E25*F25,2)</f>
        <v>0</v>
      </c>
      <c r="H25" s="238"/>
      <c r="I25" s="239">
        <f>ROUND(E25*H25,2)</f>
        <v>0</v>
      </c>
      <c r="J25" s="238"/>
      <c r="K25" s="239">
        <f>ROUND(E25*J25,2)</f>
        <v>0</v>
      </c>
      <c r="L25" s="239">
        <v>21</v>
      </c>
      <c r="M25" s="239">
        <f>G25*(1+L25/100)</f>
        <v>0</v>
      </c>
      <c r="N25" s="239">
        <v>0</v>
      </c>
      <c r="O25" s="239">
        <f>ROUND(E25*N25,2)</f>
        <v>0</v>
      </c>
      <c r="P25" s="239">
        <v>0</v>
      </c>
      <c r="Q25" s="239">
        <f>ROUND(E25*P25,2)</f>
        <v>0</v>
      </c>
      <c r="R25" s="239" t="s">
        <v>746</v>
      </c>
      <c r="S25" s="239" t="s">
        <v>154</v>
      </c>
      <c r="T25" s="240" t="s">
        <v>155</v>
      </c>
      <c r="U25" s="241">
        <v>3.379</v>
      </c>
      <c r="V25" s="241">
        <f>ROUND(E25*U25,2)</f>
        <v>0.73</v>
      </c>
      <c r="W25" s="241"/>
      <c r="X25" s="241" t="s">
        <v>156</v>
      </c>
      <c r="Y25" s="242"/>
      <c r="Z25" s="242"/>
      <c r="AA25" s="242"/>
      <c r="AB25" s="242"/>
      <c r="AC25" s="242"/>
      <c r="AD25" s="242"/>
      <c r="AE25" s="242"/>
      <c r="AF25" s="242"/>
      <c r="AG25" s="242" t="s">
        <v>157</v>
      </c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</row>
    <row r="26" spans="1:60" s="14" customFormat="1" ht="15" outlineLevel="1">
      <c r="A26" s="243"/>
      <c r="B26" s="244"/>
      <c r="C26" s="361" t="s">
        <v>764</v>
      </c>
      <c r="D26" s="362"/>
      <c r="E26" s="362"/>
      <c r="F26" s="362"/>
      <c r="G26" s="362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2"/>
      <c r="Z26" s="242"/>
      <c r="AA26" s="242"/>
      <c r="AB26" s="242"/>
      <c r="AC26" s="242"/>
      <c r="AD26" s="242"/>
      <c r="AE26" s="242"/>
      <c r="AF26" s="242"/>
      <c r="AG26" s="242" t="s">
        <v>159</v>
      </c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</row>
    <row r="27" spans="1:60" s="14" customFormat="1" ht="22.5" outlineLevel="1">
      <c r="A27" s="252">
        <v>11</v>
      </c>
      <c r="B27" s="253" t="s">
        <v>765</v>
      </c>
      <c r="C27" s="223" t="s">
        <v>766</v>
      </c>
      <c r="D27" s="254" t="s">
        <v>767</v>
      </c>
      <c r="E27" s="255">
        <v>4</v>
      </c>
      <c r="F27" s="256"/>
      <c r="G27" s="257">
        <f>ROUND(E27*F27,2)</f>
        <v>0</v>
      </c>
      <c r="H27" s="256"/>
      <c r="I27" s="257">
        <f>ROUND(E27*H27,2)</f>
        <v>0</v>
      </c>
      <c r="J27" s="256"/>
      <c r="K27" s="257">
        <f>ROUND(E27*J27,2)</f>
        <v>0</v>
      </c>
      <c r="L27" s="257">
        <v>21</v>
      </c>
      <c r="M27" s="257">
        <f>G27*(1+L27/100)</f>
        <v>0</v>
      </c>
      <c r="N27" s="257">
        <v>0</v>
      </c>
      <c r="O27" s="257">
        <f>ROUND(E27*N27,2)</f>
        <v>0</v>
      </c>
      <c r="P27" s="257">
        <v>0.0342</v>
      </c>
      <c r="Q27" s="257">
        <f>ROUND(E27*P27,2)</f>
        <v>0.14</v>
      </c>
      <c r="R27" s="257" t="s">
        <v>746</v>
      </c>
      <c r="S27" s="257" t="s">
        <v>154</v>
      </c>
      <c r="T27" s="258" t="s">
        <v>155</v>
      </c>
      <c r="U27" s="241">
        <v>0.465</v>
      </c>
      <c r="V27" s="241">
        <f>ROUND(E27*U27,2)</f>
        <v>1.86</v>
      </c>
      <c r="W27" s="241"/>
      <c r="X27" s="241" t="s">
        <v>156</v>
      </c>
      <c r="Y27" s="242"/>
      <c r="Z27" s="242"/>
      <c r="AA27" s="242"/>
      <c r="AB27" s="242"/>
      <c r="AC27" s="242"/>
      <c r="AD27" s="242"/>
      <c r="AE27" s="242"/>
      <c r="AF27" s="242"/>
      <c r="AG27" s="242" t="s">
        <v>157</v>
      </c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</row>
    <row r="28" spans="1:60" s="14" customFormat="1" ht="22.5" outlineLevel="1">
      <c r="A28" s="252">
        <v>12</v>
      </c>
      <c r="B28" s="253" t="s">
        <v>768</v>
      </c>
      <c r="C28" s="223" t="s">
        <v>769</v>
      </c>
      <c r="D28" s="254" t="s">
        <v>767</v>
      </c>
      <c r="E28" s="255">
        <v>4</v>
      </c>
      <c r="F28" s="256"/>
      <c r="G28" s="257">
        <f>ROUND(E28*F28,2)</f>
        <v>0</v>
      </c>
      <c r="H28" s="256"/>
      <c r="I28" s="257">
        <f>ROUND(E28*H28,2)</f>
        <v>0</v>
      </c>
      <c r="J28" s="256"/>
      <c r="K28" s="257">
        <f>ROUND(E28*J28,2)</f>
        <v>0</v>
      </c>
      <c r="L28" s="257">
        <v>21</v>
      </c>
      <c r="M28" s="257">
        <f>G28*(1+L28/100)</f>
        <v>0</v>
      </c>
      <c r="N28" s="257">
        <v>0</v>
      </c>
      <c r="O28" s="257">
        <f>ROUND(E28*N28,2)</f>
        <v>0</v>
      </c>
      <c r="P28" s="257">
        <v>0.01107</v>
      </c>
      <c r="Q28" s="257">
        <f>ROUND(E28*P28,2)</f>
        <v>0.04</v>
      </c>
      <c r="R28" s="257" t="s">
        <v>746</v>
      </c>
      <c r="S28" s="257" t="s">
        <v>154</v>
      </c>
      <c r="T28" s="258" t="s">
        <v>155</v>
      </c>
      <c r="U28" s="241">
        <v>0.227</v>
      </c>
      <c r="V28" s="241">
        <f>ROUND(E28*U28,2)</f>
        <v>0.91</v>
      </c>
      <c r="W28" s="241"/>
      <c r="X28" s="241" t="s">
        <v>156</v>
      </c>
      <c r="Y28" s="242"/>
      <c r="Z28" s="242"/>
      <c r="AA28" s="242"/>
      <c r="AB28" s="242"/>
      <c r="AC28" s="242"/>
      <c r="AD28" s="242"/>
      <c r="AE28" s="242"/>
      <c r="AF28" s="242"/>
      <c r="AG28" s="242" t="s">
        <v>157</v>
      </c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</row>
    <row r="29" spans="1:60" s="14" customFormat="1" ht="22.5" outlineLevel="1">
      <c r="A29" s="234">
        <v>13</v>
      </c>
      <c r="B29" s="235" t="s">
        <v>770</v>
      </c>
      <c r="C29" s="213" t="s">
        <v>771</v>
      </c>
      <c r="D29" s="236" t="s">
        <v>767</v>
      </c>
      <c r="E29" s="237">
        <v>7</v>
      </c>
      <c r="F29" s="238"/>
      <c r="G29" s="239">
        <f>ROUND(E29*F29,2)</f>
        <v>0</v>
      </c>
      <c r="H29" s="238"/>
      <c r="I29" s="239">
        <f>ROUND(E29*H29,2)</f>
        <v>0</v>
      </c>
      <c r="J29" s="238"/>
      <c r="K29" s="239">
        <f>ROUND(E29*J29,2)</f>
        <v>0</v>
      </c>
      <c r="L29" s="239">
        <v>21</v>
      </c>
      <c r="M29" s="239">
        <f>G29*(1+L29/100)</f>
        <v>0</v>
      </c>
      <c r="N29" s="239">
        <v>0</v>
      </c>
      <c r="O29" s="239">
        <f>ROUND(E29*N29,2)</f>
        <v>0</v>
      </c>
      <c r="P29" s="239">
        <v>0.01946</v>
      </c>
      <c r="Q29" s="239">
        <f>ROUND(E29*P29,2)</f>
        <v>0.14</v>
      </c>
      <c r="R29" s="239" t="s">
        <v>746</v>
      </c>
      <c r="S29" s="239" t="s">
        <v>154</v>
      </c>
      <c r="T29" s="240" t="s">
        <v>155</v>
      </c>
      <c r="U29" s="241">
        <v>0.382</v>
      </c>
      <c r="V29" s="241">
        <f>ROUND(E29*U29,2)</f>
        <v>2.67</v>
      </c>
      <c r="W29" s="241"/>
      <c r="X29" s="241" t="s">
        <v>156</v>
      </c>
      <c r="Y29" s="242"/>
      <c r="Z29" s="242"/>
      <c r="AA29" s="242"/>
      <c r="AB29" s="242"/>
      <c r="AC29" s="242"/>
      <c r="AD29" s="242"/>
      <c r="AE29" s="242"/>
      <c r="AF29" s="242"/>
      <c r="AG29" s="242" t="s">
        <v>157</v>
      </c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</row>
    <row r="30" spans="1:60" s="14" customFormat="1" ht="15" outlineLevel="1">
      <c r="A30" s="243"/>
      <c r="B30" s="244"/>
      <c r="C30" s="224" t="s">
        <v>772</v>
      </c>
      <c r="D30" s="225"/>
      <c r="E30" s="226">
        <v>6</v>
      </c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2"/>
      <c r="Z30" s="242"/>
      <c r="AA30" s="242"/>
      <c r="AB30" s="242"/>
      <c r="AC30" s="242"/>
      <c r="AD30" s="242"/>
      <c r="AE30" s="242"/>
      <c r="AF30" s="242"/>
      <c r="AG30" s="242" t="s">
        <v>161</v>
      </c>
      <c r="AH30" s="242">
        <v>0</v>
      </c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</row>
    <row r="31" spans="1:60" s="14" customFormat="1" ht="15" outlineLevel="1">
      <c r="A31" s="243"/>
      <c r="B31" s="244"/>
      <c r="C31" s="224" t="s">
        <v>773</v>
      </c>
      <c r="D31" s="225"/>
      <c r="E31" s="226">
        <v>1</v>
      </c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2"/>
      <c r="Z31" s="242"/>
      <c r="AA31" s="242"/>
      <c r="AB31" s="242"/>
      <c r="AC31" s="242"/>
      <c r="AD31" s="242"/>
      <c r="AE31" s="242"/>
      <c r="AF31" s="242"/>
      <c r="AG31" s="242" t="s">
        <v>161</v>
      </c>
      <c r="AH31" s="242">
        <v>0</v>
      </c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</row>
    <row r="32" spans="1:60" s="14" customFormat="1" ht="22.5" outlineLevel="1">
      <c r="A32" s="252">
        <v>14</v>
      </c>
      <c r="B32" s="253" t="s">
        <v>774</v>
      </c>
      <c r="C32" s="223" t="s">
        <v>775</v>
      </c>
      <c r="D32" s="254" t="s">
        <v>767</v>
      </c>
      <c r="E32" s="255">
        <v>4</v>
      </c>
      <c r="F32" s="256"/>
      <c r="G32" s="257">
        <f>ROUND(E32*F32,2)</f>
        <v>0</v>
      </c>
      <c r="H32" s="256"/>
      <c r="I32" s="257">
        <f>ROUND(E32*H32,2)</f>
        <v>0</v>
      </c>
      <c r="J32" s="256"/>
      <c r="K32" s="257">
        <f>ROUND(E32*J32,2)</f>
        <v>0</v>
      </c>
      <c r="L32" s="257">
        <v>21</v>
      </c>
      <c r="M32" s="257">
        <f>G32*(1+L32/100)</f>
        <v>0</v>
      </c>
      <c r="N32" s="257">
        <v>0</v>
      </c>
      <c r="O32" s="257">
        <f>ROUND(E32*N32,2)</f>
        <v>0</v>
      </c>
      <c r="P32" s="257">
        <v>0.0245</v>
      </c>
      <c r="Q32" s="257">
        <f>ROUND(E32*P32,2)</f>
        <v>0.1</v>
      </c>
      <c r="R32" s="257" t="s">
        <v>746</v>
      </c>
      <c r="S32" s="257" t="s">
        <v>154</v>
      </c>
      <c r="T32" s="258" t="s">
        <v>155</v>
      </c>
      <c r="U32" s="241">
        <v>0.383</v>
      </c>
      <c r="V32" s="241">
        <f>ROUND(E32*U32,2)</f>
        <v>1.53</v>
      </c>
      <c r="W32" s="241"/>
      <c r="X32" s="241" t="s">
        <v>156</v>
      </c>
      <c r="Y32" s="242"/>
      <c r="Z32" s="242"/>
      <c r="AA32" s="242"/>
      <c r="AB32" s="242"/>
      <c r="AC32" s="242"/>
      <c r="AD32" s="242"/>
      <c r="AE32" s="242"/>
      <c r="AF32" s="242"/>
      <c r="AG32" s="242" t="s">
        <v>157</v>
      </c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</row>
    <row r="33" spans="1:60" s="14" customFormat="1" ht="22.5" outlineLevel="1">
      <c r="A33" s="234">
        <v>15</v>
      </c>
      <c r="B33" s="235" t="s">
        <v>776</v>
      </c>
      <c r="C33" s="213" t="s">
        <v>777</v>
      </c>
      <c r="D33" s="236" t="s">
        <v>767</v>
      </c>
      <c r="E33" s="237">
        <v>1</v>
      </c>
      <c r="F33" s="238"/>
      <c r="G33" s="239">
        <f>ROUND(E33*F33,2)</f>
        <v>0</v>
      </c>
      <c r="H33" s="238"/>
      <c r="I33" s="239">
        <f>ROUND(E33*H33,2)</f>
        <v>0</v>
      </c>
      <c r="J33" s="238"/>
      <c r="K33" s="239">
        <f>ROUND(E33*J33,2)</f>
        <v>0</v>
      </c>
      <c r="L33" s="239">
        <v>21</v>
      </c>
      <c r="M33" s="239">
        <f>G33*(1+L33/100)</f>
        <v>0</v>
      </c>
      <c r="N33" s="239">
        <v>0</v>
      </c>
      <c r="O33" s="239">
        <f>ROUND(E33*N33,2)</f>
        <v>0</v>
      </c>
      <c r="P33" s="239">
        <v>0.0347</v>
      </c>
      <c r="Q33" s="239">
        <f>ROUND(E33*P33,2)</f>
        <v>0.03</v>
      </c>
      <c r="R33" s="239" t="s">
        <v>746</v>
      </c>
      <c r="S33" s="239" t="s">
        <v>154</v>
      </c>
      <c r="T33" s="240" t="s">
        <v>155</v>
      </c>
      <c r="U33" s="241">
        <v>0.569</v>
      </c>
      <c r="V33" s="241">
        <f>ROUND(E33*U33,2)</f>
        <v>0.57</v>
      </c>
      <c r="W33" s="241"/>
      <c r="X33" s="241" t="s">
        <v>156</v>
      </c>
      <c r="Y33" s="242"/>
      <c r="Z33" s="242"/>
      <c r="AA33" s="242"/>
      <c r="AB33" s="242"/>
      <c r="AC33" s="242"/>
      <c r="AD33" s="242"/>
      <c r="AE33" s="242"/>
      <c r="AF33" s="242"/>
      <c r="AG33" s="242" t="s">
        <v>157</v>
      </c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</row>
    <row r="34" spans="1:60" s="14" customFormat="1" ht="15" outlineLevel="1">
      <c r="A34" s="243"/>
      <c r="B34" s="244"/>
      <c r="C34" s="361" t="s">
        <v>778</v>
      </c>
      <c r="D34" s="362"/>
      <c r="E34" s="362"/>
      <c r="F34" s="362"/>
      <c r="G34" s="362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2"/>
      <c r="Z34" s="242"/>
      <c r="AA34" s="242"/>
      <c r="AB34" s="242"/>
      <c r="AC34" s="242"/>
      <c r="AD34" s="242"/>
      <c r="AE34" s="242"/>
      <c r="AF34" s="242"/>
      <c r="AG34" s="242" t="s">
        <v>159</v>
      </c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</row>
    <row r="35" spans="1:60" s="14" customFormat="1" ht="15" outlineLevel="1">
      <c r="A35" s="234">
        <v>16</v>
      </c>
      <c r="B35" s="235" t="s">
        <v>779</v>
      </c>
      <c r="C35" s="213" t="s">
        <v>780</v>
      </c>
      <c r="D35" s="236" t="s">
        <v>491</v>
      </c>
      <c r="E35" s="237">
        <v>0.44938</v>
      </c>
      <c r="F35" s="238"/>
      <c r="G35" s="239">
        <f>ROUND(E35*F35,2)</f>
        <v>0</v>
      </c>
      <c r="H35" s="238"/>
      <c r="I35" s="239">
        <f>ROUND(E35*H35,2)</f>
        <v>0</v>
      </c>
      <c r="J35" s="238"/>
      <c r="K35" s="239">
        <f>ROUND(E35*J35,2)</f>
        <v>0</v>
      </c>
      <c r="L35" s="239">
        <v>21</v>
      </c>
      <c r="M35" s="239">
        <f>G35*(1+L35/100)</f>
        <v>0</v>
      </c>
      <c r="N35" s="239">
        <v>0</v>
      </c>
      <c r="O35" s="239">
        <f>ROUND(E35*N35,2)</f>
        <v>0</v>
      </c>
      <c r="P35" s="239">
        <v>0</v>
      </c>
      <c r="Q35" s="239">
        <f>ROUND(E35*P35,2)</f>
        <v>0</v>
      </c>
      <c r="R35" s="239" t="s">
        <v>746</v>
      </c>
      <c r="S35" s="239" t="s">
        <v>154</v>
      </c>
      <c r="T35" s="240" t="s">
        <v>155</v>
      </c>
      <c r="U35" s="241">
        <v>3.169</v>
      </c>
      <c r="V35" s="241">
        <f>ROUND(E35*U35,2)</f>
        <v>1.42</v>
      </c>
      <c r="W35" s="241"/>
      <c r="X35" s="241" t="s">
        <v>156</v>
      </c>
      <c r="Y35" s="242"/>
      <c r="Z35" s="242"/>
      <c r="AA35" s="242"/>
      <c r="AB35" s="242"/>
      <c r="AC35" s="242"/>
      <c r="AD35" s="242"/>
      <c r="AE35" s="242"/>
      <c r="AF35" s="242"/>
      <c r="AG35" s="242" t="s">
        <v>157</v>
      </c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</row>
    <row r="36" spans="1:60" s="14" customFormat="1" ht="15" outlineLevel="1">
      <c r="A36" s="243"/>
      <c r="B36" s="244"/>
      <c r="C36" s="361" t="s">
        <v>764</v>
      </c>
      <c r="D36" s="362"/>
      <c r="E36" s="362"/>
      <c r="F36" s="362"/>
      <c r="G36" s="362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2"/>
      <c r="Z36" s="242"/>
      <c r="AA36" s="242"/>
      <c r="AB36" s="242"/>
      <c r="AC36" s="242"/>
      <c r="AD36" s="242"/>
      <c r="AE36" s="242"/>
      <c r="AF36" s="242"/>
      <c r="AG36" s="242" t="s">
        <v>159</v>
      </c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</row>
    <row r="37" spans="1:60" s="14" customFormat="1" ht="22.5" outlineLevel="1">
      <c r="A37" s="234">
        <v>17</v>
      </c>
      <c r="B37" s="235" t="s">
        <v>781</v>
      </c>
      <c r="C37" s="213" t="s">
        <v>782</v>
      </c>
      <c r="D37" s="236" t="s">
        <v>767</v>
      </c>
      <c r="E37" s="237">
        <v>6</v>
      </c>
      <c r="F37" s="238"/>
      <c r="G37" s="239">
        <f>ROUND(E37*F37,2)</f>
        <v>0</v>
      </c>
      <c r="H37" s="238"/>
      <c r="I37" s="239">
        <f>ROUND(E37*H37,2)</f>
        <v>0</v>
      </c>
      <c r="J37" s="238"/>
      <c r="K37" s="239">
        <f>ROUND(E37*J37,2)</f>
        <v>0</v>
      </c>
      <c r="L37" s="239">
        <v>21</v>
      </c>
      <c r="M37" s="239">
        <f>G37*(1+L37/100)</f>
        <v>0</v>
      </c>
      <c r="N37" s="239">
        <v>0</v>
      </c>
      <c r="O37" s="239">
        <f>ROUND(E37*N37,2)</f>
        <v>0</v>
      </c>
      <c r="P37" s="239">
        <v>0.00156</v>
      </c>
      <c r="Q37" s="239">
        <f>ROUND(E37*P37,2)</f>
        <v>0.01</v>
      </c>
      <c r="R37" s="239" t="s">
        <v>746</v>
      </c>
      <c r="S37" s="239" t="s">
        <v>154</v>
      </c>
      <c r="T37" s="240" t="s">
        <v>155</v>
      </c>
      <c r="U37" s="241">
        <v>0.217</v>
      </c>
      <c r="V37" s="241">
        <f>ROUND(E37*U37,2)</f>
        <v>1.3</v>
      </c>
      <c r="W37" s="241"/>
      <c r="X37" s="241" t="s">
        <v>156</v>
      </c>
      <c r="Y37" s="242"/>
      <c r="Z37" s="242"/>
      <c r="AA37" s="242"/>
      <c r="AB37" s="242"/>
      <c r="AC37" s="242"/>
      <c r="AD37" s="242"/>
      <c r="AE37" s="242"/>
      <c r="AF37" s="242"/>
      <c r="AG37" s="242" t="s">
        <v>157</v>
      </c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</row>
    <row r="38" spans="1:60" s="14" customFormat="1" ht="15" outlineLevel="1">
      <c r="A38" s="243"/>
      <c r="B38" s="244"/>
      <c r="C38" s="224" t="s">
        <v>783</v>
      </c>
      <c r="D38" s="225"/>
      <c r="E38" s="226">
        <v>5</v>
      </c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2"/>
      <c r="Z38" s="242"/>
      <c r="AA38" s="242"/>
      <c r="AB38" s="242"/>
      <c r="AC38" s="242"/>
      <c r="AD38" s="242"/>
      <c r="AE38" s="242"/>
      <c r="AF38" s="242"/>
      <c r="AG38" s="242" t="s">
        <v>161</v>
      </c>
      <c r="AH38" s="242">
        <v>0</v>
      </c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</row>
    <row r="39" spans="1:60" s="14" customFormat="1" ht="15" outlineLevel="1">
      <c r="A39" s="243"/>
      <c r="B39" s="244"/>
      <c r="C39" s="224" t="s">
        <v>773</v>
      </c>
      <c r="D39" s="225"/>
      <c r="E39" s="226">
        <v>1</v>
      </c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2"/>
      <c r="Z39" s="242"/>
      <c r="AA39" s="242"/>
      <c r="AB39" s="242"/>
      <c r="AC39" s="242"/>
      <c r="AD39" s="242"/>
      <c r="AE39" s="242"/>
      <c r="AF39" s="242"/>
      <c r="AG39" s="242" t="s">
        <v>161</v>
      </c>
      <c r="AH39" s="242">
        <v>0</v>
      </c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</row>
    <row r="40" spans="1:60" s="14" customFormat="1" ht="22.5" outlineLevel="1">
      <c r="A40" s="252">
        <v>18</v>
      </c>
      <c r="B40" s="253" t="s">
        <v>784</v>
      </c>
      <c r="C40" s="223" t="s">
        <v>785</v>
      </c>
      <c r="D40" s="254" t="s">
        <v>767</v>
      </c>
      <c r="E40" s="255">
        <v>6</v>
      </c>
      <c r="F40" s="256"/>
      <c r="G40" s="257">
        <f>ROUND(E40*F40,2)</f>
        <v>0</v>
      </c>
      <c r="H40" s="256"/>
      <c r="I40" s="257">
        <f>ROUND(E40*H40,2)</f>
        <v>0</v>
      </c>
      <c r="J40" s="256"/>
      <c r="K40" s="257">
        <f>ROUND(E40*J40,2)</f>
        <v>0</v>
      </c>
      <c r="L40" s="257">
        <v>21</v>
      </c>
      <c r="M40" s="257">
        <f>G40*(1+L40/100)</f>
        <v>0</v>
      </c>
      <c r="N40" s="257">
        <v>0</v>
      </c>
      <c r="O40" s="257">
        <f>ROUND(E40*N40,2)</f>
        <v>0</v>
      </c>
      <c r="P40" s="257">
        <v>0.00086</v>
      </c>
      <c r="Q40" s="257">
        <f>ROUND(E40*P40,2)</f>
        <v>0.01</v>
      </c>
      <c r="R40" s="257" t="s">
        <v>746</v>
      </c>
      <c r="S40" s="257" t="s">
        <v>154</v>
      </c>
      <c r="T40" s="258" t="s">
        <v>155</v>
      </c>
      <c r="U40" s="241">
        <v>0.222</v>
      </c>
      <c r="V40" s="241">
        <f>ROUND(E40*U40,2)</f>
        <v>1.33</v>
      </c>
      <c r="W40" s="241"/>
      <c r="X40" s="241" t="s">
        <v>156</v>
      </c>
      <c r="Y40" s="242"/>
      <c r="Z40" s="242"/>
      <c r="AA40" s="242"/>
      <c r="AB40" s="242"/>
      <c r="AC40" s="242"/>
      <c r="AD40" s="242"/>
      <c r="AE40" s="242"/>
      <c r="AF40" s="242"/>
      <c r="AG40" s="242" t="s">
        <v>157</v>
      </c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</row>
    <row r="41" spans="1:60" s="14" customFormat="1" ht="15" outlineLevel="1">
      <c r="A41" s="252">
        <v>19</v>
      </c>
      <c r="B41" s="253" t="s">
        <v>786</v>
      </c>
      <c r="C41" s="223" t="s">
        <v>787</v>
      </c>
      <c r="D41" s="254" t="s">
        <v>152</v>
      </c>
      <c r="E41" s="255">
        <v>12</v>
      </c>
      <c r="F41" s="256"/>
      <c r="G41" s="257">
        <f>ROUND(E41*F41,2)</f>
        <v>0</v>
      </c>
      <c r="H41" s="256"/>
      <c r="I41" s="257">
        <f>ROUND(E41*H41,2)</f>
        <v>0</v>
      </c>
      <c r="J41" s="256"/>
      <c r="K41" s="257">
        <f>ROUND(E41*J41,2)</f>
        <v>0</v>
      </c>
      <c r="L41" s="257">
        <v>21</v>
      </c>
      <c r="M41" s="257">
        <f>G41*(1+L41/100)</f>
        <v>0</v>
      </c>
      <c r="N41" s="257">
        <v>0</v>
      </c>
      <c r="O41" s="257">
        <f>ROUND(E41*N41,2)</f>
        <v>0</v>
      </c>
      <c r="P41" s="257">
        <v>0.00049</v>
      </c>
      <c r="Q41" s="257">
        <f>ROUND(E41*P41,2)</f>
        <v>0.01</v>
      </c>
      <c r="R41" s="257" t="s">
        <v>746</v>
      </c>
      <c r="S41" s="257" t="s">
        <v>154</v>
      </c>
      <c r="T41" s="258" t="s">
        <v>155</v>
      </c>
      <c r="U41" s="241">
        <v>0.114</v>
      </c>
      <c r="V41" s="241">
        <f>ROUND(E41*U41,2)</f>
        <v>1.37</v>
      </c>
      <c r="W41" s="241"/>
      <c r="X41" s="241" t="s">
        <v>156</v>
      </c>
      <c r="Y41" s="242"/>
      <c r="Z41" s="242"/>
      <c r="AA41" s="242"/>
      <c r="AB41" s="242"/>
      <c r="AC41" s="242"/>
      <c r="AD41" s="242"/>
      <c r="AE41" s="242"/>
      <c r="AF41" s="242"/>
      <c r="AG41" s="242" t="s">
        <v>157</v>
      </c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</row>
    <row r="42" spans="1:60" s="14" customFormat="1" ht="15" outlineLevel="1">
      <c r="A42" s="252">
        <v>20</v>
      </c>
      <c r="B42" s="253" t="s">
        <v>788</v>
      </c>
      <c r="C42" s="223" t="s">
        <v>789</v>
      </c>
      <c r="D42" s="254" t="s">
        <v>790</v>
      </c>
      <c r="E42" s="255">
        <v>1</v>
      </c>
      <c r="F42" s="256"/>
      <c r="G42" s="257">
        <f>ROUND(E42*F42,2)</f>
        <v>0</v>
      </c>
      <c r="H42" s="256"/>
      <c r="I42" s="257">
        <f>ROUND(E42*H42,2)</f>
        <v>0</v>
      </c>
      <c r="J42" s="256"/>
      <c r="K42" s="257">
        <f>ROUND(E42*J42,2)</f>
        <v>0</v>
      </c>
      <c r="L42" s="257">
        <v>21</v>
      </c>
      <c r="M42" s="257">
        <f>G42*(1+L42/100)</f>
        <v>0</v>
      </c>
      <c r="N42" s="257">
        <v>0</v>
      </c>
      <c r="O42" s="257">
        <f>ROUND(E42*N42,2)</f>
        <v>0</v>
      </c>
      <c r="P42" s="257">
        <v>0</v>
      </c>
      <c r="Q42" s="257">
        <f>ROUND(E42*P42,2)</f>
        <v>0</v>
      </c>
      <c r="R42" s="257"/>
      <c r="S42" s="257" t="s">
        <v>375</v>
      </c>
      <c r="T42" s="258" t="s">
        <v>547</v>
      </c>
      <c r="U42" s="241">
        <v>0</v>
      </c>
      <c r="V42" s="241">
        <f>ROUND(E42*U42,2)</f>
        <v>0</v>
      </c>
      <c r="W42" s="241"/>
      <c r="X42" s="241" t="s">
        <v>156</v>
      </c>
      <c r="Y42" s="242"/>
      <c r="Z42" s="242"/>
      <c r="AA42" s="242"/>
      <c r="AB42" s="242"/>
      <c r="AC42" s="242"/>
      <c r="AD42" s="242"/>
      <c r="AE42" s="242"/>
      <c r="AF42" s="242"/>
      <c r="AG42" s="242" t="s">
        <v>157</v>
      </c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</row>
    <row r="43" spans="1:33" s="14" customFormat="1" ht="25.5">
      <c r="A43" s="245" t="s">
        <v>148</v>
      </c>
      <c r="B43" s="246" t="s">
        <v>87</v>
      </c>
      <c r="C43" s="205" t="s">
        <v>88</v>
      </c>
      <c r="D43" s="247"/>
      <c r="E43" s="248"/>
      <c r="F43" s="249"/>
      <c r="G43" s="249">
        <f>SUMIF(AG44:AG75,"&lt;&gt;NOR",G44:G75)</f>
        <v>0</v>
      </c>
      <c r="H43" s="249"/>
      <c r="I43" s="249">
        <f>SUM(I44:I75)</f>
        <v>0</v>
      </c>
      <c r="J43" s="249"/>
      <c r="K43" s="249">
        <f>SUM(K44:K75)</f>
        <v>0</v>
      </c>
      <c r="L43" s="249"/>
      <c r="M43" s="249">
        <f>SUM(M44:M75)</f>
        <v>0</v>
      </c>
      <c r="N43" s="249"/>
      <c r="O43" s="249">
        <f>SUM(O44:O75)</f>
        <v>0.27</v>
      </c>
      <c r="P43" s="249"/>
      <c r="Q43" s="249">
        <f>SUM(Q44:Q75)</f>
        <v>0</v>
      </c>
      <c r="R43" s="249"/>
      <c r="S43" s="249"/>
      <c r="T43" s="250"/>
      <c r="U43" s="251"/>
      <c r="V43" s="251">
        <f>SUM(V44:V75)</f>
        <v>45.470000000000006</v>
      </c>
      <c r="W43" s="251"/>
      <c r="X43" s="251"/>
      <c r="AG43" s="14" t="s">
        <v>149</v>
      </c>
    </row>
    <row r="44" spans="1:60" s="14" customFormat="1" ht="15" outlineLevel="1">
      <c r="A44" s="234">
        <v>21</v>
      </c>
      <c r="B44" s="235" t="s">
        <v>791</v>
      </c>
      <c r="C44" s="213" t="s">
        <v>792</v>
      </c>
      <c r="D44" s="236" t="s">
        <v>152</v>
      </c>
      <c r="E44" s="237">
        <v>12</v>
      </c>
      <c r="F44" s="238"/>
      <c r="G44" s="239">
        <f>ROUND(E44*F44,2)</f>
        <v>0</v>
      </c>
      <c r="H44" s="238"/>
      <c r="I44" s="239">
        <f>ROUND(E44*H44,2)</f>
        <v>0</v>
      </c>
      <c r="J44" s="238"/>
      <c r="K44" s="239">
        <f>ROUND(E44*J44,2)</f>
        <v>0</v>
      </c>
      <c r="L44" s="239">
        <v>21</v>
      </c>
      <c r="M44" s="239">
        <f>G44*(1+L44/100)</f>
        <v>0</v>
      </c>
      <c r="N44" s="239">
        <v>0.01265</v>
      </c>
      <c r="O44" s="239">
        <f>ROUND(E44*N44,2)</f>
        <v>0.15</v>
      </c>
      <c r="P44" s="239">
        <v>0</v>
      </c>
      <c r="Q44" s="239">
        <f>ROUND(E44*P44,2)</f>
        <v>0</v>
      </c>
      <c r="R44" s="239" t="s">
        <v>746</v>
      </c>
      <c r="S44" s="239" t="s">
        <v>154</v>
      </c>
      <c r="T44" s="240" t="s">
        <v>155</v>
      </c>
      <c r="U44" s="241">
        <v>0.506</v>
      </c>
      <c r="V44" s="241">
        <f>ROUND(E44*U44,2)</f>
        <v>6.07</v>
      </c>
      <c r="W44" s="241"/>
      <c r="X44" s="241" t="s">
        <v>156</v>
      </c>
      <c r="Y44" s="242"/>
      <c r="Z44" s="242"/>
      <c r="AA44" s="242"/>
      <c r="AB44" s="242"/>
      <c r="AC44" s="242"/>
      <c r="AD44" s="242"/>
      <c r="AE44" s="242"/>
      <c r="AF44" s="242"/>
      <c r="AG44" s="242" t="s">
        <v>157</v>
      </c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</row>
    <row r="45" spans="1:60" s="14" customFormat="1" ht="15" outlineLevel="1">
      <c r="A45" s="243"/>
      <c r="B45" s="244"/>
      <c r="C45" s="359" t="s">
        <v>793</v>
      </c>
      <c r="D45" s="360"/>
      <c r="E45" s="360"/>
      <c r="F45" s="360"/>
      <c r="G45" s="360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2"/>
      <c r="Z45" s="242"/>
      <c r="AA45" s="242"/>
      <c r="AB45" s="242"/>
      <c r="AC45" s="242"/>
      <c r="AD45" s="242"/>
      <c r="AE45" s="242"/>
      <c r="AF45" s="242"/>
      <c r="AG45" s="242" t="s">
        <v>195</v>
      </c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</row>
    <row r="46" spans="1:60" s="14" customFormat="1" ht="15" outlineLevel="1">
      <c r="A46" s="234">
        <v>22</v>
      </c>
      <c r="B46" s="235" t="s">
        <v>794</v>
      </c>
      <c r="C46" s="213" t="s">
        <v>795</v>
      </c>
      <c r="D46" s="236" t="s">
        <v>152</v>
      </c>
      <c r="E46" s="237">
        <v>6</v>
      </c>
      <c r="F46" s="238"/>
      <c r="G46" s="239">
        <f>ROUND(E46*F46,2)</f>
        <v>0</v>
      </c>
      <c r="H46" s="238"/>
      <c r="I46" s="239">
        <f>ROUND(E46*H46,2)</f>
        <v>0</v>
      </c>
      <c r="J46" s="238"/>
      <c r="K46" s="239">
        <f>ROUND(E46*J46,2)</f>
        <v>0</v>
      </c>
      <c r="L46" s="239">
        <v>21</v>
      </c>
      <c r="M46" s="239">
        <f>G46*(1+L46/100)</f>
        <v>0</v>
      </c>
      <c r="N46" s="239">
        <v>0.00675</v>
      </c>
      <c r="O46" s="239">
        <f>ROUND(E46*N46,2)</f>
        <v>0.04</v>
      </c>
      <c r="P46" s="239">
        <v>0</v>
      </c>
      <c r="Q46" s="239">
        <f>ROUND(E46*P46,2)</f>
        <v>0</v>
      </c>
      <c r="R46" s="239" t="s">
        <v>746</v>
      </c>
      <c r="S46" s="239" t="s">
        <v>154</v>
      </c>
      <c r="T46" s="240" t="s">
        <v>155</v>
      </c>
      <c r="U46" s="241">
        <v>0.709</v>
      </c>
      <c r="V46" s="241">
        <f>ROUND(E46*U46,2)</f>
        <v>4.25</v>
      </c>
      <c r="W46" s="241"/>
      <c r="X46" s="241" t="s">
        <v>156</v>
      </c>
      <c r="Y46" s="242"/>
      <c r="Z46" s="242"/>
      <c r="AA46" s="242"/>
      <c r="AB46" s="242"/>
      <c r="AC46" s="242"/>
      <c r="AD46" s="242"/>
      <c r="AE46" s="242"/>
      <c r="AF46" s="242"/>
      <c r="AG46" s="242" t="s">
        <v>157</v>
      </c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</row>
    <row r="47" spans="1:60" s="14" customFormat="1" ht="15" outlineLevel="1">
      <c r="A47" s="243"/>
      <c r="B47" s="244"/>
      <c r="C47" s="359" t="s">
        <v>793</v>
      </c>
      <c r="D47" s="360"/>
      <c r="E47" s="360"/>
      <c r="F47" s="360"/>
      <c r="G47" s="360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2"/>
      <c r="Z47" s="242"/>
      <c r="AA47" s="242"/>
      <c r="AB47" s="242"/>
      <c r="AC47" s="242"/>
      <c r="AD47" s="242"/>
      <c r="AE47" s="242"/>
      <c r="AF47" s="242"/>
      <c r="AG47" s="242" t="s">
        <v>195</v>
      </c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</row>
    <row r="48" spans="1:60" s="14" customFormat="1" ht="22.5" outlineLevel="1">
      <c r="A48" s="234">
        <v>23</v>
      </c>
      <c r="B48" s="235" t="s">
        <v>796</v>
      </c>
      <c r="C48" s="213" t="s">
        <v>797</v>
      </c>
      <c r="D48" s="236" t="s">
        <v>152</v>
      </c>
      <c r="E48" s="237">
        <v>4</v>
      </c>
      <c r="F48" s="238"/>
      <c r="G48" s="239">
        <f>ROUND(E48*F48,2)</f>
        <v>0</v>
      </c>
      <c r="H48" s="238"/>
      <c r="I48" s="239">
        <f>ROUND(E48*H48,2)</f>
        <v>0</v>
      </c>
      <c r="J48" s="238"/>
      <c r="K48" s="239">
        <f>ROUND(E48*J48,2)</f>
        <v>0</v>
      </c>
      <c r="L48" s="239">
        <v>21</v>
      </c>
      <c r="M48" s="239">
        <f>G48*(1+L48/100)</f>
        <v>0</v>
      </c>
      <c r="N48" s="239">
        <v>0.00894</v>
      </c>
      <c r="O48" s="239">
        <f>ROUND(E48*N48,2)</f>
        <v>0.04</v>
      </c>
      <c r="P48" s="239">
        <v>0</v>
      </c>
      <c r="Q48" s="239">
        <f>ROUND(E48*P48,2)</f>
        <v>0</v>
      </c>
      <c r="R48" s="239" t="s">
        <v>746</v>
      </c>
      <c r="S48" s="239" t="s">
        <v>154</v>
      </c>
      <c r="T48" s="240" t="s">
        <v>155</v>
      </c>
      <c r="U48" s="241">
        <v>1.128</v>
      </c>
      <c r="V48" s="241">
        <f>ROUND(E48*U48,2)</f>
        <v>4.51</v>
      </c>
      <c r="W48" s="241"/>
      <c r="X48" s="241" t="s">
        <v>156</v>
      </c>
      <c r="Y48" s="242"/>
      <c r="Z48" s="242"/>
      <c r="AA48" s="242"/>
      <c r="AB48" s="242"/>
      <c r="AC48" s="242"/>
      <c r="AD48" s="242"/>
      <c r="AE48" s="242"/>
      <c r="AF48" s="242"/>
      <c r="AG48" s="242" t="s">
        <v>157</v>
      </c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</row>
    <row r="49" spans="1:60" s="14" customFormat="1" ht="15" outlineLevel="1">
      <c r="A49" s="243"/>
      <c r="B49" s="244"/>
      <c r="C49" s="359" t="s">
        <v>793</v>
      </c>
      <c r="D49" s="360"/>
      <c r="E49" s="360"/>
      <c r="F49" s="360"/>
      <c r="G49" s="360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2"/>
      <c r="Z49" s="242"/>
      <c r="AA49" s="242"/>
      <c r="AB49" s="242"/>
      <c r="AC49" s="242"/>
      <c r="AD49" s="242"/>
      <c r="AE49" s="242"/>
      <c r="AF49" s="242"/>
      <c r="AG49" s="242" t="s">
        <v>195</v>
      </c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</row>
    <row r="50" spans="1:60" s="14" customFormat="1" ht="15" outlineLevel="1">
      <c r="A50" s="234">
        <v>24</v>
      </c>
      <c r="B50" s="235" t="s">
        <v>798</v>
      </c>
      <c r="C50" s="213" t="s">
        <v>799</v>
      </c>
      <c r="D50" s="236" t="s">
        <v>188</v>
      </c>
      <c r="E50" s="237">
        <v>8</v>
      </c>
      <c r="F50" s="238"/>
      <c r="G50" s="239">
        <f>ROUND(E50*F50,2)</f>
        <v>0</v>
      </c>
      <c r="H50" s="238"/>
      <c r="I50" s="239">
        <f>ROUND(E50*H50,2)</f>
        <v>0</v>
      </c>
      <c r="J50" s="238"/>
      <c r="K50" s="239">
        <f>ROUND(E50*J50,2)</f>
        <v>0</v>
      </c>
      <c r="L50" s="239">
        <v>21</v>
      </c>
      <c r="M50" s="239">
        <f>G50*(1+L50/100)</f>
        <v>0</v>
      </c>
      <c r="N50" s="239">
        <v>0.00038</v>
      </c>
      <c r="O50" s="239">
        <f>ROUND(E50*N50,2)</f>
        <v>0</v>
      </c>
      <c r="P50" s="239">
        <v>0</v>
      </c>
      <c r="Q50" s="239">
        <f>ROUND(E50*P50,2)</f>
        <v>0</v>
      </c>
      <c r="R50" s="239" t="s">
        <v>746</v>
      </c>
      <c r="S50" s="239" t="s">
        <v>154</v>
      </c>
      <c r="T50" s="240" t="s">
        <v>155</v>
      </c>
      <c r="U50" s="241">
        <v>0.32</v>
      </c>
      <c r="V50" s="241">
        <f>ROUND(E50*U50,2)</f>
        <v>2.56</v>
      </c>
      <c r="W50" s="241"/>
      <c r="X50" s="241" t="s">
        <v>156</v>
      </c>
      <c r="Y50" s="242"/>
      <c r="Z50" s="242"/>
      <c r="AA50" s="242"/>
      <c r="AB50" s="242"/>
      <c r="AC50" s="242"/>
      <c r="AD50" s="242"/>
      <c r="AE50" s="242"/>
      <c r="AF50" s="242"/>
      <c r="AG50" s="242" t="s">
        <v>157</v>
      </c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</row>
    <row r="51" spans="1:60" s="14" customFormat="1" ht="15" outlineLevel="1">
      <c r="A51" s="243"/>
      <c r="B51" s="244"/>
      <c r="C51" s="361" t="s">
        <v>800</v>
      </c>
      <c r="D51" s="362"/>
      <c r="E51" s="362"/>
      <c r="F51" s="362"/>
      <c r="G51" s="362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2"/>
      <c r="Z51" s="242"/>
      <c r="AA51" s="242"/>
      <c r="AB51" s="242"/>
      <c r="AC51" s="242"/>
      <c r="AD51" s="242"/>
      <c r="AE51" s="242"/>
      <c r="AF51" s="242"/>
      <c r="AG51" s="242" t="s">
        <v>159</v>
      </c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</row>
    <row r="52" spans="1:60" s="14" customFormat="1" ht="15" outlineLevel="1">
      <c r="A52" s="243"/>
      <c r="B52" s="244"/>
      <c r="C52" s="363" t="s">
        <v>801</v>
      </c>
      <c r="D52" s="364"/>
      <c r="E52" s="364"/>
      <c r="F52" s="364"/>
      <c r="G52" s="364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2"/>
      <c r="Z52" s="242"/>
      <c r="AA52" s="242"/>
      <c r="AB52" s="242"/>
      <c r="AC52" s="242"/>
      <c r="AD52" s="242"/>
      <c r="AE52" s="242"/>
      <c r="AF52" s="242"/>
      <c r="AG52" s="242" t="s">
        <v>195</v>
      </c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</row>
    <row r="53" spans="1:60" s="14" customFormat="1" ht="15" outlineLevel="1">
      <c r="A53" s="234">
        <v>25</v>
      </c>
      <c r="B53" s="235" t="s">
        <v>802</v>
      </c>
      <c r="C53" s="213" t="s">
        <v>803</v>
      </c>
      <c r="D53" s="236" t="s">
        <v>188</v>
      </c>
      <c r="E53" s="237">
        <v>15</v>
      </c>
      <c r="F53" s="238"/>
      <c r="G53" s="239">
        <f>ROUND(E53*F53,2)</f>
        <v>0</v>
      </c>
      <c r="H53" s="238"/>
      <c r="I53" s="239">
        <f>ROUND(E53*H53,2)</f>
        <v>0</v>
      </c>
      <c r="J53" s="238"/>
      <c r="K53" s="239">
        <f>ROUND(E53*J53,2)</f>
        <v>0</v>
      </c>
      <c r="L53" s="239">
        <v>21</v>
      </c>
      <c r="M53" s="239">
        <f>G53*(1+L53/100)</f>
        <v>0</v>
      </c>
      <c r="N53" s="239">
        <v>0.00047</v>
      </c>
      <c r="O53" s="239">
        <f>ROUND(E53*N53,2)</f>
        <v>0.01</v>
      </c>
      <c r="P53" s="239">
        <v>0</v>
      </c>
      <c r="Q53" s="239">
        <f>ROUND(E53*P53,2)</f>
        <v>0</v>
      </c>
      <c r="R53" s="239" t="s">
        <v>746</v>
      </c>
      <c r="S53" s="239" t="s">
        <v>154</v>
      </c>
      <c r="T53" s="240" t="s">
        <v>155</v>
      </c>
      <c r="U53" s="241">
        <v>0.359</v>
      </c>
      <c r="V53" s="241">
        <f>ROUND(E53*U53,2)</f>
        <v>5.39</v>
      </c>
      <c r="W53" s="241"/>
      <c r="X53" s="241" t="s">
        <v>156</v>
      </c>
      <c r="Y53" s="242"/>
      <c r="Z53" s="242"/>
      <c r="AA53" s="242"/>
      <c r="AB53" s="242"/>
      <c r="AC53" s="242"/>
      <c r="AD53" s="242"/>
      <c r="AE53" s="242"/>
      <c r="AF53" s="242"/>
      <c r="AG53" s="242" t="s">
        <v>157</v>
      </c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</row>
    <row r="54" spans="1:60" s="14" customFormat="1" ht="15" outlineLevel="1">
      <c r="A54" s="243"/>
      <c r="B54" s="244"/>
      <c r="C54" s="361" t="s">
        <v>800</v>
      </c>
      <c r="D54" s="362"/>
      <c r="E54" s="362"/>
      <c r="F54" s="362"/>
      <c r="G54" s="362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2"/>
      <c r="Z54" s="242"/>
      <c r="AA54" s="242"/>
      <c r="AB54" s="242"/>
      <c r="AC54" s="242"/>
      <c r="AD54" s="242"/>
      <c r="AE54" s="242"/>
      <c r="AF54" s="242"/>
      <c r="AG54" s="242" t="s">
        <v>159</v>
      </c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</row>
    <row r="55" spans="1:60" s="14" customFormat="1" ht="15" outlineLevel="1">
      <c r="A55" s="243"/>
      <c r="B55" s="244"/>
      <c r="C55" s="363" t="s">
        <v>801</v>
      </c>
      <c r="D55" s="364"/>
      <c r="E55" s="364"/>
      <c r="F55" s="364"/>
      <c r="G55" s="364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2"/>
      <c r="Z55" s="242"/>
      <c r="AA55" s="242"/>
      <c r="AB55" s="242"/>
      <c r="AC55" s="242"/>
      <c r="AD55" s="242"/>
      <c r="AE55" s="242"/>
      <c r="AF55" s="242"/>
      <c r="AG55" s="242" t="s">
        <v>195</v>
      </c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</row>
    <row r="56" spans="1:60" s="14" customFormat="1" ht="15" outlineLevel="1">
      <c r="A56" s="234">
        <v>26</v>
      </c>
      <c r="B56" s="235" t="s">
        <v>804</v>
      </c>
      <c r="C56" s="213" t="s">
        <v>805</v>
      </c>
      <c r="D56" s="236" t="s">
        <v>188</v>
      </c>
      <c r="E56" s="237">
        <v>12</v>
      </c>
      <c r="F56" s="238"/>
      <c r="G56" s="239">
        <f>ROUND(E56*F56,2)</f>
        <v>0</v>
      </c>
      <c r="H56" s="238"/>
      <c r="I56" s="239">
        <f>ROUND(E56*H56,2)</f>
        <v>0</v>
      </c>
      <c r="J56" s="238"/>
      <c r="K56" s="239">
        <f>ROUND(E56*J56,2)</f>
        <v>0</v>
      </c>
      <c r="L56" s="239">
        <v>21</v>
      </c>
      <c r="M56" s="239">
        <f>G56*(1+L56/100)</f>
        <v>0</v>
      </c>
      <c r="N56" s="239">
        <v>0.0007</v>
      </c>
      <c r="O56" s="239">
        <f>ROUND(E56*N56,2)</f>
        <v>0.01</v>
      </c>
      <c r="P56" s="239">
        <v>0</v>
      </c>
      <c r="Q56" s="239">
        <f>ROUND(E56*P56,2)</f>
        <v>0</v>
      </c>
      <c r="R56" s="239" t="s">
        <v>746</v>
      </c>
      <c r="S56" s="239" t="s">
        <v>154</v>
      </c>
      <c r="T56" s="240" t="s">
        <v>155</v>
      </c>
      <c r="U56" s="241">
        <v>0.452</v>
      </c>
      <c r="V56" s="241">
        <f>ROUND(E56*U56,2)</f>
        <v>5.42</v>
      </c>
      <c r="W56" s="241"/>
      <c r="X56" s="241" t="s">
        <v>156</v>
      </c>
      <c r="Y56" s="242"/>
      <c r="Z56" s="242"/>
      <c r="AA56" s="242"/>
      <c r="AB56" s="242"/>
      <c r="AC56" s="242"/>
      <c r="AD56" s="242"/>
      <c r="AE56" s="242"/>
      <c r="AF56" s="242"/>
      <c r="AG56" s="242" t="s">
        <v>157</v>
      </c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</row>
    <row r="57" spans="1:60" s="14" customFormat="1" ht="15" outlineLevel="1">
      <c r="A57" s="243"/>
      <c r="B57" s="244"/>
      <c r="C57" s="361" t="s">
        <v>800</v>
      </c>
      <c r="D57" s="362"/>
      <c r="E57" s="362"/>
      <c r="F57" s="362"/>
      <c r="G57" s="362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2"/>
      <c r="Z57" s="242"/>
      <c r="AA57" s="242"/>
      <c r="AB57" s="242"/>
      <c r="AC57" s="242"/>
      <c r="AD57" s="242"/>
      <c r="AE57" s="242"/>
      <c r="AF57" s="242"/>
      <c r="AG57" s="242" t="s">
        <v>159</v>
      </c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</row>
    <row r="58" spans="1:60" s="14" customFormat="1" ht="15" outlineLevel="1">
      <c r="A58" s="243"/>
      <c r="B58" s="244"/>
      <c r="C58" s="363" t="s">
        <v>801</v>
      </c>
      <c r="D58" s="364"/>
      <c r="E58" s="364"/>
      <c r="F58" s="364"/>
      <c r="G58" s="364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2"/>
      <c r="Z58" s="242"/>
      <c r="AA58" s="242"/>
      <c r="AB58" s="242"/>
      <c r="AC58" s="242"/>
      <c r="AD58" s="242"/>
      <c r="AE58" s="242"/>
      <c r="AF58" s="242"/>
      <c r="AG58" s="242" t="s">
        <v>195</v>
      </c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</row>
    <row r="59" spans="1:60" s="14" customFormat="1" ht="15" outlineLevel="1">
      <c r="A59" s="234">
        <v>27</v>
      </c>
      <c r="B59" s="235" t="s">
        <v>806</v>
      </c>
      <c r="C59" s="213" t="s">
        <v>807</v>
      </c>
      <c r="D59" s="236" t="s">
        <v>188</v>
      </c>
      <c r="E59" s="237">
        <v>4</v>
      </c>
      <c r="F59" s="238"/>
      <c r="G59" s="239">
        <f>ROUND(E59*F59,2)</f>
        <v>0</v>
      </c>
      <c r="H59" s="238"/>
      <c r="I59" s="239">
        <f>ROUND(E59*H59,2)</f>
        <v>0</v>
      </c>
      <c r="J59" s="238"/>
      <c r="K59" s="239">
        <f>ROUND(E59*J59,2)</f>
        <v>0</v>
      </c>
      <c r="L59" s="239">
        <v>21</v>
      </c>
      <c r="M59" s="239">
        <f>G59*(1+L59/100)</f>
        <v>0</v>
      </c>
      <c r="N59" s="239">
        <v>0.00152</v>
      </c>
      <c r="O59" s="239">
        <f>ROUND(E59*N59,2)</f>
        <v>0.01</v>
      </c>
      <c r="P59" s="239">
        <v>0</v>
      </c>
      <c r="Q59" s="239">
        <f>ROUND(E59*P59,2)</f>
        <v>0</v>
      </c>
      <c r="R59" s="239" t="s">
        <v>746</v>
      </c>
      <c r="S59" s="239" t="s">
        <v>154</v>
      </c>
      <c r="T59" s="240" t="s">
        <v>155</v>
      </c>
      <c r="U59" s="241">
        <v>1.173</v>
      </c>
      <c r="V59" s="241">
        <f>ROUND(E59*U59,2)</f>
        <v>4.69</v>
      </c>
      <c r="W59" s="241"/>
      <c r="X59" s="241" t="s">
        <v>156</v>
      </c>
      <c r="Y59" s="242"/>
      <c r="Z59" s="242"/>
      <c r="AA59" s="242"/>
      <c r="AB59" s="242"/>
      <c r="AC59" s="242"/>
      <c r="AD59" s="242"/>
      <c r="AE59" s="242"/>
      <c r="AF59" s="242"/>
      <c r="AG59" s="242" t="s">
        <v>157</v>
      </c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</row>
    <row r="60" spans="1:60" s="14" customFormat="1" ht="15" outlineLevel="1">
      <c r="A60" s="243"/>
      <c r="B60" s="244"/>
      <c r="C60" s="361" t="s">
        <v>800</v>
      </c>
      <c r="D60" s="362"/>
      <c r="E60" s="362"/>
      <c r="F60" s="362"/>
      <c r="G60" s="362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2"/>
      <c r="Z60" s="242"/>
      <c r="AA60" s="242"/>
      <c r="AB60" s="242"/>
      <c r="AC60" s="242"/>
      <c r="AD60" s="242"/>
      <c r="AE60" s="242"/>
      <c r="AF60" s="242"/>
      <c r="AG60" s="242" t="s">
        <v>159</v>
      </c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</row>
    <row r="61" spans="1:60" s="14" customFormat="1" ht="15" outlineLevel="1">
      <c r="A61" s="243"/>
      <c r="B61" s="244"/>
      <c r="C61" s="363" t="s">
        <v>801</v>
      </c>
      <c r="D61" s="364"/>
      <c r="E61" s="364"/>
      <c r="F61" s="364"/>
      <c r="G61" s="364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2"/>
      <c r="Z61" s="242"/>
      <c r="AA61" s="242"/>
      <c r="AB61" s="242"/>
      <c r="AC61" s="242"/>
      <c r="AD61" s="242"/>
      <c r="AE61" s="242"/>
      <c r="AF61" s="242"/>
      <c r="AG61" s="242" t="s">
        <v>195</v>
      </c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</row>
    <row r="62" spans="1:60" s="14" customFormat="1" ht="22.5" outlineLevel="1">
      <c r="A62" s="234">
        <v>28</v>
      </c>
      <c r="B62" s="235" t="s">
        <v>808</v>
      </c>
      <c r="C62" s="213" t="s">
        <v>809</v>
      </c>
      <c r="D62" s="236" t="s">
        <v>188</v>
      </c>
      <c r="E62" s="237">
        <v>6</v>
      </c>
      <c r="F62" s="238"/>
      <c r="G62" s="239">
        <f>ROUND(E62*F62,2)</f>
        <v>0</v>
      </c>
      <c r="H62" s="238"/>
      <c r="I62" s="239">
        <f>ROUND(E62*H62,2)</f>
        <v>0</v>
      </c>
      <c r="J62" s="238"/>
      <c r="K62" s="239">
        <f>ROUND(E62*J62,2)</f>
        <v>0</v>
      </c>
      <c r="L62" s="239">
        <v>21</v>
      </c>
      <c r="M62" s="239">
        <f>G62*(1+L62/100)</f>
        <v>0</v>
      </c>
      <c r="N62" s="239">
        <v>0.00137</v>
      </c>
      <c r="O62" s="239">
        <f>ROUND(E62*N62,2)</f>
        <v>0.01</v>
      </c>
      <c r="P62" s="239">
        <v>0</v>
      </c>
      <c r="Q62" s="239">
        <f>ROUND(E62*P62,2)</f>
        <v>0</v>
      </c>
      <c r="R62" s="239" t="s">
        <v>746</v>
      </c>
      <c r="S62" s="239" t="s">
        <v>154</v>
      </c>
      <c r="T62" s="240" t="s">
        <v>155</v>
      </c>
      <c r="U62" s="241">
        <v>0.7967</v>
      </c>
      <c r="V62" s="241">
        <f>ROUND(E62*U62,2)</f>
        <v>4.78</v>
      </c>
      <c r="W62" s="241"/>
      <c r="X62" s="241" t="s">
        <v>156</v>
      </c>
      <c r="Y62" s="242"/>
      <c r="Z62" s="242"/>
      <c r="AA62" s="242"/>
      <c r="AB62" s="242"/>
      <c r="AC62" s="242"/>
      <c r="AD62" s="242"/>
      <c r="AE62" s="242"/>
      <c r="AF62" s="242"/>
      <c r="AG62" s="242" t="s">
        <v>157</v>
      </c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</row>
    <row r="63" spans="1:60" s="14" customFormat="1" ht="15" outlineLevel="1">
      <c r="A63" s="243"/>
      <c r="B63" s="244"/>
      <c r="C63" s="361" t="s">
        <v>800</v>
      </c>
      <c r="D63" s="362"/>
      <c r="E63" s="362"/>
      <c r="F63" s="362"/>
      <c r="G63" s="362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2"/>
      <c r="Z63" s="242"/>
      <c r="AA63" s="242"/>
      <c r="AB63" s="242"/>
      <c r="AC63" s="242"/>
      <c r="AD63" s="242"/>
      <c r="AE63" s="242"/>
      <c r="AF63" s="242"/>
      <c r="AG63" s="242" t="s">
        <v>159</v>
      </c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</row>
    <row r="64" spans="1:60" s="14" customFormat="1" ht="15" outlineLevel="1">
      <c r="A64" s="243"/>
      <c r="B64" s="244"/>
      <c r="C64" s="363" t="s">
        <v>810</v>
      </c>
      <c r="D64" s="364"/>
      <c r="E64" s="364"/>
      <c r="F64" s="364"/>
      <c r="G64" s="364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2"/>
      <c r="Z64" s="242"/>
      <c r="AA64" s="242"/>
      <c r="AB64" s="242"/>
      <c r="AC64" s="242"/>
      <c r="AD64" s="242"/>
      <c r="AE64" s="242"/>
      <c r="AF64" s="242"/>
      <c r="AG64" s="242" t="s">
        <v>195</v>
      </c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</row>
    <row r="65" spans="1:60" s="14" customFormat="1" ht="15" outlineLevel="1">
      <c r="A65" s="243"/>
      <c r="B65" s="244"/>
      <c r="C65" s="363" t="s">
        <v>811</v>
      </c>
      <c r="D65" s="364"/>
      <c r="E65" s="364"/>
      <c r="F65" s="364"/>
      <c r="G65" s="364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2"/>
      <c r="Z65" s="242"/>
      <c r="AA65" s="242"/>
      <c r="AB65" s="242"/>
      <c r="AC65" s="242"/>
      <c r="AD65" s="242"/>
      <c r="AE65" s="242"/>
      <c r="AF65" s="242"/>
      <c r="AG65" s="242" t="s">
        <v>195</v>
      </c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</row>
    <row r="66" spans="1:60" s="14" customFormat="1" ht="15" outlineLevel="1">
      <c r="A66" s="234">
        <v>29</v>
      </c>
      <c r="B66" s="235" t="s">
        <v>812</v>
      </c>
      <c r="C66" s="213" t="s">
        <v>813</v>
      </c>
      <c r="D66" s="236" t="s">
        <v>152</v>
      </c>
      <c r="E66" s="237">
        <v>12</v>
      </c>
      <c r="F66" s="238"/>
      <c r="G66" s="239">
        <f>ROUND(E66*F66,2)</f>
        <v>0</v>
      </c>
      <c r="H66" s="238"/>
      <c r="I66" s="239">
        <f>ROUND(E66*H66,2)</f>
        <v>0</v>
      </c>
      <c r="J66" s="238"/>
      <c r="K66" s="239">
        <f>ROUND(E66*J66,2)</f>
        <v>0</v>
      </c>
      <c r="L66" s="239">
        <v>21</v>
      </c>
      <c r="M66" s="239">
        <f>G66*(1+L66/100)</f>
        <v>0</v>
      </c>
      <c r="N66" s="239">
        <v>0</v>
      </c>
      <c r="O66" s="239">
        <f>ROUND(E66*N66,2)</f>
        <v>0</v>
      </c>
      <c r="P66" s="239">
        <v>0</v>
      </c>
      <c r="Q66" s="239">
        <f>ROUND(E66*P66,2)</f>
        <v>0</v>
      </c>
      <c r="R66" s="239" t="s">
        <v>746</v>
      </c>
      <c r="S66" s="239" t="s">
        <v>154</v>
      </c>
      <c r="T66" s="240" t="s">
        <v>155</v>
      </c>
      <c r="U66" s="241">
        <v>0.157</v>
      </c>
      <c r="V66" s="241">
        <f>ROUND(E66*U66,2)</f>
        <v>1.88</v>
      </c>
      <c r="W66" s="241"/>
      <c r="X66" s="241" t="s">
        <v>156</v>
      </c>
      <c r="Y66" s="242"/>
      <c r="Z66" s="242"/>
      <c r="AA66" s="242"/>
      <c r="AB66" s="242"/>
      <c r="AC66" s="242"/>
      <c r="AD66" s="242"/>
      <c r="AE66" s="242"/>
      <c r="AF66" s="242"/>
      <c r="AG66" s="242" t="s">
        <v>157</v>
      </c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</row>
    <row r="67" spans="1:60" s="14" customFormat="1" ht="15" outlineLevel="1">
      <c r="A67" s="243"/>
      <c r="B67" s="244"/>
      <c r="C67" s="361" t="s">
        <v>814</v>
      </c>
      <c r="D67" s="362"/>
      <c r="E67" s="362"/>
      <c r="F67" s="362"/>
      <c r="G67" s="362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2"/>
      <c r="Z67" s="242"/>
      <c r="AA67" s="242"/>
      <c r="AB67" s="242"/>
      <c r="AC67" s="242"/>
      <c r="AD67" s="242"/>
      <c r="AE67" s="242"/>
      <c r="AF67" s="242"/>
      <c r="AG67" s="242" t="s">
        <v>159</v>
      </c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</row>
    <row r="68" spans="1:60" s="14" customFormat="1" ht="15" outlineLevel="1">
      <c r="A68" s="234">
        <v>30</v>
      </c>
      <c r="B68" s="235" t="s">
        <v>815</v>
      </c>
      <c r="C68" s="213" t="s">
        <v>816</v>
      </c>
      <c r="D68" s="236" t="s">
        <v>152</v>
      </c>
      <c r="E68" s="237">
        <v>9</v>
      </c>
      <c r="F68" s="238"/>
      <c r="G68" s="239">
        <f>ROUND(E68*F68,2)</f>
        <v>0</v>
      </c>
      <c r="H68" s="238"/>
      <c r="I68" s="239">
        <f>ROUND(E68*H68,2)</f>
        <v>0</v>
      </c>
      <c r="J68" s="238"/>
      <c r="K68" s="239">
        <f>ROUND(E68*J68,2)</f>
        <v>0</v>
      </c>
      <c r="L68" s="239">
        <v>21</v>
      </c>
      <c r="M68" s="239">
        <f>G68*(1+L68/100)</f>
        <v>0</v>
      </c>
      <c r="N68" s="239">
        <v>0</v>
      </c>
      <c r="O68" s="239">
        <f>ROUND(E68*N68,2)</f>
        <v>0</v>
      </c>
      <c r="P68" s="239">
        <v>0</v>
      </c>
      <c r="Q68" s="239">
        <f>ROUND(E68*P68,2)</f>
        <v>0</v>
      </c>
      <c r="R68" s="239" t="s">
        <v>746</v>
      </c>
      <c r="S68" s="239" t="s">
        <v>154</v>
      </c>
      <c r="T68" s="240" t="s">
        <v>155</v>
      </c>
      <c r="U68" s="241">
        <v>0.174</v>
      </c>
      <c r="V68" s="241">
        <f>ROUND(E68*U68,2)</f>
        <v>1.57</v>
      </c>
      <c r="W68" s="241"/>
      <c r="X68" s="241" t="s">
        <v>156</v>
      </c>
      <c r="Y68" s="242"/>
      <c r="Z68" s="242"/>
      <c r="AA68" s="242"/>
      <c r="AB68" s="242"/>
      <c r="AC68" s="242"/>
      <c r="AD68" s="242"/>
      <c r="AE68" s="242"/>
      <c r="AF68" s="242"/>
      <c r="AG68" s="242" t="s">
        <v>157</v>
      </c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</row>
    <row r="69" spans="1:60" s="14" customFormat="1" ht="15" outlineLevel="1">
      <c r="A69" s="243"/>
      <c r="B69" s="244"/>
      <c r="C69" s="361" t="s">
        <v>814</v>
      </c>
      <c r="D69" s="362"/>
      <c r="E69" s="362"/>
      <c r="F69" s="362"/>
      <c r="G69" s="362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2"/>
      <c r="Z69" s="242"/>
      <c r="AA69" s="242"/>
      <c r="AB69" s="242"/>
      <c r="AC69" s="242"/>
      <c r="AD69" s="242"/>
      <c r="AE69" s="242"/>
      <c r="AF69" s="242"/>
      <c r="AG69" s="242" t="s">
        <v>159</v>
      </c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</row>
    <row r="70" spans="1:60" s="14" customFormat="1" ht="15" outlineLevel="1">
      <c r="A70" s="234">
        <v>31</v>
      </c>
      <c r="B70" s="235" t="s">
        <v>817</v>
      </c>
      <c r="C70" s="213" t="s">
        <v>818</v>
      </c>
      <c r="D70" s="236" t="s">
        <v>152</v>
      </c>
      <c r="E70" s="237">
        <v>7</v>
      </c>
      <c r="F70" s="238"/>
      <c r="G70" s="239">
        <f>ROUND(E70*F70,2)</f>
        <v>0</v>
      </c>
      <c r="H70" s="238"/>
      <c r="I70" s="239">
        <f>ROUND(E70*H70,2)</f>
        <v>0</v>
      </c>
      <c r="J70" s="238"/>
      <c r="K70" s="239">
        <f>ROUND(E70*J70,2)</f>
        <v>0</v>
      </c>
      <c r="L70" s="239">
        <v>21</v>
      </c>
      <c r="M70" s="239">
        <f>G70*(1+L70/100)</f>
        <v>0</v>
      </c>
      <c r="N70" s="239">
        <v>0</v>
      </c>
      <c r="O70" s="239">
        <f>ROUND(E70*N70,2)</f>
        <v>0</v>
      </c>
      <c r="P70" s="239">
        <v>0</v>
      </c>
      <c r="Q70" s="239">
        <f>ROUND(E70*P70,2)</f>
        <v>0</v>
      </c>
      <c r="R70" s="239" t="s">
        <v>746</v>
      </c>
      <c r="S70" s="239" t="s">
        <v>154</v>
      </c>
      <c r="T70" s="240" t="s">
        <v>155</v>
      </c>
      <c r="U70" s="241">
        <v>0.259</v>
      </c>
      <c r="V70" s="241">
        <f>ROUND(E70*U70,2)</f>
        <v>1.81</v>
      </c>
      <c r="W70" s="241"/>
      <c r="X70" s="241" t="s">
        <v>156</v>
      </c>
      <c r="Y70" s="242"/>
      <c r="Z70" s="242"/>
      <c r="AA70" s="242"/>
      <c r="AB70" s="242"/>
      <c r="AC70" s="242"/>
      <c r="AD70" s="242"/>
      <c r="AE70" s="242"/>
      <c r="AF70" s="242"/>
      <c r="AG70" s="242" t="s">
        <v>157</v>
      </c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</row>
    <row r="71" spans="1:60" s="14" customFormat="1" ht="15" outlineLevel="1">
      <c r="A71" s="243"/>
      <c r="B71" s="244"/>
      <c r="C71" s="361" t="s">
        <v>814</v>
      </c>
      <c r="D71" s="362"/>
      <c r="E71" s="362"/>
      <c r="F71" s="362"/>
      <c r="G71" s="362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2"/>
      <c r="Z71" s="242"/>
      <c r="AA71" s="242"/>
      <c r="AB71" s="242"/>
      <c r="AC71" s="242"/>
      <c r="AD71" s="242"/>
      <c r="AE71" s="242"/>
      <c r="AF71" s="242"/>
      <c r="AG71" s="242" t="s">
        <v>159</v>
      </c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</row>
    <row r="72" spans="1:60" s="14" customFormat="1" ht="15" outlineLevel="1">
      <c r="A72" s="234">
        <v>32</v>
      </c>
      <c r="B72" s="235" t="s">
        <v>819</v>
      </c>
      <c r="C72" s="213" t="s">
        <v>820</v>
      </c>
      <c r="D72" s="236" t="s">
        <v>188</v>
      </c>
      <c r="E72" s="237">
        <v>45</v>
      </c>
      <c r="F72" s="238"/>
      <c r="G72" s="239">
        <f>ROUND(E72*F72,2)</f>
        <v>0</v>
      </c>
      <c r="H72" s="238"/>
      <c r="I72" s="239">
        <f>ROUND(E72*H72,2)</f>
        <v>0</v>
      </c>
      <c r="J72" s="238"/>
      <c r="K72" s="239">
        <f>ROUND(E72*J72,2)</f>
        <v>0</v>
      </c>
      <c r="L72" s="239">
        <v>21</v>
      </c>
      <c r="M72" s="239">
        <f>G72*(1+L72/100)</f>
        <v>0</v>
      </c>
      <c r="N72" s="239">
        <v>0</v>
      </c>
      <c r="O72" s="239">
        <f>ROUND(E72*N72,2)</f>
        <v>0</v>
      </c>
      <c r="P72" s="239">
        <v>0</v>
      </c>
      <c r="Q72" s="239">
        <f>ROUND(E72*P72,2)</f>
        <v>0</v>
      </c>
      <c r="R72" s="239" t="s">
        <v>746</v>
      </c>
      <c r="S72" s="239" t="s">
        <v>154</v>
      </c>
      <c r="T72" s="240" t="s">
        <v>155</v>
      </c>
      <c r="U72" s="241">
        <v>0.048</v>
      </c>
      <c r="V72" s="241">
        <f>ROUND(E72*U72,2)</f>
        <v>2.16</v>
      </c>
      <c r="W72" s="241"/>
      <c r="X72" s="241" t="s">
        <v>156</v>
      </c>
      <c r="Y72" s="242"/>
      <c r="Z72" s="242"/>
      <c r="AA72" s="242"/>
      <c r="AB72" s="242"/>
      <c r="AC72" s="242"/>
      <c r="AD72" s="242"/>
      <c r="AE72" s="242"/>
      <c r="AF72" s="242"/>
      <c r="AG72" s="242" t="s">
        <v>157</v>
      </c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</row>
    <row r="73" spans="1:60" s="14" customFormat="1" ht="15" outlineLevel="1">
      <c r="A73" s="243"/>
      <c r="B73" s="244"/>
      <c r="C73" s="224" t="s">
        <v>821</v>
      </c>
      <c r="D73" s="225"/>
      <c r="E73" s="226">
        <v>45</v>
      </c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2"/>
      <c r="Z73" s="242"/>
      <c r="AA73" s="242"/>
      <c r="AB73" s="242"/>
      <c r="AC73" s="242"/>
      <c r="AD73" s="242"/>
      <c r="AE73" s="242"/>
      <c r="AF73" s="242"/>
      <c r="AG73" s="242" t="s">
        <v>161</v>
      </c>
      <c r="AH73" s="242">
        <v>0</v>
      </c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</row>
    <row r="74" spans="1:60" s="14" customFormat="1" ht="22.5" outlineLevel="1">
      <c r="A74" s="234">
        <v>33</v>
      </c>
      <c r="B74" s="235" t="s">
        <v>822</v>
      </c>
      <c r="C74" s="213" t="s">
        <v>823</v>
      </c>
      <c r="D74" s="236" t="s">
        <v>491</v>
      </c>
      <c r="E74" s="237">
        <v>0.26085</v>
      </c>
      <c r="F74" s="238"/>
      <c r="G74" s="239">
        <f>ROUND(E74*F74,2)</f>
        <v>0</v>
      </c>
      <c r="H74" s="238"/>
      <c r="I74" s="239">
        <f>ROUND(E74*H74,2)</f>
        <v>0</v>
      </c>
      <c r="J74" s="238"/>
      <c r="K74" s="239">
        <f>ROUND(E74*J74,2)</f>
        <v>0</v>
      </c>
      <c r="L74" s="239">
        <v>21</v>
      </c>
      <c r="M74" s="239">
        <f>G74*(1+L74/100)</f>
        <v>0</v>
      </c>
      <c r="N74" s="239">
        <v>0</v>
      </c>
      <c r="O74" s="239">
        <f>ROUND(E74*N74,2)</f>
        <v>0</v>
      </c>
      <c r="P74" s="239">
        <v>0</v>
      </c>
      <c r="Q74" s="239">
        <f>ROUND(E74*P74,2)</f>
        <v>0</v>
      </c>
      <c r="R74" s="239" t="s">
        <v>746</v>
      </c>
      <c r="S74" s="239" t="s">
        <v>154</v>
      </c>
      <c r="T74" s="240" t="s">
        <v>155</v>
      </c>
      <c r="U74" s="241">
        <v>1.47</v>
      </c>
      <c r="V74" s="241">
        <f>ROUND(E74*U74,2)</f>
        <v>0.38</v>
      </c>
      <c r="W74" s="241"/>
      <c r="X74" s="241" t="s">
        <v>492</v>
      </c>
      <c r="Y74" s="242"/>
      <c r="Z74" s="242"/>
      <c r="AA74" s="242"/>
      <c r="AB74" s="242"/>
      <c r="AC74" s="242"/>
      <c r="AD74" s="242"/>
      <c r="AE74" s="242"/>
      <c r="AF74" s="242"/>
      <c r="AG74" s="242" t="s">
        <v>493</v>
      </c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</row>
    <row r="75" spans="1:60" s="14" customFormat="1" ht="15" outlineLevel="1">
      <c r="A75" s="243"/>
      <c r="B75" s="244"/>
      <c r="C75" s="361" t="s">
        <v>824</v>
      </c>
      <c r="D75" s="362"/>
      <c r="E75" s="362"/>
      <c r="F75" s="362"/>
      <c r="G75" s="362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2"/>
      <c r="Z75" s="242"/>
      <c r="AA75" s="242"/>
      <c r="AB75" s="242"/>
      <c r="AC75" s="242"/>
      <c r="AD75" s="242"/>
      <c r="AE75" s="242"/>
      <c r="AF75" s="242"/>
      <c r="AG75" s="242" t="s">
        <v>159</v>
      </c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</row>
    <row r="76" spans="1:33" s="14" customFormat="1" ht="25.5">
      <c r="A76" s="245" t="s">
        <v>148</v>
      </c>
      <c r="B76" s="246" t="s">
        <v>89</v>
      </c>
      <c r="C76" s="205" t="s">
        <v>90</v>
      </c>
      <c r="D76" s="247"/>
      <c r="E76" s="248"/>
      <c r="F76" s="249"/>
      <c r="G76" s="249">
        <f>SUMIF(AG77:AG108,"&lt;&gt;NOR",G77:G108)</f>
        <v>0</v>
      </c>
      <c r="H76" s="249"/>
      <c r="I76" s="249">
        <f>SUM(I77:I108)</f>
        <v>0</v>
      </c>
      <c r="J76" s="249"/>
      <c r="K76" s="249">
        <f>SUM(K77:K108)</f>
        <v>0</v>
      </c>
      <c r="L76" s="249"/>
      <c r="M76" s="249">
        <f>SUM(M77:M108)</f>
        <v>0</v>
      </c>
      <c r="N76" s="249"/>
      <c r="O76" s="249">
        <f>SUM(O77:O108)</f>
        <v>0.42</v>
      </c>
      <c r="P76" s="249"/>
      <c r="Q76" s="249">
        <f>SUM(Q77:Q108)</f>
        <v>0</v>
      </c>
      <c r="R76" s="249"/>
      <c r="S76" s="249"/>
      <c r="T76" s="250"/>
      <c r="U76" s="251"/>
      <c r="V76" s="251">
        <f>SUM(V77:V108)</f>
        <v>98.24000000000001</v>
      </c>
      <c r="W76" s="251"/>
      <c r="X76" s="251"/>
      <c r="AG76" s="14" t="s">
        <v>149</v>
      </c>
    </row>
    <row r="77" spans="1:60" s="14" customFormat="1" ht="15" outlineLevel="1">
      <c r="A77" s="252">
        <v>34</v>
      </c>
      <c r="B77" s="253" t="s">
        <v>825</v>
      </c>
      <c r="C77" s="223" t="s">
        <v>826</v>
      </c>
      <c r="D77" s="254" t="s">
        <v>152</v>
      </c>
      <c r="E77" s="255">
        <v>6</v>
      </c>
      <c r="F77" s="256"/>
      <c r="G77" s="257">
        <f>ROUND(E77*F77,2)</f>
        <v>0</v>
      </c>
      <c r="H77" s="256"/>
      <c r="I77" s="257">
        <f>ROUND(E77*H77,2)</f>
        <v>0</v>
      </c>
      <c r="J77" s="256"/>
      <c r="K77" s="257">
        <f>ROUND(E77*J77,2)</f>
        <v>0</v>
      </c>
      <c r="L77" s="257">
        <v>21</v>
      </c>
      <c r="M77" s="257">
        <f>G77*(1+L77/100)</f>
        <v>0</v>
      </c>
      <c r="N77" s="257">
        <v>0.0008</v>
      </c>
      <c r="O77" s="257">
        <f>ROUND(E77*N77,2)</f>
        <v>0</v>
      </c>
      <c r="P77" s="257">
        <v>0</v>
      </c>
      <c r="Q77" s="257">
        <f>ROUND(E77*P77,2)</f>
        <v>0</v>
      </c>
      <c r="R77" s="257" t="s">
        <v>746</v>
      </c>
      <c r="S77" s="257" t="s">
        <v>154</v>
      </c>
      <c r="T77" s="258" t="s">
        <v>155</v>
      </c>
      <c r="U77" s="241">
        <v>0.594</v>
      </c>
      <c r="V77" s="241">
        <f>ROUND(E77*U77,2)</f>
        <v>3.56</v>
      </c>
      <c r="W77" s="241"/>
      <c r="X77" s="241" t="s">
        <v>156</v>
      </c>
      <c r="Y77" s="242"/>
      <c r="Z77" s="242"/>
      <c r="AA77" s="242"/>
      <c r="AB77" s="242"/>
      <c r="AC77" s="242"/>
      <c r="AD77" s="242"/>
      <c r="AE77" s="242"/>
      <c r="AF77" s="242"/>
      <c r="AG77" s="242" t="s">
        <v>157</v>
      </c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</row>
    <row r="78" spans="1:60" s="14" customFormat="1" ht="22.5" outlineLevel="1">
      <c r="A78" s="234">
        <v>35</v>
      </c>
      <c r="B78" s="235" t="s">
        <v>827</v>
      </c>
      <c r="C78" s="213" t="s">
        <v>828</v>
      </c>
      <c r="D78" s="236" t="s">
        <v>188</v>
      </c>
      <c r="E78" s="237">
        <v>72</v>
      </c>
      <c r="F78" s="238"/>
      <c r="G78" s="239">
        <f>ROUND(E78*F78,2)</f>
        <v>0</v>
      </c>
      <c r="H78" s="238"/>
      <c r="I78" s="239">
        <f>ROUND(E78*H78,2)</f>
        <v>0</v>
      </c>
      <c r="J78" s="238"/>
      <c r="K78" s="239">
        <f>ROUND(E78*J78,2)</f>
        <v>0</v>
      </c>
      <c r="L78" s="239">
        <v>21</v>
      </c>
      <c r="M78" s="239">
        <f>G78*(1+L78/100)</f>
        <v>0</v>
      </c>
      <c r="N78" s="239">
        <v>0.00401</v>
      </c>
      <c r="O78" s="239">
        <f>ROUND(E78*N78,2)</f>
        <v>0.29</v>
      </c>
      <c r="P78" s="239">
        <v>0</v>
      </c>
      <c r="Q78" s="239">
        <f>ROUND(E78*P78,2)</f>
        <v>0</v>
      </c>
      <c r="R78" s="239" t="s">
        <v>746</v>
      </c>
      <c r="S78" s="239" t="s">
        <v>154</v>
      </c>
      <c r="T78" s="240" t="s">
        <v>155</v>
      </c>
      <c r="U78" s="241">
        <v>0.5429</v>
      </c>
      <c r="V78" s="241">
        <f>ROUND(E78*U78,2)</f>
        <v>39.09</v>
      </c>
      <c r="W78" s="241"/>
      <c r="X78" s="241" t="s">
        <v>156</v>
      </c>
      <c r="Y78" s="242"/>
      <c r="Z78" s="242"/>
      <c r="AA78" s="242"/>
      <c r="AB78" s="242"/>
      <c r="AC78" s="242"/>
      <c r="AD78" s="242"/>
      <c r="AE78" s="242"/>
      <c r="AF78" s="242"/>
      <c r="AG78" s="242" t="s">
        <v>157</v>
      </c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</row>
    <row r="79" spans="1:60" s="14" customFormat="1" ht="15" outlineLevel="1">
      <c r="A79" s="243"/>
      <c r="B79" s="244"/>
      <c r="C79" s="361" t="s">
        <v>829</v>
      </c>
      <c r="D79" s="362"/>
      <c r="E79" s="362"/>
      <c r="F79" s="362"/>
      <c r="G79" s="362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2"/>
      <c r="Z79" s="242"/>
      <c r="AA79" s="242"/>
      <c r="AB79" s="242"/>
      <c r="AC79" s="242"/>
      <c r="AD79" s="242"/>
      <c r="AE79" s="242"/>
      <c r="AF79" s="242"/>
      <c r="AG79" s="242" t="s">
        <v>159</v>
      </c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</row>
    <row r="80" spans="1:60" s="14" customFormat="1" ht="15" outlineLevel="1">
      <c r="A80" s="243"/>
      <c r="B80" s="244"/>
      <c r="C80" s="363" t="s">
        <v>830</v>
      </c>
      <c r="D80" s="364"/>
      <c r="E80" s="364"/>
      <c r="F80" s="364"/>
      <c r="G80" s="364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2"/>
      <c r="Z80" s="242"/>
      <c r="AA80" s="242"/>
      <c r="AB80" s="242"/>
      <c r="AC80" s="242"/>
      <c r="AD80" s="242"/>
      <c r="AE80" s="242"/>
      <c r="AF80" s="242"/>
      <c r="AG80" s="242" t="s">
        <v>195</v>
      </c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</row>
    <row r="81" spans="1:60" s="14" customFormat="1" ht="15" outlineLevel="1">
      <c r="A81" s="243"/>
      <c r="B81" s="244"/>
      <c r="C81" s="363" t="s">
        <v>793</v>
      </c>
      <c r="D81" s="364"/>
      <c r="E81" s="364"/>
      <c r="F81" s="364"/>
      <c r="G81" s="364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2"/>
      <c r="Z81" s="242"/>
      <c r="AA81" s="242"/>
      <c r="AB81" s="242"/>
      <c r="AC81" s="242"/>
      <c r="AD81" s="242"/>
      <c r="AE81" s="242"/>
      <c r="AF81" s="242"/>
      <c r="AG81" s="242" t="s">
        <v>195</v>
      </c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</row>
    <row r="82" spans="1:60" s="14" customFormat="1" ht="22.5" outlineLevel="1">
      <c r="A82" s="234">
        <v>36</v>
      </c>
      <c r="B82" s="235" t="s">
        <v>831</v>
      </c>
      <c r="C82" s="213" t="s">
        <v>832</v>
      </c>
      <c r="D82" s="236" t="s">
        <v>188</v>
      </c>
      <c r="E82" s="237">
        <v>24</v>
      </c>
      <c r="F82" s="238"/>
      <c r="G82" s="239">
        <f>ROUND(E82*F82,2)</f>
        <v>0</v>
      </c>
      <c r="H82" s="238"/>
      <c r="I82" s="239">
        <f>ROUND(E82*H82,2)</f>
        <v>0</v>
      </c>
      <c r="J82" s="238"/>
      <c r="K82" s="239">
        <f>ROUND(E82*J82,2)</f>
        <v>0</v>
      </c>
      <c r="L82" s="239">
        <v>21</v>
      </c>
      <c r="M82" s="239">
        <f>G82*(1+L82/100)</f>
        <v>0</v>
      </c>
      <c r="N82" s="239">
        <v>0.00522</v>
      </c>
      <c r="O82" s="239">
        <f>ROUND(E82*N82,2)</f>
        <v>0.13</v>
      </c>
      <c r="P82" s="239">
        <v>0</v>
      </c>
      <c r="Q82" s="239">
        <f>ROUND(E82*P82,2)</f>
        <v>0</v>
      </c>
      <c r="R82" s="239" t="s">
        <v>746</v>
      </c>
      <c r="S82" s="239" t="s">
        <v>154</v>
      </c>
      <c r="T82" s="240" t="s">
        <v>155</v>
      </c>
      <c r="U82" s="241">
        <v>0.6343</v>
      </c>
      <c r="V82" s="241">
        <f>ROUND(E82*U82,2)</f>
        <v>15.22</v>
      </c>
      <c r="W82" s="241"/>
      <c r="X82" s="241" t="s">
        <v>156</v>
      </c>
      <c r="Y82" s="242"/>
      <c r="Z82" s="242"/>
      <c r="AA82" s="242"/>
      <c r="AB82" s="242"/>
      <c r="AC82" s="242"/>
      <c r="AD82" s="242"/>
      <c r="AE82" s="242"/>
      <c r="AF82" s="242"/>
      <c r="AG82" s="242" t="s">
        <v>157</v>
      </c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</row>
    <row r="83" spans="1:60" s="14" customFormat="1" ht="15" outlineLevel="1">
      <c r="A83" s="243"/>
      <c r="B83" s="244"/>
      <c r="C83" s="361" t="s">
        <v>829</v>
      </c>
      <c r="D83" s="362"/>
      <c r="E83" s="362"/>
      <c r="F83" s="362"/>
      <c r="G83" s="362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2"/>
      <c r="Z83" s="242"/>
      <c r="AA83" s="242"/>
      <c r="AB83" s="242"/>
      <c r="AC83" s="242"/>
      <c r="AD83" s="242"/>
      <c r="AE83" s="242"/>
      <c r="AF83" s="242"/>
      <c r="AG83" s="242" t="s">
        <v>159</v>
      </c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</row>
    <row r="84" spans="1:60" s="14" customFormat="1" ht="15" outlineLevel="1">
      <c r="A84" s="243"/>
      <c r="B84" s="244"/>
      <c r="C84" s="363" t="s">
        <v>830</v>
      </c>
      <c r="D84" s="364"/>
      <c r="E84" s="364"/>
      <c r="F84" s="364"/>
      <c r="G84" s="364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2"/>
      <c r="Z84" s="242"/>
      <c r="AA84" s="242"/>
      <c r="AB84" s="242"/>
      <c r="AC84" s="242"/>
      <c r="AD84" s="242"/>
      <c r="AE84" s="242"/>
      <c r="AF84" s="242"/>
      <c r="AG84" s="242" t="s">
        <v>195</v>
      </c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</row>
    <row r="85" spans="1:60" s="14" customFormat="1" ht="15" outlineLevel="1">
      <c r="A85" s="243"/>
      <c r="B85" s="244"/>
      <c r="C85" s="363" t="s">
        <v>793</v>
      </c>
      <c r="D85" s="364"/>
      <c r="E85" s="364"/>
      <c r="F85" s="364"/>
      <c r="G85" s="364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2"/>
      <c r="Z85" s="242"/>
      <c r="AA85" s="242"/>
      <c r="AB85" s="242"/>
      <c r="AC85" s="242"/>
      <c r="AD85" s="242"/>
      <c r="AE85" s="242"/>
      <c r="AF85" s="242"/>
      <c r="AG85" s="242" t="s">
        <v>195</v>
      </c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</row>
    <row r="86" spans="1:60" s="14" customFormat="1" ht="15" outlineLevel="1">
      <c r="A86" s="234">
        <v>37</v>
      </c>
      <c r="B86" s="235" t="s">
        <v>833</v>
      </c>
      <c r="C86" s="213" t="s">
        <v>834</v>
      </c>
      <c r="D86" s="236" t="s">
        <v>152</v>
      </c>
      <c r="E86" s="237">
        <v>12</v>
      </c>
      <c r="F86" s="238"/>
      <c r="G86" s="239">
        <f>ROUND(E86*F86,2)</f>
        <v>0</v>
      </c>
      <c r="H86" s="238"/>
      <c r="I86" s="239">
        <f>ROUND(E86*H86,2)</f>
        <v>0</v>
      </c>
      <c r="J86" s="238"/>
      <c r="K86" s="239">
        <f>ROUND(E86*J86,2)</f>
        <v>0</v>
      </c>
      <c r="L86" s="239">
        <v>21</v>
      </c>
      <c r="M86" s="239">
        <f>G86*(1+L86/100)</f>
        <v>0</v>
      </c>
      <c r="N86" s="239">
        <v>0</v>
      </c>
      <c r="O86" s="239">
        <f>ROUND(E86*N86,2)</f>
        <v>0</v>
      </c>
      <c r="P86" s="239">
        <v>0</v>
      </c>
      <c r="Q86" s="239">
        <f>ROUND(E86*P86,2)</f>
        <v>0</v>
      </c>
      <c r="R86" s="239" t="s">
        <v>746</v>
      </c>
      <c r="S86" s="239" t="s">
        <v>154</v>
      </c>
      <c r="T86" s="240" t="s">
        <v>155</v>
      </c>
      <c r="U86" s="241">
        <v>0.165</v>
      </c>
      <c r="V86" s="241">
        <f>ROUND(E86*U86,2)</f>
        <v>1.98</v>
      </c>
      <c r="W86" s="241"/>
      <c r="X86" s="241" t="s">
        <v>156</v>
      </c>
      <c r="Y86" s="242"/>
      <c r="Z86" s="242"/>
      <c r="AA86" s="242"/>
      <c r="AB86" s="242"/>
      <c r="AC86" s="242"/>
      <c r="AD86" s="242"/>
      <c r="AE86" s="242"/>
      <c r="AF86" s="242"/>
      <c r="AG86" s="242" t="s">
        <v>157</v>
      </c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</row>
    <row r="87" spans="1:60" s="14" customFormat="1" ht="15" outlineLevel="1">
      <c r="A87" s="243"/>
      <c r="B87" s="244"/>
      <c r="C87" s="361" t="s">
        <v>835</v>
      </c>
      <c r="D87" s="362"/>
      <c r="E87" s="362"/>
      <c r="F87" s="362"/>
      <c r="G87" s="362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2"/>
      <c r="Z87" s="242"/>
      <c r="AA87" s="242"/>
      <c r="AB87" s="242"/>
      <c r="AC87" s="242"/>
      <c r="AD87" s="242"/>
      <c r="AE87" s="242"/>
      <c r="AF87" s="242"/>
      <c r="AG87" s="242" t="s">
        <v>159</v>
      </c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</row>
    <row r="88" spans="1:60" s="14" customFormat="1" ht="22.5" outlineLevel="1">
      <c r="A88" s="234">
        <v>38</v>
      </c>
      <c r="B88" s="235" t="s">
        <v>836</v>
      </c>
      <c r="C88" s="213" t="s">
        <v>837</v>
      </c>
      <c r="D88" s="236" t="s">
        <v>188</v>
      </c>
      <c r="E88" s="237">
        <v>40</v>
      </c>
      <c r="F88" s="238"/>
      <c r="G88" s="239">
        <f>ROUND(E88*F88,2)</f>
        <v>0</v>
      </c>
      <c r="H88" s="238"/>
      <c r="I88" s="239">
        <f>ROUND(E88*H88,2)</f>
        <v>0</v>
      </c>
      <c r="J88" s="238"/>
      <c r="K88" s="239">
        <f>ROUND(E88*J88,2)</f>
        <v>0</v>
      </c>
      <c r="L88" s="239">
        <v>21</v>
      </c>
      <c r="M88" s="239">
        <f>G88*(1+L88/100)</f>
        <v>0</v>
      </c>
      <c r="N88" s="239">
        <v>3E-05</v>
      </c>
      <c r="O88" s="239">
        <f>ROUND(E88*N88,2)</f>
        <v>0</v>
      </c>
      <c r="P88" s="239">
        <v>0</v>
      </c>
      <c r="Q88" s="239">
        <f>ROUND(E88*P88,2)</f>
        <v>0</v>
      </c>
      <c r="R88" s="239" t="s">
        <v>746</v>
      </c>
      <c r="S88" s="239" t="s">
        <v>154</v>
      </c>
      <c r="T88" s="240" t="s">
        <v>155</v>
      </c>
      <c r="U88" s="241">
        <v>0.129</v>
      </c>
      <c r="V88" s="241">
        <f>ROUND(E88*U88,2)</f>
        <v>5.16</v>
      </c>
      <c r="W88" s="241"/>
      <c r="X88" s="241" t="s">
        <v>156</v>
      </c>
      <c r="Y88" s="242"/>
      <c r="Z88" s="242"/>
      <c r="AA88" s="242"/>
      <c r="AB88" s="242"/>
      <c r="AC88" s="242"/>
      <c r="AD88" s="242"/>
      <c r="AE88" s="242"/>
      <c r="AF88" s="242"/>
      <c r="AG88" s="242" t="s">
        <v>157</v>
      </c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</row>
    <row r="89" spans="1:60" s="14" customFormat="1" ht="15" outlineLevel="1">
      <c r="A89" s="243"/>
      <c r="B89" s="244"/>
      <c r="C89" s="359" t="s">
        <v>838</v>
      </c>
      <c r="D89" s="360"/>
      <c r="E89" s="360"/>
      <c r="F89" s="360"/>
      <c r="G89" s="360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2"/>
      <c r="Z89" s="242"/>
      <c r="AA89" s="242"/>
      <c r="AB89" s="242"/>
      <c r="AC89" s="242"/>
      <c r="AD89" s="242"/>
      <c r="AE89" s="242"/>
      <c r="AF89" s="242"/>
      <c r="AG89" s="242" t="s">
        <v>195</v>
      </c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</row>
    <row r="90" spans="1:60" s="14" customFormat="1" ht="22.5" outlineLevel="1">
      <c r="A90" s="234">
        <v>39</v>
      </c>
      <c r="B90" s="235" t="s">
        <v>839</v>
      </c>
      <c r="C90" s="213" t="s">
        <v>840</v>
      </c>
      <c r="D90" s="236" t="s">
        <v>188</v>
      </c>
      <c r="E90" s="237">
        <v>12</v>
      </c>
      <c r="F90" s="238"/>
      <c r="G90" s="239">
        <f>ROUND(E90*F90,2)</f>
        <v>0</v>
      </c>
      <c r="H90" s="238"/>
      <c r="I90" s="239">
        <f>ROUND(E90*H90,2)</f>
        <v>0</v>
      </c>
      <c r="J90" s="238"/>
      <c r="K90" s="239">
        <f>ROUND(E90*J90,2)</f>
        <v>0</v>
      </c>
      <c r="L90" s="239">
        <v>21</v>
      </c>
      <c r="M90" s="239">
        <f>G90*(1+L90/100)</f>
        <v>0</v>
      </c>
      <c r="N90" s="239">
        <v>6E-05</v>
      </c>
      <c r="O90" s="239">
        <f>ROUND(E90*N90,2)</f>
        <v>0</v>
      </c>
      <c r="P90" s="239">
        <v>0</v>
      </c>
      <c r="Q90" s="239">
        <f>ROUND(E90*P90,2)</f>
        <v>0</v>
      </c>
      <c r="R90" s="239" t="s">
        <v>746</v>
      </c>
      <c r="S90" s="239" t="s">
        <v>154</v>
      </c>
      <c r="T90" s="240" t="s">
        <v>155</v>
      </c>
      <c r="U90" s="241">
        <v>0.129</v>
      </c>
      <c r="V90" s="241">
        <f>ROUND(E90*U90,2)</f>
        <v>1.55</v>
      </c>
      <c r="W90" s="241"/>
      <c r="X90" s="241" t="s">
        <v>156</v>
      </c>
      <c r="Y90" s="242"/>
      <c r="Z90" s="242"/>
      <c r="AA90" s="242"/>
      <c r="AB90" s="242"/>
      <c r="AC90" s="242"/>
      <c r="AD90" s="242"/>
      <c r="AE90" s="242"/>
      <c r="AF90" s="242"/>
      <c r="AG90" s="242" t="s">
        <v>157</v>
      </c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</row>
    <row r="91" spans="1:60" s="14" customFormat="1" ht="15" outlineLevel="1">
      <c r="A91" s="243"/>
      <c r="B91" s="244"/>
      <c r="C91" s="359" t="s">
        <v>838</v>
      </c>
      <c r="D91" s="360"/>
      <c r="E91" s="360"/>
      <c r="F91" s="360"/>
      <c r="G91" s="360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2"/>
      <c r="Z91" s="242"/>
      <c r="AA91" s="242"/>
      <c r="AB91" s="242"/>
      <c r="AC91" s="242"/>
      <c r="AD91" s="242"/>
      <c r="AE91" s="242"/>
      <c r="AF91" s="242"/>
      <c r="AG91" s="242" t="s">
        <v>195</v>
      </c>
      <c r="AH91" s="242"/>
      <c r="AI91" s="242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</row>
    <row r="92" spans="1:60" s="14" customFormat="1" ht="22.5" outlineLevel="1">
      <c r="A92" s="234">
        <v>40</v>
      </c>
      <c r="B92" s="235" t="s">
        <v>841</v>
      </c>
      <c r="C92" s="213" t="s">
        <v>842</v>
      </c>
      <c r="D92" s="236" t="s">
        <v>188</v>
      </c>
      <c r="E92" s="237">
        <v>30</v>
      </c>
      <c r="F92" s="238"/>
      <c r="G92" s="239">
        <f>ROUND(E92*F92,2)</f>
        <v>0</v>
      </c>
      <c r="H92" s="238"/>
      <c r="I92" s="239">
        <f>ROUND(E92*H92,2)</f>
        <v>0</v>
      </c>
      <c r="J92" s="238"/>
      <c r="K92" s="239">
        <f>ROUND(E92*J92,2)</f>
        <v>0</v>
      </c>
      <c r="L92" s="239">
        <v>21</v>
      </c>
      <c r="M92" s="239">
        <f>G92*(1+L92/100)</f>
        <v>0</v>
      </c>
      <c r="N92" s="239">
        <v>4E-05</v>
      </c>
      <c r="O92" s="239">
        <f>ROUND(E92*N92,2)</f>
        <v>0</v>
      </c>
      <c r="P92" s="239">
        <v>0</v>
      </c>
      <c r="Q92" s="239">
        <f>ROUND(E92*P92,2)</f>
        <v>0</v>
      </c>
      <c r="R92" s="239" t="s">
        <v>746</v>
      </c>
      <c r="S92" s="239" t="s">
        <v>154</v>
      </c>
      <c r="T92" s="240" t="s">
        <v>155</v>
      </c>
      <c r="U92" s="241">
        <v>0.129</v>
      </c>
      <c r="V92" s="241">
        <f>ROUND(E92*U92,2)</f>
        <v>3.87</v>
      </c>
      <c r="W92" s="241"/>
      <c r="X92" s="241" t="s">
        <v>156</v>
      </c>
      <c r="Y92" s="242"/>
      <c r="Z92" s="242"/>
      <c r="AA92" s="242"/>
      <c r="AB92" s="242"/>
      <c r="AC92" s="242"/>
      <c r="AD92" s="242"/>
      <c r="AE92" s="242"/>
      <c r="AF92" s="242"/>
      <c r="AG92" s="242" t="s">
        <v>157</v>
      </c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</row>
    <row r="93" spans="1:60" s="14" customFormat="1" ht="15" outlineLevel="1">
      <c r="A93" s="243"/>
      <c r="B93" s="244"/>
      <c r="C93" s="359" t="s">
        <v>838</v>
      </c>
      <c r="D93" s="360"/>
      <c r="E93" s="360"/>
      <c r="F93" s="360"/>
      <c r="G93" s="360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2"/>
      <c r="Z93" s="242"/>
      <c r="AA93" s="242"/>
      <c r="AB93" s="242"/>
      <c r="AC93" s="242"/>
      <c r="AD93" s="242"/>
      <c r="AE93" s="242"/>
      <c r="AF93" s="242"/>
      <c r="AG93" s="242" t="s">
        <v>195</v>
      </c>
      <c r="AH93" s="242"/>
      <c r="AI93" s="242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</row>
    <row r="94" spans="1:60" s="14" customFormat="1" ht="22.5" outlineLevel="1">
      <c r="A94" s="234">
        <v>41</v>
      </c>
      <c r="B94" s="235" t="s">
        <v>843</v>
      </c>
      <c r="C94" s="213" t="s">
        <v>844</v>
      </c>
      <c r="D94" s="236" t="s">
        <v>188</v>
      </c>
      <c r="E94" s="237">
        <v>12</v>
      </c>
      <c r="F94" s="238"/>
      <c r="G94" s="239">
        <f>ROUND(E94*F94,2)</f>
        <v>0</v>
      </c>
      <c r="H94" s="238"/>
      <c r="I94" s="239">
        <f>ROUND(E94*H94,2)</f>
        <v>0</v>
      </c>
      <c r="J94" s="238"/>
      <c r="K94" s="239">
        <f>ROUND(E94*J94,2)</f>
        <v>0</v>
      </c>
      <c r="L94" s="239">
        <v>21</v>
      </c>
      <c r="M94" s="239">
        <f>G94*(1+L94/100)</f>
        <v>0</v>
      </c>
      <c r="N94" s="239">
        <v>8E-05</v>
      </c>
      <c r="O94" s="239">
        <f>ROUND(E94*N94,2)</f>
        <v>0</v>
      </c>
      <c r="P94" s="239">
        <v>0</v>
      </c>
      <c r="Q94" s="239">
        <f>ROUND(E94*P94,2)</f>
        <v>0</v>
      </c>
      <c r="R94" s="239" t="s">
        <v>746</v>
      </c>
      <c r="S94" s="239" t="s">
        <v>154</v>
      </c>
      <c r="T94" s="240" t="s">
        <v>155</v>
      </c>
      <c r="U94" s="241">
        <v>0.129</v>
      </c>
      <c r="V94" s="241">
        <f>ROUND(E94*U94,2)</f>
        <v>1.55</v>
      </c>
      <c r="W94" s="241"/>
      <c r="X94" s="241" t="s">
        <v>156</v>
      </c>
      <c r="Y94" s="242"/>
      <c r="Z94" s="242"/>
      <c r="AA94" s="242"/>
      <c r="AB94" s="242"/>
      <c r="AC94" s="242"/>
      <c r="AD94" s="242"/>
      <c r="AE94" s="242"/>
      <c r="AF94" s="242"/>
      <c r="AG94" s="242" t="s">
        <v>157</v>
      </c>
      <c r="AH94" s="242"/>
      <c r="AI94" s="242"/>
      <c r="AJ94" s="242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</row>
    <row r="95" spans="1:60" s="14" customFormat="1" ht="15" outlineLevel="1">
      <c r="A95" s="243"/>
      <c r="B95" s="244"/>
      <c r="C95" s="359" t="s">
        <v>838</v>
      </c>
      <c r="D95" s="360"/>
      <c r="E95" s="360"/>
      <c r="F95" s="360"/>
      <c r="G95" s="360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2"/>
      <c r="Z95" s="242"/>
      <c r="AA95" s="242"/>
      <c r="AB95" s="242"/>
      <c r="AC95" s="242"/>
      <c r="AD95" s="242"/>
      <c r="AE95" s="242"/>
      <c r="AF95" s="242"/>
      <c r="AG95" s="242" t="s">
        <v>195</v>
      </c>
      <c r="AH95" s="242"/>
      <c r="AI95" s="242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</row>
    <row r="96" spans="1:60" s="14" customFormat="1" ht="15" outlineLevel="1">
      <c r="A96" s="234">
        <v>42</v>
      </c>
      <c r="B96" s="235" t="s">
        <v>845</v>
      </c>
      <c r="C96" s="213" t="s">
        <v>846</v>
      </c>
      <c r="D96" s="236" t="s">
        <v>152</v>
      </c>
      <c r="E96" s="237">
        <v>37</v>
      </c>
      <c r="F96" s="238"/>
      <c r="G96" s="239">
        <f>ROUND(E96*F96,2)</f>
        <v>0</v>
      </c>
      <c r="H96" s="238"/>
      <c r="I96" s="239">
        <f>ROUND(E96*H96,2)</f>
        <v>0</v>
      </c>
      <c r="J96" s="238"/>
      <c r="K96" s="239">
        <f>ROUND(E96*J96,2)</f>
        <v>0</v>
      </c>
      <c r="L96" s="239">
        <v>21</v>
      </c>
      <c r="M96" s="239">
        <f>G96*(1+L96/100)</f>
        <v>0</v>
      </c>
      <c r="N96" s="239">
        <v>0</v>
      </c>
      <c r="O96" s="239">
        <f>ROUND(E96*N96,2)</f>
        <v>0</v>
      </c>
      <c r="P96" s="239">
        <v>0</v>
      </c>
      <c r="Q96" s="239">
        <f>ROUND(E96*P96,2)</f>
        <v>0</v>
      </c>
      <c r="R96" s="239" t="s">
        <v>746</v>
      </c>
      <c r="S96" s="239" t="s">
        <v>154</v>
      </c>
      <c r="T96" s="240" t="s">
        <v>155</v>
      </c>
      <c r="U96" s="241">
        <v>0.425</v>
      </c>
      <c r="V96" s="241">
        <f>ROUND(E96*U96,2)</f>
        <v>15.73</v>
      </c>
      <c r="W96" s="241"/>
      <c r="X96" s="241" t="s">
        <v>156</v>
      </c>
      <c r="Y96" s="242"/>
      <c r="Z96" s="242"/>
      <c r="AA96" s="242"/>
      <c r="AB96" s="242"/>
      <c r="AC96" s="242"/>
      <c r="AD96" s="242"/>
      <c r="AE96" s="242"/>
      <c r="AF96" s="242"/>
      <c r="AG96" s="242" t="s">
        <v>157</v>
      </c>
      <c r="AH96" s="242"/>
      <c r="AI96" s="242"/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</row>
    <row r="97" spans="1:60" s="14" customFormat="1" ht="15" outlineLevel="1">
      <c r="A97" s="243"/>
      <c r="B97" s="244"/>
      <c r="C97" s="224" t="s">
        <v>847</v>
      </c>
      <c r="D97" s="225"/>
      <c r="E97" s="226">
        <v>7</v>
      </c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2"/>
      <c r="Z97" s="242"/>
      <c r="AA97" s="242"/>
      <c r="AB97" s="242"/>
      <c r="AC97" s="242"/>
      <c r="AD97" s="242"/>
      <c r="AE97" s="242"/>
      <c r="AF97" s="242"/>
      <c r="AG97" s="242" t="s">
        <v>161</v>
      </c>
      <c r="AH97" s="242">
        <v>0</v>
      </c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  <c r="BA97" s="242"/>
      <c r="BB97" s="242"/>
      <c r="BC97" s="242"/>
      <c r="BD97" s="242"/>
      <c r="BE97" s="242"/>
      <c r="BF97" s="242"/>
      <c r="BG97" s="242"/>
      <c r="BH97" s="242"/>
    </row>
    <row r="98" spans="1:60" s="14" customFormat="1" ht="15" outlineLevel="1">
      <c r="A98" s="243"/>
      <c r="B98" s="244"/>
      <c r="C98" s="224" t="s">
        <v>848</v>
      </c>
      <c r="D98" s="225"/>
      <c r="E98" s="226">
        <v>16</v>
      </c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2"/>
      <c r="Z98" s="242"/>
      <c r="AA98" s="242"/>
      <c r="AB98" s="242"/>
      <c r="AC98" s="242"/>
      <c r="AD98" s="242"/>
      <c r="AE98" s="242"/>
      <c r="AF98" s="242"/>
      <c r="AG98" s="242" t="s">
        <v>161</v>
      </c>
      <c r="AH98" s="242">
        <v>0</v>
      </c>
      <c r="AI98" s="242"/>
      <c r="AJ98" s="242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242"/>
      <c r="AV98" s="242"/>
      <c r="AW98" s="242"/>
      <c r="AX98" s="242"/>
      <c r="AY98" s="242"/>
      <c r="AZ98" s="242"/>
      <c r="BA98" s="242"/>
      <c r="BB98" s="242"/>
      <c r="BC98" s="242"/>
      <c r="BD98" s="242"/>
      <c r="BE98" s="242"/>
      <c r="BF98" s="242"/>
      <c r="BG98" s="242"/>
      <c r="BH98" s="242"/>
    </row>
    <row r="99" spans="1:60" s="14" customFormat="1" ht="15" outlineLevel="1">
      <c r="A99" s="243"/>
      <c r="B99" s="244"/>
      <c r="C99" s="224" t="s">
        <v>849</v>
      </c>
      <c r="D99" s="225"/>
      <c r="E99" s="226">
        <v>10</v>
      </c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2"/>
      <c r="Z99" s="242"/>
      <c r="AA99" s="242"/>
      <c r="AB99" s="242"/>
      <c r="AC99" s="242"/>
      <c r="AD99" s="242"/>
      <c r="AE99" s="242"/>
      <c r="AF99" s="242"/>
      <c r="AG99" s="242" t="s">
        <v>161</v>
      </c>
      <c r="AH99" s="242">
        <v>0</v>
      </c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2"/>
      <c r="AV99" s="242"/>
      <c r="AW99" s="242"/>
      <c r="AX99" s="242"/>
      <c r="AY99" s="242"/>
      <c r="AZ99" s="242"/>
      <c r="BA99" s="242"/>
      <c r="BB99" s="242"/>
      <c r="BC99" s="242"/>
      <c r="BD99" s="242"/>
      <c r="BE99" s="242"/>
      <c r="BF99" s="242"/>
      <c r="BG99" s="242"/>
      <c r="BH99" s="242"/>
    </row>
    <row r="100" spans="1:60" s="14" customFormat="1" ht="15" outlineLevel="1">
      <c r="A100" s="243"/>
      <c r="B100" s="244"/>
      <c r="C100" s="224" t="s">
        <v>850</v>
      </c>
      <c r="D100" s="225"/>
      <c r="E100" s="226">
        <v>4</v>
      </c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2"/>
      <c r="Z100" s="242"/>
      <c r="AA100" s="242"/>
      <c r="AB100" s="242"/>
      <c r="AC100" s="242"/>
      <c r="AD100" s="242"/>
      <c r="AE100" s="242"/>
      <c r="AF100" s="242"/>
      <c r="AG100" s="242" t="s">
        <v>161</v>
      </c>
      <c r="AH100" s="242">
        <v>0</v>
      </c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242"/>
      <c r="AV100" s="242"/>
      <c r="AW100" s="242"/>
      <c r="AX100" s="242"/>
      <c r="AY100" s="242"/>
      <c r="AZ100" s="242"/>
      <c r="BA100" s="242"/>
      <c r="BB100" s="242"/>
      <c r="BC100" s="242"/>
      <c r="BD100" s="242"/>
      <c r="BE100" s="242"/>
      <c r="BF100" s="242"/>
      <c r="BG100" s="242"/>
      <c r="BH100" s="242"/>
    </row>
    <row r="101" spans="1:60" s="14" customFormat="1" ht="15" outlineLevel="1">
      <c r="A101" s="252">
        <v>43</v>
      </c>
      <c r="B101" s="253" t="s">
        <v>851</v>
      </c>
      <c r="C101" s="223" t="s">
        <v>852</v>
      </c>
      <c r="D101" s="254" t="s">
        <v>152</v>
      </c>
      <c r="E101" s="255">
        <v>6</v>
      </c>
      <c r="F101" s="256"/>
      <c r="G101" s="257">
        <f>ROUND(E101*F101,2)</f>
        <v>0</v>
      </c>
      <c r="H101" s="256"/>
      <c r="I101" s="257">
        <f>ROUND(E101*H101,2)</f>
        <v>0</v>
      </c>
      <c r="J101" s="256"/>
      <c r="K101" s="257">
        <f>ROUND(E101*J101,2)</f>
        <v>0</v>
      </c>
      <c r="L101" s="257">
        <v>21</v>
      </c>
      <c r="M101" s="257">
        <f>G101*(1+L101/100)</f>
        <v>0</v>
      </c>
      <c r="N101" s="257">
        <v>0.00031</v>
      </c>
      <c r="O101" s="257">
        <f>ROUND(E101*N101,2)</f>
        <v>0</v>
      </c>
      <c r="P101" s="257">
        <v>0</v>
      </c>
      <c r="Q101" s="257">
        <f>ROUND(E101*P101,2)</f>
        <v>0</v>
      </c>
      <c r="R101" s="257" t="s">
        <v>746</v>
      </c>
      <c r="S101" s="257" t="s">
        <v>154</v>
      </c>
      <c r="T101" s="258" t="s">
        <v>155</v>
      </c>
      <c r="U101" s="241">
        <v>0.207</v>
      </c>
      <c r="V101" s="241">
        <f>ROUND(E101*U101,2)</f>
        <v>1.24</v>
      </c>
      <c r="W101" s="241"/>
      <c r="X101" s="241" t="s">
        <v>156</v>
      </c>
      <c r="Y101" s="242"/>
      <c r="Z101" s="242"/>
      <c r="AA101" s="242"/>
      <c r="AB101" s="242"/>
      <c r="AC101" s="242"/>
      <c r="AD101" s="242"/>
      <c r="AE101" s="242"/>
      <c r="AF101" s="242"/>
      <c r="AG101" s="242" t="s">
        <v>157</v>
      </c>
      <c r="AH101" s="242"/>
      <c r="AI101" s="242"/>
      <c r="AJ101" s="242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242"/>
      <c r="AV101" s="242"/>
      <c r="AW101" s="242"/>
      <c r="AX101" s="242"/>
      <c r="AY101" s="242"/>
      <c r="AZ101" s="242"/>
      <c r="BA101" s="242"/>
      <c r="BB101" s="242"/>
      <c r="BC101" s="242"/>
      <c r="BD101" s="242"/>
      <c r="BE101" s="242"/>
      <c r="BF101" s="242"/>
      <c r="BG101" s="242"/>
      <c r="BH101" s="242"/>
    </row>
    <row r="102" spans="1:60" s="14" customFormat="1" ht="15" outlineLevel="1">
      <c r="A102" s="234">
        <v>44</v>
      </c>
      <c r="B102" s="235" t="s">
        <v>853</v>
      </c>
      <c r="C102" s="213" t="s">
        <v>854</v>
      </c>
      <c r="D102" s="236" t="s">
        <v>188</v>
      </c>
      <c r="E102" s="237">
        <v>96</v>
      </c>
      <c r="F102" s="238"/>
      <c r="G102" s="239">
        <f>ROUND(E102*F102,2)</f>
        <v>0</v>
      </c>
      <c r="H102" s="238"/>
      <c r="I102" s="239">
        <f>ROUND(E102*H102,2)</f>
        <v>0</v>
      </c>
      <c r="J102" s="238"/>
      <c r="K102" s="239">
        <f>ROUND(E102*J102,2)</f>
        <v>0</v>
      </c>
      <c r="L102" s="239">
        <v>21</v>
      </c>
      <c r="M102" s="239">
        <f>G102*(1+L102/100)</f>
        <v>0</v>
      </c>
      <c r="N102" s="239">
        <v>0</v>
      </c>
      <c r="O102" s="239">
        <f>ROUND(E102*N102,2)</f>
        <v>0</v>
      </c>
      <c r="P102" s="239">
        <v>0</v>
      </c>
      <c r="Q102" s="239">
        <f>ROUND(E102*P102,2)</f>
        <v>0</v>
      </c>
      <c r="R102" s="239" t="s">
        <v>746</v>
      </c>
      <c r="S102" s="239" t="s">
        <v>154</v>
      </c>
      <c r="T102" s="240" t="s">
        <v>155</v>
      </c>
      <c r="U102" s="241">
        <v>0.029</v>
      </c>
      <c r="V102" s="241">
        <f>ROUND(E102*U102,2)</f>
        <v>2.78</v>
      </c>
      <c r="W102" s="241"/>
      <c r="X102" s="241" t="s">
        <v>156</v>
      </c>
      <c r="Y102" s="242"/>
      <c r="Z102" s="242"/>
      <c r="AA102" s="242"/>
      <c r="AB102" s="242"/>
      <c r="AC102" s="242"/>
      <c r="AD102" s="242"/>
      <c r="AE102" s="242"/>
      <c r="AF102" s="242"/>
      <c r="AG102" s="242" t="s">
        <v>157</v>
      </c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242"/>
      <c r="AV102" s="242"/>
      <c r="AW102" s="242"/>
      <c r="AX102" s="242"/>
      <c r="AY102" s="242"/>
      <c r="AZ102" s="242"/>
      <c r="BA102" s="242"/>
      <c r="BB102" s="242"/>
      <c r="BC102" s="242"/>
      <c r="BD102" s="242"/>
      <c r="BE102" s="242"/>
      <c r="BF102" s="242"/>
      <c r="BG102" s="242"/>
      <c r="BH102" s="242"/>
    </row>
    <row r="103" spans="1:60" s="14" customFormat="1" ht="15" outlineLevel="1">
      <c r="A103" s="243"/>
      <c r="B103" s="244"/>
      <c r="C103" s="359" t="s">
        <v>855</v>
      </c>
      <c r="D103" s="360"/>
      <c r="E103" s="360"/>
      <c r="F103" s="360"/>
      <c r="G103" s="360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2"/>
      <c r="Z103" s="242"/>
      <c r="AA103" s="242"/>
      <c r="AB103" s="242"/>
      <c r="AC103" s="242"/>
      <c r="AD103" s="242"/>
      <c r="AE103" s="242"/>
      <c r="AF103" s="242"/>
      <c r="AG103" s="242" t="s">
        <v>195</v>
      </c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42"/>
      <c r="BG103" s="242"/>
      <c r="BH103" s="242"/>
    </row>
    <row r="104" spans="1:60" s="14" customFormat="1" ht="15" outlineLevel="1">
      <c r="A104" s="243"/>
      <c r="B104" s="244"/>
      <c r="C104" s="224" t="s">
        <v>856</v>
      </c>
      <c r="D104" s="225"/>
      <c r="E104" s="226">
        <v>96</v>
      </c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2"/>
      <c r="Z104" s="242"/>
      <c r="AA104" s="242"/>
      <c r="AB104" s="242"/>
      <c r="AC104" s="242"/>
      <c r="AD104" s="242"/>
      <c r="AE104" s="242"/>
      <c r="AF104" s="242"/>
      <c r="AG104" s="242" t="s">
        <v>161</v>
      </c>
      <c r="AH104" s="242">
        <v>0</v>
      </c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42"/>
      <c r="AX104" s="242"/>
      <c r="AY104" s="242"/>
      <c r="AZ104" s="242"/>
      <c r="BA104" s="242"/>
      <c r="BB104" s="242"/>
      <c r="BC104" s="242"/>
      <c r="BD104" s="242"/>
      <c r="BE104" s="242"/>
      <c r="BF104" s="242"/>
      <c r="BG104" s="242"/>
      <c r="BH104" s="242"/>
    </row>
    <row r="105" spans="1:60" s="14" customFormat="1" ht="15" outlineLevel="1">
      <c r="A105" s="234">
        <v>45</v>
      </c>
      <c r="B105" s="235" t="s">
        <v>857</v>
      </c>
      <c r="C105" s="213" t="s">
        <v>858</v>
      </c>
      <c r="D105" s="236" t="s">
        <v>188</v>
      </c>
      <c r="E105" s="237">
        <v>96</v>
      </c>
      <c r="F105" s="238"/>
      <c r="G105" s="239">
        <f>ROUND(E105*F105,2)</f>
        <v>0</v>
      </c>
      <c r="H105" s="238"/>
      <c r="I105" s="239">
        <f>ROUND(E105*H105,2)</f>
        <v>0</v>
      </c>
      <c r="J105" s="238"/>
      <c r="K105" s="239">
        <f>ROUND(E105*J105,2)</f>
        <v>0</v>
      </c>
      <c r="L105" s="239">
        <v>21</v>
      </c>
      <c r="M105" s="239">
        <f>G105*(1+L105/100)</f>
        <v>0</v>
      </c>
      <c r="N105" s="239">
        <v>1E-05</v>
      </c>
      <c r="O105" s="239">
        <f>ROUND(E105*N105,2)</f>
        <v>0</v>
      </c>
      <c r="P105" s="239">
        <v>0</v>
      </c>
      <c r="Q105" s="239">
        <f>ROUND(E105*P105,2)</f>
        <v>0</v>
      </c>
      <c r="R105" s="239" t="s">
        <v>746</v>
      </c>
      <c r="S105" s="239" t="s">
        <v>154</v>
      </c>
      <c r="T105" s="240" t="s">
        <v>155</v>
      </c>
      <c r="U105" s="241">
        <v>0.062</v>
      </c>
      <c r="V105" s="241">
        <f>ROUND(E105*U105,2)</f>
        <v>5.95</v>
      </c>
      <c r="W105" s="241"/>
      <c r="X105" s="241" t="s">
        <v>156</v>
      </c>
      <c r="Y105" s="242"/>
      <c r="Z105" s="242"/>
      <c r="AA105" s="242"/>
      <c r="AB105" s="242"/>
      <c r="AC105" s="242"/>
      <c r="AD105" s="242"/>
      <c r="AE105" s="242"/>
      <c r="AF105" s="242"/>
      <c r="AG105" s="242" t="s">
        <v>157</v>
      </c>
      <c r="AH105" s="242"/>
      <c r="AI105" s="242"/>
      <c r="AJ105" s="242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242"/>
      <c r="BD105" s="242"/>
      <c r="BE105" s="242"/>
      <c r="BF105" s="242"/>
      <c r="BG105" s="242"/>
      <c r="BH105" s="242"/>
    </row>
    <row r="106" spans="1:60" s="14" customFormat="1" ht="15" outlineLevel="1">
      <c r="A106" s="243"/>
      <c r="B106" s="244"/>
      <c r="C106" s="359" t="s">
        <v>859</v>
      </c>
      <c r="D106" s="360"/>
      <c r="E106" s="360"/>
      <c r="F106" s="360"/>
      <c r="G106" s="360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2"/>
      <c r="Z106" s="242"/>
      <c r="AA106" s="242"/>
      <c r="AB106" s="242"/>
      <c r="AC106" s="242"/>
      <c r="AD106" s="242"/>
      <c r="AE106" s="242"/>
      <c r="AF106" s="242"/>
      <c r="AG106" s="242" t="s">
        <v>195</v>
      </c>
      <c r="AH106" s="242"/>
      <c r="AI106" s="242"/>
      <c r="AJ106" s="242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242"/>
      <c r="AV106" s="242"/>
      <c r="AW106" s="242"/>
      <c r="AX106" s="242"/>
      <c r="AY106" s="242"/>
      <c r="AZ106" s="242"/>
      <c r="BA106" s="242"/>
      <c r="BB106" s="242"/>
      <c r="BC106" s="242"/>
      <c r="BD106" s="242"/>
      <c r="BE106" s="242"/>
      <c r="BF106" s="242"/>
      <c r="BG106" s="242"/>
      <c r="BH106" s="242"/>
    </row>
    <row r="107" spans="1:60" s="14" customFormat="1" ht="22.5" outlineLevel="1">
      <c r="A107" s="234">
        <v>46</v>
      </c>
      <c r="B107" s="235" t="s">
        <v>860</v>
      </c>
      <c r="C107" s="213" t="s">
        <v>861</v>
      </c>
      <c r="D107" s="236" t="s">
        <v>491</v>
      </c>
      <c r="E107" s="237">
        <v>0.4257</v>
      </c>
      <c r="F107" s="238"/>
      <c r="G107" s="239">
        <f>ROUND(E107*F107,2)</f>
        <v>0</v>
      </c>
      <c r="H107" s="238"/>
      <c r="I107" s="239">
        <f>ROUND(E107*H107,2)</f>
        <v>0</v>
      </c>
      <c r="J107" s="238"/>
      <c r="K107" s="239">
        <f>ROUND(E107*J107,2)</f>
        <v>0</v>
      </c>
      <c r="L107" s="239">
        <v>21</v>
      </c>
      <c r="M107" s="239">
        <f>G107*(1+L107/100)</f>
        <v>0</v>
      </c>
      <c r="N107" s="239">
        <v>0</v>
      </c>
      <c r="O107" s="239">
        <f>ROUND(E107*N107,2)</f>
        <v>0</v>
      </c>
      <c r="P107" s="239">
        <v>0</v>
      </c>
      <c r="Q107" s="239">
        <f>ROUND(E107*P107,2)</f>
        <v>0</v>
      </c>
      <c r="R107" s="239" t="s">
        <v>746</v>
      </c>
      <c r="S107" s="239" t="s">
        <v>154</v>
      </c>
      <c r="T107" s="240" t="s">
        <v>155</v>
      </c>
      <c r="U107" s="241">
        <v>1.327</v>
      </c>
      <c r="V107" s="241">
        <f>ROUND(E107*U107,2)</f>
        <v>0.56</v>
      </c>
      <c r="W107" s="241"/>
      <c r="X107" s="241" t="s">
        <v>492</v>
      </c>
      <c r="Y107" s="242"/>
      <c r="Z107" s="242"/>
      <c r="AA107" s="242"/>
      <c r="AB107" s="242"/>
      <c r="AC107" s="242"/>
      <c r="AD107" s="242"/>
      <c r="AE107" s="242"/>
      <c r="AF107" s="242"/>
      <c r="AG107" s="242" t="s">
        <v>493</v>
      </c>
      <c r="AH107" s="242"/>
      <c r="AI107" s="242"/>
      <c r="AJ107" s="242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42"/>
      <c r="AU107" s="242"/>
      <c r="AV107" s="242"/>
      <c r="AW107" s="242"/>
      <c r="AX107" s="242"/>
      <c r="AY107" s="242"/>
      <c r="AZ107" s="242"/>
      <c r="BA107" s="242"/>
      <c r="BB107" s="242"/>
      <c r="BC107" s="242"/>
      <c r="BD107" s="242"/>
      <c r="BE107" s="242"/>
      <c r="BF107" s="242"/>
      <c r="BG107" s="242"/>
      <c r="BH107" s="242"/>
    </row>
    <row r="108" spans="1:60" s="14" customFormat="1" ht="15" outlineLevel="1">
      <c r="A108" s="243"/>
      <c r="B108" s="244"/>
      <c r="C108" s="361" t="s">
        <v>606</v>
      </c>
      <c r="D108" s="362"/>
      <c r="E108" s="362"/>
      <c r="F108" s="362"/>
      <c r="G108" s="362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2"/>
      <c r="Z108" s="242"/>
      <c r="AA108" s="242"/>
      <c r="AB108" s="242"/>
      <c r="AC108" s="242"/>
      <c r="AD108" s="242"/>
      <c r="AE108" s="242"/>
      <c r="AF108" s="242"/>
      <c r="AG108" s="242" t="s">
        <v>159</v>
      </c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42"/>
      <c r="AU108" s="242"/>
      <c r="AV108" s="242"/>
      <c r="AW108" s="242"/>
      <c r="AX108" s="242"/>
      <c r="AY108" s="242"/>
      <c r="AZ108" s="242"/>
      <c r="BA108" s="242"/>
      <c r="BB108" s="242"/>
      <c r="BC108" s="242"/>
      <c r="BD108" s="242"/>
      <c r="BE108" s="242"/>
      <c r="BF108" s="242"/>
      <c r="BG108" s="242"/>
      <c r="BH108" s="242"/>
    </row>
    <row r="109" spans="1:33" s="14" customFormat="1" ht="25.5">
      <c r="A109" s="245" t="s">
        <v>148</v>
      </c>
      <c r="B109" s="246" t="s">
        <v>91</v>
      </c>
      <c r="C109" s="205" t="s">
        <v>92</v>
      </c>
      <c r="D109" s="247"/>
      <c r="E109" s="248"/>
      <c r="F109" s="249"/>
      <c r="G109" s="249">
        <f>SUMIF(AG110:AG147,"&lt;&gt;NOR",G110:G147)</f>
        <v>0</v>
      </c>
      <c r="H109" s="249"/>
      <c r="I109" s="249">
        <f>SUM(I110:I147)</f>
        <v>0</v>
      </c>
      <c r="J109" s="249"/>
      <c r="K109" s="249">
        <f>SUM(K110:K147)</f>
        <v>0</v>
      </c>
      <c r="L109" s="249"/>
      <c r="M109" s="249">
        <f>SUM(M110:M147)</f>
        <v>0</v>
      </c>
      <c r="N109" s="249"/>
      <c r="O109" s="249">
        <f>SUM(O110:O147)</f>
        <v>0.54</v>
      </c>
      <c r="P109" s="249"/>
      <c r="Q109" s="249">
        <f>SUM(Q110:Q147)</f>
        <v>0</v>
      </c>
      <c r="R109" s="249"/>
      <c r="S109" s="249"/>
      <c r="T109" s="250"/>
      <c r="U109" s="251"/>
      <c r="V109" s="251">
        <f>SUM(V110:V147)</f>
        <v>69.83</v>
      </c>
      <c r="W109" s="251"/>
      <c r="X109" s="251"/>
      <c r="AG109" s="14" t="s">
        <v>149</v>
      </c>
    </row>
    <row r="110" spans="1:60" s="14" customFormat="1" ht="22.5" outlineLevel="1">
      <c r="A110" s="252">
        <v>47</v>
      </c>
      <c r="B110" s="253" t="s">
        <v>862</v>
      </c>
      <c r="C110" s="223" t="s">
        <v>863</v>
      </c>
      <c r="D110" s="254" t="s">
        <v>767</v>
      </c>
      <c r="E110" s="255">
        <v>7</v>
      </c>
      <c r="F110" s="256"/>
      <c r="G110" s="257">
        <f aca="true" t="shared" si="0" ref="G110:G119">ROUND(E110*F110,2)</f>
        <v>0</v>
      </c>
      <c r="H110" s="256"/>
      <c r="I110" s="257">
        <f aca="true" t="shared" si="1" ref="I110:I119">ROUND(E110*H110,2)</f>
        <v>0</v>
      </c>
      <c r="J110" s="256"/>
      <c r="K110" s="257">
        <f aca="true" t="shared" si="2" ref="K110:K119">ROUND(E110*J110,2)</f>
        <v>0</v>
      </c>
      <c r="L110" s="257">
        <v>21</v>
      </c>
      <c r="M110" s="257">
        <f aca="true" t="shared" si="3" ref="M110:M119">G110*(1+L110/100)</f>
        <v>0</v>
      </c>
      <c r="N110" s="257">
        <v>0.00089</v>
      </c>
      <c r="O110" s="257">
        <f aca="true" t="shared" si="4" ref="O110:O119">ROUND(E110*N110,2)</f>
        <v>0.01</v>
      </c>
      <c r="P110" s="257">
        <v>0</v>
      </c>
      <c r="Q110" s="257">
        <f aca="true" t="shared" si="5" ref="Q110:Q119">ROUND(E110*P110,2)</f>
        <v>0</v>
      </c>
      <c r="R110" s="257" t="s">
        <v>746</v>
      </c>
      <c r="S110" s="257" t="s">
        <v>154</v>
      </c>
      <c r="T110" s="258" t="s">
        <v>155</v>
      </c>
      <c r="U110" s="241">
        <v>1.12</v>
      </c>
      <c r="V110" s="241">
        <f aca="true" t="shared" si="6" ref="V110:V119">ROUND(E110*U110,2)</f>
        <v>7.84</v>
      </c>
      <c r="W110" s="241"/>
      <c r="X110" s="241" t="s">
        <v>156</v>
      </c>
      <c r="Y110" s="242"/>
      <c r="Z110" s="242"/>
      <c r="AA110" s="242"/>
      <c r="AB110" s="242"/>
      <c r="AC110" s="242"/>
      <c r="AD110" s="242"/>
      <c r="AE110" s="242"/>
      <c r="AF110" s="242"/>
      <c r="AG110" s="242" t="s">
        <v>157</v>
      </c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42"/>
      <c r="BE110" s="242"/>
      <c r="BF110" s="242"/>
      <c r="BG110" s="242"/>
      <c r="BH110" s="242"/>
    </row>
    <row r="111" spans="1:60" s="14" customFormat="1" ht="22.5" outlineLevel="1">
      <c r="A111" s="252">
        <v>48</v>
      </c>
      <c r="B111" s="253" t="s">
        <v>864</v>
      </c>
      <c r="C111" s="223" t="s">
        <v>865</v>
      </c>
      <c r="D111" s="254" t="s">
        <v>152</v>
      </c>
      <c r="E111" s="255">
        <v>6</v>
      </c>
      <c r="F111" s="256"/>
      <c r="G111" s="257">
        <f t="shared" si="0"/>
        <v>0</v>
      </c>
      <c r="H111" s="256"/>
      <c r="I111" s="257">
        <f t="shared" si="1"/>
        <v>0</v>
      </c>
      <c r="J111" s="256"/>
      <c r="K111" s="257">
        <f t="shared" si="2"/>
        <v>0</v>
      </c>
      <c r="L111" s="257">
        <v>21</v>
      </c>
      <c r="M111" s="257">
        <f t="shared" si="3"/>
        <v>0</v>
      </c>
      <c r="N111" s="257">
        <v>0.0155</v>
      </c>
      <c r="O111" s="257">
        <f t="shared" si="4"/>
        <v>0.09</v>
      </c>
      <c r="P111" s="257">
        <v>0</v>
      </c>
      <c r="Q111" s="257">
        <f t="shared" si="5"/>
        <v>0</v>
      </c>
      <c r="R111" s="257" t="s">
        <v>550</v>
      </c>
      <c r="S111" s="257" t="s">
        <v>154</v>
      </c>
      <c r="T111" s="258" t="s">
        <v>155</v>
      </c>
      <c r="U111" s="241">
        <v>0</v>
      </c>
      <c r="V111" s="241">
        <f t="shared" si="6"/>
        <v>0</v>
      </c>
      <c r="W111" s="241"/>
      <c r="X111" s="241" t="s">
        <v>376</v>
      </c>
      <c r="Y111" s="242"/>
      <c r="Z111" s="242"/>
      <c r="AA111" s="242"/>
      <c r="AB111" s="242"/>
      <c r="AC111" s="242"/>
      <c r="AD111" s="242"/>
      <c r="AE111" s="242"/>
      <c r="AF111" s="242"/>
      <c r="AG111" s="242" t="s">
        <v>377</v>
      </c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2"/>
      <c r="AU111" s="242"/>
      <c r="AV111" s="242"/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</row>
    <row r="112" spans="1:60" s="14" customFormat="1" ht="22.5" outlineLevel="1">
      <c r="A112" s="252">
        <v>49</v>
      </c>
      <c r="B112" s="253" t="s">
        <v>866</v>
      </c>
      <c r="C112" s="223" t="s">
        <v>867</v>
      </c>
      <c r="D112" s="254" t="s">
        <v>152</v>
      </c>
      <c r="E112" s="255">
        <v>1</v>
      </c>
      <c r="F112" s="256"/>
      <c r="G112" s="257">
        <f t="shared" si="0"/>
        <v>0</v>
      </c>
      <c r="H112" s="256"/>
      <c r="I112" s="257">
        <f t="shared" si="1"/>
        <v>0</v>
      </c>
      <c r="J112" s="256"/>
      <c r="K112" s="257">
        <f t="shared" si="2"/>
        <v>0</v>
      </c>
      <c r="L112" s="257">
        <v>21</v>
      </c>
      <c r="M112" s="257">
        <f t="shared" si="3"/>
        <v>0</v>
      </c>
      <c r="N112" s="257">
        <v>0.017</v>
      </c>
      <c r="O112" s="257">
        <f t="shared" si="4"/>
        <v>0.02</v>
      </c>
      <c r="P112" s="257">
        <v>0</v>
      </c>
      <c r="Q112" s="257">
        <f t="shared" si="5"/>
        <v>0</v>
      </c>
      <c r="R112" s="257" t="s">
        <v>550</v>
      </c>
      <c r="S112" s="257" t="s">
        <v>154</v>
      </c>
      <c r="T112" s="258" t="s">
        <v>155</v>
      </c>
      <c r="U112" s="241">
        <v>0</v>
      </c>
      <c r="V112" s="241">
        <f t="shared" si="6"/>
        <v>0</v>
      </c>
      <c r="W112" s="241"/>
      <c r="X112" s="241" t="s">
        <v>376</v>
      </c>
      <c r="Y112" s="242"/>
      <c r="Z112" s="242"/>
      <c r="AA112" s="242"/>
      <c r="AB112" s="242"/>
      <c r="AC112" s="242"/>
      <c r="AD112" s="242"/>
      <c r="AE112" s="242"/>
      <c r="AF112" s="242"/>
      <c r="AG112" s="242" t="s">
        <v>377</v>
      </c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  <c r="BH112" s="242"/>
    </row>
    <row r="113" spans="1:60" s="14" customFormat="1" ht="15" outlineLevel="1">
      <c r="A113" s="252">
        <v>50</v>
      </c>
      <c r="B113" s="253" t="s">
        <v>868</v>
      </c>
      <c r="C113" s="223" t="s">
        <v>869</v>
      </c>
      <c r="D113" s="254" t="s">
        <v>152</v>
      </c>
      <c r="E113" s="255">
        <v>6</v>
      </c>
      <c r="F113" s="256"/>
      <c r="G113" s="257">
        <f t="shared" si="0"/>
        <v>0</v>
      </c>
      <c r="H113" s="256"/>
      <c r="I113" s="257">
        <f t="shared" si="1"/>
        <v>0</v>
      </c>
      <c r="J113" s="256"/>
      <c r="K113" s="257">
        <f t="shared" si="2"/>
        <v>0</v>
      </c>
      <c r="L113" s="257">
        <v>21</v>
      </c>
      <c r="M113" s="257">
        <f t="shared" si="3"/>
        <v>0</v>
      </c>
      <c r="N113" s="257">
        <v>0.00133</v>
      </c>
      <c r="O113" s="257">
        <f t="shared" si="4"/>
        <v>0.01</v>
      </c>
      <c r="P113" s="257">
        <v>0</v>
      </c>
      <c r="Q113" s="257">
        <f t="shared" si="5"/>
        <v>0</v>
      </c>
      <c r="R113" s="257" t="s">
        <v>550</v>
      </c>
      <c r="S113" s="257" t="s">
        <v>154</v>
      </c>
      <c r="T113" s="258" t="s">
        <v>155</v>
      </c>
      <c r="U113" s="241">
        <v>0</v>
      </c>
      <c r="V113" s="241">
        <f t="shared" si="6"/>
        <v>0</v>
      </c>
      <c r="W113" s="241"/>
      <c r="X113" s="241" t="s">
        <v>376</v>
      </c>
      <c r="Y113" s="242"/>
      <c r="Z113" s="242"/>
      <c r="AA113" s="242"/>
      <c r="AB113" s="242"/>
      <c r="AC113" s="242"/>
      <c r="AD113" s="242"/>
      <c r="AE113" s="242"/>
      <c r="AF113" s="242"/>
      <c r="AG113" s="242" t="s">
        <v>377</v>
      </c>
      <c r="AH113" s="242"/>
      <c r="AI113" s="242"/>
      <c r="AJ113" s="242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242"/>
      <c r="AV113" s="242"/>
      <c r="AW113" s="242"/>
      <c r="AX113" s="242"/>
      <c r="AY113" s="242"/>
      <c r="AZ113" s="242"/>
      <c r="BA113" s="242"/>
      <c r="BB113" s="242"/>
      <c r="BC113" s="242"/>
      <c r="BD113" s="242"/>
      <c r="BE113" s="242"/>
      <c r="BF113" s="242"/>
      <c r="BG113" s="242"/>
      <c r="BH113" s="242"/>
    </row>
    <row r="114" spans="1:60" s="14" customFormat="1" ht="22.5" outlineLevel="1">
      <c r="A114" s="252">
        <v>51</v>
      </c>
      <c r="B114" s="253" t="s">
        <v>870</v>
      </c>
      <c r="C114" s="223" t="s">
        <v>871</v>
      </c>
      <c r="D114" s="254" t="s">
        <v>152</v>
      </c>
      <c r="E114" s="255">
        <v>1</v>
      </c>
      <c r="F114" s="256"/>
      <c r="G114" s="257">
        <f t="shared" si="0"/>
        <v>0</v>
      </c>
      <c r="H114" s="256"/>
      <c r="I114" s="257">
        <f t="shared" si="1"/>
        <v>0</v>
      </c>
      <c r="J114" s="256"/>
      <c r="K114" s="257">
        <f t="shared" si="2"/>
        <v>0</v>
      </c>
      <c r="L114" s="257">
        <v>21</v>
      </c>
      <c r="M114" s="257">
        <f t="shared" si="3"/>
        <v>0</v>
      </c>
      <c r="N114" s="257">
        <v>0.0025</v>
      </c>
      <c r="O114" s="257">
        <f t="shared" si="4"/>
        <v>0</v>
      </c>
      <c r="P114" s="257">
        <v>0</v>
      </c>
      <c r="Q114" s="257">
        <f t="shared" si="5"/>
        <v>0</v>
      </c>
      <c r="R114" s="257" t="s">
        <v>550</v>
      </c>
      <c r="S114" s="257" t="s">
        <v>154</v>
      </c>
      <c r="T114" s="258" t="s">
        <v>155</v>
      </c>
      <c r="U114" s="241">
        <v>0</v>
      </c>
      <c r="V114" s="241">
        <f t="shared" si="6"/>
        <v>0</v>
      </c>
      <c r="W114" s="241"/>
      <c r="X114" s="241" t="s">
        <v>376</v>
      </c>
      <c r="Y114" s="242"/>
      <c r="Z114" s="242"/>
      <c r="AA114" s="242"/>
      <c r="AB114" s="242"/>
      <c r="AC114" s="242"/>
      <c r="AD114" s="242"/>
      <c r="AE114" s="242"/>
      <c r="AF114" s="242"/>
      <c r="AG114" s="242" t="s">
        <v>377</v>
      </c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C114" s="242"/>
      <c r="BD114" s="242"/>
      <c r="BE114" s="242"/>
      <c r="BF114" s="242"/>
      <c r="BG114" s="242"/>
      <c r="BH114" s="242"/>
    </row>
    <row r="115" spans="1:60" s="14" customFormat="1" ht="22.5" outlineLevel="1">
      <c r="A115" s="252">
        <v>52</v>
      </c>
      <c r="B115" s="253" t="s">
        <v>872</v>
      </c>
      <c r="C115" s="223" t="s">
        <v>873</v>
      </c>
      <c r="D115" s="254" t="s">
        <v>767</v>
      </c>
      <c r="E115" s="255">
        <v>2</v>
      </c>
      <c r="F115" s="256"/>
      <c r="G115" s="257">
        <f t="shared" si="0"/>
        <v>0</v>
      </c>
      <c r="H115" s="256"/>
      <c r="I115" s="257">
        <f t="shared" si="1"/>
        <v>0</v>
      </c>
      <c r="J115" s="256"/>
      <c r="K115" s="257">
        <f t="shared" si="2"/>
        <v>0</v>
      </c>
      <c r="L115" s="257">
        <v>21</v>
      </c>
      <c r="M115" s="257">
        <f t="shared" si="3"/>
        <v>0</v>
      </c>
      <c r="N115" s="257">
        <v>0.0023</v>
      </c>
      <c r="O115" s="257">
        <f t="shared" si="4"/>
        <v>0</v>
      </c>
      <c r="P115" s="257">
        <v>0</v>
      </c>
      <c r="Q115" s="257">
        <f t="shared" si="5"/>
        <v>0</v>
      </c>
      <c r="R115" s="257" t="s">
        <v>746</v>
      </c>
      <c r="S115" s="257" t="s">
        <v>154</v>
      </c>
      <c r="T115" s="258" t="s">
        <v>155</v>
      </c>
      <c r="U115" s="241">
        <v>0.38</v>
      </c>
      <c r="V115" s="241">
        <f t="shared" si="6"/>
        <v>0.76</v>
      </c>
      <c r="W115" s="241"/>
      <c r="X115" s="241" t="s">
        <v>156</v>
      </c>
      <c r="Y115" s="242"/>
      <c r="Z115" s="242"/>
      <c r="AA115" s="242"/>
      <c r="AB115" s="242"/>
      <c r="AC115" s="242"/>
      <c r="AD115" s="242"/>
      <c r="AE115" s="242"/>
      <c r="AF115" s="242"/>
      <c r="AG115" s="242" t="s">
        <v>157</v>
      </c>
      <c r="AH115" s="242"/>
      <c r="AI115" s="242"/>
      <c r="AJ115" s="242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242"/>
      <c r="AV115" s="242"/>
      <c r="AW115" s="242"/>
      <c r="AX115" s="242"/>
      <c r="AY115" s="242"/>
      <c r="AZ115" s="242"/>
      <c r="BA115" s="242"/>
      <c r="BB115" s="242"/>
      <c r="BC115" s="242"/>
      <c r="BD115" s="242"/>
      <c r="BE115" s="242"/>
      <c r="BF115" s="242"/>
      <c r="BG115" s="242"/>
      <c r="BH115" s="242"/>
    </row>
    <row r="116" spans="1:60" s="14" customFormat="1" ht="22.5" outlineLevel="1">
      <c r="A116" s="252">
        <v>53</v>
      </c>
      <c r="B116" s="253" t="s">
        <v>874</v>
      </c>
      <c r="C116" s="223" t="s">
        <v>875</v>
      </c>
      <c r="D116" s="254" t="s">
        <v>767</v>
      </c>
      <c r="E116" s="255">
        <v>1</v>
      </c>
      <c r="F116" s="256"/>
      <c r="G116" s="257">
        <f t="shared" si="0"/>
        <v>0</v>
      </c>
      <c r="H116" s="256"/>
      <c r="I116" s="257">
        <f t="shared" si="1"/>
        <v>0</v>
      </c>
      <c r="J116" s="256"/>
      <c r="K116" s="257">
        <f t="shared" si="2"/>
        <v>0</v>
      </c>
      <c r="L116" s="257">
        <v>21</v>
      </c>
      <c r="M116" s="257">
        <f t="shared" si="3"/>
        <v>0</v>
      </c>
      <c r="N116" s="257">
        <v>0.0023</v>
      </c>
      <c r="O116" s="257">
        <f t="shared" si="4"/>
        <v>0</v>
      </c>
      <c r="P116" s="257">
        <v>0</v>
      </c>
      <c r="Q116" s="257">
        <f t="shared" si="5"/>
        <v>0</v>
      </c>
      <c r="R116" s="257" t="s">
        <v>746</v>
      </c>
      <c r="S116" s="257" t="s">
        <v>154</v>
      </c>
      <c r="T116" s="258" t="s">
        <v>155</v>
      </c>
      <c r="U116" s="241">
        <v>0.38</v>
      </c>
      <c r="V116" s="241">
        <f t="shared" si="6"/>
        <v>0.38</v>
      </c>
      <c r="W116" s="241"/>
      <c r="X116" s="241" t="s">
        <v>156</v>
      </c>
      <c r="Y116" s="242"/>
      <c r="Z116" s="242"/>
      <c r="AA116" s="242"/>
      <c r="AB116" s="242"/>
      <c r="AC116" s="242"/>
      <c r="AD116" s="242"/>
      <c r="AE116" s="242"/>
      <c r="AF116" s="242"/>
      <c r="AG116" s="242" t="s">
        <v>157</v>
      </c>
      <c r="AH116" s="242"/>
      <c r="AI116" s="242"/>
      <c r="AJ116" s="242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242"/>
      <c r="AV116" s="242"/>
      <c r="AW116" s="242"/>
      <c r="AX116" s="242"/>
      <c r="AY116" s="242"/>
      <c r="AZ116" s="242"/>
      <c r="BA116" s="242"/>
      <c r="BB116" s="242"/>
      <c r="BC116" s="242"/>
      <c r="BD116" s="242"/>
      <c r="BE116" s="242"/>
      <c r="BF116" s="242"/>
      <c r="BG116" s="242"/>
      <c r="BH116" s="242"/>
    </row>
    <row r="117" spans="1:60" s="14" customFormat="1" ht="22.5" outlineLevel="1">
      <c r="A117" s="252">
        <v>54</v>
      </c>
      <c r="B117" s="253" t="s">
        <v>876</v>
      </c>
      <c r="C117" s="223" t="s">
        <v>877</v>
      </c>
      <c r="D117" s="254" t="s">
        <v>767</v>
      </c>
      <c r="E117" s="255">
        <v>4</v>
      </c>
      <c r="F117" s="256"/>
      <c r="G117" s="257">
        <f t="shared" si="0"/>
        <v>0</v>
      </c>
      <c r="H117" s="256"/>
      <c r="I117" s="257">
        <f t="shared" si="1"/>
        <v>0</v>
      </c>
      <c r="J117" s="256"/>
      <c r="K117" s="257">
        <f t="shared" si="2"/>
        <v>0</v>
      </c>
      <c r="L117" s="257">
        <v>21</v>
      </c>
      <c r="M117" s="257">
        <f t="shared" si="3"/>
        <v>0</v>
      </c>
      <c r="N117" s="257">
        <v>0.00392</v>
      </c>
      <c r="O117" s="257">
        <f t="shared" si="4"/>
        <v>0.02</v>
      </c>
      <c r="P117" s="257">
        <v>0</v>
      </c>
      <c r="Q117" s="257">
        <f t="shared" si="5"/>
        <v>0</v>
      </c>
      <c r="R117" s="257" t="s">
        <v>746</v>
      </c>
      <c r="S117" s="257" t="s">
        <v>154</v>
      </c>
      <c r="T117" s="258" t="s">
        <v>155</v>
      </c>
      <c r="U117" s="241">
        <v>0.755</v>
      </c>
      <c r="V117" s="241">
        <f t="shared" si="6"/>
        <v>3.02</v>
      </c>
      <c r="W117" s="241"/>
      <c r="X117" s="241" t="s">
        <v>156</v>
      </c>
      <c r="Y117" s="242"/>
      <c r="Z117" s="242"/>
      <c r="AA117" s="242"/>
      <c r="AB117" s="242"/>
      <c r="AC117" s="242"/>
      <c r="AD117" s="242"/>
      <c r="AE117" s="242"/>
      <c r="AF117" s="242"/>
      <c r="AG117" s="242" t="s">
        <v>157</v>
      </c>
      <c r="AH117" s="242"/>
      <c r="AI117" s="242"/>
      <c r="AJ117" s="242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242"/>
      <c r="AV117" s="242"/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</row>
    <row r="118" spans="1:60" s="14" customFormat="1" ht="33.75" outlineLevel="1">
      <c r="A118" s="252">
        <v>55</v>
      </c>
      <c r="B118" s="253" t="s">
        <v>878</v>
      </c>
      <c r="C118" s="223" t="s">
        <v>879</v>
      </c>
      <c r="D118" s="254" t="s">
        <v>152</v>
      </c>
      <c r="E118" s="255">
        <v>4</v>
      </c>
      <c r="F118" s="256"/>
      <c r="G118" s="257">
        <f t="shared" si="0"/>
        <v>0</v>
      </c>
      <c r="H118" s="256"/>
      <c r="I118" s="257">
        <f t="shared" si="1"/>
        <v>0</v>
      </c>
      <c r="J118" s="256"/>
      <c r="K118" s="257">
        <f t="shared" si="2"/>
        <v>0</v>
      </c>
      <c r="L118" s="257">
        <v>21</v>
      </c>
      <c r="M118" s="257">
        <f t="shared" si="3"/>
        <v>0</v>
      </c>
      <c r="N118" s="257">
        <v>0.016</v>
      </c>
      <c r="O118" s="257">
        <f t="shared" si="4"/>
        <v>0.06</v>
      </c>
      <c r="P118" s="257">
        <v>0</v>
      </c>
      <c r="Q118" s="257">
        <f t="shared" si="5"/>
        <v>0</v>
      </c>
      <c r="R118" s="257" t="s">
        <v>550</v>
      </c>
      <c r="S118" s="257" t="s">
        <v>154</v>
      </c>
      <c r="T118" s="258" t="s">
        <v>155</v>
      </c>
      <c r="U118" s="241">
        <v>0</v>
      </c>
      <c r="V118" s="241">
        <f t="shared" si="6"/>
        <v>0</v>
      </c>
      <c r="W118" s="241"/>
      <c r="X118" s="241" t="s">
        <v>376</v>
      </c>
      <c r="Y118" s="242"/>
      <c r="Z118" s="242"/>
      <c r="AA118" s="242"/>
      <c r="AB118" s="242"/>
      <c r="AC118" s="242"/>
      <c r="AD118" s="242"/>
      <c r="AE118" s="242"/>
      <c r="AF118" s="242"/>
      <c r="AG118" s="242" t="s">
        <v>377</v>
      </c>
      <c r="AH118" s="242"/>
      <c r="AI118" s="242"/>
      <c r="AJ118" s="242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242"/>
      <c r="AV118" s="242"/>
      <c r="AW118" s="242"/>
      <c r="AX118" s="242"/>
      <c r="AY118" s="242"/>
      <c r="AZ118" s="242"/>
      <c r="BA118" s="242"/>
      <c r="BB118" s="242"/>
      <c r="BC118" s="242"/>
      <c r="BD118" s="242"/>
      <c r="BE118" s="242"/>
      <c r="BF118" s="242"/>
      <c r="BG118" s="242"/>
      <c r="BH118" s="242"/>
    </row>
    <row r="119" spans="1:60" s="14" customFormat="1" ht="22.5" outlineLevel="1">
      <c r="A119" s="234">
        <v>56</v>
      </c>
      <c r="B119" s="235" t="s">
        <v>880</v>
      </c>
      <c r="C119" s="213" t="s">
        <v>881</v>
      </c>
      <c r="D119" s="236" t="s">
        <v>767</v>
      </c>
      <c r="E119" s="237">
        <v>8</v>
      </c>
      <c r="F119" s="238"/>
      <c r="G119" s="239">
        <f t="shared" si="0"/>
        <v>0</v>
      </c>
      <c r="H119" s="238"/>
      <c r="I119" s="239">
        <f t="shared" si="1"/>
        <v>0</v>
      </c>
      <c r="J119" s="238"/>
      <c r="K119" s="239">
        <f t="shared" si="2"/>
        <v>0</v>
      </c>
      <c r="L119" s="239">
        <v>21</v>
      </c>
      <c r="M119" s="239">
        <f t="shared" si="3"/>
        <v>0</v>
      </c>
      <c r="N119" s="239">
        <v>0.00141</v>
      </c>
      <c r="O119" s="239">
        <f t="shared" si="4"/>
        <v>0.01</v>
      </c>
      <c r="P119" s="239">
        <v>0</v>
      </c>
      <c r="Q119" s="239">
        <f t="shared" si="5"/>
        <v>0</v>
      </c>
      <c r="R119" s="239" t="s">
        <v>746</v>
      </c>
      <c r="S119" s="239" t="s">
        <v>154</v>
      </c>
      <c r="T119" s="240" t="s">
        <v>155</v>
      </c>
      <c r="U119" s="241">
        <v>1.575</v>
      </c>
      <c r="V119" s="241">
        <f t="shared" si="6"/>
        <v>12.6</v>
      </c>
      <c r="W119" s="241"/>
      <c r="X119" s="241" t="s">
        <v>156</v>
      </c>
      <c r="Y119" s="242"/>
      <c r="Z119" s="242"/>
      <c r="AA119" s="242"/>
      <c r="AB119" s="242"/>
      <c r="AC119" s="242"/>
      <c r="AD119" s="242"/>
      <c r="AE119" s="242"/>
      <c r="AF119" s="242"/>
      <c r="AG119" s="242" t="s">
        <v>157</v>
      </c>
      <c r="AH119" s="242"/>
      <c r="AI119" s="242"/>
      <c r="AJ119" s="242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242"/>
      <c r="AV119" s="242"/>
      <c r="AW119" s="242"/>
      <c r="AX119" s="242"/>
      <c r="AY119" s="242"/>
      <c r="AZ119" s="242"/>
      <c r="BA119" s="242"/>
      <c r="BB119" s="242"/>
      <c r="BC119" s="242"/>
      <c r="BD119" s="242"/>
      <c r="BE119" s="242"/>
      <c r="BF119" s="242"/>
      <c r="BG119" s="242"/>
      <c r="BH119" s="242"/>
    </row>
    <row r="120" spans="1:60" s="14" customFormat="1" ht="15" outlineLevel="1">
      <c r="A120" s="243"/>
      <c r="B120" s="244"/>
      <c r="C120" s="224" t="s">
        <v>882</v>
      </c>
      <c r="D120" s="225"/>
      <c r="E120" s="226">
        <v>7</v>
      </c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2"/>
      <c r="Z120" s="242"/>
      <c r="AA120" s="242"/>
      <c r="AB120" s="242"/>
      <c r="AC120" s="242"/>
      <c r="AD120" s="242"/>
      <c r="AE120" s="242"/>
      <c r="AF120" s="242"/>
      <c r="AG120" s="242" t="s">
        <v>161</v>
      </c>
      <c r="AH120" s="242">
        <v>0</v>
      </c>
      <c r="AI120" s="242"/>
      <c r="AJ120" s="242"/>
      <c r="AK120" s="242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242"/>
      <c r="AV120" s="242"/>
      <c r="AW120" s="242"/>
      <c r="AX120" s="242"/>
      <c r="AY120" s="242"/>
      <c r="AZ120" s="242"/>
      <c r="BA120" s="242"/>
      <c r="BB120" s="242"/>
      <c r="BC120" s="242"/>
      <c r="BD120" s="242"/>
      <c r="BE120" s="242"/>
      <c r="BF120" s="242"/>
      <c r="BG120" s="242"/>
      <c r="BH120" s="242"/>
    </row>
    <row r="121" spans="1:60" s="14" customFormat="1" ht="15" outlineLevel="1">
      <c r="A121" s="243"/>
      <c r="B121" s="244"/>
      <c r="C121" s="224" t="s">
        <v>883</v>
      </c>
      <c r="D121" s="225"/>
      <c r="E121" s="226">
        <v>1</v>
      </c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2"/>
      <c r="Z121" s="242"/>
      <c r="AA121" s="242"/>
      <c r="AB121" s="242"/>
      <c r="AC121" s="242"/>
      <c r="AD121" s="242"/>
      <c r="AE121" s="242"/>
      <c r="AF121" s="242"/>
      <c r="AG121" s="242" t="s">
        <v>161</v>
      </c>
      <c r="AH121" s="242">
        <v>0</v>
      </c>
      <c r="AI121" s="242"/>
      <c r="AJ121" s="242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2"/>
    </row>
    <row r="122" spans="1:60" s="14" customFormat="1" ht="22.5" outlineLevel="1">
      <c r="A122" s="252">
        <v>57</v>
      </c>
      <c r="B122" s="253" t="s">
        <v>884</v>
      </c>
      <c r="C122" s="223" t="s">
        <v>885</v>
      </c>
      <c r="D122" s="254" t="s">
        <v>152</v>
      </c>
      <c r="E122" s="255">
        <v>7</v>
      </c>
      <c r="F122" s="256"/>
      <c r="G122" s="257">
        <f aca="true" t="shared" si="7" ref="G122:G134">ROUND(E122*F122,2)</f>
        <v>0</v>
      </c>
      <c r="H122" s="256"/>
      <c r="I122" s="257">
        <f aca="true" t="shared" si="8" ref="I122:I134">ROUND(E122*H122,2)</f>
        <v>0</v>
      </c>
      <c r="J122" s="256"/>
      <c r="K122" s="257">
        <f aca="true" t="shared" si="9" ref="K122:K134">ROUND(E122*J122,2)</f>
        <v>0</v>
      </c>
      <c r="L122" s="257">
        <v>21</v>
      </c>
      <c r="M122" s="257">
        <f aca="true" t="shared" si="10" ref="M122:M134">G122*(1+L122/100)</f>
        <v>0</v>
      </c>
      <c r="N122" s="257">
        <v>0.0155</v>
      </c>
      <c r="O122" s="257">
        <f aca="true" t="shared" si="11" ref="O122:O134">ROUND(E122*N122,2)</f>
        <v>0.11</v>
      </c>
      <c r="P122" s="257">
        <v>0</v>
      </c>
      <c r="Q122" s="257">
        <f aca="true" t="shared" si="12" ref="Q122:Q134">ROUND(E122*P122,2)</f>
        <v>0</v>
      </c>
      <c r="R122" s="257" t="s">
        <v>550</v>
      </c>
      <c r="S122" s="257" t="s">
        <v>154</v>
      </c>
      <c r="T122" s="258" t="s">
        <v>155</v>
      </c>
      <c r="U122" s="241">
        <v>0</v>
      </c>
      <c r="V122" s="241">
        <f aca="true" t="shared" si="13" ref="V122:V134">ROUND(E122*U122,2)</f>
        <v>0</v>
      </c>
      <c r="W122" s="241"/>
      <c r="X122" s="241" t="s">
        <v>376</v>
      </c>
      <c r="Y122" s="242"/>
      <c r="Z122" s="242"/>
      <c r="AA122" s="242"/>
      <c r="AB122" s="242"/>
      <c r="AC122" s="242"/>
      <c r="AD122" s="242"/>
      <c r="AE122" s="242"/>
      <c r="AF122" s="242"/>
      <c r="AG122" s="242" t="s">
        <v>377</v>
      </c>
      <c r="AH122" s="242"/>
      <c r="AI122" s="242"/>
      <c r="AJ122" s="242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242"/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</row>
    <row r="123" spans="1:60" s="14" customFormat="1" ht="15" outlineLevel="1">
      <c r="A123" s="252">
        <v>58</v>
      </c>
      <c r="B123" s="253" t="s">
        <v>886</v>
      </c>
      <c r="C123" s="223" t="s">
        <v>887</v>
      </c>
      <c r="D123" s="254" t="s">
        <v>152</v>
      </c>
      <c r="E123" s="255">
        <v>1</v>
      </c>
      <c r="F123" s="256"/>
      <c r="G123" s="257">
        <f t="shared" si="7"/>
        <v>0</v>
      </c>
      <c r="H123" s="256"/>
      <c r="I123" s="257">
        <f t="shared" si="8"/>
        <v>0</v>
      </c>
      <c r="J123" s="256"/>
      <c r="K123" s="257">
        <f t="shared" si="9"/>
        <v>0</v>
      </c>
      <c r="L123" s="257">
        <v>21</v>
      </c>
      <c r="M123" s="257">
        <f t="shared" si="10"/>
        <v>0</v>
      </c>
      <c r="N123" s="257">
        <v>0.016</v>
      </c>
      <c r="O123" s="257">
        <f t="shared" si="11"/>
        <v>0.02</v>
      </c>
      <c r="P123" s="257">
        <v>0</v>
      </c>
      <c r="Q123" s="257">
        <f t="shared" si="12"/>
        <v>0</v>
      </c>
      <c r="R123" s="257" t="s">
        <v>550</v>
      </c>
      <c r="S123" s="257" t="s">
        <v>154</v>
      </c>
      <c r="T123" s="258" t="s">
        <v>155</v>
      </c>
      <c r="U123" s="241">
        <v>0</v>
      </c>
      <c r="V123" s="241">
        <f t="shared" si="13"/>
        <v>0</v>
      </c>
      <c r="W123" s="241"/>
      <c r="X123" s="241" t="s">
        <v>376</v>
      </c>
      <c r="Y123" s="242"/>
      <c r="Z123" s="242"/>
      <c r="AA123" s="242"/>
      <c r="AB123" s="242"/>
      <c r="AC123" s="242"/>
      <c r="AD123" s="242"/>
      <c r="AE123" s="242"/>
      <c r="AF123" s="242"/>
      <c r="AG123" s="242" t="s">
        <v>377</v>
      </c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</row>
    <row r="124" spans="1:60" s="14" customFormat="1" ht="22.5" outlineLevel="1">
      <c r="A124" s="252">
        <v>59</v>
      </c>
      <c r="B124" s="253" t="s">
        <v>888</v>
      </c>
      <c r="C124" s="223" t="s">
        <v>889</v>
      </c>
      <c r="D124" s="254" t="s">
        <v>152</v>
      </c>
      <c r="E124" s="255">
        <v>1</v>
      </c>
      <c r="F124" s="256"/>
      <c r="G124" s="257">
        <f t="shared" si="7"/>
        <v>0</v>
      </c>
      <c r="H124" s="256"/>
      <c r="I124" s="257">
        <f t="shared" si="8"/>
        <v>0</v>
      </c>
      <c r="J124" s="256"/>
      <c r="K124" s="257">
        <f t="shared" si="9"/>
        <v>0</v>
      </c>
      <c r="L124" s="257">
        <v>21</v>
      </c>
      <c r="M124" s="257">
        <f t="shared" si="10"/>
        <v>0</v>
      </c>
      <c r="N124" s="257">
        <v>0.00022</v>
      </c>
      <c r="O124" s="257">
        <f t="shared" si="11"/>
        <v>0</v>
      </c>
      <c r="P124" s="257">
        <v>0</v>
      </c>
      <c r="Q124" s="257">
        <f t="shared" si="12"/>
        <v>0</v>
      </c>
      <c r="R124" s="257" t="s">
        <v>746</v>
      </c>
      <c r="S124" s="257" t="s">
        <v>154</v>
      </c>
      <c r="T124" s="258" t="s">
        <v>155</v>
      </c>
      <c r="U124" s="241">
        <v>0.246</v>
      </c>
      <c r="V124" s="241">
        <f t="shared" si="13"/>
        <v>0.25</v>
      </c>
      <c r="W124" s="241"/>
      <c r="X124" s="241" t="s">
        <v>156</v>
      </c>
      <c r="Y124" s="242"/>
      <c r="Z124" s="242"/>
      <c r="AA124" s="242"/>
      <c r="AB124" s="242"/>
      <c r="AC124" s="242"/>
      <c r="AD124" s="242"/>
      <c r="AE124" s="242"/>
      <c r="AF124" s="242"/>
      <c r="AG124" s="242" t="s">
        <v>157</v>
      </c>
      <c r="AH124" s="242"/>
      <c r="AI124" s="242"/>
      <c r="AJ124" s="242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242"/>
      <c r="AV124" s="242"/>
      <c r="AW124" s="242"/>
      <c r="AX124" s="242"/>
      <c r="AY124" s="242"/>
      <c r="AZ124" s="242"/>
      <c r="BA124" s="242"/>
      <c r="BB124" s="242"/>
      <c r="BC124" s="242"/>
      <c r="BD124" s="242"/>
      <c r="BE124" s="242"/>
      <c r="BF124" s="242"/>
      <c r="BG124" s="242"/>
      <c r="BH124" s="242"/>
    </row>
    <row r="125" spans="1:60" s="14" customFormat="1" ht="22.5" outlineLevel="1">
      <c r="A125" s="252">
        <v>60</v>
      </c>
      <c r="B125" s="253" t="s">
        <v>890</v>
      </c>
      <c r="C125" s="223" t="s">
        <v>891</v>
      </c>
      <c r="D125" s="254" t="s">
        <v>767</v>
      </c>
      <c r="E125" s="255">
        <v>5</v>
      </c>
      <c r="F125" s="256"/>
      <c r="G125" s="257">
        <f t="shared" si="7"/>
        <v>0</v>
      </c>
      <c r="H125" s="256"/>
      <c r="I125" s="257">
        <f t="shared" si="8"/>
        <v>0</v>
      </c>
      <c r="J125" s="256"/>
      <c r="K125" s="257">
        <f t="shared" si="9"/>
        <v>0</v>
      </c>
      <c r="L125" s="257">
        <v>21</v>
      </c>
      <c r="M125" s="257">
        <f t="shared" si="10"/>
        <v>0</v>
      </c>
      <c r="N125" s="257">
        <v>0.00062</v>
      </c>
      <c r="O125" s="257">
        <f t="shared" si="11"/>
        <v>0</v>
      </c>
      <c r="P125" s="257">
        <v>0</v>
      </c>
      <c r="Q125" s="257">
        <f t="shared" si="12"/>
        <v>0</v>
      </c>
      <c r="R125" s="257" t="s">
        <v>746</v>
      </c>
      <c r="S125" s="257" t="s">
        <v>154</v>
      </c>
      <c r="T125" s="258" t="s">
        <v>155</v>
      </c>
      <c r="U125" s="241">
        <v>2.6</v>
      </c>
      <c r="V125" s="241">
        <f t="shared" si="13"/>
        <v>13</v>
      </c>
      <c r="W125" s="241"/>
      <c r="X125" s="241" t="s">
        <v>156</v>
      </c>
      <c r="Y125" s="242"/>
      <c r="Z125" s="242"/>
      <c r="AA125" s="242"/>
      <c r="AB125" s="242"/>
      <c r="AC125" s="242"/>
      <c r="AD125" s="242"/>
      <c r="AE125" s="242"/>
      <c r="AF125" s="242"/>
      <c r="AG125" s="242" t="s">
        <v>157</v>
      </c>
      <c r="AH125" s="242"/>
      <c r="AI125" s="242"/>
      <c r="AJ125" s="242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2"/>
      <c r="BB125" s="242"/>
      <c r="BC125" s="242"/>
      <c r="BD125" s="242"/>
      <c r="BE125" s="242"/>
      <c r="BF125" s="242"/>
      <c r="BG125" s="242"/>
      <c r="BH125" s="242"/>
    </row>
    <row r="126" spans="1:60" s="14" customFormat="1" ht="22.5" outlineLevel="1">
      <c r="A126" s="252">
        <v>61</v>
      </c>
      <c r="B126" s="253" t="s">
        <v>892</v>
      </c>
      <c r="C126" s="223" t="s">
        <v>893</v>
      </c>
      <c r="D126" s="254" t="s">
        <v>152</v>
      </c>
      <c r="E126" s="255">
        <v>5</v>
      </c>
      <c r="F126" s="256"/>
      <c r="G126" s="257">
        <f t="shared" si="7"/>
        <v>0</v>
      </c>
      <c r="H126" s="256"/>
      <c r="I126" s="257">
        <f t="shared" si="8"/>
        <v>0</v>
      </c>
      <c r="J126" s="256"/>
      <c r="K126" s="257">
        <f t="shared" si="9"/>
        <v>0</v>
      </c>
      <c r="L126" s="257">
        <v>21</v>
      </c>
      <c r="M126" s="257">
        <f t="shared" si="10"/>
        <v>0</v>
      </c>
      <c r="N126" s="257">
        <v>0.013</v>
      </c>
      <c r="O126" s="257">
        <f t="shared" si="11"/>
        <v>0.07</v>
      </c>
      <c r="P126" s="257">
        <v>0</v>
      </c>
      <c r="Q126" s="257">
        <f t="shared" si="12"/>
        <v>0</v>
      </c>
      <c r="R126" s="257" t="s">
        <v>550</v>
      </c>
      <c r="S126" s="257" t="s">
        <v>154</v>
      </c>
      <c r="T126" s="258" t="s">
        <v>155</v>
      </c>
      <c r="U126" s="241">
        <v>0</v>
      </c>
      <c r="V126" s="241">
        <f t="shared" si="13"/>
        <v>0</v>
      </c>
      <c r="W126" s="241"/>
      <c r="X126" s="241" t="s">
        <v>376</v>
      </c>
      <c r="Y126" s="242"/>
      <c r="Z126" s="242"/>
      <c r="AA126" s="242"/>
      <c r="AB126" s="242"/>
      <c r="AC126" s="242"/>
      <c r="AD126" s="242"/>
      <c r="AE126" s="242"/>
      <c r="AF126" s="242"/>
      <c r="AG126" s="242" t="s">
        <v>377</v>
      </c>
      <c r="AH126" s="242"/>
      <c r="AI126" s="242"/>
      <c r="AJ126" s="242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242"/>
      <c r="AV126" s="242"/>
      <c r="AW126" s="242"/>
      <c r="AX126" s="242"/>
      <c r="AY126" s="242"/>
      <c r="AZ126" s="242"/>
      <c r="BA126" s="242"/>
      <c r="BB126" s="242"/>
      <c r="BC126" s="242"/>
      <c r="BD126" s="242"/>
      <c r="BE126" s="242"/>
      <c r="BF126" s="242"/>
      <c r="BG126" s="242"/>
      <c r="BH126" s="242"/>
    </row>
    <row r="127" spans="1:60" s="14" customFormat="1" ht="15" outlineLevel="1">
      <c r="A127" s="252">
        <v>62</v>
      </c>
      <c r="B127" s="253" t="s">
        <v>894</v>
      </c>
      <c r="C127" s="223" t="s">
        <v>895</v>
      </c>
      <c r="D127" s="254" t="s">
        <v>152</v>
      </c>
      <c r="E127" s="255">
        <v>5</v>
      </c>
      <c r="F127" s="256"/>
      <c r="G127" s="257">
        <f t="shared" si="7"/>
        <v>0</v>
      </c>
      <c r="H127" s="256"/>
      <c r="I127" s="257">
        <f t="shared" si="8"/>
        <v>0</v>
      </c>
      <c r="J127" s="256"/>
      <c r="K127" s="257">
        <f t="shared" si="9"/>
        <v>0</v>
      </c>
      <c r="L127" s="257">
        <v>21</v>
      </c>
      <c r="M127" s="257">
        <f t="shared" si="10"/>
        <v>0</v>
      </c>
      <c r="N127" s="257">
        <v>0.00033</v>
      </c>
      <c r="O127" s="257">
        <f t="shared" si="11"/>
        <v>0</v>
      </c>
      <c r="P127" s="257">
        <v>0</v>
      </c>
      <c r="Q127" s="257">
        <f t="shared" si="12"/>
        <v>0</v>
      </c>
      <c r="R127" s="257" t="s">
        <v>550</v>
      </c>
      <c r="S127" s="257" t="s">
        <v>154</v>
      </c>
      <c r="T127" s="258" t="s">
        <v>155</v>
      </c>
      <c r="U127" s="241">
        <v>0</v>
      </c>
      <c r="V127" s="241">
        <f t="shared" si="13"/>
        <v>0</v>
      </c>
      <c r="W127" s="241"/>
      <c r="X127" s="241" t="s">
        <v>376</v>
      </c>
      <c r="Y127" s="242"/>
      <c r="Z127" s="242"/>
      <c r="AA127" s="242"/>
      <c r="AB127" s="242"/>
      <c r="AC127" s="242"/>
      <c r="AD127" s="242"/>
      <c r="AE127" s="242"/>
      <c r="AF127" s="242"/>
      <c r="AG127" s="242" t="s">
        <v>377</v>
      </c>
      <c r="AH127" s="242"/>
      <c r="AI127" s="242"/>
      <c r="AJ127" s="242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242"/>
      <c r="AV127" s="242"/>
      <c r="AW127" s="242"/>
      <c r="AX127" s="242"/>
      <c r="AY127" s="242"/>
      <c r="AZ127" s="242"/>
      <c r="BA127" s="242"/>
      <c r="BB127" s="242"/>
      <c r="BC127" s="242"/>
      <c r="BD127" s="242"/>
      <c r="BE127" s="242"/>
      <c r="BF127" s="242"/>
      <c r="BG127" s="242"/>
      <c r="BH127" s="242"/>
    </row>
    <row r="128" spans="1:60" s="14" customFormat="1" ht="22.5" outlineLevel="1">
      <c r="A128" s="252">
        <v>63</v>
      </c>
      <c r="B128" s="253" t="s">
        <v>896</v>
      </c>
      <c r="C128" s="223" t="s">
        <v>897</v>
      </c>
      <c r="D128" s="254" t="s">
        <v>767</v>
      </c>
      <c r="E128" s="255">
        <v>5</v>
      </c>
      <c r="F128" s="256"/>
      <c r="G128" s="257">
        <f t="shared" si="7"/>
        <v>0</v>
      </c>
      <c r="H128" s="256"/>
      <c r="I128" s="257">
        <f t="shared" si="8"/>
        <v>0</v>
      </c>
      <c r="J128" s="256"/>
      <c r="K128" s="257">
        <f t="shared" si="9"/>
        <v>0</v>
      </c>
      <c r="L128" s="257">
        <v>21</v>
      </c>
      <c r="M128" s="257">
        <f t="shared" si="10"/>
        <v>0</v>
      </c>
      <c r="N128" s="257">
        <v>0.00017</v>
      </c>
      <c r="O128" s="257">
        <f t="shared" si="11"/>
        <v>0</v>
      </c>
      <c r="P128" s="257">
        <v>0</v>
      </c>
      <c r="Q128" s="257">
        <f t="shared" si="12"/>
        <v>0</v>
      </c>
      <c r="R128" s="257" t="s">
        <v>746</v>
      </c>
      <c r="S128" s="257" t="s">
        <v>154</v>
      </c>
      <c r="T128" s="258" t="s">
        <v>155</v>
      </c>
      <c r="U128" s="241">
        <v>2.9</v>
      </c>
      <c r="V128" s="241">
        <f t="shared" si="13"/>
        <v>14.5</v>
      </c>
      <c r="W128" s="241"/>
      <c r="X128" s="241" t="s">
        <v>156</v>
      </c>
      <c r="Y128" s="242"/>
      <c r="Z128" s="242"/>
      <c r="AA128" s="242"/>
      <c r="AB128" s="242"/>
      <c r="AC128" s="242"/>
      <c r="AD128" s="242"/>
      <c r="AE128" s="242"/>
      <c r="AF128" s="242"/>
      <c r="AG128" s="242" t="s">
        <v>157</v>
      </c>
      <c r="AH128" s="242"/>
      <c r="AI128" s="242"/>
      <c r="AJ128" s="242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</row>
    <row r="129" spans="1:60" s="14" customFormat="1" ht="22.5" outlineLevel="1">
      <c r="A129" s="252">
        <v>64</v>
      </c>
      <c r="B129" s="253" t="s">
        <v>898</v>
      </c>
      <c r="C129" s="223" t="s">
        <v>899</v>
      </c>
      <c r="D129" s="254" t="s">
        <v>152</v>
      </c>
      <c r="E129" s="255">
        <v>5</v>
      </c>
      <c r="F129" s="256"/>
      <c r="G129" s="257">
        <f t="shared" si="7"/>
        <v>0</v>
      </c>
      <c r="H129" s="256"/>
      <c r="I129" s="257">
        <f t="shared" si="8"/>
        <v>0</v>
      </c>
      <c r="J129" s="256"/>
      <c r="K129" s="257">
        <f t="shared" si="9"/>
        <v>0</v>
      </c>
      <c r="L129" s="257">
        <v>21</v>
      </c>
      <c r="M129" s="257">
        <f t="shared" si="10"/>
        <v>0</v>
      </c>
      <c r="N129" s="257">
        <v>0.01</v>
      </c>
      <c r="O129" s="257">
        <f t="shared" si="11"/>
        <v>0.05</v>
      </c>
      <c r="P129" s="257">
        <v>0</v>
      </c>
      <c r="Q129" s="257">
        <f t="shared" si="12"/>
        <v>0</v>
      </c>
      <c r="R129" s="257" t="s">
        <v>550</v>
      </c>
      <c r="S129" s="257" t="s">
        <v>154</v>
      </c>
      <c r="T129" s="258" t="s">
        <v>155</v>
      </c>
      <c r="U129" s="241">
        <v>0</v>
      </c>
      <c r="V129" s="241">
        <f t="shared" si="13"/>
        <v>0</v>
      </c>
      <c r="W129" s="241"/>
      <c r="X129" s="241" t="s">
        <v>376</v>
      </c>
      <c r="Y129" s="242"/>
      <c r="Z129" s="242"/>
      <c r="AA129" s="242"/>
      <c r="AB129" s="242"/>
      <c r="AC129" s="242"/>
      <c r="AD129" s="242"/>
      <c r="AE129" s="242"/>
      <c r="AF129" s="242"/>
      <c r="AG129" s="242" t="s">
        <v>377</v>
      </c>
      <c r="AH129" s="242"/>
      <c r="AI129" s="242"/>
      <c r="AJ129" s="242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242"/>
      <c r="BD129" s="242"/>
      <c r="BE129" s="242"/>
      <c r="BF129" s="242"/>
      <c r="BG129" s="242"/>
      <c r="BH129" s="242"/>
    </row>
    <row r="130" spans="1:60" s="14" customFormat="1" ht="22.5" outlineLevel="1">
      <c r="A130" s="252">
        <v>65</v>
      </c>
      <c r="B130" s="253" t="s">
        <v>900</v>
      </c>
      <c r="C130" s="223" t="s">
        <v>901</v>
      </c>
      <c r="D130" s="254" t="s">
        <v>767</v>
      </c>
      <c r="E130" s="255">
        <v>4</v>
      </c>
      <c r="F130" s="256"/>
      <c r="G130" s="257">
        <f t="shared" si="7"/>
        <v>0</v>
      </c>
      <c r="H130" s="256"/>
      <c r="I130" s="257">
        <f t="shared" si="8"/>
        <v>0</v>
      </c>
      <c r="J130" s="256"/>
      <c r="K130" s="257">
        <f t="shared" si="9"/>
        <v>0</v>
      </c>
      <c r="L130" s="257">
        <v>21</v>
      </c>
      <c r="M130" s="257">
        <f t="shared" si="10"/>
        <v>0</v>
      </c>
      <c r="N130" s="257">
        <v>0.00072</v>
      </c>
      <c r="O130" s="257">
        <f t="shared" si="11"/>
        <v>0</v>
      </c>
      <c r="P130" s="257">
        <v>0</v>
      </c>
      <c r="Q130" s="257">
        <f t="shared" si="12"/>
        <v>0</v>
      </c>
      <c r="R130" s="257" t="s">
        <v>746</v>
      </c>
      <c r="S130" s="257" t="s">
        <v>154</v>
      </c>
      <c r="T130" s="258" t="s">
        <v>155</v>
      </c>
      <c r="U130" s="241">
        <v>0.506</v>
      </c>
      <c r="V130" s="241">
        <f t="shared" si="13"/>
        <v>2.02</v>
      </c>
      <c r="W130" s="241"/>
      <c r="X130" s="241" t="s">
        <v>156</v>
      </c>
      <c r="Y130" s="242"/>
      <c r="Z130" s="242"/>
      <c r="AA130" s="242"/>
      <c r="AB130" s="242"/>
      <c r="AC130" s="242"/>
      <c r="AD130" s="242"/>
      <c r="AE130" s="242"/>
      <c r="AF130" s="242"/>
      <c r="AG130" s="242" t="s">
        <v>157</v>
      </c>
      <c r="AH130" s="242"/>
      <c r="AI130" s="242"/>
      <c r="AJ130" s="242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242"/>
      <c r="AV130" s="242"/>
      <c r="AW130" s="242"/>
      <c r="AX130" s="242"/>
      <c r="AY130" s="242"/>
      <c r="AZ130" s="242"/>
      <c r="BA130" s="242"/>
      <c r="BB130" s="242"/>
      <c r="BC130" s="242"/>
      <c r="BD130" s="242"/>
      <c r="BE130" s="242"/>
      <c r="BF130" s="242"/>
      <c r="BG130" s="242"/>
      <c r="BH130" s="242"/>
    </row>
    <row r="131" spans="1:60" s="14" customFormat="1" ht="15" outlineLevel="1">
      <c r="A131" s="252">
        <v>66</v>
      </c>
      <c r="B131" s="253" t="s">
        <v>902</v>
      </c>
      <c r="C131" s="223" t="s">
        <v>903</v>
      </c>
      <c r="D131" s="254" t="s">
        <v>152</v>
      </c>
      <c r="E131" s="255">
        <v>1</v>
      </c>
      <c r="F131" s="256"/>
      <c r="G131" s="257">
        <f t="shared" si="7"/>
        <v>0</v>
      </c>
      <c r="H131" s="256"/>
      <c r="I131" s="257">
        <f t="shared" si="8"/>
        <v>0</v>
      </c>
      <c r="J131" s="256"/>
      <c r="K131" s="257">
        <f t="shared" si="9"/>
        <v>0</v>
      </c>
      <c r="L131" s="257">
        <v>21</v>
      </c>
      <c r="M131" s="257">
        <f t="shared" si="10"/>
        <v>0</v>
      </c>
      <c r="N131" s="257">
        <v>0.0065</v>
      </c>
      <c r="O131" s="257">
        <f t="shared" si="11"/>
        <v>0.01</v>
      </c>
      <c r="P131" s="257">
        <v>0</v>
      </c>
      <c r="Q131" s="257">
        <f t="shared" si="12"/>
        <v>0</v>
      </c>
      <c r="R131" s="257"/>
      <c r="S131" s="257" t="s">
        <v>375</v>
      </c>
      <c r="T131" s="258" t="s">
        <v>547</v>
      </c>
      <c r="U131" s="241">
        <v>0</v>
      </c>
      <c r="V131" s="241">
        <f t="shared" si="13"/>
        <v>0</v>
      </c>
      <c r="W131" s="241"/>
      <c r="X131" s="241" t="s">
        <v>376</v>
      </c>
      <c r="Y131" s="242"/>
      <c r="Z131" s="242"/>
      <c r="AA131" s="242"/>
      <c r="AB131" s="242"/>
      <c r="AC131" s="242"/>
      <c r="AD131" s="242"/>
      <c r="AE131" s="242"/>
      <c r="AF131" s="242"/>
      <c r="AG131" s="242" t="s">
        <v>377</v>
      </c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242"/>
      <c r="BD131" s="242"/>
      <c r="BE131" s="242"/>
      <c r="BF131" s="242"/>
      <c r="BG131" s="242"/>
      <c r="BH131" s="242"/>
    </row>
    <row r="132" spans="1:60" s="14" customFormat="1" ht="15" outlineLevel="1">
      <c r="A132" s="252">
        <v>67</v>
      </c>
      <c r="B132" s="253" t="s">
        <v>904</v>
      </c>
      <c r="C132" s="223" t="s">
        <v>905</v>
      </c>
      <c r="D132" s="254" t="s">
        <v>152</v>
      </c>
      <c r="E132" s="255">
        <v>3</v>
      </c>
      <c r="F132" s="256"/>
      <c r="G132" s="257">
        <f t="shared" si="7"/>
        <v>0</v>
      </c>
      <c r="H132" s="256"/>
      <c r="I132" s="257">
        <f t="shared" si="8"/>
        <v>0</v>
      </c>
      <c r="J132" s="256"/>
      <c r="K132" s="257">
        <f t="shared" si="9"/>
        <v>0</v>
      </c>
      <c r="L132" s="257">
        <v>21</v>
      </c>
      <c r="M132" s="257">
        <f t="shared" si="10"/>
        <v>0</v>
      </c>
      <c r="N132" s="257">
        <v>0.006</v>
      </c>
      <c r="O132" s="257">
        <f t="shared" si="11"/>
        <v>0.02</v>
      </c>
      <c r="P132" s="257">
        <v>0</v>
      </c>
      <c r="Q132" s="257">
        <f t="shared" si="12"/>
        <v>0</v>
      </c>
      <c r="R132" s="257"/>
      <c r="S132" s="257" t="s">
        <v>375</v>
      </c>
      <c r="T132" s="258" t="s">
        <v>547</v>
      </c>
      <c r="U132" s="241">
        <v>0</v>
      </c>
      <c r="V132" s="241">
        <f t="shared" si="13"/>
        <v>0</v>
      </c>
      <c r="W132" s="241"/>
      <c r="X132" s="241" t="s">
        <v>376</v>
      </c>
      <c r="Y132" s="242"/>
      <c r="Z132" s="242"/>
      <c r="AA132" s="242"/>
      <c r="AB132" s="242"/>
      <c r="AC132" s="242"/>
      <c r="AD132" s="242"/>
      <c r="AE132" s="242"/>
      <c r="AF132" s="242"/>
      <c r="AG132" s="242" t="s">
        <v>377</v>
      </c>
      <c r="AH132" s="242"/>
      <c r="AI132" s="242"/>
      <c r="AJ132" s="242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242"/>
      <c r="AV132" s="242"/>
      <c r="AW132" s="242"/>
      <c r="AX132" s="242"/>
      <c r="AY132" s="242"/>
      <c r="AZ132" s="242"/>
      <c r="BA132" s="242"/>
      <c r="BB132" s="242"/>
      <c r="BC132" s="242"/>
      <c r="BD132" s="242"/>
      <c r="BE132" s="242"/>
      <c r="BF132" s="242"/>
      <c r="BG132" s="242"/>
      <c r="BH132" s="242"/>
    </row>
    <row r="133" spans="1:60" s="14" customFormat="1" ht="22.5" outlineLevel="1">
      <c r="A133" s="252">
        <v>68</v>
      </c>
      <c r="B133" s="253" t="s">
        <v>906</v>
      </c>
      <c r="C133" s="223" t="s">
        <v>907</v>
      </c>
      <c r="D133" s="254" t="s">
        <v>767</v>
      </c>
      <c r="E133" s="255">
        <v>24</v>
      </c>
      <c r="F133" s="256"/>
      <c r="G133" s="257">
        <f t="shared" si="7"/>
        <v>0</v>
      </c>
      <c r="H133" s="256"/>
      <c r="I133" s="257">
        <f t="shared" si="8"/>
        <v>0</v>
      </c>
      <c r="J133" s="256"/>
      <c r="K133" s="257">
        <f t="shared" si="9"/>
        <v>0</v>
      </c>
      <c r="L133" s="257">
        <v>21</v>
      </c>
      <c r="M133" s="257">
        <f t="shared" si="10"/>
        <v>0</v>
      </c>
      <c r="N133" s="257">
        <v>0.00024</v>
      </c>
      <c r="O133" s="257">
        <f t="shared" si="11"/>
        <v>0.01</v>
      </c>
      <c r="P133" s="257">
        <v>0</v>
      </c>
      <c r="Q133" s="257">
        <f t="shared" si="12"/>
        <v>0</v>
      </c>
      <c r="R133" s="257" t="s">
        <v>746</v>
      </c>
      <c r="S133" s="257" t="s">
        <v>154</v>
      </c>
      <c r="T133" s="258" t="s">
        <v>155</v>
      </c>
      <c r="U133" s="241">
        <v>0.124</v>
      </c>
      <c r="V133" s="241">
        <f t="shared" si="13"/>
        <v>2.98</v>
      </c>
      <c r="W133" s="241"/>
      <c r="X133" s="241" t="s">
        <v>156</v>
      </c>
      <c r="Y133" s="242"/>
      <c r="Z133" s="242"/>
      <c r="AA133" s="242"/>
      <c r="AB133" s="242"/>
      <c r="AC133" s="242"/>
      <c r="AD133" s="242"/>
      <c r="AE133" s="242"/>
      <c r="AF133" s="242"/>
      <c r="AG133" s="242" t="s">
        <v>157</v>
      </c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242"/>
      <c r="BH133" s="242"/>
    </row>
    <row r="134" spans="1:60" s="14" customFormat="1" ht="15" outlineLevel="1">
      <c r="A134" s="234">
        <v>69</v>
      </c>
      <c r="B134" s="235" t="s">
        <v>908</v>
      </c>
      <c r="C134" s="213" t="s">
        <v>909</v>
      </c>
      <c r="D134" s="236" t="s">
        <v>152</v>
      </c>
      <c r="E134" s="237">
        <v>12</v>
      </c>
      <c r="F134" s="238"/>
      <c r="G134" s="239">
        <f t="shared" si="7"/>
        <v>0</v>
      </c>
      <c r="H134" s="238"/>
      <c r="I134" s="239">
        <f t="shared" si="8"/>
        <v>0</v>
      </c>
      <c r="J134" s="238"/>
      <c r="K134" s="239">
        <f t="shared" si="9"/>
        <v>0</v>
      </c>
      <c r="L134" s="239">
        <v>21</v>
      </c>
      <c r="M134" s="239">
        <f t="shared" si="10"/>
        <v>0</v>
      </c>
      <c r="N134" s="239">
        <v>4E-05</v>
      </c>
      <c r="O134" s="239">
        <f t="shared" si="11"/>
        <v>0</v>
      </c>
      <c r="P134" s="239">
        <v>0</v>
      </c>
      <c r="Q134" s="239">
        <f t="shared" si="12"/>
        <v>0</v>
      </c>
      <c r="R134" s="239" t="s">
        <v>746</v>
      </c>
      <c r="S134" s="239" t="s">
        <v>154</v>
      </c>
      <c r="T134" s="240" t="s">
        <v>155</v>
      </c>
      <c r="U134" s="241">
        <v>0.445</v>
      </c>
      <c r="V134" s="241">
        <f t="shared" si="13"/>
        <v>5.34</v>
      </c>
      <c r="W134" s="241"/>
      <c r="X134" s="241" t="s">
        <v>156</v>
      </c>
      <c r="Y134" s="242"/>
      <c r="Z134" s="242"/>
      <c r="AA134" s="242"/>
      <c r="AB134" s="242"/>
      <c r="AC134" s="242"/>
      <c r="AD134" s="242"/>
      <c r="AE134" s="242"/>
      <c r="AF134" s="242"/>
      <c r="AG134" s="242" t="s">
        <v>157</v>
      </c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42"/>
      <c r="BG134" s="242"/>
      <c r="BH134" s="242"/>
    </row>
    <row r="135" spans="1:60" s="14" customFormat="1" ht="15" outlineLevel="1">
      <c r="A135" s="243"/>
      <c r="B135" s="244"/>
      <c r="C135" s="224" t="s">
        <v>882</v>
      </c>
      <c r="D135" s="225"/>
      <c r="E135" s="226">
        <v>7</v>
      </c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2"/>
      <c r="Z135" s="242"/>
      <c r="AA135" s="242"/>
      <c r="AB135" s="242"/>
      <c r="AC135" s="242"/>
      <c r="AD135" s="242"/>
      <c r="AE135" s="242"/>
      <c r="AF135" s="242"/>
      <c r="AG135" s="242" t="s">
        <v>161</v>
      </c>
      <c r="AH135" s="242">
        <v>0</v>
      </c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42"/>
      <c r="BG135" s="242"/>
      <c r="BH135" s="242"/>
    </row>
    <row r="136" spans="1:60" s="14" customFormat="1" ht="15" outlineLevel="1">
      <c r="A136" s="243"/>
      <c r="B136" s="244"/>
      <c r="C136" s="224" t="s">
        <v>883</v>
      </c>
      <c r="D136" s="225"/>
      <c r="E136" s="226">
        <v>1</v>
      </c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2"/>
      <c r="Z136" s="242"/>
      <c r="AA136" s="242"/>
      <c r="AB136" s="242"/>
      <c r="AC136" s="242"/>
      <c r="AD136" s="242"/>
      <c r="AE136" s="242"/>
      <c r="AF136" s="242"/>
      <c r="AG136" s="242" t="s">
        <v>161</v>
      </c>
      <c r="AH136" s="242">
        <v>0</v>
      </c>
      <c r="AI136" s="242"/>
      <c r="AJ136" s="242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242"/>
      <c r="AV136" s="242"/>
      <c r="AW136" s="242"/>
      <c r="AX136" s="242"/>
      <c r="AY136" s="242"/>
      <c r="AZ136" s="242"/>
      <c r="BA136" s="242"/>
      <c r="BB136" s="242"/>
      <c r="BC136" s="242"/>
      <c r="BD136" s="242"/>
      <c r="BE136" s="242"/>
      <c r="BF136" s="242"/>
      <c r="BG136" s="242"/>
      <c r="BH136" s="242"/>
    </row>
    <row r="137" spans="1:60" s="14" customFormat="1" ht="15" outlineLevel="1">
      <c r="A137" s="243"/>
      <c r="B137" s="244"/>
      <c r="C137" s="224" t="s">
        <v>910</v>
      </c>
      <c r="D137" s="225"/>
      <c r="E137" s="226">
        <v>4</v>
      </c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2"/>
      <c r="Z137" s="242"/>
      <c r="AA137" s="242"/>
      <c r="AB137" s="242"/>
      <c r="AC137" s="242"/>
      <c r="AD137" s="242"/>
      <c r="AE137" s="242"/>
      <c r="AF137" s="242"/>
      <c r="AG137" s="242" t="s">
        <v>161</v>
      </c>
      <c r="AH137" s="242">
        <v>0</v>
      </c>
      <c r="AI137" s="242"/>
      <c r="AJ137" s="242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242"/>
      <c r="AV137" s="242"/>
      <c r="AW137" s="242"/>
      <c r="AX137" s="242"/>
      <c r="AY137" s="242"/>
      <c r="AZ137" s="242"/>
      <c r="BA137" s="242"/>
      <c r="BB137" s="242"/>
      <c r="BC137" s="242"/>
      <c r="BD137" s="242"/>
      <c r="BE137" s="242"/>
      <c r="BF137" s="242"/>
      <c r="BG137" s="242"/>
      <c r="BH137" s="242"/>
    </row>
    <row r="138" spans="1:60" s="14" customFormat="1" ht="22.5" outlineLevel="1">
      <c r="A138" s="252">
        <v>70</v>
      </c>
      <c r="B138" s="253" t="s">
        <v>911</v>
      </c>
      <c r="C138" s="223" t="s">
        <v>912</v>
      </c>
      <c r="D138" s="254" t="s">
        <v>152</v>
      </c>
      <c r="E138" s="255">
        <v>8</v>
      </c>
      <c r="F138" s="256"/>
      <c r="G138" s="257">
        <f aca="true" t="shared" si="14" ref="G138:G146">ROUND(E138*F138,2)</f>
        <v>0</v>
      </c>
      <c r="H138" s="256"/>
      <c r="I138" s="257">
        <f aca="true" t="shared" si="15" ref="I138:I146">ROUND(E138*H138,2)</f>
        <v>0</v>
      </c>
      <c r="J138" s="256"/>
      <c r="K138" s="257">
        <f aca="true" t="shared" si="16" ref="K138:K146">ROUND(E138*J138,2)</f>
        <v>0</v>
      </c>
      <c r="L138" s="257">
        <v>21</v>
      </c>
      <c r="M138" s="257">
        <f aca="true" t="shared" si="17" ref="M138:M146">G138*(1+L138/100)</f>
        <v>0</v>
      </c>
      <c r="N138" s="257">
        <v>0.001</v>
      </c>
      <c r="O138" s="257">
        <f aca="true" t="shared" si="18" ref="O138:O146">ROUND(E138*N138,2)</f>
        <v>0.01</v>
      </c>
      <c r="P138" s="257">
        <v>0</v>
      </c>
      <c r="Q138" s="257">
        <f aca="true" t="shared" si="19" ref="Q138:Q146">ROUND(E138*P138,2)</f>
        <v>0</v>
      </c>
      <c r="R138" s="257" t="s">
        <v>550</v>
      </c>
      <c r="S138" s="257" t="s">
        <v>154</v>
      </c>
      <c r="T138" s="258" t="s">
        <v>155</v>
      </c>
      <c r="U138" s="241">
        <v>0</v>
      </c>
      <c r="V138" s="241">
        <f aca="true" t="shared" si="20" ref="V138:V146">ROUND(E138*U138,2)</f>
        <v>0</v>
      </c>
      <c r="W138" s="241"/>
      <c r="X138" s="241" t="s">
        <v>376</v>
      </c>
      <c r="Y138" s="242"/>
      <c r="Z138" s="242"/>
      <c r="AA138" s="242"/>
      <c r="AB138" s="242"/>
      <c r="AC138" s="242"/>
      <c r="AD138" s="242"/>
      <c r="AE138" s="242"/>
      <c r="AF138" s="242"/>
      <c r="AG138" s="242" t="s">
        <v>377</v>
      </c>
      <c r="AH138" s="242"/>
      <c r="AI138" s="242"/>
      <c r="AJ138" s="242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242"/>
      <c r="AV138" s="242"/>
      <c r="AW138" s="242"/>
      <c r="AX138" s="242"/>
      <c r="AY138" s="242"/>
      <c r="AZ138" s="242"/>
      <c r="BA138" s="242"/>
      <c r="BB138" s="242"/>
      <c r="BC138" s="242"/>
      <c r="BD138" s="242"/>
      <c r="BE138" s="242"/>
      <c r="BF138" s="242"/>
      <c r="BG138" s="242"/>
      <c r="BH138" s="242"/>
    </row>
    <row r="139" spans="1:60" s="14" customFormat="1" ht="15" outlineLevel="1">
      <c r="A139" s="252">
        <v>71</v>
      </c>
      <c r="B139" s="253" t="s">
        <v>913</v>
      </c>
      <c r="C139" s="223" t="s">
        <v>914</v>
      </c>
      <c r="D139" s="254" t="s">
        <v>152</v>
      </c>
      <c r="E139" s="255">
        <v>4</v>
      </c>
      <c r="F139" s="256"/>
      <c r="G139" s="257">
        <f t="shared" si="14"/>
        <v>0</v>
      </c>
      <c r="H139" s="256"/>
      <c r="I139" s="257">
        <f t="shared" si="15"/>
        <v>0</v>
      </c>
      <c r="J139" s="256"/>
      <c r="K139" s="257">
        <f t="shared" si="16"/>
        <v>0</v>
      </c>
      <c r="L139" s="257">
        <v>21</v>
      </c>
      <c r="M139" s="257">
        <f t="shared" si="17"/>
        <v>0</v>
      </c>
      <c r="N139" s="257">
        <v>0.00164</v>
      </c>
      <c r="O139" s="257">
        <f t="shared" si="18"/>
        <v>0.01</v>
      </c>
      <c r="P139" s="257">
        <v>0</v>
      </c>
      <c r="Q139" s="257">
        <f t="shared" si="19"/>
        <v>0</v>
      </c>
      <c r="R139" s="257" t="s">
        <v>550</v>
      </c>
      <c r="S139" s="257" t="s">
        <v>154</v>
      </c>
      <c r="T139" s="258" t="s">
        <v>155</v>
      </c>
      <c r="U139" s="241">
        <v>0</v>
      </c>
      <c r="V139" s="241">
        <f t="shared" si="20"/>
        <v>0</v>
      </c>
      <c r="W139" s="241"/>
      <c r="X139" s="241" t="s">
        <v>376</v>
      </c>
      <c r="Y139" s="242"/>
      <c r="Z139" s="242"/>
      <c r="AA139" s="242"/>
      <c r="AB139" s="242"/>
      <c r="AC139" s="242"/>
      <c r="AD139" s="242"/>
      <c r="AE139" s="242"/>
      <c r="AF139" s="242"/>
      <c r="AG139" s="242" t="s">
        <v>377</v>
      </c>
      <c r="AH139" s="242"/>
      <c r="AI139" s="242"/>
      <c r="AJ139" s="242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242"/>
      <c r="AV139" s="242"/>
      <c r="AW139" s="242"/>
      <c r="AX139" s="242"/>
      <c r="AY139" s="242"/>
      <c r="AZ139" s="242"/>
      <c r="BA139" s="242"/>
      <c r="BB139" s="242"/>
      <c r="BC139" s="242"/>
      <c r="BD139" s="242"/>
      <c r="BE139" s="242"/>
      <c r="BF139" s="242"/>
      <c r="BG139" s="242"/>
      <c r="BH139" s="242"/>
    </row>
    <row r="140" spans="1:60" s="14" customFormat="1" ht="15" outlineLevel="1">
      <c r="A140" s="252">
        <v>72</v>
      </c>
      <c r="B140" s="253" t="s">
        <v>915</v>
      </c>
      <c r="C140" s="223" t="s">
        <v>916</v>
      </c>
      <c r="D140" s="254" t="s">
        <v>152</v>
      </c>
      <c r="E140" s="255">
        <v>5</v>
      </c>
      <c r="F140" s="256"/>
      <c r="G140" s="257">
        <f t="shared" si="14"/>
        <v>0</v>
      </c>
      <c r="H140" s="256"/>
      <c r="I140" s="257">
        <f t="shared" si="15"/>
        <v>0</v>
      </c>
      <c r="J140" s="256"/>
      <c r="K140" s="257">
        <f t="shared" si="16"/>
        <v>0</v>
      </c>
      <c r="L140" s="257">
        <v>21</v>
      </c>
      <c r="M140" s="257">
        <f t="shared" si="17"/>
        <v>0</v>
      </c>
      <c r="N140" s="257">
        <v>0.00013</v>
      </c>
      <c r="O140" s="257">
        <f t="shared" si="18"/>
        <v>0</v>
      </c>
      <c r="P140" s="257">
        <v>0</v>
      </c>
      <c r="Q140" s="257">
        <f t="shared" si="19"/>
        <v>0</v>
      </c>
      <c r="R140" s="257" t="s">
        <v>746</v>
      </c>
      <c r="S140" s="257" t="s">
        <v>154</v>
      </c>
      <c r="T140" s="258" t="s">
        <v>155</v>
      </c>
      <c r="U140" s="241">
        <v>0.655</v>
      </c>
      <c r="V140" s="241">
        <f t="shared" si="20"/>
        <v>3.28</v>
      </c>
      <c r="W140" s="241"/>
      <c r="X140" s="241" t="s">
        <v>156</v>
      </c>
      <c r="Y140" s="242"/>
      <c r="Z140" s="242"/>
      <c r="AA140" s="242"/>
      <c r="AB140" s="242"/>
      <c r="AC140" s="242"/>
      <c r="AD140" s="242"/>
      <c r="AE140" s="242"/>
      <c r="AF140" s="242"/>
      <c r="AG140" s="242" t="s">
        <v>157</v>
      </c>
      <c r="AH140" s="242"/>
      <c r="AI140" s="242"/>
      <c r="AJ140" s="242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242"/>
      <c r="AV140" s="242"/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</row>
    <row r="141" spans="1:60" s="14" customFormat="1" ht="15" outlineLevel="1">
      <c r="A141" s="252">
        <v>73</v>
      </c>
      <c r="B141" s="253" t="s">
        <v>917</v>
      </c>
      <c r="C141" s="223" t="s">
        <v>918</v>
      </c>
      <c r="D141" s="254" t="s">
        <v>152</v>
      </c>
      <c r="E141" s="255">
        <v>5</v>
      </c>
      <c r="F141" s="256"/>
      <c r="G141" s="257">
        <f t="shared" si="14"/>
        <v>0</v>
      </c>
      <c r="H141" s="256"/>
      <c r="I141" s="257">
        <f t="shared" si="15"/>
        <v>0</v>
      </c>
      <c r="J141" s="256"/>
      <c r="K141" s="257">
        <f t="shared" si="16"/>
        <v>0</v>
      </c>
      <c r="L141" s="257">
        <v>21</v>
      </c>
      <c r="M141" s="257">
        <f t="shared" si="17"/>
        <v>0</v>
      </c>
      <c r="N141" s="257">
        <v>0.0013</v>
      </c>
      <c r="O141" s="257">
        <f t="shared" si="18"/>
        <v>0.01</v>
      </c>
      <c r="P141" s="257">
        <v>0</v>
      </c>
      <c r="Q141" s="257">
        <f t="shared" si="19"/>
        <v>0</v>
      </c>
      <c r="R141" s="257" t="s">
        <v>550</v>
      </c>
      <c r="S141" s="257" t="s">
        <v>154</v>
      </c>
      <c r="T141" s="258" t="s">
        <v>155</v>
      </c>
      <c r="U141" s="241">
        <v>0</v>
      </c>
      <c r="V141" s="241">
        <f t="shared" si="20"/>
        <v>0</v>
      </c>
      <c r="W141" s="241"/>
      <c r="X141" s="241" t="s">
        <v>376</v>
      </c>
      <c r="Y141" s="242"/>
      <c r="Z141" s="242"/>
      <c r="AA141" s="242"/>
      <c r="AB141" s="242"/>
      <c r="AC141" s="242"/>
      <c r="AD141" s="242"/>
      <c r="AE141" s="242"/>
      <c r="AF141" s="242"/>
      <c r="AG141" s="242" t="s">
        <v>377</v>
      </c>
      <c r="AH141" s="242"/>
      <c r="AI141" s="242"/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  <c r="BF141" s="242"/>
      <c r="BG141" s="242"/>
      <c r="BH141" s="242"/>
    </row>
    <row r="142" spans="1:60" s="14" customFormat="1" ht="15" outlineLevel="1">
      <c r="A142" s="252">
        <v>74</v>
      </c>
      <c r="B142" s="253" t="s">
        <v>919</v>
      </c>
      <c r="C142" s="223" t="s">
        <v>920</v>
      </c>
      <c r="D142" s="254" t="s">
        <v>152</v>
      </c>
      <c r="E142" s="255">
        <v>5</v>
      </c>
      <c r="F142" s="256"/>
      <c r="G142" s="257">
        <f t="shared" si="14"/>
        <v>0</v>
      </c>
      <c r="H142" s="256"/>
      <c r="I142" s="257">
        <f t="shared" si="15"/>
        <v>0</v>
      </c>
      <c r="J142" s="256"/>
      <c r="K142" s="257">
        <f t="shared" si="16"/>
        <v>0</v>
      </c>
      <c r="L142" s="257">
        <v>21</v>
      </c>
      <c r="M142" s="257">
        <f t="shared" si="17"/>
        <v>0</v>
      </c>
      <c r="N142" s="257">
        <v>2E-05</v>
      </c>
      <c r="O142" s="257">
        <f t="shared" si="18"/>
        <v>0</v>
      </c>
      <c r="P142" s="257">
        <v>0</v>
      </c>
      <c r="Q142" s="257">
        <f t="shared" si="19"/>
        <v>0</v>
      </c>
      <c r="R142" s="257" t="s">
        <v>746</v>
      </c>
      <c r="S142" s="257" t="s">
        <v>154</v>
      </c>
      <c r="T142" s="258" t="s">
        <v>155</v>
      </c>
      <c r="U142" s="241">
        <v>0.168</v>
      </c>
      <c r="V142" s="241">
        <f t="shared" si="20"/>
        <v>0.84</v>
      </c>
      <c r="W142" s="241"/>
      <c r="X142" s="241" t="s">
        <v>156</v>
      </c>
      <c r="Y142" s="242"/>
      <c r="Z142" s="242"/>
      <c r="AA142" s="242"/>
      <c r="AB142" s="242"/>
      <c r="AC142" s="242"/>
      <c r="AD142" s="242"/>
      <c r="AE142" s="242"/>
      <c r="AF142" s="242"/>
      <c r="AG142" s="242" t="s">
        <v>157</v>
      </c>
      <c r="AH142" s="242"/>
      <c r="AI142" s="242"/>
      <c r="AJ142" s="242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242"/>
      <c r="AV142" s="242"/>
      <c r="AW142" s="242"/>
      <c r="AX142" s="242"/>
      <c r="AY142" s="242"/>
      <c r="AZ142" s="242"/>
      <c r="BA142" s="242"/>
      <c r="BB142" s="242"/>
      <c r="BC142" s="242"/>
      <c r="BD142" s="242"/>
      <c r="BE142" s="242"/>
      <c r="BF142" s="242"/>
      <c r="BG142" s="242"/>
      <c r="BH142" s="242"/>
    </row>
    <row r="143" spans="1:60" s="14" customFormat="1" ht="15" outlineLevel="1">
      <c r="A143" s="252">
        <v>75</v>
      </c>
      <c r="B143" s="253" t="s">
        <v>921</v>
      </c>
      <c r="C143" s="223" t="s">
        <v>922</v>
      </c>
      <c r="D143" s="254" t="s">
        <v>152</v>
      </c>
      <c r="E143" s="255">
        <v>5</v>
      </c>
      <c r="F143" s="256"/>
      <c r="G143" s="257">
        <f t="shared" si="14"/>
        <v>0</v>
      </c>
      <c r="H143" s="256"/>
      <c r="I143" s="257">
        <f t="shared" si="15"/>
        <v>0</v>
      </c>
      <c r="J143" s="256"/>
      <c r="K143" s="257">
        <f t="shared" si="16"/>
        <v>0</v>
      </c>
      <c r="L143" s="257">
        <v>21</v>
      </c>
      <c r="M143" s="257">
        <f t="shared" si="17"/>
        <v>0</v>
      </c>
      <c r="N143" s="257">
        <v>0</v>
      </c>
      <c r="O143" s="257">
        <f t="shared" si="18"/>
        <v>0</v>
      </c>
      <c r="P143" s="257">
        <v>0</v>
      </c>
      <c r="Q143" s="257">
        <f t="shared" si="19"/>
        <v>0</v>
      </c>
      <c r="R143" s="257" t="s">
        <v>550</v>
      </c>
      <c r="S143" s="257" t="s">
        <v>154</v>
      </c>
      <c r="T143" s="258" t="s">
        <v>155</v>
      </c>
      <c r="U143" s="241">
        <v>0</v>
      </c>
      <c r="V143" s="241">
        <f t="shared" si="20"/>
        <v>0</v>
      </c>
      <c r="W143" s="241"/>
      <c r="X143" s="241" t="s">
        <v>376</v>
      </c>
      <c r="Y143" s="242"/>
      <c r="Z143" s="242"/>
      <c r="AA143" s="242"/>
      <c r="AB143" s="242"/>
      <c r="AC143" s="242"/>
      <c r="AD143" s="242"/>
      <c r="AE143" s="242"/>
      <c r="AF143" s="242"/>
      <c r="AG143" s="242" t="s">
        <v>377</v>
      </c>
      <c r="AH143" s="242"/>
      <c r="AI143" s="242"/>
      <c r="AJ143" s="242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242"/>
      <c r="AV143" s="242"/>
      <c r="AW143" s="242"/>
      <c r="AX143" s="242"/>
      <c r="AY143" s="242"/>
      <c r="AZ143" s="242"/>
      <c r="BA143" s="242"/>
      <c r="BB143" s="242"/>
      <c r="BC143" s="242"/>
      <c r="BD143" s="242"/>
      <c r="BE143" s="242"/>
      <c r="BF143" s="242"/>
      <c r="BG143" s="242"/>
      <c r="BH143" s="242"/>
    </row>
    <row r="144" spans="1:60" s="14" customFormat="1" ht="15" outlineLevel="1">
      <c r="A144" s="252">
        <v>76</v>
      </c>
      <c r="B144" s="253" t="s">
        <v>923</v>
      </c>
      <c r="C144" s="223" t="s">
        <v>924</v>
      </c>
      <c r="D144" s="254" t="s">
        <v>152</v>
      </c>
      <c r="E144" s="255">
        <v>3</v>
      </c>
      <c r="F144" s="256"/>
      <c r="G144" s="257">
        <f t="shared" si="14"/>
        <v>0</v>
      </c>
      <c r="H144" s="256"/>
      <c r="I144" s="257">
        <f t="shared" si="15"/>
        <v>0</v>
      </c>
      <c r="J144" s="256"/>
      <c r="K144" s="257">
        <f t="shared" si="16"/>
        <v>0</v>
      </c>
      <c r="L144" s="257">
        <v>21</v>
      </c>
      <c r="M144" s="257">
        <f t="shared" si="17"/>
        <v>0</v>
      </c>
      <c r="N144" s="257">
        <v>0</v>
      </c>
      <c r="O144" s="257">
        <f t="shared" si="18"/>
        <v>0</v>
      </c>
      <c r="P144" s="257">
        <v>0</v>
      </c>
      <c r="Q144" s="257">
        <f t="shared" si="19"/>
        <v>0</v>
      </c>
      <c r="R144" s="257" t="s">
        <v>746</v>
      </c>
      <c r="S144" s="257" t="s">
        <v>154</v>
      </c>
      <c r="T144" s="258" t="s">
        <v>155</v>
      </c>
      <c r="U144" s="241">
        <v>0.37</v>
      </c>
      <c r="V144" s="241">
        <f t="shared" si="20"/>
        <v>1.11</v>
      </c>
      <c r="W144" s="241"/>
      <c r="X144" s="241" t="s">
        <v>156</v>
      </c>
      <c r="Y144" s="242"/>
      <c r="Z144" s="242"/>
      <c r="AA144" s="242"/>
      <c r="AB144" s="242"/>
      <c r="AC144" s="242"/>
      <c r="AD144" s="242"/>
      <c r="AE144" s="242"/>
      <c r="AF144" s="242"/>
      <c r="AG144" s="242" t="s">
        <v>157</v>
      </c>
      <c r="AH144" s="242"/>
      <c r="AI144" s="242"/>
      <c r="AJ144" s="242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242"/>
      <c r="AV144" s="242"/>
      <c r="AW144" s="242"/>
      <c r="AX144" s="242"/>
      <c r="AY144" s="242"/>
      <c r="AZ144" s="242"/>
      <c r="BA144" s="242"/>
      <c r="BB144" s="242"/>
      <c r="BC144" s="242"/>
      <c r="BD144" s="242"/>
      <c r="BE144" s="242"/>
      <c r="BF144" s="242"/>
      <c r="BG144" s="242"/>
      <c r="BH144" s="242"/>
    </row>
    <row r="145" spans="1:60" s="14" customFormat="1" ht="15" outlineLevel="1">
      <c r="A145" s="252">
        <v>77</v>
      </c>
      <c r="B145" s="253" t="s">
        <v>925</v>
      </c>
      <c r="C145" s="223" t="s">
        <v>926</v>
      </c>
      <c r="D145" s="254" t="s">
        <v>152</v>
      </c>
      <c r="E145" s="255">
        <v>3</v>
      </c>
      <c r="F145" s="256"/>
      <c r="G145" s="257">
        <f t="shared" si="14"/>
        <v>0</v>
      </c>
      <c r="H145" s="256"/>
      <c r="I145" s="257">
        <f t="shared" si="15"/>
        <v>0</v>
      </c>
      <c r="J145" s="256"/>
      <c r="K145" s="257">
        <f t="shared" si="16"/>
        <v>0</v>
      </c>
      <c r="L145" s="257">
        <v>21</v>
      </c>
      <c r="M145" s="257">
        <f t="shared" si="17"/>
        <v>0</v>
      </c>
      <c r="N145" s="257">
        <v>0.0007</v>
      </c>
      <c r="O145" s="257">
        <f t="shared" si="18"/>
        <v>0</v>
      </c>
      <c r="P145" s="257">
        <v>0</v>
      </c>
      <c r="Q145" s="257">
        <f t="shared" si="19"/>
        <v>0</v>
      </c>
      <c r="R145" s="257" t="s">
        <v>746</v>
      </c>
      <c r="S145" s="257" t="s">
        <v>154</v>
      </c>
      <c r="T145" s="258" t="s">
        <v>155</v>
      </c>
      <c r="U145" s="241">
        <v>0.37</v>
      </c>
      <c r="V145" s="241">
        <f t="shared" si="20"/>
        <v>1.11</v>
      </c>
      <c r="W145" s="241"/>
      <c r="X145" s="241" t="s">
        <v>156</v>
      </c>
      <c r="Y145" s="242"/>
      <c r="Z145" s="242"/>
      <c r="AA145" s="242"/>
      <c r="AB145" s="242"/>
      <c r="AC145" s="242"/>
      <c r="AD145" s="242"/>
      <c r="AE145" s="242"/>
      <c r="AF145" s="242"/>
      <c r="AG145" s="242" t="s">
        <v>157</v>
      </c>
      <c r="AH145" s="242"/>
      <c r="AI145" s="242"/>
      <c r="AJ145" s="242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2"/>
      <c r="AY145" s="242"/>
      <c r="AZ145" s="242"/>
      <c r="BA145" s="242"/>
      <c r="BB145" s="242"/>
      <c r="BC145" s="242"/>
      <c r="BD145" s="242"/>
      <c r="BE145" s="242"/>
      <c r="BF145" s="242"/>
      <c r="BG145" s="242"/>
      <c r="BH145" s="242"/>
    </row>
    <row r="146" spans="1:60" s="14" customFormat="1" ht="22.5" outlineLevel="1">
      <c r="A146" s="234">
        <v>78</v>
      </c>
      <c r="B146" s="235" t="s">
        <v>927</v>
      </c>
      <c r="C146" s="213" t="s">
        <v>928</v>
      </c>
      <c r="D146" s="236" t="s">
        <v>491</v>
      </c>
      <c r="E146" s="237">
        <v>0.52742</v>
      </c>
      <c r="F146" s="238"/>
      <c r="G146" s="239">
        <f t="shared" si="14"/>
        <v>0</v>
      </c>
      <c r="H146" s="238"/>
      <c r="I146" s="239">
        <f t="shared" si="15"/>
        <v>0</v>
      </c>
      <c r="J146" s="238"/>
      <c r="K146" s="239">
        <f t="shared" si="16"/>
        <v>0</v>
      </c>
      <c r="L146" s="239">
        <v>21</v>
      </c>
      <c r="M146" s="239">
        <f t="shared" si="17"/>
        <v>0</v>
      </c>
      <c r="N146" s="239">
        <v>0</v>
      </c>
      <c r="O146" s="239">
        <f t="shared" si="18"/>
        <v>0</v>
      </c>
      <c r="P146" s="239">
        <v>0</v>
      </c>
      <c r="Q146" s="239">
        <f t="shared" si="19"/>
        <v>0</v>
      </c>
      <c r="R146" s="239" t="s">
        <v>746</v>
      </c>
      <c r="S146" s="239" t="s">
        <v>154</v>
      </c>
      <c r="T146" s="240" t="s">
        <v>155</v>
      </c>
      <c r="U146" s="241">
        <v>1.517</v>
      </c>
      <c r="V146" s="241">
        <f t="shared" si="20"/>
        <v>0.8</v>
      </c>
      <c r="W146" s="241"/>
      <c r="X146" s="241" t="s">
        <v>492</v>
      </c>
      <c r="Y146" s="242"/>
      <c r="Z146" s="242"/>
      <c r="AA146" s="242"/>
      <c r="AB146" s="242"/>
      <c r="AC146" s="242"/>
      <c r="AD146" s="242"/>
      <c r="AE146" s="242"/>
      <c r="AF146" s="242"/>
      <c r="AG146" s="242" t="s">
        <v>493</v>
      </c>
      <c r="AH146" s="242"/>
      <c r="AI146" s="242"/>
      <c r="AJ146" s="242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242"/>
      <c r="AV146" s="242"/>
      <c r="AW146" s="242"/>
      <c r="AX146" s="242"/>
      <c r="AY146" s="242"/>
      <c r="AZ146" s="242"/>
      <c r="BA146" s="242"/>
      <c r="BB146" s="242"/>
      <c r="BC146" s="242"/>
      <c r="BD146" s="242"/>
      <c r="BE146" s="242"/>
      <c r="BF146" s="242"/>
      <c r="BG146" s="242"/>
      <c r="BH146" s="242"/>
    </row>
    <row r="147" spans="1:60" s="14" customFormat="1" ht="15" outlineLevel="1">
      <c r="A147" s="243"/>
      <c r="B147" s="244"/>
      <c r="C147" s="361" t="s">
        <v>606</v>
      </c>
      <c r="D147" s="362"/>
      <c r="E147" s="362"/>
      <c r="F147" s="362"/>
      <c r="G147" s="362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2"/>
      <c r="Z147" s="242"/>
      <c r="AA147" s="242"/>
      <c r="AB147" s="242"/>
      <c r="AC147" s="242"/>
      <c r="AD147" s="242"/>
      <c r="AE147" s="242"/>
      <c r="AF147" s="242"/>
      <c r="AG147" s="242" t="s">
        <v>159</v>
      </c>
      <c r="AH147" s="242"/>
      <c r="AI147" s="242"/>
      <c r="AJ147" s="242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242"/>
      <c r="AV147" s="242"/>
      <c r="AW147" s="242"/>
      <c r="AX147" s="242"/>
      <c r="AY147" s="242"/>
      <c r="AZ147" s="242"/>
      <c r="BA147" s="242"/>
      <c r="BB147" s="242"/>
      <c r="BC147" s="242"/>
      <c r="BD147" s="242"/>
      <c r="BE147" s="242"/>
      <c r="BF147" s="242"/>
      <c r="BG147" s="242"/>
      <c r="BH147" s="242"/>
    </row>
    <row r="148" spans="1:33" s="14" customFormat="1" ht="25.5">
      <c r="A148" s="245" t="s">
        <v>148</v>
      </c>
      <c r="B148" s="246" t="s">
        <v>93</v>
      </c>
      <c r="C148" s="205" t="s">
        <v>94</v>
      </c>
      <c r="D148" s="247"/>
      <c r="E148" s="248"/>
      <c r="F148" s="249"/>
      <c r="G148" s="249">
        <f>SUMIF(AG149:AG155,"&lt;&gt;NOR",G149:G155)</f>
        <v>0</v>
      </c>
      <c r="H148" s="249"/>
      <c r="I148" s="249">
        <f>SUM(I149:I155)</f>
        <v>0</v>
      </c>
      <c r="J148" s="249"/>
      <c r="K148" s="249">
        <f>SUM(K149:K155)</f>
        <v>0</v>
      </c>
      <c r="L148" s="249"/>
      <c r="M148" s="249">
        <f>SUM(M149:M155)</f>
        <v>0</v>
      </c>
      <c r="N148" s="249"/>
      <c r="O148" s="249">
        <f>SUM(O149:O155)</f>
        <v>0.09</v>
      </c>
      <c r="P148" s="249"/>
      <c r="Q148" s="249">
        <f>SUM(Q149:Q155)</f>
        <v>0</v>
      </c>
      <c r="R148" s="249"/>
      <c r="S148" s="249"/>
      <c r="T148" s="250"/>
      <c r="U148" s="251"/>
      <c r="V148" s="251">
        <f>SUM(V149:V155)</f>
        <v>13.46</v>
      </c>
      <c r="W148" s="251"/>
      <c r="X148" s="251"/>
      <c r="AG148" s="14" t="s">
        <v>149</v>
      </c>
    </row>
    <row r="149" spans="1:60" s="14" customFormat="1" ht="45" outlineLevel="1">
      <c r="A149" s="234">
        <v>79</v>
      </c>
      <c r="B149" s="235" t="s">
        <v>929</v>
      </c>
      <c r="C149" s="213" t="s">
        <v>930</v>
      </c>
      <c r="D149" s="236" t="s">
        <v>767</v>
      </c>
      <c r="E149" s="237">
        <v>6</v>
      </c>
      <c r="F149" s="238"/>
      <c r="G149" s="239">
        <f>ROUND(E149*F149,2)</f>
        <v>0</v>
      </c>
      <c r="H149" s="238"/>
      <c r="I149" s="239">
        <f>ROUND(E149*H149,2)</f>
        <v>0</v>
      </c>
      <c r="J149" s="238"/>
      <c r="K149" s="239">
        <f>ROUND(E149*J149,2)</f>
        <v>0</v>
      </c>
      <c r="L149" s="239">
        <v>21</v>
      </c>
      <c r="M149" s="239">
        <f>G149*(1+L149/100)</f>
        <v>0</v>
      </c>
      <c r="N149" s="239">
        <v>0.01297</v>
      </c>
      <c r="O149" s="239">
        <f>ROUND(E149*N149,2)</f>
        <v>0.08</v>
      </c>
      <c r="P149" s="239">
        <v>0</v>
      </c>
      <c r="Q149" s="239">
        <f>ROUND(E149*P149,2)</f>
        <v>0</v>
      </c>
      <c r="R149" s="239" t="s">
        <v>746</v>
      </c>
      <c r="S149" s="239" t="s">
        <v>154</v>
      </c>
      <c r="T149" s="240" t="s">
        <v>155</v>
      </c>
      <c r="U149" s="241">
        <v>1.9</v>
      </c>
      <c r="V149" s="241">
        <f>ROUND(E149*U149,2)</f>
        <v>11.4</v>
      </c>
      <c r="W149" s="241"/>
      <c r="X149" s="241" t="s">
        <v>156</v>
      </c>
      <c r="Y149" s="242"/>
      <c r="Z149" s="242"/>
      <c r="AA149" s="242"/>
      <c r="AB149" s="242"/>
      <c r="AC149" s="242"/>
      <c r="AD149" s="242"/>
      <c r="AE149" s="242"/>
      <c r="AF149" s="242"/>
      <c r="AG149" s="242" t="s">
        <v>157</v>
      </c>
      <c r="AH149" s="242"/>
      <c r="AI149" s="242"/>
      <c r="AJ149" s="242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242"/>
      <c r="AV149" s="242"/>
      <c r="AW149" s="242"/>
      <c r="AX149" s="242"/>
      <c r="AY149" s="242"/>
      <c r="AZ149" s="242"/>
      <c r="BA149" s="242"/>
      <c r="BB149" s="242"/>
      <c r="BC149" s="242"/>
      <c r="BD149" s="242"/>
      <c r="BE149" s="242"/>
      <c r="BF149" s="242"/>
      <c r="BG149" s="242"/>
      <c r="BH149" s="242"/>
    </row>
    <row r="150" spans="1:60" s="14" customFormat="1" ht="15" outlineLevel="1">
      <c r="A150" s="243"/>
      <c r="B150" s="244"/>
      <c r="C150" s="359" t="s">
        <v>931</v>
      </c>
      <c r="D150" s="360"/>
      <c r="E150" s="360"/>
      <c r="F150" s="360"/>
      <c r="G150" s="360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2"/>
      <c r="Z150" s="242"/>
      <c r="AA150" s="242"/>
      <c r="AB150" s="242"/>
      <c r="AC150" s="242"/>
      <c r="AD150" s="242"/>
      <c r="AE150" s="242"/>
      <c r="AF150" s="242"/>
      <c r="AG150" s="242" t="s">
        <v>195</v>
      </c>
      <c r="AH150" s="242"/>
      <c r="AI150" s="242"/>
      <c r="AJ150" s="242"/>
      <c r="AK150" s="242"/>
      <c r="AL150" s="242"/>
      <c r="AM150" s="242"/>
      <c r="AN150" s="242"/>
      <c r="AO150" s="242"/>
      <c r="AP150" s="242"/>
      <c r="AQ150" s="242"/>
      <c r="AR150" s="242"/>
      <c r="AS150" s="242"/>
      <c r="AT150" s="242"/>
      <c r="AU150" s="242"/>
      <c r="AV150" s="242"/>
      <c r="AW150" s="242"/>
      <c r="AX150" s="242"/>
      <c r="AY150" s="242"/>
      <c r="AZ150" s="242"/>
      <c r="BA150" s="242"/>
      <c r="BB150" s="242"/>
      <c r="BC150" s="242"/>
      <c r="BD150" s="242"/>
      <c r="BE150" s="242"/>
      <c r="BF150" s="242"/>
      <c r="BG150" s="242"/>
      <c r="BH150" s="242"/>
    </row>
    <row r="151" spans="1:60" s="14" customFormat="1" ht="45" outlineLevel="1">
      <c r="A151" s="234">
        <v>80</v>
      </c>
      <c r="B151" s="235" t="s">
        <v>932</v>
      </c>
      <c r="C151" s="213" t="s">
        <v>933</v>
      </c>
      <c r="D151" s="236" t="s">
        <v>767</v>
      </c>
      <c r="E151" s="237">
        <v>1</v>
      </c>
      <c r="F151" s="238"/>
      <c r="G151" s="239">
        <f>ROUND(E151*F151,2)</f>
        <v>0</v>
      </c>
      <c r="H151" s="238"/>
      <c r="I151" s="239">
        <f>ROUND(E151*H151,2)</f>
        <v>0</v>
      </c>
      <c r="J151" s="238"/>
      <c r="K151" s="239">
        <f>ROUND(E151*J151,2)</f>
        <v>0</v>
      </c>
      <c r="L151" s="239">
        <v>21</v>
      </c>
      <c r="M151" s="239">
        <f>G151*(1+L151/100)</f>
        <v>0</v>
      </c>
      <c r="N151" s="239">
        <v>0.0145</v>
      </c>
      <c r="O151" s="239">
        <f>ROUND(E151*N151,2)</f>
        <v>0.01</v>
      </c>
      <c r="P151" s="239">
        <v>0</v>
      </c>
      <c r="Q151" s="239">
        <f>ROUND(E151*P151,2)</f>
        <v>0</v>
      </c>
      <c r="R151" s="239" t="s">
        <v>746</v>
      </c>
      <c r="S151" s="239" t="s">
        <v>154</v>
      </c>
      <c r="T151" s="240" t="s">
        <v>155</v>
      </c>
      <c r="U151" s="241">
        <v>1.9</v>
      </c>
      <c r="V151" s="241">
        <f>ROUND(E151*U151,2)</f>
        <v>1.9</v>
      </c>
      <c r="W151" s="241"/>
      <c r="X151" s="241" t="s">
        <v>156</v>
      </c>
      <c r="Y151" s="242"/>
      <c r="Z151" s="242"/>
      <c r="AA151" s="242"/>
      <c r="AB151" s="242"/>
      <c r="AC151" s="242"/>
      <c r="AD151" s="242"/>
      <c r="AE151" s="242"/>
      <c r="AF151" s="242"/>
      <c r="AG151" s="242" t="s">
        <v>157</v>
      </c>
      <c r="AH151" s="242"/>
      <c r="AI151" s="242"/>
      <c r="AJ151" s="242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242"/>
      <c r="AV151" s="242"/>
      <c r="AW151" s="242"/>
      <c r="AX151" s="242"/>
      <c r="AY151" s="242"/>
      <c r="AZ151" s="242"/>
      <c r="BA151" s="242"/>
      <c r="BB151" s="242"/>
      <c r="BC151" s="242"/>
      <c r="BD151" s="242"/>
      <c r="BE151" s="242"/>
      <c r="BF151" s="242"/>
      <c r="BG151" s="242"/>
      <c r="BH151" s="242"/>
    </row>
    <row r="152" spans="1:60" s="14" customFormat="1" ht="15" outlineLevel="1">
      <c r="A152" s="243"/>
      <c r="B152" s="244"/>
      <c r="C152" s="359" t="s">
        <v>931</v>
      </c>
      <c r="D152" s="360"/>
      <c r="E152" s="360"/>
      <c r="F152" s="360"/>
      <c r="G152" s="360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2"/>
      <c r="Z152" s="242"/>
      <c r="AA152" s="242"/>
      <c r="AB152" s="242"/>
      <c r="AC152" s="242"/>
      <c r="AD152" s="242"/>
      <c r="AE152" s="242"/>
      <c r="AF152" s="242"/>
      <c r="AG152" s="242" t="s">
        <v>195</v>
      </c>
      <c r="AH152" s="242"/>
      <c r="AI152" s="242"/>
      <c r="AJ152" s="242"/>
      <c r="AK152" s="242"/>
      <c r="AL152" s="242"/>
      <c r="AM152" s="242"/>
      <c r="AN152" s="242"/>
      <c r="AO152" s="242"/>
      <c r="AP152" s="242"/>
      <c r="AQ152" s="242"/>
      <c r="AR152" s="242"/>
      <c r="AS152" s="242"/>
      <c r="AT152" s="242"/>
      <c r="AU152" s="242"/>
      <c r="AV152" s="242"/>
      <c r="AW152" s="242"/>
      <c r="AX152" s="242"/>
      <c r="AY152" s="242"/>
      <c r="AZ152" s="242"/>
      <c r="BA152" s="242"/>
      <c r="BB152" s="242"/>
      <c r="BC152" s="242"/>
      <c r="BD152" s="242"/>
      <c r="BE152" s="242"/>
      <c r="BF152" s="242"/>
      <c r="BG152" s="242"/>
      <c r="BH152" s="242"/>
    </row>
    <row r="153" spans="1:60" s="14" customFormat="1" ht="22.5" outlineLevel="1">
      <c r="A153" s="252">
        <v>81</v>
      </c>
      <c r="B153" s="253" t="s">
        <v>934</v>
      </c>
      <c r="C153" s="223" t="s">
        <v>935</v>
      </c>
      <c r="D153" s="254" t="s">
        <v>152</v>
      </c>
      <c r="E153" s="255">
        <v>7</v>
      </c>
      <c r="F153" s="256"/>
      <c r="G153" s="257">
        <f>ROUND(E153*F153,2)</f>
        <v>0</v>
      </c>
      <c r="H153" s="256"/>
      <c r="I153" s="257">
        <f>ROUND(E153*H153,2)</f>
        <v>0</v>
      </c>
      <c r="J153" s="256"/>
      <c r="K153" s="257">
        <f>ROUND(E153*J153,2)</f>
        <v>0</v>
      </c>
      <c r="L153" s="257">
        <v>21</v>
      </c>
      <c r="M153" s="257">
        <f>G153*(1+L153/100)</f>
        <v>0</v>
      </c>
      <c r="N153" s="257">
        <v>0.00039</v>
      </c>
      <c r="O153" s="257">
        <f>ROUND(E153*N153,2)</f>
        <v>0</v>
      </c>
      <c r="P153" s="257">
        <v>0</v>
      </c>
      <c r="Q153" s="257">
        <f>ROUND(E153*P153,2)</f>
        <v>0</v>
      </c>
      <c r="R153" s="257" t="s">
        <v>550</v>
      </c>
      <c r="S153" s="257" t="s">
        <v>154</v>
      </c>
      <c r="T153" s="258" t="s">
        <v>155</v>
      </c>
      <c r="U153" s="241">
        <v>0</v>
      </c>
      <c r="V153" s="241">
        <f>ROUND(E153*U153,2)</f>
        <v>0</v>
      </c>
      <c r="W153" s="241"/>
      <c r="X153" s="241" t="s">
        <v>376</v>
      </c>
      <c r="Y153" s="242"/>
      <c r="Z153" s="242"/>
      <c r="AA153" s="242"/>
      <c r="AB153" s="242"/>
      <c r="AC153" s="242"/>
      <c r="AD153" s="242"/>
      <c r="AE153" s="242"/>
      <c r="AF153" s="242"/>
      <c r="AG153" s="242" t="s">
        <v>377</v>
      </c>
      <c r="AH153" s="242"/>
      <c r="AI153" s="242"/>
      <c r="AJ153" s="242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242"/>
      <c r="BD153" s="242"/>
      <c r="BE153" s="242"/>
      <c r="BF153" s="242"/>
      <c r="BG153" s="242"/>
      <c r="BH153" s="242"/>
    </row>
    <row r="154" spans="1:60" s="14" customFormat="1" ht="22.5" outlineLevel="1">
      <c r="A154" s="234">
        <v>82</v>
      </c>
      <c r="B154" s="235" t="s">
        <v>936</v>
      </c>
      <c r="C154" s="213" t="s">
        <v>937</v>
      </c>
      <c r="D154" s="236" t="s">
        <v>491</v>
      </c>
      <c r="E154" s="237">
        <v>0.09505</v>
      </c>
      <c r="F154" s="238"/>
      <c r="G154" s="239">
        <f>ROUND(E154*F154,2)</f>
        <v>0</v>
      </c>
      <c r="H154" s="238"/>
      <c r="I154" s="239">
        <f>ROUND(E154*H154,2)</f>
        <v>0</v>
      </c>
      <c r="J154" s="238"/>
      <c r="K154" s="239">
        <f>ROUND(E154*J154,2)</f>
        <v>0</v>
      </c>
      <c r="L154" s="239">
        <v>21</v>
      </c>
      <c r="M154" s="239">
        <f>G154*(1+L154/100)</f>
        <v>0</v>
      </c>
      <c r="N154" s="239">
        <v>0</v>
      </c>
      <c r="O154" s="239">
        <f>ROUND(E154*N154,2)</f>
        <v>0</v>
      </c>
      <c r="P154" s="239">
        <v>0</v>
      </c>
      <c r="Q154" s="239">
        <f>ROUND(E154*P154,2)</f>
        <v>0</v>
      </c>
      <c r="R154" s="239" t="s">
        <v>746</v>
      </c>
      <c r="S154" s="239" t="s">
        <v>154</v>
      </c>
      <c r="T154" s="240" t="s">
        <v>155</v>
      </c>
      <c r="U154" s="241">
        <v>1.667</v>
      </c>
      <c r="V154" s="241">
        <f>ROUND(E154*U154,2)</f>
        <v>0.16</v>
      </c>
      <c r="W154" s="241"/>
      <c r="X154" s="241" t="s">
        <v>492</v>
      </c>
      <c r="Y154" s="242"/>
      <c r="Z154" s="242"/>
      <c r="AA154" s="242"/>
      <c r="AB154" s="242"/>
      <c r="AC154" s="242"/>
      <c r="AD154" s="242"/>
      <c r="AE154" s="242"/>
      <c r="AF154" s="242"/>
      <c r="AG154" s="242" t="s">
        <v>493</v>
      </c>
      <c r="AH154" s="242"/>
      <c r="AI154" s="242"/>
      <c r="AJ154" s="242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42"/>
      <c r="AU154" s="242"/>
      <c r="AV154" s="242"/>
      <c r="AW154" s="242"/>
      <c r="AX154" s="242"/>
      <c r="AY154" s="242"/>
      <c r="AZ154" s="242"/>
      <c r="BA154" s="242"/>
      <c r="BB154" s="242"/>
      <c r="BC154" s="242"/>
      <c r="BD154" s="242"/>
      <c r="BE154" s="242"/>
      <c r="BF154" s="242"/>
      <c r="BG154" s="242"/>
      <c r="BH154" s="242"/>
    </row>
    <row r="155" spans="1:60" s="14" customFormat="1" ht="15" outlineLevel="1">
      <c r="A155" s="243"/>
      <c r="B155" s="244"/>
      <c r="C155" s="361" t="s">
        <v>606</v>
      </c>
      <c r="D155" s="362"/>
      <c r="E155" s="362"/>
      <c r="F155" s="362"/>
      <c r="G155" s="362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2"/>
      <c r="Z155" s="242"/>
      <c r="AA155" s="242"/>
      <c r="AB155" s="242"/>
      <c r="AC155" s="242"/>
      <c r="AD155" s="242"/>
      <c r="AE155" s="242"/>
      <c r="AF155" s="242"/>
      <c r="AG155" s="242" t="s">
        <v>159</v>
      </c>
      <c r="AH155" s="242"/>
      <c r="AI155" s="242"/>
      <c r="AJ155" s="242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242"/>
      <c r="AV155" s="242"/>
      <c r="AW155" s="242"/>
      <c r="AX155" s="242"/>
      <c r="AY155" s="242"/>
      <c r="AZ155" s="242"/>
      <c r="BA155" s="242"/>
      <c r="BB155" s="242"/>
      <c r="BC155" s="242"/>
      <c r="BD155" s="242"/>
      <c r="BE155" s="242"/>
      <c r="BF155" s="242"/>
      <c r="BG155" s="242"/>
      <c r="BH155" s="242"/>
    </row>
    <row r="156" spans="1:33" s="14" customFormat="1" ht="25.5">
      <c r="A156" s="245" t="s">
        <v>148</v>
      </c>
      <c r="B156" s="246" t="s">
        <v>95</v>
      </c>
      <c r="C156" s="205" t="s">
        <v>96</v>
      </c>
      <c r="D156" s="247"/>
      <c r="E156" s="248"/>
      <c r="F156" s="249"/>
      <c r="G156" s="249">
        <f>SUMIF(AG157:AG165,"&lt;&gt;NOR",G157:G165)</f>
        <v>0</v>
      </c>
      <c r="H156" s="249"/>
      <c r="I156" s="249">
        <f>SUM(I157:I165)</f>
        <v>0</v>
      </c>
      <c r="J156" s="249"/>
      <c r="K156" s="249">
        <f>SUM(K157:K165)</f>
        <v>0</v>
      </c>
      <c r="L156" s="249"/>
      <c r="M156" s="249">
        <f>SUM(M157:M165)</f>
        <v>0</v>
      </c>
      <c r="N156" s="249"/>
      <c r="O156" s="249">
        <f>SUM(O157:O165)</f>
        <v>0.01</v>
      </c>
      <c r="P156" s="249"/>
      <c r="Q156" s="249">
        <f>SUM(Q157:Q165)</f>
        <v>0</v>
      </c>
      <c r="R156" s="249"/>
      <c r="S156" s="249"/>
      <c r="T156" s="250"/>
      <c r="U156" s="251"/>
      <c r="V156" s="251">
        <f>SUM(V157:V165)</f>
        <v>21.75</v>
      </c>
      <c r="W156" s="251"/>
      <c r="X156" s="251"/>
      <c r="AG156" s="14" t="s">
        <v>149</v>
      </c>
    </row>
    <row r="157" spans="1:60" s="14" customFormat="1" ht="22.5" outlineLevel="1">
      <c r="A157" s="234">
        <v>83</v>
      </c>
      <c r="B157" s="235" t="s">
        <v>938</v>
      </c>
      <c r="C157" s="213" t="s">
        <v>939</v>
      </c>
      <c r="D157" s="236" t="s">
        <v>188</v>
      </c>
      <c r="E157" s="237">
        <v>6</v>
      </c>
      <c r="F157" s="238"/>
      <c r="G157" s="239">
        <f>ROUND(E157*F157,2)</f>
        <v>0</v>
      </c>
      <c r="H157" s="238"/>
      <c r="I157" s="239">
        <f>ROUND(E157*H157,2)</f>
        <v>0</v>
      </c>
      <c r="J157" s="238"/>
      <c r="K157" s="239">
        <f>ROUND(E157*J157,2)</f>
        <v>0</v>
      </c>
      <c r="L157" s="239">
        <v>21</v>
      </c>
      <c r="M157" s="239">
        <f>G157*(1+L157/100)</f>
        <v>0</v>
      </c>
      <c r="N157" s="239">
        <v>0.00173</v>
      </c>
      <c r="O157" s="239">
        <f>ROUND(E157*N157,2)</f>
        <v>0.01</v>
      </c>
      <c r="P157" s="239">
        <v>0</v>
      </c>
      <c r="Q157" s="239">
        <f>ROUND(E157*P157,2)</f>
        <v>0</v>
      </c>
      <c r="R157" s="239" t="s">
        <v>746</v>
      </c>
      <c r="S157" s="239" t="s">
        <v>154</v>
      </c>
      <c r="T157" s="240" t="s">
        <v>155</v>
      </c>
      <c r="U157" s="241">
        <v>0.829</v>
      </c>
      <c r="V157" s="241">
        <f>ROUND(E157*U157,2)</f>
        <v>4.97</v>
      </c>
      <c r="W157" s="241"/>
      <c r="X157" s="241" t="s">
        <v>156</v>
      </c>
      <c r="Y157" s="242"/>
      <c r="Z157" s="242"/>
      <c r="AA157" s="242"/>
      <c r="AB157" s="242"/>
      <c r="AC157" s="242"/>
      <c r="AD157" s="242"/>
      <c r="AE157" s="242"/>
      <c r="AF157" s="242"/>
      <c r="AG157" s="242" t="s">
        <v>157</v>
      </c>
      <c r="AH157" s="242"/>
      <c r="AI157" s="242"/>
      <c r="AJ157" s="242"/>
      <c r="AK157" s="242"/>
      <c r="AL157" s="242"/>
      <c r="AM157" s="242"/>
      <c r="AN157" s="242"/>
      <c r="AO157" s="242"/>
      <c r="AP157" s="242"/>
      <c r="AQ157" s="242"/>
      <c r="AR157" s="242"/>
      <c r="AS157" s="242"/>
      <c r="AT157" s="242"/>
      <c r="AU157" s="242"/>
      <c r="AV157" s="242"/>
      <c r="AW157" s="242"/>
      <c r="AX157" s="242"/>
      <c r="AY157" s="242"/>
      <c r="AZ157" s="242"/>
      <c r="BA157" s="242"/>
      <c r="BB157" s="242"/>
      <c r="BC157" s="242"/>
      <c r="BD157" s="242"/>
      <c r="BE157" s="242"/>
      <c r="BF157" s="242"/>
      <c r="BG157" s="242"/>
      <c r="BH157" s="242"/>
    </row>
    <row r="158" spans="1:60" s="14" customFormat="1" ht="15" outlineLevel="1">
      <c r="A158" s="243"/>
      <c r="B158" s="244"/>
      <c r="C158" s="361" t="s">
        <v>800</v>
      </c>
      <c r="D158" s="362"/>
      <c r="E158" s="362"/>
      <c r="F158" s="362"/>
      <c r="G158" s="362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2"/>
      <c r="Z158" s="242"/>
      <c r="AA158" s="242"/>
      <c r="AB158" s="242"/>
      <c r="AC158" s="242"/>
      <c r="AD158" s="242"/>
      <c r="AE158" s="242"/>
      <c r="AF158" s="242"/>
      <c r="AG158" s="242" t="s">
        <v>159</v>
      </c>
      <c r="AH158" s="242"/>
      <c r="AI158" s="242"/>
      <c r="AJ158" s="242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42"/>
      <c r="AU158" s="242"/>
      <c r="AV158" s="242"/>
      <c r="AW158" s="242"/>
      <c r="AX158" s="242"/>
      <c r="AY158" s="242"/>
      <c r="AZ158" s="242"/>
      <c r="BA158" s="242"/>
      <c r="BB158" s="242"/>
      <c r="BC158" s="242"/>
      <c r="BD158" s="242"/>
      <c r="BE158" s="242"/>
      <c r="BF158" s="242"/>
      <c r="BG158" s="242"/>
      <c r="BH158" s="242"/>
    </row>
    <row r="159" spans="1:60" s="14" customFormat="1" ht="15" outlineLevel="1">
      <c r="A159" s="243"/>
      <c r="B159" s="244"/>
      <c r="C159" s="363" t="s">
        <v>810</v>
      </c>
      <c r="D159" s="364"/>
      <c r="E159" s="364"/>
      <c r="F159" s="364"/>
      <c r="G159" s="364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2"/>
      <c r="Z159" s="242"/>
      <c r="AA159" s="242"/>
      <c r="AB159" s="242"/>
      <c r="AC159" s="242"/>
      <c r="AD159" s="242"/>
      <c r="AE159" s="242"/>
      <c r="AF159" s="242"/>
      <c r="AG159" s="242" t="s">
        <v>195</v>
      </c>
      <c r="AH159" s="242"/>
      <c r="AI159" s="242"/>
      <c r="AJ159" s="242"/>
      <c r="AK159" s="242"/>
      <c r="AL159" s="242"/>
      <c r="AM159" s="242"/>
      <c r="AN159" s="242"/>
      <c r="AO159" s="242"/>
      <c r="AP159" s="242"/>
      <c r="AQ159" s="242"/>
      <c r="AR159" s="242"/>
      <c r="AS159" s="242"/>
      <c r="AT159" s="242"/>
      <c r="AU159" s="242"/>
      <c r="AV159" s="242"/>
      <c r="AW159" s="242"/>
      <c r="AX159" s="242"/>
      <c r="AY159" s="242"/>
      <c r="AZ159" s="242"/>
      <c r="BA159" s="242"/>
      <c r="BB159" s="242"/>
      <c r="BC159" s="242"/>
      <c r="BD159" s="242"/>
      <c r="BE159" s="242"/>
      <c r="BF159" s="242"/>
      <c r="BG159" s="242"/>
      <c r="BH159" s="242"/>
    </row>
    <row r="160" spans="1:60" s="14" customFormat="1" ht="15" outlineLevel="1">
      <c r="A160" s="243"/>
      <c r="B160" s="244"/>
      <c r="C160" s="363" t="s">
        <v>811</v>
      </c>
      <c r="D160" s="364"/>
      <c r="E160" s="364"/>
      <c r="F160" s="364"/>
      <c r="G160" s="364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2"/>
      <c r="Z160" s="242"/>
      <c r="AA160" s="242"/>
      <c r="AB160" s="242"/>
      <c r="AC160" s="242"/>
      <c r="AD160" s="242"/>
      <c r="AE160" s="242"/>
      <c r="AF160" s="242"/>
      <c r="AG160" s="242" t="s">
        <v>195</v>
      </c>
      <c r="AH160" s="242"/>
      <c r="AI160" s="242"/>
      <c r="AJ160" s="242"/>
      <c r="AK160" s="242"/>
      <c r="AL160" s="242"/>
      <c r="AM160" s="242"/>
      <c r="AN160" s="242"/>
      <c r="AO160" s="242"/>
      <c r="AP160" s="242"/>
      <c r="AQ160" s="242"/>
      <c r="AR160" s="242"/>
      <c r="AS160" s="242"/>
      <c r="AT160" s="242"/>
      <c r="AU160" s="242"/>
      <c r="AV160" s="242"/>
      <c r="AW160" s="242"/>
      <c r="AX160" s="242"/>
      <c r="AY160" s="242"/>
      <c r="AZ160" s="242"/>
      <c r="BA160" s="242"/>
      <c r="BB160" s="242"/>
      <c r="BC160" s="242"/>
      <c r="BD160" s="242"/>
      <c r="BE160" s="242"/>
      <c r="BF160" s="242"/>
      <c r="BG160" s="242"/>
      <c r="BH160" s="242"/>
    </row>
    <row r="161" spans="1:60" s="14" customFormat="1" ht="15" outlineLevel="1">
      <c r="A161" s="243"/>
      <c r="B161" s="244"/>
      <c r="C161" s="224" t="s">
        <v>940</v>
      </c>
      <c r="D161" s="225"/>
      <c r="E161" s="226">
        <v>6</v>
      </c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2"/>
      <c r="Z161" s="242"/>
      <c r="AA161" s="242"/>
      <c r="AB161" s="242"/>
      <c r="AC161" s="242"/>
      <c r="AD161" s="242"/>
      <c r="AE161" s="242"/>
      <c r="AF161" s="242"/>
      <c r="AG161" s="242" t="s">
        <v>161</v>
      </c>
      <c r="AH161" s="242">
        <v>0</v>
      </c>
      <c r="AI161" s="242"/>
      <c r="AJ161" s="242"/>
      <c r="AK161" s="242"/>
      <c r="AL161" s="242"/>
      <c r="AM161" s="242"/>
      <c r="AN161" s="242"/>
      <c r="AO161" s="242"/>
      <c r="AP161" s="242"/>
      <c r="AQ161" s="242"/>
      <c r="AR161" s="242"/>
      <c r="AS161" s="242"/>
      <c r="AT161" s="242"/>
      <c r="AU161" s="242"/>
      <c r="AV161" s="242"/>
      <c r="AW161" s="242"/>
      <c r="AX161" s="242"/>
      <c r="AY161" s="242"/>
      <c r="AZ161" s="242"/>
      <c r="BA161" s="242"/>
      <c r="BB161" s="242"/>
      <c r="BC161" s="242"/>
      <c r="BD161" s="242"/>
      <c r="BE161" s="242"/>
      <c r="BF161" s="242"/>
      <c r="BG161" s="242"/>
      <c r="BH161" s="242"/>
    </row>
    <row r="162" spans="1:60" s="14" customFormat="1" ht="22.5" outlineLevel="1">
      <c r="A162" s="252">
        <v>84</v>
      </c>
      <c r="B162" s="253" t="s">
        <v>941</v>
      </c>
      <c r="C162" s="223" t="s">
        <v>942</v>
      </c>
      <c r="D162" s="254" t="s">
        <v>152</v>
      </c>
      <c r="E162" s="255">
        <v>2</v>
      </c>
      <c r="F162" s="256"/>
      <c r="G162" s="257">
        <f>ROUND(E162*F162,2)</f>
        <v>0</v>
      </c>
      <c r="H162" s="256"/>
      <c r="I162" s="257">
        <f>ROUND(E162*H162,2)</f>
        <v>0</v>
      </c>
      <c r="J162" s="256"/>
      <c r="K162" s="257">
        <f>ROUND(E162*J162,2)</f>
        <v>0</v>
      </c>
      <c r="L162" s="257">
        <v>21</v>
      </c>
      <c r="M162" s="257">
        <f>G162*(1+L162/100)</f>
        <v>0</v>
      </c>
      <c r="N162" s="257">
        <v>0</v>
      </c>
      <c r="O162" s="257">
        <f>ROUND(E162*N162,2)</f>
        <v>0</v>
      </c>
      <c r="P162" s="257">
        <v>0</v>
      </c>
      <c r="Q162" s="257">
        <f>ROUND(E162*P162,2)</f>
        <v>0</v>
      </c>
      <c r="R162" s="257" t="s">
        <v>943</v>
      </c>
      <c r="S162" s="257" t="s">
        <v>154</v>
      </c>
      <c r="T162" s="258" t="s">
        <v>155</v>
      </c>
      <c r="U162" s="241">
        <v>0.39</v>
      </c>
      <c r="V162" s="241">
        <f>ROUND(E162*U162,2)</f>
        <v>0.78</v>
      </c>
      <c r="W162" s="241"/>
      <c r="X162" s="241" t="s">
        <v>156</v>
      </c>
      <c r="Y162" s="242"/>
      <c r="Z162" s="242"/>
      <c r="AA162" s="242"/>
      <c r="AB162" s="242"/>
      <c r="AC162" s="242"/>
      <c r="AD162" s="242"/>
      <c r="AE162" s="242"/>
      <c r="AF162" s="242"/>
      <c r="AG162" s="242" t="s">
        <v>157</v>
      </c>
      <c r="AH162" s="242"/>
      <c r="AI162" s="242"/>
      <c r="AJ162" s="242"/>
      <c r="AK162" s="242"/>
      <c r="AL162" s="242"/>
      <c r="AM162" s="242"/>
      <c r="AN162" s="242"/>
      <c r="AO162" s="242"/>
      <c r="AP162" s="242"/>
      <c r="AQ162" s="242"/>
      <c r="AR162" s="242"/>
      <c r="AS162" s="242"/>
      <c r="AT162" s="242"/>
      <c r="AU162" s="242"/>
      <c r="AV162" s="242"/>
      <c r="AW162" s="242"/>
      <c r="AX162" s="242"/>
      <c r="AY162" s="242"/>
      <c r="AZ162" s="242"/>
      <c r="BA162" s="242"/>
      <c r="BB162" s="242"/>
      <c r="BC162" s="242"/>
      <c r="BD162" s="242"/>
      <c r="BE162" s="242"/>
      <c r="BF162" s="242"/>
      <c r="BG162" s="242"/>
      <c r="BH162" s="242"/>
    </row>
    <row r="163" spans="1:60" s="14" customFormat="1" ht="15" outlineLevel="1">
      <c r="A163" s="252">
        <v>85</v>
      </c>
      <c r="B163" s="253" t="s">
        <v>944</v>
      </c>
      <c r="C163" s="223" t="s">
        <v>945</v>
      </c>
      <c r="D163" s="254" t="s">
        <v>152</v>
      </c>
      <c r="E163" s="255">
        <v>2</v>
      </c>
      <c r="F163" s="256"/>
      <c r="G163" s="257">
        <f>ROUND(E163*F163,2)</f>
        <v>0</v>
      </c>
      <c r="H163" s="256"/>
      <c r="I163" s="257">
        <f>ROUND(E163*H163,2)</f>
        <v>0</v>
      </c>
      <c r="J163" s="256"/>
      <c r="K163" s="257">
        <f>ROUND(E163*J163,2)</f>
        <v>0</v>
      </c>
      <c r="L163" s="257">
        <v>21</v>
      </c>
      <c r="M163" s="257">
        <f>G163*(1+L163/100)</f>
        <v>0</v>
      </c>
      <c r="N163" s="257">
        <v>2E-05</v>
      </c>
      <c r="O163" s="257">
        <f>ROUND(E163*N163,2)</f>
        <v>0</v>
      </c>
      <c r="P163" s="257">
        <v>0</v>
      </c>
      <c r="Q163" s="257">
        <f>ROUND(E163*P163,2)</f>
        <v>0</v>
      </c>
      <c r="R163" s="257" t="s">
        <v>550</v>
      </c>
      <c r="S163" s="257" t="s">
        <v>154</v>
      </c>
      <c r="T163" s="258" t="s">
        <v>547</v>
      </c>
      <c r="U163" s="241">
        <v>0</v>
      </c>
      <c r="V163" s="241">
        <f>ROUND(E163*U163,2)</f>
        <v>0</v>
      </c>
      <c r="W163" s="241"/>
      <c r="X163" s="241" t="s">
        <v>376</v>
      </c>
      <c r="Y163" s="242"/>
      <c r="Z163" s="242"/>
      <c r="AA163" s="242"/>
      <c r="AB163" s="242"/>
      <c r="AC163" s="242"/>
      <c r="AD163" s="242"/>
      <c r="AE163" s="242"/>
      <c r="AF163" s="242"/>
      <c r="AG163" s="242" t="s">
        <v>377</v>
      </c>
      <c r="AH163" s="242"/>
      <c r="AI163" s="242"/>
      <c r="AJ163" s="242"/>
      <c r="AK163" s="242"/>
      <c r="AL163" s="242"/>
      <c r="AM163" s="242"/>
      <c r="AN163" s="242"/>
      <c r="AO163" s="242"/>
      <c r="AP163" s="242"/>
      <c r="AQ163" s="242"/>
      <c r="AR163" s="242"/>
      <c r="AS163" s="242"/>
      <c r="AT163" s="242"/>
      <c r="AU163" s="242"/>
      <c r="AV163" s="242"/>
      <c r="AW163" s="242"/>
      <c r="AX163" s="242"/>
      <c r="AY163" s="242"/>
      <c r="AZ163" s="242"/>
      <c r="BA163" s="242"/>
      <c r="BB163" s="242"/>
      <c r="BC163" s="242"/>
      <c r="BD163" s="242"/>
      <c r="BE163" s="242"/>
      <c r="BF163" s="242"/>
      <c r="BG163" s="242"/>
      <c r="BH163" s="242"/>
    </row>
    <row r="164" spans="1:60" s="14" customFormat="1" ht="15" outlineLevel="1">
      <c r="A164" s="234">
        <v>86</v>
      </c>
      <c r="B164" s="235" t="s">
        <v>946</v>
      </c>
      <c r="C164" s="213" t="s">
        <v>947</v>
      </c>
      <c r="D164" s="236" t="s">
        <v>948</v>
      </c>
      <c r="E164" s="237">
        <v>16</v>
      </c>
      <c r="F164" s="238"/>
      <c r="G164" s="239">
        <f>ROUND(E164*F164,2)</f>
        <v>0</v>
      </c>
      <c r="H164" s="238"/>
      <c r="I164" s="239">
        <f>ROUND(E164*H164,2)</f>
        <v>0</v>
      </c>
      <c r="J164" s="238"/>
      <c r="K164" s="239">
        <f>ROUND(E164*J164,2)</f>
        <v>0</v>
      </c>
      <c r="L164" s="239">
        <v>21</v>
      </c>
      <c r="M164" s="239">
        <f>G164*(1+L164/100)</f>
        <v>0</v>
      </c>
      <c r="N164" s="239">
        <v>0</v>
      </c>
      <c r="O164" s="239">
        <f>ROUND(E164*N164,2)</f>
        <v>0</v>
      </c>
      <c r="P164" s="239">
        <v>0</v>
      </c>
      <c r="Q164" s="239">
        <f>ROUND(E164*P164,2)</f>
        <v>0</v>
      </c>
      <c r="R164" s="239"/>
      <c r="S164" s="239" t="s">
        <v>375</v>
      </c>
      <c r="T164" s="240" t="s">
        <v>155</v>
      </c>
      <c r="U164" s="241">
        <v>1</v>
      </c>
      <c r="V164" s="241">
        <f>ROUND(E164*U164,2)</f>
        <v>16</v>
      </c>
      <c r="W164" s="241"/>
      <c r="X164" s="241" t="s">
        <v>949</v>
      </c>
      <c r="Y164" s="242"/>
      <c r="Z164" s="242"/>
      <c r="AA164" s="242"/>
      <c r="AB164" s="242"/>
      <c r="AC164" s="242"/>
      <c r="AD164" s="242"/>
      <c r="AE164" s="242"/>
      <c r="AF164" s="242"/>
      <c r="AG164" s="242" t="s">
        <v>950</v>
      </c>
      <c r="AH164" s="242"/>
      <c r="AI164" s="242"/>
      <c r="AJ164" s="242"/>
      <c r="AK164" s="242"/>
      <c r="AL164" s="242"/>
      <c r="AM164" s="242"/>
      <c r="AN164" s="242"/>
      <c r="AO164" s="242"/>
      <c r="AP164" s="242"/>
      <c r="AQ164" s="242"/>
      <c r="AR164" s="242"/>
      <c r="AS164" s="242"/>
      <c r="AT164" s="242"/>
      <c r="AU164" s="242"/>
      <c r="AV164" s="242"/>
      <c r="AW164" s="242"/>
      <c r="AX164" s="242"/>
      <c r="AY164" s="242"/>
      <c r="AZ164" s="242"/>
      <c r="BA164" s="242"/>
      <c r="BB164" s="242"/>
      <c r="BC164" s="242"/>
      <c r="BD164" s="242"/>
      <c r="BE164" s="242"/>
      <c r="BF164" s="242"/>
      <c r="BG164" s="242"/>
      <c r="BH164" s="242"/>
    </row>
    <row r="165" spans="1:60" s="14" customFormat="1" ht="15" outlineLevel="1">
      <c r="A165" s="243"/>
      <c r="B165" s="244"/>
      <c r="C165" s="224" t="s">
        <v>951</v>
      </c>
      <c r="D165" s="225"/>
      <c r="E165" s="226">
        <v>16</v>
      </c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/>
      <c r="Y165" s="242"/>
      <c r="Z165" s="242"/>
      <c r="AA165" s="242"/>
      <c r="AB165" s="242"/>
      <c r="AC165" s="242"/>
      <c r="AD165" s="242"/>
      <c r="AE165" s="242"/>
      <c r="AF165" s="242"/>
      <c r="AG165" s="242" t="s">
        <v>161</v>
      </c>
      <c r="AH165" s="242">
        <v>0</v>
      </c>
      <c r="AI165" s="242"/>
      <c r="AJ165" s="242"/>
      <c r="AK165" s="242"/>
      <c r="AL165" s="242"/>
      <c r="AM165" s="242"/>
      <c r="AN165" s="242"/>
      <c r="AO165" s="242"/>
      <c r="AP165" s="242"/>
      <c r="AQ165" s="242"/>
      <c r="AR165" s="242"/>
      <c r="AS165" s="242"/>
      <c r="AT165" s="242"/>
      <c r="AU165" s="242"/>
      <c r="AV165" s="242"/>
      <c r="AW165" s="242"/>
      <c r="AX165" s="242"/>
      <c r="AY165" s="242"/>
      <c r="AZ165" s="242"/>
      <c r="BA165" s="242"/>
      <c r="BB165" s="242"/>
      <c r="BC165" s="242"/>
      <c r="BD165" s="242"/>
      <c r="BE165" s="242"/>
      <c r="BF165" s="242"/>
      <c r="BG165" s="242"/>
      <c r="BH165" s="242"/>
    </row>
    <row r="166" spans="1:33" s="14" customFormat="1" ht="25.5">
      <c r="A166" s="245" t="s">
        <v>148</v>
      </c>
      <c r="B166" s="246" t="s">
        <v>97</v>
      </c>
      <c r="C166" s="205" t="s">
        <v>98</v>
      </c>
      <c r="D166" s="247"/>
      <c r="E166" s="248"/>
      <c r="F166" s="249"/>
      <c r="G166" s="249">
        <f>SUMIF(AG167:AG191,"&lt;&gt;NOR",G167:G191)</f>
        <v>0</v>
      </c>
      <c r="H166" s="249"/>
      <c r="I166" s="249">
        <f>SUM(I167:I191)</f>
        <v>0</v>
      </c>
      <c r="J166" s="249"/>
      <c r="K166" s="249">
        <f>SUM(K167:K191)</f>
        <v>0</v>
      </c>
      <c r="L166" s="249"/>
      <c r="M166" s="249">
        <f>SUM(M167:M191)</f>
        <v>0</v>
      </c>
      <c r="N166" s="249"/>
      <c r="O166" s="249">
        <f>SUM(O167:O191)</f>
        <v>0.11</v>
      </c>
      <c r="P166" s="249"/>
      <c r="Q166" s="249">
        <f>SUM(Q167:Q191)</f>
        <v>0.49</v>
      </c>
      <c r="R166" s="249"/>
      <c r="S166" s="249"/>
      <c r="T166" s="250"/>
      <c r="U166" s="251"/>
      <c r="V166" s="251">
        <f>SUM(V167:V191)</f>
        <v>49.60999999999999</v>
      </c>
      <c r="W166" s="251"/>
      <c r="X166" s="251"/>
      <c r="AG166" s="14" t="s">
        <v>149</v>
      </c>
    </row>
    <row r="167" spans="1:60" s="14" customFormat="1" ht="22.5" outlineLevel="1">
      <c r="A167" s="234">
        <v>87</v>
      </c>
      <c r="B167" s="235" t="s">
        <v>952</v>
      </c>
      <c r="C167" s="213" t="s">
        <v>953</v>
      </c>
      <c r="D167" s="236" t="s">
        <v>188</v>
      </c>
      <c r="E167" s="237">
        <v>30</v>
      </c>
      <c r="F167" s="238"/>
      <c r="G167" s="239">
        <f>ROUND(E167*F167,2)</f>
        <v>0</v>
      </c>
      <c r="H167" s="238"/>
      <c r="I167" s="239">
        <f>ROUND(E167*H167,2)</f>
        <v>0</v>
      </c>
      <c r="J167" s="238"/>
      <c r="K167" s="239">
        <f>ROUND(E167*J167,2)</f>
        <v>0</v>
      </c>
      <c r="L167" s="239">
        <v>21</v>
      </c>
      <c r="M167" s="239">
        <f>G167*(1+L167/100)</f>
        <v>0</v>
      </c>
      <c r="N167" s="239">
        <v>0.00076</v>
      </c>
      <c r="O167" s="239">
        <f>ROUND(E167*N167,2)</f>
        <v>0.02</v>
      </c>
      <c r="P167" s="239">
        <v>0</v>
      </c>
      <c r="Q167" s="239">
        <f>ROUND(E167*P167,2)</f>
        <v>0</v>
      </c>
      <c r="R167" s="239" t="s">
        <v>954</v>
      </c>
      <c r="S167" s="239" t="s">
        <v>154</v>
      </c>
      <c r="T167" s="240" t="s">
        <v>155</v>
      </c>
      <c r="U167" s="241">
        <v>0.29738</v>
      </c>
      <c r="V167" s="241">
        <f>ROUND(E167*U167,2)</f>
        <v>8.92</v>
      </c>
      <c r="W167" s="241"/>
      <c r="X167" s="241" t="s">
        <v>156</v>
      </c>
      <c r="Y167" s="242"/>
      <c r="Z167" s="242"/>
      <c r="AA167" s="242"/>
      <c r="AB167" s="242"/>
      <c r="AC167" s="242"/>
      <c r="AD167" s="242"/>
      <c r="AE167" s="242"/>
      <c r="AF167" s="242"/>
      <c r="AG167" s="242" t="s">
        <v>157</v>
      </c>
      <c r="AH167" s="242"/>
      <c r="AI167" s="242"/>
      <c r="AJ167" s="242"/>
      <c r="AK167" s="242"/>
      <c r="AL167" s="242"/>
      <c r="AM167" s="242"/>
      <c r="AN167" s="242"/>
      <c r="AO167" s="242"/>
      <c r="AP167" s="242"/>
      <c r="AQ167" s="242"/>
      <c r="AR167" s="242"/>
      <c r="AS167" s="242"/>
      <c r="AT167" s="242"/>
      <c r="AU167" s="242"/>
      <c r="AV167" s="242"/>
      <c r="AW167" s="242"/>
      <c r="AX167" s="242"/>
      <c r="AY167" s="242"/>
      <c r="AZ167" s="242"/>
      <c r="BA167" s="242"/>
      <c r="BB167" s="242"/>
      <c r="BC167" s="242"/>
      <c r="BD167" s="242"/>
      <c r="BE167" s="242"/>
      <c r="BF167" s="242"/>
      <c r="BG167" s="242"/>
      <c r="BH167" s="242"/>
    </row>
    <row r="168" spans="1:60" s="14" customFormat="1" ht="15" outlineLevel="1">
      <c r="A168" s="243"/>
      <c r="B168" s="244"/>
      <c r="C168" s="361" t="s">
        <v>829</v>
      </c>
      <c r="D168" s="362"/>
      <c r="E168" s="362"/>
      <c r="F168" s="362"/>
      <c r="G168" s="362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2"/>
      <c r="Z168" s="242"/>
      <c r="AA168" s="242"/>
      <c r="AB168" s="242"/>
      <c r="AC168" s="242"/>
      <c r="AD168" s="242"/>
      <c r="AE168" s="242"/>
      <c r="AF168" s="242"/>
      <c r="AG168" s="242" t="s">
        <v>159</v>
      </c>
      <c r="AH168" s="242"/>
      <c r="AI168" s="242"/>
      <c r="AJ168" s="242"/>
      <c r="AK168" s="242"/>
      <c r="AL168" s="242"/>
      <c r="AM168" s="242"/>
      <c r="AN168" s="242"/>
      <c r="AO168" s="242"/>
      <c r="AP168" s="242"/>
      <c r="AQ168" s="242"/>
      <c r="AR168" s="242"/>
      <c r="AS168" s="242"/>
      <c r="AT168" s="242"/>
      <c r="AU168" s="242"/>
      <c r="AV168" s="242"/>
      <c r="AW168" s="242"/>
      <c r="AX168" s="242"/>
      <c r="AY168" s="242"/>
      <c r="AZ168" s="242"/>
      <c r="BA168" s="242"/>
      <c r="BB168" s="242"/>
      <c r="BC168" s="242"/>
      <c r="BD168" s="242"/>
      <c r="BE168" s="242"/>
      <c r="BF168" s="242"/>
      <c r="BG168" s="242"/>
      <c r="BH168" s="242"/>
    </row>
    <row r="169" spans="1:60" s="14" customFormat="1" ht="15" outlineLevel="1">
      <c r="A169" s="243"/>
      <c r="B169" s="244"/>
      <c r="C169" s="363" t="s">
        <v>793</v>
      </c>
      <c r="D169" s="364"/>
      <c r="E169" s="364"/>
      <c r="F169" s="364"/>
      <c r="G169" s="364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2"/>
      <c r="Z169" s="242"/>
      <c r="AA169" s="242"/>
      <c r="AB169" s="242"/>
      <c r="AC169" s="242"/>
      <c r="AD169" s="242"/>
      <c r="AE169" s="242"/>
      <c r="AF169" s="242"/>
      <c r="AG169" s="242" t="s">
        <v>195</v>
      </c>
      <c r="AH169" s="242"/>
      <c r="AI169" s="242"/>
      <c r="AJ169" s="242"/>
      <c r="AK169" s="242"/>
      <c r="AL169" s="242"/>
      <c r="AM169" s="242"/>
      <c r="AN169" s="242"/>
      <c r="AO169" s="242"/>
      <c r="AP169" s="242"/>
      <c r="AQ169" s="242"/>
      <c r="AR169" s="242"/>
      <c r="AS169" s="242"/>
      <c r="AT169" s="242"/>
      <c r="AU169" s="242"/>
      <c r="AV169" s="242"/>
      <c r="AW169" s="242"/>
      <c r="AX169" s="242"/>
      <c r="AY169" s="242"/>
      <c r="AZ169" s="242"/>
      <c r="BA169" s="242"/>
      <c r="BB169" s="242"/>
      <c r="BC169" s="242"/>
      <c r="BD169" s="242"/>
      <c r="BE169" s="242"/>
      <c r="BF169" s="242"/>
      <c r="BG169" s="242"/>
      <c r="BH169" s="242"/>
    </row>
    <row r="170" spans="1:60" s="14" customFormat="1" ht="22.5" outlineLevel="1">
      <c r="A170" s="234">
        <v>88</v>
      </c>
      <c r="B170" s="235" t="s">
        <v>955</v>
      </c>
      <c r="C170" s="213" t="s">
        <v>956</v>
      </c>
      <c r="D170" s="236" t="s">
        <v>152</v>
      </c>
      <c r="E170" s="237">
        <v>10</v>
      </c>
      <c r="F170" s="238"/>
      <c r="G170" s="239">
        <f>ROUND(E170*F170,2)</f>
        <v>0</v>
      </c>
      <c r="H170" s="238"/>
      <c r="I170" s="239">
        <f>ROUND(E170*H170,2)</f>
        <v>0</v>
      </c>
      <c r="J170" s="238"/>
      <c r="K170" s="239">
        <f>ROUND(E170*J170,2)</f>
        <v>0</v>
      </c>
      <c r="L170" s="239">
        <v>21</v>
      </c>
      <c r="M170" s="239">
        <f>G170*(1+L170/100)</f>
        <v>0</v>
      </c>
      <c r="N170" s="239">
        <v>0</v>
      </c>
      <c r="O170" s="239">
        <f>ROUND(E170*N170,2)</f>
        <v>0</v>
      </c>
      <c r="P170" s="239">
        <v>0</v>
      </c>
      <c r="Q170" s="239">
        <f>ROUND(E170*P170,2)</f>
        <v>0</v>
      </c>
      <c r="R170" s="239" t="s">
        <v>954</v>
      </c>
      <c r="S170" s="239" t="s">
        <v>154</v>
      </c>
      <c r="T170" s="240" t="s">
        <v>155</v>
      </c>
      <c r="U170" s="241">
        <v>0.237</v>
      </c>
      <c r="V170" s="241">
        <f>ROUND(E170*U170,2)</f>
        <v>2.37</v>
      </c>
      <c r="W170" s="241"/>
      <c r="X170" s="241" t="s">
        <v>156</v>
      </c>
      <c r="Y170" s="242"/>
      <c r="Z170" s="242"/>
      <c r="AA170" s="242"/>
      <c r="AB170" s="242"/>
      <c r="AC170" s="242"/>
      <c r="AD170" s="242"/>
      <c r="AE170" s="242"/>
      <c r="AF170" s="242"/>
      <c r="AG170" s="242" t="s">
        <v>157</v>
      </c>
      <c r="AH170" s="242"/>
      <c r="AI170" s="242"/>
      <c r="AJ170" s="242"/>
      <c r="AK170" s="242"/>
      <c r="AL170" s="242"/>
      <c r="AM170" s="242"/>
      <c r="AN170" s="242"/>
      <c r="AO170" s="242"/>
      <c r="AP170" s="242"/>
      <c r="AQ170" s="242"/>
      <c r="AR170" s="242"/>
      <c r="AS170" s="242"/>
      <c r="AT170" s="242"/>
      <c r="AU170" s="242"/>
      <c r="AV170" s="242"/>
      <c r="AW170" s="242"/>
      <c r="AX170" s="242"/>
      <c r="AY170" s="242"/>
      <c r="AZ170" s="242"/>
      <c r="BA170" s="242"/>
      <c r="BB170" s="242"/>
      <c r="BC170" s="242"/>
      <c r="BD170" s="242"/>
      <c r="BE170" s="242"/>
      <c r="BF170" s="242"/>
      <c r="BG170" s="242"/>
      <c r="BH170" s="242"/>
    </row>
    <row r="171" spans="1:60" s="14" customFormat="1" ht="15" outlineLevel="1">
      <c r="A171" s="243"/>
      <c r="B171" s="244"/>
      <c r="C171" s="224" t="s">
        <v>957</v>
      </c>
      <c r="D171" s="225"/>
      <c r="E171" s="226">
        <v>10</v>
      </c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  <c r="X171" s="241"/>
      <c r="Y171" s="242"/>
      <c r="Z171" s="242"/>
      <c r="AA171" s="242"/>
      <c r="AB171" s="242"/>
      <c r="AC171" s="242"/>
      <c r="AD171" s="242"/>
      <c r="AE171" s="242"/>
      <c r="AF171" s="242"/>
      <c r="AG171" s="242" t="s">
        <v>161</v>
      </c>
      <c r="AH171" s="242">
        <v>0</v>
      </c>
      <c r="AI171" s="242"/>
      <c r="AJ171" s="242"/>
      <c r="AK171" s="242"/>
      <c r="AL171" s="242"/>
      <c r="AM171" s="242"/>
      <c r="AN171" s="242"/>
      <c r="AO171" s="242"/>
      <c r="AP171" s="242"/>
      <c r="AQ171" s="242"/>
      <c r="AR171" s="242"/>
      <c r="AS171" s="242"/>
      <c r="AT171" s="242"/>
      <c r="AU171" s="242"/>
      <c r="AV171" s="242"/>
      <c r="AW171" s="242"/>
      <c r="AX171" s="242"/>
      <c r="AY171" s="242"/>
      <c r="AZ171" s="242"/>
      <c r="BA171" s="242"/>
      <c r="BB171" s="242"/>
      <c r="BC171" s="242"/>
      <c r="BD171" s="242"/>
      <c r="BE171" s="242"/>
      <c r="BF171" s="242"/>
      <c r="BG171" s="242"/>
      <c r="BH171" s="242"/>
    </row>
    <row r="172" spans="1:60" s="14" customFormat="1" ht="15" outlineLevel="1">
      <c r="A172" s="234">
        <v>89</v>
      </c>
      <c r="B172" s="235" t="s">
        <v>958</v>
      </c>
      <c r="C172" s="213" t="s">
        <v>959</v>
      </c>
      <c r="D172" s="236" t="s">
        <v>188</v>
      </c>
      <c r="E172" s="237">
        <v>30</v>
      </c>
      <c r="F172" s="238"/>
      <c r="G172" s="239">
        <f>ROUND(E172*F172,2)</f>
        <v>0</v>
      </c>
      <c r="H172" s="238"/>
      <c r="I172" s="239">
        <f>ROUND(E172*H172,2)</f>
        <v>0</v>
      </c>
      <c r="J172" s="238"/>
      <c r="K172" s="239">
        <f>ROUND(E172*J172,2)</f>
        <v>0</v>
      </c>
      <c r="L172" s="239">
        <v>21</v>
      </c>
      <c r="M172" s="239">
        <f>G172*(1+L172/100)</f>
        <v>0</v>
      </c>
      <c r="N172" s="239">
        <v>0</v>
      </c>
      <c r="O172" s="239">
        <f>ROUND(E172*N172,2)</f>
        <v>0</v>
      </c>
      <c r="P172" s="239">
        <v>0</v>
      </c>
      <c r="Q172" s="239">
        <f>ROUND(E172*P172,2)</f>
        <v>0</v>
      </c>
      <c r="R172" s="239" t="s">
        <v>954</v>
      </c>
      <c r="S172" s="239" t="s">
        <v>154</v>
      </c>
      <c r="T172" s="240" t="s">
        <v>155</v>
      </c>
      <c r="U172" s="241">
        <v>0.018</v>
      </c>
      <c r="V172" s="241">
        <f>ROUND(E172*U172,2)</f>
        <v>0.54</v>
      </c>
      <c r="W172" s="241"/>
      <c r="X172" s="241" t="s">
        <v>156</v>
      </c>
      <c r="Y172" s="242"/>
      <c r="Z172" s="242"/>
      <c r="AA172" s="242"/>
      <c r="AB172" s="242"/>
      <c r="AC172" s="242"/>
      <c r="AD172" s="242"/>
      <c r="AE172" s="242"/>
      <c r="AF172" s="242"/>
      <c r="AG172" s="242" t="s">
        <v>157</v>
      </c>
      <c r="AH172" s="242"/>
      <c r="AI172" s="242"/>
      <c r="AJ172" s="242"/>
      <c r="AK172" s="242"/>
      <c r="AL172" s="242"/>
      <c r="AM172" s="242"/>
      <c r="AN172" s="242"/>
      <c r="AO172" s="242"/>
      <c r="AP172" s="242"/>
      <c r="AQ172" s="242"/>
      <c r="AR172" s="242"/>
      <c r="AS172" s="242"/>
      <c r="AT172" s="242"/>
      <c r="AU172" s="242"/>
      <c r="AV172" s="242"/>
      <c r="AW172" s="242"/>
      <c r="AX172" s="242"/>
      <c r="AY172" s="242"/>
      <c r="AZ172" s="242"/>
      <c r="BA172" s="242"/>
      <c r="BB172" s="242"/>
      <c r="BC172" s="242"/>
      <c r="BD172" s="242"/>
      <c r="BE172" s="242"/>
      <c r="BF172" s="242"/>
      <c r="BG172" s="242"/>
      <c r="BH172" s="242"/>
    </row>
    <row r="173" spans="1:60" s="14" customFormat="1" ht="15" outlineLevel="1">
      <c r="A173" s="243"/>
      <c r="B173" s="244"/>
      <c r="C173" s="359" t="s">
        <v>855</v>
      </c>
      <c r="D173" s="360"/>
      <c r="E173" s="360"/>
      <c r="F173" s="360"/>
      <c r="G173" s="360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2"/>
      <c r="Z173" s="242"/>
      <c r="AA173" s="242"/>
      <c r="AB173" s="242"/>
      <c r="AC173" s="242"/>
      <c r="AD173" s="242"/>
      <c r="AE173" s="242"/>
      <c r="AF173" s="242"/>
      <c r="AG173" s="242" t="s">
        <v>195</v>
      </c>
      <c r="AH173" s="242"/>
      <c r="AI173" s="242"/>
      <c r="AJ173" s="242"/>
      <c r="AK173" s="242"/>
      <c r="AL173" s="242"/>
      <c r="AM173" s="242"/>
      <c r="AN173" s="242"/>
      <c r="AO173" s="242"/>
      <c r="AP173" s="242"/>
      <c r="AQ173" s="242"/>
      <c r="AR173" s="242"/>
      <c r="AS173" s="242"/>
      <c r="AT173" s="242"/>
      <c r="AU173" s="242"/>
      <c r="AV173" s="242"/>
      <c r="AW173" s="242"/>
      <c r="AX173" s="242"/>
      <c r="AY173" s="242"/>
      <c r="AZ173" s="242"/>
      <c r="BA173" s="242"/>
      <c r="BB173" s="242"/>
      <c r="BC173" s="242"/>
      <c r="BD173" s="242"/>
      <c r="BE173" s="242"/>
      <c r="BF173" s="242"/>
      <c r="BG173" s="242"/>
      <c r="BH173" s="242"/>
    </row>
    <row r="174" spans="1:60" s="14" customFormat="1" ht="22.5" outlineLevel="1">
      <c r="A174" s="252">
        <v>90</v>
      </c>
      <c r="B174" s="253" t="s">
        <v>960</v>
      </c>
      <c r="C174" s="223" t="s">
        <v>961</v>
      </c>
      <c r="D174" s="254" t="s">
        <v>152</v>
      </c>
      <c r="E174" s="255">
        <v>6</v>
      </c>
      <c r="F174" s="256"/>
      <c r="G174" s="257">
        <f>ROUND(E174*F174,2)</f>
        <v>0</v>
      </c>
      <c r="H174" s="256"/>
      <c r="I174" s="257">
        <f>ROUND(E174*H174,2)</f>
        <v>0</v>
      </c>
      <c r="J174" s="256"/>
      <c r="K174" s="257">
        <f>ROUND(E174*J174,2)</f>
        <v>0</v>
      </c>
      <c r="L174" s="257">
        <v>21</v>
      </c>
      <c r="M174" s="257">
        <f>G174*(1+L174/100)</f>
        <v>0</v>
      </c>
      <c r="N174" s="257">
        <v>0.00054</v>
      </c>
      <c r="O174" s="257">
        <f>ROUND(E174*N174,2)</f>
        <v>0</v>
      </c>
      <c r="P174" s="257">
        <v>0</v>
      </c>
      <c r="Q174" s="257">
        <f>ROUND(E174*P174,2)</f>
        <v>0</v>
      </c>
      <c r="R174" s="257" t="s">
        <v>954</v>
      </c>
      <c r="S174" s="257" t="s">
        <v>154</v>
      </c>
      <c r="T174" s="258" t="s">
        <v>155</v>
      </c>
      <c r="U174" s="241">
        <v>0.278</v>
      </c>
      <c r="V174" s="241">
        <f>ROUND(E174*U174,2)</f>
        <v>1.67</v>
      </c>
      <c r="W174" s="241"/>
      <c r="X174" s="241" t="s">
        <v>156</v>
      </c>
      <c r="Y174" s="242"/>
      <c r="Z174" s="242"/>
      <c r="AA174" s="242"/>
      <c r="AB174" s="242"/>
      <c r="AC174" s="242"/>
      <c r="AD174" s="242"/>
      <c r="AE174" s="242"/>
      <c r="AF174" s="242"/>
      <c r="AG174" s="242" t="s">
        <v>157</v>
      </c>
      <c r="AH174" s="242"/>
      <c r="AI174" s="242"/>
      <c r="AJ174" s="242"/>
      <c r="AK174" s="242"/>
      <c r="AL174" s="242"/>
      <c r="AM174" s="242"/>
      <c r="AN174" s="242"/>
      <c r="AO174" s="242"/>
      <c r="AP174" s="242"/>
      <c r="AQ174" s="242"/>
      <c r="AR174" s="242"/>
      <c r="AS174" s="242"/>
      <c r="AT174" s="242"/>
      <c r="AU174" s="242"/>
      <c r="AV174" s="242"/>
      <c r="AW174" s="242"/>
      <c r="AX174" s="242"/>
      <c r="AY174" s="242"/>
      <c r="AZ174" s="242"/>
      <c r="BA174" s="242"/>
      <c r="BB174" s="242"/>
      <c r="BC174" s="242"/>
      <c r="BD174" s="242"/>
      <c r="BE174" s="242"/>
      <c r="BF174" s="242"/>
      <c r="BG174" s="242"/>
      <c r="BH174" s="242"/>
    </row>
    <row r="175" spans="1:60" s="14" customFormat="1" ht="15" outlineLevel="1">
      <c r="A175" s="252">
        <v>91</v>
      </c>
      <c r="B175" s="253" t="s">
        <v>962</v>
      </c>
      <c r="C175" s="223" t="s">
        <v>963</v>
      </c>
      <c r="D175" s="254" t="s">
        <v>152</v>
      </c>
      <c r="E175" s="255">
        <v>5</v>
      </c>
      <c r="F175" s="256"/>
      <c r="G175" s="257">
        <f>ROUND(E175*F175,2)</f>
        <v>0</v>
      </c>
      <c r="H175" s="256"/>
      <c r="I175" s="257">
        <f>ROUND(E175*H175,2)</f>
        <v>0</v>
      </c>
      <c r="J175" s="256"/>
      <c r="K175" s="257">
        <f>ROUND(E175*J175,2)</f>
        <v>0</v>
      </c>
      <c r="L175" s="257">
        <v>21</v>
      </c>
      <c r="M175" s="257">
        <f>G175*(1+L175/100)</f>
        <v>0</v>
      </c>
      <c r="N175" s="257">
        <v>0.00014</v>
      </c>
      <c r="O175" s="257">
        <f>ROUND(E175*N175,2)</f>
        <v>0</v>
      </c>
      <c r="P175" s="257">
        <v>0</v>
      </c>
      <c r="Q175" s="257">
        <f>ROUND(E175*P175,2)</f>
        <v>0</v>
      </c>
      <c r="R175" s="257"/>
      <c r="S175" s="257" t="s">
        <v>375</v>
      </c>
      <c r="T175" s="258" t="s">
        <v>155</v>
      </c>
      <c r="U175" s="241">
        <v>0.072</v>
      </c>
      <c r="V175" s="241">
        <f>ROUND(E175*U175,2)</f>
        <v>0.36</v>
      </c>
      <c r="W175" s="241"/>
      <c r="X175" s="241" t="s">
        <v>156</v>
      </c>
      <c r="Y175" s="242"/>
      <c r="Z175" s="242"/>
      <c r="AA175" s="242"/>
      <c r="AB175" s="242"/>
      <c r="AC175" s="242"/>
      <c r="AD175" s="242"/>
      <c r="AE175" s="242"/>
      <c r="AF175" s="242"/>
      <c r="AG175" s="242" t="s">
        <v>157</v>
      </c>
      <c r="AH175" s="242"/>
      <c r="AI175" s="242"/>
      <c r="AJ175" s="242"/>
      <c r="AK175" s="242"/>
      <c r="AL175" s="242"/>
      <c r="AM175" s="242"/>
      <c r="AN175" s="242"/>
      <c r="AO175" s="242"/>
      <c r="AP175" s="242"/>
      <c r="AQ175" s="242"/>
      <c r="AR175" s="242"/>
      <c r="AS175" s="242"/>
      <c r="AT175" s="242"/>
      <c r="AU175" s="242"/>
      <c r="AV175" s="242"/>
      <c r="AW175" s="242"/>
      <c r="AX175" s="242"/>
      <c r="AY175" s="242"/>
      <c r="AZ175" s="242"/>
      <c r="BA175" s="242"/>
      <c r="BB175" s="242"/>
      <c r="BC175" s="242"/>
      <c r="BD175" s="242"/>
      <c r="BE175" s="242"/>
      <c r="BF175" s="242"/>
      <c r="BG175" s="242"/>
      <c r="BH175" s="242"/>
    </row>
    <row r="176" spans="1:60" s="14" customFormat="1" ht="22.5" outlineLevel="1">
      <c r="A176" s="252">
        <v>92</v>
      </c>
      <c r="B176" s="253" t="s">
        <v>964</v>
      </c>
      <c r="C176" s="223" t="s">
        <v>965</v>
      </c>
      <c r="D176" s="254" t="s">
        <v>152</v>
      </c>
      <c r="E176" s="255">
        <v>2</v>
      </c>
      <c r="F176" s="256"/>
      <c r="G176" s="257">
        <f>ROUND(E176*F176,2)</f>
        <v>0</v>
      </c>
      <c r="H176" s="256"/>
      <c r="I176" s="257">
        <f>ROUND(E176*H176,2)</f>
        <v>0</v>
      </c>
      <c r="J176" s="256"/>
      <c r="K176" s="257">
        <f>ROUND(E176*J176,2)</f>
        <v>0</v>
      </c>
      <c r="L176" s="257">
        <v>21</v>
      </c>
      <c r="M176" s="257">
        <f>G176*(1+L176/100)</f>
        <v>0</v>
      </c>
      <c r="N176" s="257">
        <v>0.00045</v>
      </c>
      <c r="O176" s="257">
        <f>ROUND(E176*N176,2)</f>
        <v>0</v>
      </c>
      <c r="P176" s="257">
        <v>0</v>
      </c>
      <c r="Q176" s="257">
        <f>ROUND(E176*P176,2)</f>
        <v>0</v>
      </c>
      <c r="R176" s="257" t="s">
        <v>954</v>
      </c>
      <c r="S176" s="257" t="s">
        <v>154</v>
      </c>
      <c r="T176" s="258" t="s">
        <v>155</v>
      </c>
      <c r="U176" s="241">
        <v>0.164</v>
      </c>
      <c r="V176" s="241">
        <f>ROUND(E176*U176,2)</f>
        <v>0.33</v>
      </c>
      <c r="W176" s="241"/>
      <c r="X176" s="241" t="s">
        <v>156</v>
      </c>
      <c r="Y176" s="242"/>
      <c r="Z176" s="242"/>
      <c r="AA176" s="242"/>
      <c r="AB176" s="242"/>
      <c r="AC176" s="242"/>
      <c r="AD176" s="242"/>
      <c r="AE176" s="242"/>
      <c r="AF176" s="242"/>
      <c r="AG176" s="242" t="s">
        <v>157</v>
      </c>
      <c r="AH176" s="242"/>
      <c r="AI176" s="242"/>
      <c r="AJ176" s="242"/>
      <c r="AK176" s="242"/>
      <c r="AL176" s="242"/>
      <c r="AM176" s="242"/>
      <c r="AN176" s="242"/>
      <c r="AO176" s="242"/>
      <c r="AP176" s="242"/>
      <c r="AQ176" s="242"/>
      <c r="AR176" s="242"/>
      <c r="AS176" s="242"/>
      <c r="AT176" s="242"/>
      <c r="AU176" s="242"/>
      <c r="AV176" s="242"/>
      <c r="AW176" s="242"/>
      <c r="AX176" s="242"/>
      <c r="AY176" s="242"/>
      <c r="AZ176" s="242"/>
      <c r="BA176" s="242"/>
      <c r="BB176" s="242"/>
      <c r="BC176" s="242"/>
      <c r="BD176" s="242"/>
      <c r="BE176" s="242"/>
      <c r="BF176" s="242"/>
      <c r="BG176" s="242"/>
      <c r="BH176" s="242"/>
    </row>
    <row r="177" spans="1:60" s="14" customFormat="1" ht="22.5" outlineLevel="1">
      <c r="A177" s="252">
        <v>93</v>
      </c>
      <c r="B177" s="253" t="s">
        <v>966</v>
      </c>
      <c r="C177" s="223" t="s">
        <v>967</v>
      </c>
      <c r="D177" s="254" t="s">
        <v>152</v>
      </c>
      <c r="E177" s="255">
        <v>3</v>
      </c>
      <c r="F177" s="256"/>
      <c r="G177" s="257">
        <f>ROUND(E177*F177,2)</f>
        <v>0</v>
      </c>
      <c r="H177" s="256"/>
      <c r="I177" s="257">
        <f>ROUND(E177*H177,2)</f>
        <v>0</v>
      </c>
      <c r="J177" s="256"/>
      <c r="K177" s="257">
        <f>ROUND(E177*J177,2)</f>
        <v>0</v>
      </c>
      <c r="L177" s="257">
        <v>21</v>
      </c>
      <c r="M177" s="257">
        <f>G177*(1+L177/100)</f>
        <v>0</v>
      </c>
      <c r="N177" s="257">
        <v>0.00045</v>
      </c>
      <c r="O177" s="257">
        <f>ROUND(E177*N177,2)</f>
        <v>0</v>
      </c>
      <c r="P177" s="257">
        <v>0</v>
      </c>
      <c r="Q177" s="257">
        <f>ROUND(E177*P177,2)</f>
        <v>0</v>
      </c>
      <c r="R177" s="257" t="s">
        <v>954</v>
      </c>
      <c r="S177" s="257" t="s">
        <v>154</v>
      </c>
      <c r="T177" s="258" t="s">
        <v>155</v>
      </c>
      <c r="U177" s="241">
        <v>0.164</v>
      </c>
      <c r="V177" s="241">
        <f>ROUND(E177*U177,2)</f>
        <v>0.49</v>
      </c>
      <c r="W177" s="241"/>
      <c r="X177" s="241" t="s">
        <v>156</v>
      </c>
      <c r="Y177" s="242"/>
      <c r="Z177" s="242"/>
      <c r="AA177" s="242"/>
      <c r="AB177" s="242"/>
      <c r="AC177" s="242"/>
      <c r="AD177" s="242"/>
      <c r="AE177" s="242"/>
      <c r="AF177" s="242"/>
      <c r="AG177" s="242" t="s">
        <v>157</v>
      </c>
      <c r="AH177" s="242"/>
      <c r="AI177" s="242"/>
      <c r="AJ177" s="242"/>
      <c r="AK177" s="242"/>
      <c r="AL177" s="242"/>
      <c r="AM177" s="242"/>
      <c r="AN177" s="242"/>
      <c r="AO177" s="242"/>
      <c r="AP177" s="242"/>
      <c r="AQ177" s="242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242"/>
      <c r="BD177" s="242"/>
      <c r="BE177" s="242"/>
      <c r="BF177" s="242"/>
      <c r="BG177" s="242"/>
      <c r="BH177" s="242"/>
    </row>
    <row r="178" spans="1:60" s="14" customFormat="1" ht="22.5" outlineLevel="1">
      <c r="A178" s="234">
        <v>94</v>
      </c>
      <c r="B178" s="235" t="s">
        <v>968</v>
      </c>
      <c r="C178" s="213" t="s">
        <v>969</v>
      </c>
      <c r="D178" s="236" t="s">
        <v>152</v>
      </c>
      <c r="E178" s="237">
        <v>10</v>
      </c>
      <c r="F178" s="238"/>
      <c r="G178" s="239">
        <f>ROUND(E178*F178,2)</f>
        <v>0</v>
      </c>
      <c r="H178" s="238"/>
      <c r="I178" s="239">
        <f>ROUND(E178*H178,2)</f>
        <v>0</v>
      </c>
      <c r="J178" s="238"/>
      <c r="K178" s="239">
        <f>ROUND(E178*J178,2)</f>
        <v>0</v>
      </c>
      <c r="L178" s="239">
        <v>21</v>
      </c>
      <c r="M178" s="239">
        <f>G178*(1+L178/100)</f>
        <v>0</v>
      </c>
      <c r="N178" s="239">
        <v>0.00015</v>
      </c>
      <c r="O178" s="239">
        <f>ROUND(E178*N178,2)</f>
        <v>0</v>
      </c>
      <c r="P178" s="239">
        <v>0</v>
      </c>
      <c r="Q178" s="239">
        <f>ROUND(E178*P178,2)</f>
        <v>0</v>
      </c>
      <c r="R178" s="239" t="s">
        <v>954</v>
      </c>
      <c r="S178" s="239" t="s">
        <v>154</v>
      </c>
      <c r="T178" s="240" t="s">
        <v>155</v>
      </c>
      <c r="U178" s="241">
        <v>0.065</v>
      </c>
      <c r="V178" s="241">
        <f>ROUND(E178*U178,2)</f>
        <v>0.65</v>
      </c>
      <c r="W178" s="241"/>
      <c r="X178" s="241" t="s">
        <v>156</v>
      </c>
      <c r="Y178" s="242"/>
      <c r="Z178" s="242"/>
      <c r="AA178" s="242"/>
      <c r="AB178" s="242"/>
      <c r="AC178" s="242"/>
      <c r="AD178" s="242"/>
      <c r="AE178" s="242"/>
      <c r="AF178" s="242"/>
      <c r="AG178" s="242" t="s">
        <v>157</v>
      </c>
      <c r="AH178" s="242"/>
      <c r="AI178" s="242"/>
      <c r="AJ178" s="242"/>
      <c r="AK178" s="242"/>
      <c r="AL178" s="242"/>
      <c r="AM178" s="242"/>
      <c r="AN178" s="242"/>
      <c r="AO178" s="242"/>
      <c r="AP178" s="242"/>
      <c r="AQ178" s="242"/>
      <c r="AR178" s="242"/>
      <c r="AS178" s="242"/>
      <c r="AT178" s="242"/>
      <c r="AU178" s="242"/>
      <c r="AV178" s="242"/>
      <c r="AW178" s="242"/>
      <c r="AX178" s="242"/>
      <c r="AY178" s="242"/>
      <c r="AZ178" s="242"/>
      <c r="BA178" s="242"/>
      <c r="BB178" s="242"/>
      <c r="BC178" s="242"/>
      <c r="BD178" s="242"/>
      <c r="BE178" s="242"/>
      <c r="BF178" s="242"/>
      <c r="BG178" s="242"/>
      <c r="BH178" s="242"/>
    </row>
    <row r="179" spans="1:60" s="14" customFormat="1" ht="15" outlineLevel="1">
      <c r="A179" s="243"/>
      <c r="B179" s="244"/>
      <c r="C179" s="224" t="s">
        <v>970</v>
      </c>
      <c r="D179" s="225"/>
      <c r="E179" s="226">
        <v>10</v>
      </c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2"/>
      <c r="Z179" s="242"/>
      <c r="AA179" s="242"/>
      <c r="AB179" s="242"/>
      <c r="AC179" s="242"/>
      <c r="AD179" s="242"/>
      <c r="AE179" s="242"/>
      <c r="AF179" s="242"/>
      <c r="AG179" s="242" t="s">
        <v>161</v>
      </c>
      <c r="AH179" s="242">
        <v>0</v>
      </c>
      <c r="AI179" s="242"/>
      <c r="AJ179" s="242"/>
      <c r="AK179" s="242"/>
      <c r="AL179" s="242"/>
      <c r="AM179" s="242"/>
      <c r="AN179" s="242"/>
      <c r="AO179" s="242"/>
      <c r="AP179" s="242"/>
      <c r="AQ179" s="242"/>
      <c r="AR179" s="242"/>
      <c r="AS179" s="242"/>
      <c r="AT179" s="242"/>
      <c r="AU179" s="242"/>
      <c r="AV179" s="242"/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</row>
    <row r="180" spans="1:60" s="14" customFormat="1" ht="15" outlineLevel="1">
      <c r="A180" s="252">
        <v>95</v>
      </c>
      <c r="B180" s="253" t="s">
        <v>971</v>
      </c>
      <c r="C180" s="223" t="s">
        <v>972</v>
      </c>
      <c r="D180" s="254" t="s">
        <v>180</v>
      </c>
      <c r="E180" s="255">
        <v>20</v>
      </c>
      <c r="F180" s="256"/>
      <c r="G180" s="257">
        <f aca="true" t="shared" si="21" ref="G180:G185">ROUND(E180*F180,2)</f>
        <v>0</v>
      </c>
      <c r="H180" s="256"/>
      <c r="I180" s="257">
        <f aca="true" t="shared" si="22" ref="I180:I185">ROUND(E180*H180,2)</f>
        <v>0</v>
      </c>
      <c r="J180" s="256"/>
      <c r="K180" s="257">
        <f aca="true" t="shared" si="23" ref="K180:K185">ROUND(E180*J180,2)</f>
        <v>0</v>
      </c>
      <c r="L180" s="257">
        <v>21</v>
      </c>
      <c r="M180" s="257">
        <f aca="true" t="shared" si="24" ref="M180:M185">G180*(1+L180/100)</f>
        <v>0</v>
      </c>
      <c r="N180" s="257">
        <v>0</v>
      </c>
      <c r="O180" s="257">
        <f aca="true" t="shared" si="25" ref="O180:O185">ROUND(E180*N180,2)</f>
        <v>0</v>
      </c>
      <c r="P180" s="257">
        <v>0.0238</v>
      </c>
      <c r="Q180" s="257">
        <f aca="true" t="shared" si="26" ref="Q180:Q185">ROUND(E180*P180,2)</f>
        <v>0.48</v>
      </c>
      <c r="R180" s="257" t="s">
        <v>954</v>
      </c>
      <c r="S180" s="257" t="s">
        <v>154</v>
      </c>
      <c r="T180" s="258" t="s">
        <v>155</v>
      </c>
      <c r="U180" s="241">
        <v>0.082</v>
      </c>
      <c r="V180" s="241">
        <f aca="true" t="shared" si="27" ref="V180:V185">ROUND(E180*U180,2)</f>
        <v>1.64</v>
      </c>
      <c r="W180" s="241"/>
      <c r="X180" s="241" t="s">
        <v>156</v>
      </c>
      <c r="Y180" s="242"/>
      <c r="Z180" s="242"/>
      <c r="AA180" s="242"/>
      <c r="AB180" s="242"/>
      <c r="AC180" s="242"/>
      <c r="AD180" s="242"/>
      <c r="AE180" s="242"/>
      <c r="AF180" s="242"/>
      <c r="AG180" s="242" t="s">
        <v>157</v>
      </c>
      <c r="AH180" s="242"/>
      <c r="AI180" s="242"/>
      <c r="AJ180" s="242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242"/>
      <c r="AV180" s="242"/>
      <c r="AW180" s="242"/>
      <c r="AX180" s="242"/>
      <c r="AY180" s="242"/>
      <c r="AZ180" s="242"/>
      <c r="BA180" s="242"/>
      <c r="BB180" s="242"/>
      <c r="BC180" s="242"/>
      <c r="BD180" s="242"/>
      <c r="BE180" s="242"/>
      <c r="BF180" s="242"/>
      <c r="BG180" s="242"/>
      <c r="BH180" s="242"/>
    </row>
    <row r="181" spans="1:60" s="14" customFormat="1" ht="22.5" outlineLevel="1">
      <c r="A181" s="252">
        <v>96</v>
      </c>
      <c r="B181" s="253" t="s">
        <v>973</v>
      </c>
      <c r="C181" s="223" t="s">
        <v>974</v>
      </c>
      <c r="D181" s="254" t="s">
        <v>152</v>
      </c>
      <c r="E181" s="255">
        <v>3</v>
      </c>
      <c r="F181" s="256"/>
      <c r="G181" s="257">
        <f t="shared" si="21"/>
        <v>0</v>
      </c>
      <c r="H181" s="256"/>
      <c r="I181" s="257">
        <f t="shared" si="22"/>
        <v>0</v>
      </c>
      <c r="J181" s="256"/>
      <c r="K181" s="257">
        <f t="shared" si="23"/>
        <v>0</v>
      </c>
      <c r="L181" s="257">
        <v>21</v>
      </c>
      <c r="M181" s="257">
        <f t="shared" si="24"/>
        <v>0</v>
      </c>
      <c r="N181" s="257">
        <v>2E-05</v>
      </c>
      <c r="O181" s="257">
        <f t="shared" si="25"/>
        <v>0</v>
      </c>
      <c r="P181" s="257">
        <v>0</v>
      </c>
      <c r="Q181" s="257">
        <f t="shared" si="26"/>
        <v>0</v>
      </c>
      <c r="R181" s="257" t="s">
        <v>954</v>
      </c>
      <c r="S181" s="257" t="s">
        <v>154</v>
      </c>
      <c r="T181" s="258" t="s">
        <v>155</v>
      </c>
      <c r="U181" s="241">
        <v>0.868</v>
      </c>
      <c r="V181" s="241">
        <f t="shared" si="27"/>
        <v>2.6</v>
      </c>
      <c r="W181" s="241"/>
      <c r="X181" s="241" t="s">
        <v>156</v>
      </c>
      <c r="Y181" s="242"/>
      <c r="Z181" s="242"/>
      <c r="AA181" s="242"/>
      <c r="AB181" s="242"/>
      <c r="AC181" s="242"/>
      <c r="AD181" s="242"/>
      <c r="AE181" s="242"/>
      <c r="AF181" s="242"/>
      <c r="AG181" s="242" t="s">
        <v>157</v>
      </c>
      <c r="AH181" s="242"/>
      <c r="AI181" s="242"/>
      <c r="AJ181" s="242"/>
      <c r="AK181" s="242"/>
      <c r="AL181" s="242"/>
      <c r="AM181" s="242"/>
      <c r="AN181" s="242"/>
      <c r="AO181" s="242"/>
      <c r="AP181" s="242"/>
      <c r="AQ181" s="242"/>
      <c r="AR181" s="242"/>
      <c r="AS181" s="242"/>
      <c r="AT181" s="242"/>
      <c r="AU181" s="242"/>
      <c r="AV181" s="242"/>
      <c r="AW181" s="242"/>
      <c r="AX181" s="242"/>
      <c r="AY181" s="242"/>
      <c r="AZ181" s="242"/>
      <c r="BA181" s="242"/>
      <c r="BB181" s="242"/>
      <c r="BC181" s="242"/>
      <c r="BD181" s="242"/>
      <c r="BE181" s="242"/>
      <c r="BF181" s="242"/>
      <c r="BG181" s="242"/>
      <c r="BH181" s="242"/>
    </row>
    <row r="182" spans="1:60" s="14" customFormat="1" ht="33.75" outlineLevel="1">
      <c r="A182" s="252">
        <v>97</v>
      </c>
      <c r="B182" s="253" t="s">
        <v>975</v>
      </c>
      <c r="C182" s="223" t="s">
        <v>976</v>
      </c>
      <c r="D182" s="254" t="s">
        <v>152</v>
      </c>
      <c r="E182" s="255">
        <v>3</v>
      </c>
      <c r="F182" s="256"/>
      <c r="G182" s="257">
        <f t="shared" si="21"/>
        <v>0</v>
      </c>
      <c r="H182" s="256"/>
      <c r="I182" s="257">
        <f t="shared" si="22"/>
        <v>0</v>
      </c>
      <c r="J182" s="256"/>
      <c r="K182" s="257">
        <f t="shared" si="23"/>
        <v>0</v>
      </c>
      <c r="L182" s="257">
        <v>21</v>
      </c>
      <c r="M182" s="257">
        <f t="shared" si="24"/>
        <v>0</v>
      </c>
      <c r="N182" s="257">
        <v>0.0096</v>
      </c>
      <c r="O182" s="257">
        <f t="shared" si="25"/>
        <v>0.03</v>
      </c>
      <c r="P182" s="257">
        <v>0</v>
      </c>
      <c r="Q182" s="257">
        <f t="shared" si="26"/>
        <v>0</v>
      </c>
      <c r="R182" s="257" t="s">
        <v>550</v>
      </c>
      <c r="S182" s="257" t="s">
        <v>154</v>
      </c>
      <c r="T182" s="258" t="s">
        <v>155</v>
      </c>
      <c r="U182" s="241">
        <v>0</v>
      </c>
      <c r="V182" s="241">
        <f t="shared" si="27"/>
        <v>0</v>
      </c>
      <c r="W182" s="241"/>
      <c r="X182" s="241" t="s">
        <v>376</v>
      </c>
      <c r="Y182" s="242"/>
      <c r="Z182" s="242"/>
      <c r="AA182" s="242"/>
      <c r="AB182" s="242"/>
      <c r="AC182" s="242"/>
      <c r="AD182" s="242"/>
      <c r="AE182" s="242"/>
      <c r="AF182" s="242"/>
      <c r="AG182" s="242" t="s">
        <v>377</v>
      </c>
      <c r="AH182" s="242"/>
      <c r="AI182" s="242"/>
      <c r="AJ182" s="242"/>
      <c r="AK182" s="242"/>
      <c r="AL182" s="242"/>
      <c r="AM182" s="242"/>
      <c r="AN182" s="242"/>
      <c r="AO182" s="242"/>
      <c r="AP182" s="242"/>
      <c r="AQ182" s="242"/>
      <c r="AR182" s="242"/>
      <c r="AS182" s="242"/>
      <c r="AT182" s="242"/>
      <c r="AU182" s="242"/>
      <c r="AV182" s="242"/>
      <c r="AW182" s="242"/>
      <c r="AX182" s="242"/>
      <c r="AY182" s="242"/>
      <c r="AZ182" s="242"/>
      <c r="BA182" s="242"/>
      <c r="BB182" s="242"/>
      <c r="BC182" s="242"/>
      <c r="BD182" s="242"/>
      <c r="BE182" s="242"/>
      <c r="BF182" s="242"/>
      <c r="BG182" s="242"/>
      <c r="BH182" s="242"/>
    </row>
    <row r="183" spans="1:60" s="14" customFormat="1" ht="22.5" outlineLevel="1">
      <c r="A183" s="252">
        <v>98</v>
      </c>
      <c r="B183" s="253" t="s">
        <v>977</v>
      </c>
      <c r="C183" s="223" t="s">
        <v>978</v>
      </c>
      <c r="D183" s="254" t="s">
        <v>152</v>
      </c>
      <c r="E183" s="255">
        <v>2</v>
      </c>
      <c r="F183" s="256"/>
      <c r="G183" s="257">
        <f t="shared" si="21"/>
        <v>0</v>
      </c>
      <c r="H183" s="256"/>
      <c r="I183" s="257">
        <f t="shared" si="22"/>
        <v>0</v>
      </c>
      <c r="J183" s="256"/>
      <c r="K183" s="257">
        <f t="shared" si="23"/>
        <v>0</v>
      </c>
      <c r="L183" s="257">
        <v>21</v>
      </c>
      <c r="M183" s="257">
        <f t="shared" si="24"/>
        <v>0</v>
      </c>
      <c r="N183" s="257">
        <v>0</v>
      </c>
      <c r="O183" s="257">
        <f t="shared" si="25"/>
        <v>0</v>
      </c>
      <c r="P183" s="257">
        <v>0</v>
      </c>
      <c r="Q183" s="257">
        <f t="shared" si="26"/>
        <v>0</v>
      </c>
      <c r="R183" s="257" t="s">
        <v>954</v>
      </c>
      <c r="S183" s="257" t="s">
        <v>154</v>
      </c>
      <c r="T183" s="258" t="s">
        <v>155</v>
      </c>
      <c r="U183" s="241">
        <v>0.868</v>
      </c>
      <c r="V183" s="241">
        <f t="shared" si="27"/>
        <v>1.74</v>
      </c>
      <c r="W183" s="241"/>
      <c r="X183" s="241" t="s">
        <v>156</v>
      </c>
      <c r="Y183" s="242"/>
      <c r="Z183" s="242"/>
      <c r="AA183" s="242"/>
      <c r="AB183" s="242"/>
      <c r="AC183" s="242"/>
      <c r="AD183" s="242"/>
      <c r="AE183" s="242"/>
      <c r="AF183" s="242"/>
      <c r="AG183" s="242" t="s">
        <v>157</v>
      </c>
      <c r="AH183" s="242"/>
      <c r="AI183" s="242"/>
      <c r="AJ183" s="242"/>
      <c r="AK183" s="242"/>
      <c r="AL183" s="242"/>
      <c r="AM183" s="242"/>
      <c r="AN183" s="242"/>
      <c r="AO183" s="242"/>
      <c r="AP183" s="242"/>
      <c r="AQ183" s="242"/>
      <c r="AR183" s="242"/>
      <c r="AS183" s="242"/>
      <c r="AT183" s="242"/>
      <c r="AU183" s="242"/>
      <c r="AV183" s="242"/>
      <c r="AW183" s="242"/>
      <c r="AX183" s="242"/>
      <c r="AY183" s="242"/>
      <c r="AZ183" s="242"/>
      <c r="BA183" s="242"/>
      <c r="BB183" s="242"/>
      <c r="BC183" s="242"/>
      <c r="BD183" s="242"/>
      <c r="BE183" s="242"/>
      <c r="BF183" s="242"/>
      <c r="BG183" s="242"/>
      <c r="BH183" s="242"/>
    </row>
    <row r="184" spans="1:60" s="14" customFormat="1" ht="33.75" outlineLevel="1">
      <c r="A184" s="252">
        <v>99</v>
      </c>
      <c r="B184" s="253" t="s">
        <v>979</v>
      </c>
      <c r="C184" s="223" t="s">
        <v>980</v>
      </c>
      <c r="D184" s="254" t="s">
        <v>152</v>
      </c>
      <c r="E184" s="255">
        <v>2</v>
      </c>
      <c r="F184" s="256"/>
      <c r="G184" s="257">
        <f t="shared" si="21"/>
        <v>0</v>
      </c>
      <c r="H184" s="256"/>
      <c r="I184" s="257">
        <f t="shared" si="22"/>
        <v>0</v>
      </c>
      <c r="J184" s="256"/>
      <c r="K184" s="257">
        <f t="shared" si="23"/>
        <v>0</v>
      </c>
      <c r="L184" s="257">
        <v>21</v>
      </c>
      <c r="M184" s="257">
        <f t="shared" si="24"/>
        <v>0</v>
      </c>
      <c r="N184" s="257">
        <v>0.0282</v>
      </c>
      <c r="O184" s="257">
        <f t="shared" si="25"/>
        <v>0.06</v>
      </c>
      <c r="P184" s="257">
        <v>0</v>
      </c>
      <c r="Q184" s="257">
        <f t="shared" si="26"/>
        <v>0</v>
      </c>
      <c r="R184" s="257" t="s">
        <v>550</v>
      </c>
      <c r="S184" s="257" t="s">
        <v>154</v>
      </c>
      <c r="T184" s="258" t="s">
        <v>155</v>
      </c>
      <c r="U184" s="241">
        <v>0</v>
      </c>
      <c r="V184" s="241">
        <f t="shared" si="27"/>
        <v>0</v>
      </c>
      <c r="W184" s="241"/>
      <c r="X184" s="241" t="s">
        <v>376</v>
      </c>
      <c r="Y184" s="242"/>
      <c r="Z184" s="242"/>
      <c r="AA184" s="242"/>
      <c r="AB184" s="242"/>
      <c r="AC184" s="242"/>
      <c r="AD184" s="242"/>
      <c r="AE184" s="242"/>
      <c r="AF184" s="242"/>
      <c r="AG184" s="242" t="s">
        <v>377</v>
      </c>
      <c r="AH184" s="242"/>
      <c r="AI184" s="242"/>
      <c r="AJ184" s="242"/>
      <c r="AK184" s="242"/>
      <c r="AL184" s="242"/>
      <c r="AM184" s="242"/>
      <c r="AN184" s="242"/>
      <c r="AO184" s="242"/>
      <c r="AP184" s="242"/>
      <c r="AQ184" s="242"/>
      <c r="AR184" s="242"/>
      <c r="AS184" s="242"/>
      <c r="AT184" s="242"/>
      <c r="AU184" s="242"/>
      <c r="AV184" s="242"/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</row>
    <row r="185" spans="1:60" s="14" customFormat="1" ht="15" outlineLevel="1">
      <c r="A185" s="234">
        <v>100</v>
      </c>
      <c r="B185" s="235" t="s">
        <v>981</v>
      </c>
      <c r="C185" s="213" t="s">
        <v>982</v>
      </c>
      <c r="D185" s="236" t="s">
        <v>152</v>
      </c>
      <c r="E185" s="237">
        <v>16</v>
      </c>
      <c r="F185" s="238"/>
      <c r="G185" s="239">
        <f t="shared" si="21"/>
        <v>0</v>
      </c>
      <c r="H185" s="238"/>
      <c r="I185" s="239">
        <f t="shared" si="22"/>
        <v>0</v>
      </c>
      <c r="J185" s="238"/>
      <c r="K185" s="239">
        <f t="shared" si="23"/>
        <v>0</v>
      </c>
      <c r="L185" s="239">
        <v>21</v>
      </c>
      <c r="M185" s="239">
        <f t="shared" si="24"/>
        <v>0</v>
      </c>
      <c r="N185" s="239">
        <v>1E-05</v>
      </c>
      <c r="O185" s="239">
        <f t="shared" si="25"/>
        <v>0</v>
      </c>
      <c r="P185" s="239">
        <v>0.00075</v>
      </c>
      <c r="Q185" s="239">
        <f t="shared" si="26"/>
        <v>0.01</v>
      </c>
      <c r="R185" s="239" t="s">
        <v>954</v>
      </c>
      <c r="S185" s="239" t="s">
        <v>154</v>
      </c>
      <c r="T185" s="240" t="s">
        <v>155</v>
      </c>
      <c r="U185" s="241">
        <v>0.029</v>
      </c>
      <c r="V185" s="241">
        <f t="shared" si="27"/>
        <v>0.46</v>
      </c>
      <c r="W185" s="241"/>
      <c r="X185" s="241" t="s">
        <v>156</v>
      </c>
      <c r="Y185" s="242"/>
      <c r="Z185" s="242"/>
      <c r="AA185" s="242"/>
      <c r="AB185" s="242"/>
      <c r="AC185" s="242"/>
      <c r="AD185" s="242"/>
      <c r="AE185" s="242"/>
      <c r="AF185" s="242"/>
      <c r="AG185" s="242" t="s">
        <v>157</v>
      </c>
      <c r="AH185" s="242"/>
      <c r="AI185" s="242"/>
      <c r="AJ185" s="242"/>
      <c r="AK185" s="242"/>
      <c r="AL185" s="242"/>
      <c r="AM185" s="242"/>
      <c r="AN185" s="242"/>
      <c r="AO185" s="242"/>
      <c r="AP185" s="242"/>
      <c r="AQ185" s="242"/>
      <c r="AR185" s="242"/>
      <c r="AS185" s="242"/>
      <c r="AT185" s="242"/>
      <c r="AU185" s="242"/>
      <c r="AV185" s="242"/>
      <c r="AW185" s="242"/>
      <c r="AX185" s="242"/>
      <c r="AY185" s="242"/>
      <c r="AZ185" s="242"/>
      <c r="BA185" s="242"/>
      <c r="BB185" s="242"/>
      <c r="BC185" s="242"/>
      <c r="BD185" s="242"/>
      <c r="BE185" s="242"/>
      <c r="BF185" s="242"/>
      <c r="BG185" s="242"/>
      <c r="BH185" s="242"/>
    </row>
    <row r="186" spans="1:60" s="14" customFormat="1" ht="15" outlineLevel="1">
      <c r="A186" s="243"/>
      <c r="B186" s="244"/>
      <c r="C186" s="361" t="s">
        <v>983</v>
      </c>
      <c r="D186" s="362"/>
      <c r="E186" s="362"/>
      <c r="F186" s="362"/>
      <c r="G186" s="362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41"/>
      <c r="T186" s="241"/>
      <c r="U186" s="241"/>
      <c r="V186" s="241"/>
      <c r="W186" s="241"/>
      <c r="X186" s="241"/>
      <c r="Y186" s="242"/>
      <c r="Z186" s="242"/>
      <c r="AA186" s="242"/>
      <c r="AB186" s="242"/>
      <c r="AC186" s="242"/>
      <c r="AD186" s="242"/>
      <c r="AE186" s="242"/>
      <c r="AF186" s="242"/>
      <c r="AG186" s="242" t="s">
        <v>159</v>
      </c>
      <c r="AH186" s="242"/>
      <c r="AI186" s="242"/>
      <c r="AJ186" s="242"/>
      <c r="AK186" s="242"/>
      <c r="AL186" s="242"/>
      <c r="AM186" s="242"/>
      <c r="AN186" s="242"/>
      <c r="AO186" s="242"/>
      <c r="AP186" s="242"/>
      <c r="AQ186" s="242"/>
      <c r="AR186" s="242"/>
      <c r="AS186" s="242"/>
      <c r="AT186" s="242"/>
      <c r="AU186" s="242"/>
      <c r="AV186" s="242"/>
      <c r="AW186" s="242"/>
      <c r="AX186" s="242"/>
      <c r="AY186" s="242"/>
      <c r="AZ186" s="242"/>
      <c r="BA186" s="242"/>
      <c r="BB186" s="242"/>
      <c r="BC186" s="242"/>
      <c r="BD186" s="242"/>
      <c r="BE186" s="242"/>
      <c r="BF186" s="242"/>
      <c r="BG186" s="242"/>
      <c r="BH186" s="242"/>
    </row>
    <row r="187" spans="1:60" s="14" customFormat="1" ht="15" outlineLevel="1">
      <c r="A187" s="234">
        <v>101</v>
      </c>
      <c r="B187" s="235" t="s">
        <v>984</v>
      </c>
      <c r="C187" s="213" t="s">
        <v>985</v>
      </c>
      <c r="D187" s="236" t="s">
        <v>948</v>
      </c>
      <c r="E187" s="237">
        <v>24</v>
      </c>
      <c r="F187" s="238"/>
      <c r="G187" s="239">
        <f>ROUND(E187*F187,2)</f>
        <v>0</v>
      </c>
      <c r="H187" s="238"/>
      <c r="I187" s="239">
        <f>ROUND(E187*H187,2)</f>
        <v>0</v>
      </c>
      <c r="J187" s="238"/>
      <c r="K187" s="239">
        <f>ROUND(E187*J187,2)</f>
        <v>0</v>
      </c>
      <c r="L187" s="239">
        <v>21</v>
      </c>
      <c r="M187" s="239">
        <f>G187*(1+L187/100)</f>
        <v>0</v>
      </c>
      <c r="N187" s="239">
        <v>0</v>
      </c>
      <c r="O187" s="239">
        <f>ROUND(E187*N187,2)</f>
        <v>0</v>
      </c>
      <c r="P187" s="239">
        <v>0</v>
      </c>
      <c r="Q187" s="239">
        <f>ROUND(E187*P187,2)</f>
        <v>0</v>
      </c>
      <c r="R187" s="239" t="s">
        <v>986</v>
      </c>
      <c r="S187" s="239" t="s">
        <v>154</v>
      </c>
      <c r="T187" s="240" t="s">
        <v>155</v>
      </c>
      <c r="U187" s="241">
        <v>1</v>
      </c>
      <c r="V187" s="241">
        <f>ROUND(E187*U187,2)</f>
        <v>24</v>
      </c>
      <c r="W187" s="241"/>
      <c r="X187" s="241" t="s">
        <v>949</v>
      </c>
      <c r="Y187" s="242"/>
      <c r="Z187" s="242"/>
      <c r="AA187" s="242"/>
      <c r="AB187" s="242"/>
      <c r="AC187" s="242"/>
      <c r="AD187" s="242"/>
      <c r="AE187" s="242"/>
      <c r="AF187" s="242"/>
      <c r="AG187" s="242" t="s">
        <v>950</v>
      </c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242"/>
      <c r="AR187" s="242"/>
      <c r="AS187" s="242"/>
      <c r="AT187" s="242"/>
      <c r="AU187" s="242"/>
      <c r="AV187" s="242"/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</row>
    <row r="188" spans="1:60" s="14" customFormat="1" ht="15" outlineLevel="1">
      <c r="A188" s="243"/>
      <c r="B188" s="244"/>
      <c r="C188" s="224" t="s">
        <v>987</v>
      </c>
      <c r="D188" s="225"/>
      <c r="E188" s="226">
        <v>24</v>
      </c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41"/>
      <c r="T188" s="241"/>
      <c r="U188" s="241"/>
      <c r="V188" s="241"/>
      <c r="W188" s="241"/>
      <c r="X188" s="241"/>
      <c r="Y188" s="242"/>
      <c r="Z188" s="242"/>
      <c r="AA188" s="242"/>
      <c r="AB188" s="242"/>
      <c r="AC188" s="242"/>
      <c r="AD188" s="242"/>
      <c r="AE188" s="242"/>
      <c r="AF188" s="242"/>
      <c r="AG188" s="242" t="s">
        <v>161</v>
      </c>
      <c r="AH188" s="242">
        <v>0</v>
      </c>
      <c r="AI188" s="242"/>
      <c r="AJ188" s="242"/>
      <c r="AK188" s="242"/>
      <c r="AL188" s="242"/>
      <c r="AM188" s="242"/>
      <c r="AN188" s="242"/>
      <c r="AO188" s="242"/>
      <c r="AP188" s="242"/>
      <c r="AQ188" s="242"/>
      <c r="AR188" s="242"/>
      <c r="AS188" s="242"/>
      <c r="AT188" s="242"/>
      <c r="AU188" s="242"/>
      <c r="AV188" s="242"/>
      <c r="AW188" s="242"/>
      <c r="AX188" s="242"/>
      <c r="AY188" s="242"/>
      <c r="AZ188" s="242"/>
      <c r="BA188" s="242"/>
      <c r="BB188" s="242"/>
      <c r="BC188" s="242"/>
      <c r="BD188" s="242"/>
      <c r="BE188" s="242"/>
      <c r="BF188" s="242"/>
      <c r="BG188" s="242"/>
      <c r="BH188" s="242"/>
    </row>
    <row r="189" spans="1:60" s="14" customFormat="1" ht="22.5" outlineLevel="1">
      <c r="A189" s="234">
        <v>102</v>
      </c>
      <c r="B189" s="235" t="s">
        <v>988</v>
      </c>
      <c r="C189" s="213" t="s">
        <v>989</v>
      </c>
      <c r="D189" s="236" t="s">
        <v>188</v>
      </c>
      <c r="E189" s="237">
        <v>30</v>
      </c>
      <c r="F189" s="238"/>
      <c r="G189" s="239">
        <f>ROUND(E189*F189,2)</f>
        <v>0</v>
      </c>
      <c r="H189" s="238"/>
      <c r="I189" s="239">
        <f>ROUND(E189*H189,2)</f>
        <v>0</v>
      </c>
      <c r="J189" s="238"/>
      <c r="K189" s="239">
        <f>ROUND(E189*J189,2)</f>
        <v>0</v>
      </c>
      <c r="L189" s="239">
        <v>21</v>
      </c>
      <c r="M189" s="239">
        <f>G189*(1+L189/100)</f>
        <v>0</v>
      </c>
      <c r="N189" s="239">
        <v>9E-05</v>
      </c>
      <c r="O189" s="239">
        <f>ROUND(E189*N189,2)</f>
        <v>0</v>
      </c>
      <c r="P189" s="239">
        <v>0</v>
      </c>
      <c r="Q189" s="239">
        <f>ROUND(E189*P189,2)</f>
        <v>0</v>
      </c>
      <c r="R189" s="239" t="s">
        <v>990</v>
      </c>
      <c r="S189" s="239" t="s">
        <v>154</v>
      </c>
      <c r="T189" s="240" t="s">
        <v>155</v>
      </c>
      <c r="U189" s="241">
        <v>0.116</v>
      </c>
      <c r="V189" s="241">
        <f>ROUND(E189*U189,2)</f>
        <v>3.48</v>
      </c>
      <c r="W189" s="241"/>
      <c r="X189" s="241" t="s">
        <v>156</v>
      </c>
      <c r="Y189" s="242"/>
      <c r="Z189" s="242"/>
      <c r="AA189" s="242"/>
      <c r="AB189" s="242"/>
      <c r="AC189" s="242"/>
      <c r="AD189" s="242"/>
      <c r="AE189" s="242"/>
      <c r="AF189" s="242"/>
      <c r="AG189" s="242" t="s">
        <v>157</v>
      </c>
      <c r="AH189" s="242"/>
      <c r="AI189" s="242"/>
      <c r="AJ189" s="242"/>
      <c r="AK189" s="242"/>
      <c r="AL189" s="242"/>
      <c r="AM189" s="242"/>
      <c r="AN189" s="242"/>
      <c r="AO189" s="242"/>
      <c r="AP189" s="242"/>
      <c r="AQ189" s="242"/>
      <c r="AR189" s="242"/>
      <c r="AS189" s="242"/>
      <c r="AT189" s="242"/>
      <c r="AU189" s="242"/>
      <c r="AV189" s="242"/>
      <c r="AW189" s="242"/>
      <c r="AX189" s="242"/>
      <c r="AY189" s="242"/>
      <c r="AZ189" s="242"/>
      <c r="BA189" s="242"/>
      <c r="BB189" s="242"/>
      <c r="BC189" s="242"/>
      <c r="BD189" s="242"/>
      <c r="BE189" s="242"/>
      <c r="BF189" s="242"/>
      <c r="BG189" s="242"/>
      <c r="BH189" s="242"/>
    </row>
    <row r="190" spans="1:60" s="14" customFormat="1" ht="15" outlineLevel="1">
      <c r="A190" s="243"/>
      <c r="B190" s="244"/>
      <c r="C190" s="361" t="s">
        <v>991</v>
      </c>
      <c r="D190" s="362"/>
      <c r="E190" s="362"/>
      <c r="F190" s="362"/>
      <c r="G190" s="362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2"/>
      <c r="Z190" s="242"/>
      <c r="AA190" s="242"/>
      <c r="AB190" s="242"/>
      <c r="AC190" s="242"/>
      <c r="AD190" s="242"/>
      <c r="AE190" s="242"/>
      <c r="AF190" s="242"/>
      <c r="AG190" s="242" t="s">
        <v>159</v>
      </c>
      <c r="AH190" s="242"/>
      <c r="AI190" s="242"/>
      <c r="AJ190" s="242"/>
      <c r="AK190" s="242"/>
      <c r="AL190" s="242"/>
      <c r="AM190" s="242"/>
      <c r="AN190" s="242"/>
      <c r="AO190" s="242"/>
      <c r="AP190" s="242"/>
      <c r="AQ190" s="242"/>
      <c r="AR190" s="242"/>
      <c r="AS190" s="242"/>
      <c r="AT190" s="242"/>
      <c r="AU190" s="242"/>
      <c r="AV190" s="242"/>
      <c r="AW190" s="242"/>
      <c r="AX190" s="242"/>
      <c r="AY190" s="242"/>
      <c r="AZ190" s="242"/>
      <c r="BA190" s="242"/>
      <c r="BB190" s="242"/>
      <c r="BC190" s="242"/>
      <c r="BD190" s="242"/>
      <c r="BE190" s="242"/>
      <c r="BF190" s="242"/>
      <c r="BG190" s="242"/>
      <c r="BH190" s="242"/>
    </row>
    <row r="191" spans="1:60" s="14" customFormat="1" ht="22.5" outlineLevel="1">
      <c r="A191" s="252">
        <v>103</v>
      </c>
      <c r="B191" s="253" t="s">
        <v>992</v>
      </c>
      <c r="C191" s="223" t="s">
        <v>993</v>
      </c>
      <c r="D191" s="254" t="s">
        <v>491</v>
      </c>
      <c r="E191" s="255">
        <v>0.11861</v>
      </c>
      <c r="F191" s="256"/>
      <c r="G191" s="257">
        <f>ROUND(E191*F191,2)</f>
        <v>0</v>
      </c>
      <c r="H191" s="256"/>
      <c r="I191" s="257">
        <f>ROUND(E191*H191,2)</f>
        <v>0</v>
      </c>
      <c r="J191" s="256"/>
      <c r="K191" s="257">
        <f>ROUND(E191*J191,2)</f>
        <v>0</v>
      </c>
      <c r="L191" s="257">
        <v>21</v>
      </c>
      <c r="M191" s="257">
        <f>G191*(1+L191/100)</f>
        <v>0</v>
      </c>
      <c r="N191" s="257">
        <v>0</v>
      </c>
      <c r="O191" s="257">
        <f>ROUND(E191*N191,2)</f>
        <v>0</v>
      </c>
      <c r="P191" s="257">
        <v>0</v>
      </c>
      <c r="Q191" s="257">
        <f>ROUND(E191*P191,2)</f>
        <v>0</v>
      </c>
      <c r="R191" s="257" t="s">
        <v>954</v>
      </c>
      <c r="S191" s="257" t="s">
        <v>154</v>
      </c>
      <c r="T191" s="258" t="s">
        <v>155</v>
      </c>
      <c r="U191" s="241">
        <v>3.075</v>
      </c>
      <c r="V191" s="241">
        <f>ROUND(E191*U191,2)</f>
        <v>0.36</v>
      </c>
      <c r="W191" s="241"/>
      <c r="X191" s="241" t="s">
        <v>492</v>
      </c>
      <c r="Y191" s="242"/>
      <c r="Z191" s="242"/>
      <c r="AA191" s="242"/>
      <c r="AB191" s="242"/>
      <c r="AC191" s="242"/>
      <c r="AD191" s="242"/>
      <c r="AE191" s="242"/>
      <c r="AF191" s="242"/>
      <c r="AG191" s="242" t="s">
        <v>493</v>
      </c>
      <c r="AH191" s="242"/>
      <c r="AI191" s="242"/>
      <c r="AJ191" s="242"/>
      <c r="AK191" s="242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  <c r="AV191" s="242"/>
      <c r="AW191" s="242"/>
      <c r="AX191" s="242"/>
      <c r="AY191" s="242"/>
      <c r="AZ191" s="242"/>
      <c r="BA191" s="242"/>
      <c r="BB191" s="242"/>
      <c r="BC191" s="242"/>
      <c r="BD191" s="242"/>
      <c r="BE191" s="242"/>
      <c r="BF191" s="242"/>
      <c r="BG191" s="242"/>
      <c r="BH191" s="242"/>
    </row>
    <row r="192" spans="1:33" s="14" customFormat="1" ht="25.5">
      <c r="A192" s="245" t="s">
        <v>148</v>
      </c>
      <c r="B192" s="246" t="s">
        <v>24</v>
      </c>
      <c r="C192" s="205" t="s">
        <v>25</v>
      </c>
      <c r="D192" s="247"/>
      <c r="E192" s="248"/>
      <c r="F192" s="249"/>
      <c r="G192" s="249">
        <f>SUMIF(AG193:AG196,"&lt;&gt;NOR",G193:G196)</f>
        <v>0</v>
      </c>
      <c r="H192" s="249"/>
      <c r="I192" s="249">
        <f>SUM(I193:I196)</f>
        <v>0</v>
      </c>
      <c r="J192" s="249"/>
      <c r="K192" s="249">
        <f>SUM(K193:K196)</f>
        <v>0</v>
      </c>
      <c r="L192" s="249"/>
      <c r="M192" s="249">
        <f>SUM(M193:M196)</f>
        <v>0</v>
      </c>
      <c r="N192" s="249"/>
      <c r="O192" s="249">
        <f>SUM(O193:O196)</f>
        <v>0</v>
      </c>
      <c r="P192" s="249"/>
      <c r="Q192" s="249">
        <f>SUM(Q193:Q196)</f>
        <v>0</v>
      </c>
      <c r="R192" s="249"/>
      <c r="S192" s="249"/>
      <c r="T192" s="250"/>
      <c r="U192" s="251"/>
      <c r="V192" s="251">
        <f>SUM(V193:V196)</f>
        <v>0</v>
      </c>
      <c r="W192" s="251"/>
      <c r="X192" s="251"/>
      <c r="AG192" s="14" t="s">
        <v>149</v>
      </c>
    </row>
    <row r="193" spans="1:60" s="14" customFormat="1" ht="22.5" outlineLevel="1">
      <c r="A193" s="234">
        <v>104</v>
      </c>
      <c r="B193" s="235" t="s">
        <v>716</v>
      </c>
      <c r="C193" s="213" t="s">
        <v>717</v>
      </c>
      <c r="D193" s="236" t="s">
        <v>718</v>
      </c>
      <c r="E193" s="237">
        <v>1</v>
      </c>
      <c r="F193" s="238"/>
      <c r="G193" s="239">
        <f>ROUND(E193*F193,2)</f>
        <v>0</v>
      </c>
      <c r="H193" s="238"/>
      <c r="I193" s="239">
        <f>ROUND(E193*H193,2)</f>
        <v>0</v>
      </c>
      <c r="J193" s="238"/>
      <c r="K193" s="239">
        <f>ROUND(E193*J193,2)</f>
        <v>0</v>
      </c>
      <c r="L193" s="239">
        <v>21</v>
      </c>
      <c r="M193" s="239">
        <f>G193*(1+L193/100)</f>
        <v>0</v>
      </c>
      <c r="N193" s="239">
        <v>0</v>
      </c>
      <c r="O193" s="239">
        <f>ROUND(E193*N193,2)</f>
        <v>0</v>
      </c>
      <c r="P193" s="239">
        <v>0</v>
      </c>
      <c r="Q193" s="239">
        <f>ROUND(E193*P193,2)</f>
        <v>0</v>
      </c>
      <c r="R193" s="239"/>
      <c r="S193" s="239" t="s">
        <v>154</v>
      </c>
      <c r="T193" s="240" t="s">
        <v>547</v>
      </c>
      <c r="U193" s="241">
        <v>0</v>
      </c>
      <c r="V193" s="241">
        <f>ROUND(E193*U193,2)</f>
        <v>0</v>
      </c>
      <c r="W193" s="241"/>
      <c r="X193" s="241" t="s">
        <v>719</v>
      </c>
      <c r="Y193" s="242"/>
      <c r="Z193" s="242"/>
      <c r="AA193" s="242"/>
      <c r="AB193" s="242"/>
      <c r="AC193" s="242"/>
      <c r="AD193" s="242"/>
      <c r="AE193" s="242"/>
      <c r="AF193" s="242"/>
      <c r="AG193" s="242" t="s">
        <v>720</v>
      </c>
      <c r="AH193" s="242"/>
      <c r="AI193" s="242"/>
      <c r="AJ193" s="242"/>
      <c r="AK193" s="242"/>
      <c r="AL193" s="242"/>
      <c r="AM193" s="242"/>
      <c r="AN193" s="242"/>
      <c r="AO193" s="242"/>
      <c r="AP193" s="242"/>
      <c r="AQ193" s="242"/>
      <c r="AR193" s="242"/>
      <c r="AS193" s="242"/>
      <c r="AT193" s="242"/>
      <c r="AU193" s="242"/>
      <c r="AV193" s="242"/>
      <c r="AW193" s="242"/>
      <c r="AX193" s="242"/>
      <c r="AY193" s="242"/>
      <c r="AZ193" s="242"/>
      <c r="BA193" s="242"/>
      <c r="BB193" s="242"/>
      <c r="BC193" s="242"/>
      <c r="BD193" s="242"/>
      <c r="BE193" s="242"/>
      <c r="BF193" s="242"/>
      <c r="BG193" s="242"/>
      <c r="BH193" s="242"/>
    </row>
    <row r="194" spans="1:60" s="14" customFormat="1" ht="15" outlineLevel="1">
      <c r="A194" s="243"/>
      <c r="B194" s="244"/>
      <c r="C194" s="359" t="s">
        <v>721</v>
      </c>
      <c r="D194" s="360"/>
      <c r="E194" s="360"/>
      <c r="F194" s="360"/>
      <c r="G194" s="360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41"/>
      <c r="T194" s="241"/>
      <c r="U194" s="241"/>
      <c r="V194" s="241"/>
      <c r="W194" s="241"/>
      <c r="X194" s="241"/>
      <c r="Y194" s="242"/>
      <c r="Z194" s="242"/>
      <c r="AA194" s="242"/>
      <c r="AB194" s="242"/>
      <c r="AC194" s="242"/>
      <c r="AD194" s="242"/>
      <c r="AE194" s="242"/>
      <c r="AF194" s="242"/>
      <c r="AG194" s="242" t="s">
        <v>195</v>
      </c>
      <c r="AH194" s="242"/>
      <c r="AI194" s="242"/>
      <c r="AJ194" s="242"/>
      <c r="AK194" s="242"/>
      <c r="AL194" s="242"/>
      <c r="AM194" s="242"/>
      <c r="AN194" s="242"/>
      <c r="AO194" s="242"/>
      <c r="AP194" s="242"/>
      <c r="AQ194" s="242"/>
      <c r="AR194" s="242"/>
      <c r="AS194" s="242"/>
      <c r="AT194" s="242"/>
      <c r="AU194" s="242"/>
      <c r="AV194" s="242"/>
      <c r="AW194" s="242"/>
      <c r="AX194" s="242"/>
      <c r="AY194" s="242"/>
      <c r="AZ194" s="242"/>
      <c r="BA194" s="242"/>
      <c r="BB194" s="242"/>
      <c r="BC194" s="242"/>
      <c r="BD194" s="242"/>
      <c r="BE194" s="242"/>
      <c r="BF194" s="242"/>
      <c r="BG194" s="242"/>
      <c r="BH194" s="242"/>
    </row>
    <row r="195" spans="1:60" s="14" customFormat="1" ht="22.5" outlineLevel="1">
      <c r="A195" s="234">
        <v>105</v>
      </c>
      <c r="B195" s="235" t="s">
        <v>729</v>
      </c>
      <c r="C195" s="213" t="s">
        <v>730</v>
      </c>
      <c r="D195" s="236" t="s">
        <v>718</v>
      </c>
      <c r="E195" s="237">
        <v>1</v>
      </c>
      <c r="F195" s="238"/>
      <c r="G195" s="239">
        <f>ROUND(E195*F195,2)</f>
        <v>0</v>
      </c>
      <c r="H195" s="238"/>
      <c r="I195" s="239">
        <f>ROUND(E195*H195,2)</f>
        <v>0</v>
      </c>
      <c r="J195" s="238"/>
      <c r="K195" s="239">
        <f>ROUND(E195*J195,2)</f>
        <v>0</v>
      </c>
      <c r="L195" s="239">
        <v>21</v>
      </c>
      <c r="M195" s="239">
        <f>G195*(1+L195/100)</f>
        <v>0</v>
      </c>
      <c r="N195" s="239">
        <v>0</v>
      </c>
      <c r="O195" s="239">
        <f>ROUND(E195*N195,2)</f>
        <v>0</v>
      </c>
      <c r="P195" s="239">
        <v>0</v>
      </c>
      <c r="Q195" s="239">
        <f>ROUND(E195*P195,2)</f>
        <v>0</v>
      </c>
      <c r="R195" s="239"/>
      <c r="S195" s="239" t="s">
        <v>154</v>
      </c>
      <c r="T195" s="240" t="s">
        <v>547</v>
      </c>
      <c r="U195" s="241">
        <v>0</v>
      </c>
      <c r="V195" s="241">
        <f>ROUND(E195*U195,2)</f>
        <v>0</v>
      </c>
      <c r="W195" s="241"/>
      <c r="X195" s="241" t="s">
        <v>719</v>
      </c>
      <c r="Y195" s="242"/>
      <c r="Z195" s="242"/>
      <c r="AA195" s="242"/>
      <c r="AB195" s="242"/>
      <c r="AC195" s="242"/>
      <c r="AD195" s="242"/>
      <c r="AE195" s="242"/>
      <c r="AF195" s="242"/>
      <c r="AG195" s="242" t="s">
        <v>720</v>
      </c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  <c r="AW195" s="242"/>
      <c r="AX195" s="242"/>
      <c r="AY195" s="242"/>
      <c r="AZ195" s="242"/>
      <c r="BA195" s="242"/>
      <c r="BB195" s="242"/>
      <c r="BC195" s="242"/>
      <c r="BD195" s="242"/>
      <c r="BE195" s="242"/>
      <c r="BF195" s="242"/>
      <c r="BG195" s="242"/>
      <c r="BH195" s="242"/>
    </row>
    <row r="196" spans="1:60" s="14" customFormat="1" ht="15" outlineLevel="1">
      <c r="A196" s="243"/>
      <c r="B196" s="244"/>
      <c r="C196" s="359" t="s">
        <v>731</v>
      </c>
      <c r="D196" s="360"/>
      <c r="E196" s="360"/>
      <c r="F196" s="360"/>
      <c r="G196" s="360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U196" s="241"/>
      <c r="V196" s="241"/>
      <c r="W196" s="241"/>
      <c r="X196" s="241"/>
      <c r="Y196" s="242"/>
      <c r="Z196" s="242"/>
      <c r="AA196" s="242"/>
      <c r="AB196" s="242"/>
      <c r="AC196" s="242"/>
      <c r="AD196" s="242"/>
      <c r="AE196" s="242"/>
      <c r="AF196" s="242"/>
      <c r="AG196" s="242" t="s">
        <v>195</v>
      </c>
      <c r="AH196" s="242"/>
      <c r="AI196" s="242"/>
      <c r="AJ196" s="242"/>
      <c r="AK196" s="242"/>
      <c r="AL196" s="242"/>
      <c r="AM196" s="242"/>
      <c r="AN196" s="242"/>
      <c r="AO196" s="242"/>
      <c r="AP196" s="242"/>
      <c r="AQ196" s="242"/>
      <c r="AR196" s="242"/>
      <c r="AS196" s="242"/>
      <c r="AT196" s="242"/>
      <c r="AU196" s="242"/>
      <c r="AV196" s="242"/>
      <c r="AW196" s="242"/>
      <c r="AX196" s="242"/>
      <c r="AY196" s="242"/>
      <c r="AZ196" s="242"/>
      <c r="BA196" s="242"/>
      <c r="BB196" s="242"/>
      <c r="BC196" s="242"/>
      <c r="BD196" s="242"/>
      <c r="BE196" s="242"/>
      <c r="BF196" s="242"/>
      <c r="BG196" s="242"/>
      <c r="BH196" s="242"/>
    </row>
    <row r="197" spans="1:33" s="14" customFormat="1" ht="25.5">
      <c r="A197" s="245" t="s">
        <v>148</v>
      </c>
      <c r="B197" s="246" t="s">
        <v>26</v>
      </c>
      <c r="C197" s="205" t="s">
        <v>27</v>
      </c>
      <c r="D197" s="247"/>
      <c r="E197" s="248"/>
      <c r="F197" s="249"/>
      <c r="G197" s="249">
        <f>SUMIF(AG198:AG200,"&lt;&gt;NOR",G198:G200)</f>
        <v>0</v>
      </c>
      <c r="H197" s="249"/>
      <c r="I197" s="249">
        <f>SUM(I198:I200)</f>
        <v>0</v>
      </c>
      <c r="J197" s="249"/>
      <c r="K197" s="249">
        <f>SUM(K198:K200)</f>
        <v>0</v>
      </c>
      <c r="L197" s="249"/>
      <c r="M197" s="249">
        <f>SUM(M198:M200)</f>
        <v>0</v>
      </c>
      <c r="N197" s="249"/>
      <c r="O197" s="249">
        <f>SUM(O198:O200)</f>
        <v>0</v>
      </c>
      <c r="P197" s="249"/>
      <c r="Q197" s="249">
        <f>SUM(Q198:Q200)</f>
        <v>0</v>
      </c>
      <c r="R197" s="249"/>
      <c r="S197" s="249"/>
      <c r="T197" s="250"/>
      <c r="U197" s="251"/>
      <c r="V197" s="251">
        <f>SUM(V198:V200)</f>
        <v>0</v>
      </c>
      <c r="W197" s="251"/>
      <c r="X197" s="251"/>
      <c r="AG197" s="14" t="s">
        <v>149</v>
      </c>
    </row>
    <row r="198" spans="1:60" s="14" customFormat="1" ht="22.5" outlineLevel="1">
      <c r="A198" s="234">
        <v>106</v>
      </c>
      <c r="B198" s="235" t="s">
        <v>994</v>
      </c>
      <c r="C198" s="213" t="s">
        <v>995</v>
      </c>
      <c r="D198" s="236" t="s">
        <v>718</v>
      </c>
      <c r="E198" s="237">
        <v>1</v>
      </c>
      <c r="F198" s="238"/>
      <c r="G198" s="239">
        <f>ROUND(E198*F198,2)</f>
        <v>0</v>
      </c>
      <c r="H198" s="238"/>
      <c r="I198" s="239">
        <f>ROUND(E198*H198,2)</f>
        <v>0</v>
      </c>
      <c r="J198" s="238"/>
      <c r="K198" s="239">
        <f>ROUND(E198*J198,2)</f>
        <v>0</v>
      </c>
      <c r="L198" s="239">
        <v>21</v>
      </c>
      <c r="M198" s="239">
        <f>G198*(1+L198/100)</f>
        <v>0</v>
      </c>
      <c r="N198" s="239">
        <v>0</v>
      </c>
      <c r="O198" s="239">
        <f>ROUND(E198*N198,2)</f>
        <v>0</v>
      </c>
      <c r="P198" s="239">
        <v>0</v>
      </c>
      <c r="Q198" s="239">
        <f>ROUND(E198*P198,2)</f>
        <v>0</v>
      </c>
      <c r="R198" s="239"/>
      <c r="S198" s="239" t="s">
        <v>154</v>
      </c>
      <c r="T198" s="240" t="s">
        <v>547</v>
      </c>
      <c r="U198" s="241">
        <v>0</v>
      </c>
      <c r="V198" s="241">
        <f>ROUND(E198*U198,2)</f>
        <v>0</v>
      </c>
      <c r="W198" s="241"/>
      <c r="X198" s="241" t="s">
        <v>719</v>
      </c>
      <c r="Y198" s="242"/>
      <c r="Z198" s="242"/>
      <c r="AA198" s="242"/>
      <c r="AB198" s="242"/>
      <c r="AC198" s="242"/>
      <c r="AD198" s="242"/>
      <c r="AE198" s="242"/>
      <c r="AF198" s="242"/>
      <c r="AG198" s="242" t="s">
        <v>734</v>
      </c>
      <c r="AH198" s="242"/>
      <c r="AI198" s="242"/>
      <c r="AJ198" s="242"/>
      <c r="AK198" s="242"/>
      <c r="AL198" s="242"/>
      <c r="AM198" s="242"/>
      <c r="AN198" s="242"/>
      <c r="AO198" s="242"/>
      <c r="AP198" s="242"/>
      <c r="AQ198" s="242"/>
      <c r="AR198" s="242"/>
      <c r="AS198" s="242"/>
      <c r="AT198" s="242"/>
      <c r="AU198" s="242"/>
      <c r="AV198" s="242"/>
      <c r="AW198" s="242"/>
      <c r="AX198" s="242"/>
      <c r="AY198" s="242"/>
      <c r="AZ198" s="242"/>
      <c r="BA198" s="242"/>
      <c r="BB198" s="242"/>
      <c r="BC198" s="242"/>
      <c r="BD198" s="242"/>
      <c r="BE198" s="242"/>
      <c r="BF198" s="242"/>
      <c r="BG198" s="242"/>
      <c r="BH198" s="242"/>
    </row>
    <row r="199" spans="1:60" s="14" customFormat="1" ht="23.25" outlineLevel="1">
      <c r="A199" s="243"/>
      <c r="B199" s="244"/>
      <c r="C199" s="359" t="s">
        <v>996</v>
      </c>
      <c r="D199" s="360"/>
      <c r="E199" s="360"/>
      <c r="F199" s="360"/>
      <c r="G199" s="360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41"/>
      <c r="U199" s="241"/>
      <c r="V199" s="241"/>
      <c r="W199" s="241"/>
      <c r="X199" s="241"/>
      <c r="Y199" s="242"/>
      <c r="Z199" s="242"/>
      <c r="AA199" s="242"/>
      <c r="AB199" s="242"/>
      <c r="AC199" s="242"/>
      <c r="AD199" s="242"/>
      <c r="AE199" s="242"/>
      <c r="AF199" s="242"/>
      <c r="AG199" s="242" t="s">
        <v>195</v>
      </c>
      <c r="AH199" s="242"/>
      <c r="AI199" s="242"/>
      <c r="AJ199" s="242"/>
      <c r="AK199" s="242"/>
      <c r="AL199" s="242"/>
      <c r="AM199" s="242"/>
      <c r="AN199" s="242"/>
      <c r="AO199" s="242"/>
      <c r="AP199" s="242"/>
      <c r="AQ199" s="242"/>
      <c r="AR199" s="242"/>
      <c r="AS199" s="242"/>
      <c r="AT199" s="242"/>
      <c r="AU199" s="242"/>
      <c r="AV199" s="242"/>
      <c r="AW199" s="242"/>
      <c r="AX199" s="242"/>
      <c r="AY199" s="242"/>
      <c r="AZ199" s="242"/>
      <c r="BA199" s="227" t="str">
        <f>C199</f>
        <v>Náklady zhotovitele, související s prováděním zkoušek a revizí předepsaných technickými normami nebo objednatelem a které jsou pro provedení díla nezbytné.</v>
      </c>
      <c r="BB199" s="242"/>
      <c r="BC199" s="242"/>
      <c r="BD199" s="242"/>
      <c r="BE199" s="242"/>
      <c r="BF199" s="242"/>
      <c r="BG199" s="242"/>
      <c r="BH199" s="242"/>
    </row>
    <row r="200" spans="1:60" s="14" customFormat="1" ht="15" outlineLevel="1">
      <c r="A200" s="243"/>
      <c r="B200" s="244"/>
      <c r="C200" s="224" t="s">
        <v>997</v>
      </c>
      <c r="D200" s="225"/>
      <c r="E200" s="226">
        <v>1</v>
      </c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2"/>
      <c r="Z200" s="242"/>
      <c r="AA200" s="242"/>
      <c r="AB200" s="242"/>
      <c r="AC200" s="242"/>
      <c r="AD200" s="242"/>
      <c r="AE200" s="242"/>
      <c r="AF200" s="242"/>
      <c r="AG200" s="242" t="s">
        <v>161</v>
      </c>
      <c r="AH200" s="242">
        <v>0</v>
      </c>
      <c r="AI200" s="242"/>
      <c r="AJ200" s="242"/>
      <c r="AK200" s="242"/>
      <c r="AL200" s="242"/>
      <c r="AM200" s="242"/>
      <c r="AN200" s="242"/>
      <c r="AO200" s="242"/>
      <c r="AP200" s="242"/>
      <c r="AQ200" s="242"/>
      <c r="AR200" s="242"/>
      <c r="AS200" s="242"/>
      <c r="AT200" s="242"/>
      <c r="AU200" s="242"/>
      <c r="AV200" s="242"/>
      <c r="AW200" s="242"/>
      <c r="AX200" s="242"/>
      <c r="AY200" s="242"/>
      <c r="AZ200" s="242"/>
      <c r="BA200" s="242"/>
      <c r="BB200" s="242"/>
      <c r="BC200" s="242"/>
      <c r="BD200" s="242"/>
      <c r="BE200" s="242"/>
      <c r="BF200" s="242"/>
      <c r="BG200" s="242"/>
      <c r="BH200" s="242"/>
    </row>
    <row r="201" spans="1:33" s="14" customFormat="1" ht="15">
      <c r="A201" s="193"/>
      <c r="B201" s="194"/>
      <c r="C201" s="162"/>
      <c r="D201" s="195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AE201" s="14">
        <v>15</v>
      </c>
      <c r="AF201" s="14">
        <v>21</v>
      </c>
      <c r="AG201" s="14" t="s">
        <v>135</v>
      </c>
    </row>
    <row r="202" spans="1:33" s="14" customFormat="1" ht="15">
      <c r="A202" s="259"/>
      <c r="B202" s="260" t="s">
        <v>20</v>
      </c>
      <c r="C202" s="230"/>
      <c r="D202" s="261"/>
      <c r="E202" s="262"/>
      <c r="F202" s="262"/>
      <c r="G202" s="263">
        <f>G8+G13+G43+G76+G109+G148+G156+G166+G192+G197</f>
        <v>0</v>
      </c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AE202" s="14">
        <f>SUMIF(L7:L200,AE201,G7:G200)</f>
        <v>0</v>
      </c>
      <c r="AF202" s="14">
        <f>SUMIF(L7:L200,AF201,G7:G200)</f>
        <v>0</v>
      </c>
      <c r="AG202" s="14" t="s">
        <v>736</v>
      </c>
    </row>
    <row r="203" spans="2:33" s="14" customFormat="1" ht="15">
      <c r="B203" s="201"/>
      <c r="C203" s="164"/>
      <c r="D203" s="202"/>
      <c r="AG203" s="14" t="s">
        <v>737</v>
      </c>
    </row>
    <row r="204" spans="2:4" s="14" customFormat="1" ht="15">
      <c r="B204" s="201"/>
      <c r="C204" s="201"/>
      <c r="D204" s="202"/>
    </row>
    <row r="205" spans="2:4" s="14" customFormat="1" ht="15">
      <c r="B205" s="201"/>
      <c r="C205" s="201"/>
      <c r="D205" s="202"/>
    </row>
    <row r="206" spans="2:4" s="14" customFormat="1" ht="15">
      <c r="B206" s="201"/>
      <c r="C206" s="201"/>
      <c r="D206" s="202"/>
    </row>
    <row r="207" spans="2:4" s="14" customFormat="1" ht="15">
      <c r="B207" s="201"/>
      <c r="C207" s="201"/>
      <c r="D207" s="202"/>
    </row>
    <row r="208" spans="2:4" s="14" customFormat="1" ht="15">
      <c r="B208" s="201"/>
      <c r="C208" s="201"/>
      <c r="D208" s="202"/>
    </row>
    <row r="209" spans="2:4" s="14" customFormat="1" ht="15">
      <c r="B209" s="201"/>
      <c r="C209" s="201"/>
      <c r="D209" s="202"/>
    </row>
    <row r="210" spans="2:4" s="14" customFormat="1" ht="15">
      <c r="B210" s="201"/>
      <c r="C210" s="201"/>
      <c r="D210" s="202"/>
    </row>
    <row r="211" spans="2:4" s="14" customFormat="1" ht="15">
      <c r="B211" s="201"/>
      <c r="C211" s="201"/>
      <c r="D211" s="202"/>
    </row>
    <row r="212" spans="2:4" s="14" customFormat="1" ht="15">
      <c r="B212" s="201"/>
      <c r="C212" s="201"/>
      <c r="D212" s="202"/>
    </row>
    <row r="213" spans="2:4" s="14" customFormat="1" ht="15">
      <c r="B213" s="201"/>
      <c r="C213" s="201"/>
      <c r="D213" s="202"/>
    </row>
    <row r="214" spans="2:4" s="14" customFormat="1" ht="15">
      <c r="B214" s="201"/>
      <c r="C214" s="201"/>
      <c r="D214" s="202"/>
    </row>
    <row r="215" spans="2:4" s="14" customFormat="1" ht="15">
      <c r="B215" s="201"/>
      <c r="C215" s="201"/>
      <c r="D215" s="202"/>
    </row>
    <row r="216" spans="2:4" s="14" customFormat="1" ht="15">
      <c r="B216" s="201"/>
      <c r="C216" s="201"/>
      <c r="D216" s="202"/>
    </row>
    <row r="217" ht="15">
      <c r="D217" s="85"/>
    </row>
    <row r="218" ht="15">
      <c r="D218" s="85"/>
    </row>
    <row r="219" ht="15">
      <c r="D219" s="85"/>
    </row>
    <row r="220" ht="15">
      <c r="D220" s="85"/>
    </row>
    <row r="221" ht="15">
      <c r="D221" s="85"/>
    </row>
    <row r="222" ht="15">
      <c r="D222" s="85"/>
    </row>
    <row r="223" ht="15">
      <c r="D223" s="85"/>
    </row>
    <row r="224" ht="15">
      <c r="D224" s="85"/>
    </row>
    <row r="225" ht="15">
      <c r="D225" s="85"/>
    </row>
    <row r="226" ht="15">
      <c r="D226" s="85"/>
    </row>
    <row r="227" ht="15">
      <c r="D227" s="85"/>
    </row>
    <row r="228" ht="15">
      <c r="D228" s="85"/>
    </row>
    <row r="229" ht="15">
      <c r="D229" s="85"/>
    </row>
    <row r="230" ht="15">
      <c r="D230" s="85"/>
    </row>
    <row r="231" ht="15">
      <c r="D231" s="85"/>
    </row>
    <row r="232" ht="15">
      <c r="D232" s="85"/>
    </row>
    <row r="233" ht="15">
      <c r="D233" s="85"/>
    </row>
    <row r="234" ht="15">
      <c r="D234" s="85"/>
    </row>
    <row r="235" ht="15">
      <c r="D235" s="85"/>
    </row>
    <row r="236" ht="15">
      <c r="D236" s="85"/>
    </row>
    <row r="237" ht="15">
      <c r="D237" s="85"/>
    </row>
    <row r="238" ht="15">
      <c r="D238" s="85"/>
    </row>
    <row r="239" ht="15">
      <c r="D239" s="85"/>
    </row>
    <row r="240" ht="15">
      <c r="D240" s="85"/>
    </row>
    <row r="241" ht="15">
      <c r="D241" s="85"/>
    </row>
    <row r="242" ht="15">
      <c r="D242" s="85"/>
    </row>
    <row r="243" ht="15">
      <c r="D243" s="85"/>
    </row>
    <row r="244" ht="15">
      <c r="D244" s="85"/>
    </row>
    <row r="245" ht="15">
      <c r="D245" s="85"/>
    </row>
    <row r="246" ht="15">
      <c r="D246" s="85"/>
    </row>
    <row r="247" ht="15">
      <c r="D247" s="85"/>
    </row>
    <row r="248" ht="15">
      <c r="D248" s="85"/>
    </row>
    <row r="249" ht="15">
      <c r="D249" s="85"/>
    </row>
    <row r="250" ht="15">
      <c r="D250" s="85"/>
    </row>
    <row r="251" ht="15">
      <c r="D251" s="85"/>
    </row>
    <row r="252" ht="15">
      <c r="D252" s="85"/>
    </row>
    <row r="253" ht="15">
      <c r="D253" s="85"/>
    </row>
    <row r="254" ht="15">
      <c r="D254" s="85"/>
    </row>
    <row r="255" ht="15">
      <c r="D255" s="85"/>
    </row>
    <row r="256" ht="15">
      <c r="D256" s="85"/>
    </row>
    <row r="257" ht="15">
      <c r="D257" s="85"/>
    </row>
    <row r="258" ht="15">
      <c r="D258" s="85"/>
    </row>
    <row r="259" ht="15">
      <c r="D259" s="85"/>
    </row>
    <row r="260" ht="15">
      <c r="D260" s="85"/>
    </row>
    <row r="261" ht="15">
      <c r="D261" s="85"/>
    </row>
    <row r="262" ht="15">
      <c r="D262" s="85"/>
    </row>
    <row r="263" ht="15">
      <c r="D263" s="85"/>
    </row>
    <row r="264" ht="15">
      <c r="D264" s="85"/>
    </row>
    <row r="265" ht="15">
      <c r="D265" s="85"/>
    </row>
    <row r="266" ht="15">
      <c r="D266" s="85"/>
    </row>
    <row r="267" ht="15">
      <c r="D267" s="85"/>
    </row>
    <row r="268" ht="15">
      <c r="D268" s="85"/>
    </row>
    <row r="269" ht="15">
      <c r="D269" s="85"/>
    </row>
    <row r="270" ht="15">
      <c r="D270" s="85"/>
    </row>
    <row r="271" ht="15">
      <c r="D271" s="85"/>
    </row>
    <row r="272" ht="15">
      <c r="D272" s="85"/>
    </row>
    <row r="273" ht="15">
      <c r="D273" s="85"/>
    </row>
    <row r="274" ht="15">
      <c r="D274" s="85"/>
    </row>
    <row r="275" ht="15">
      <c r="D275" s="85"/>
    </row>
    <row r="276" ht="15">
      <c r="D276" s="85"/>
    </row>
    <row r="277" ht="15">
      <c r="D277" s="85"/>
    </row>
    <row r="278" ht="15">
      <c r="D278" s="85"/>
    </row>
    <row r="279" ht="15">
      <c r="D279" s="85"/>
    </row>
    <row r="280" ht="15">
      <c r="D280" s="85"/>
    </row>
    <row r="281" ht="15">
      <c r="D281" s="85"/>
    </row>
    <row r="282" ht="15">
      <c r="D282" s="85"/>
    </row>
    <row r="283" ht="15">
      <c r="D283" s="85"/>
    </row>
    <row r="284" ht="15">
      <c r="D284" s="85"/>
    </row>
    <row r="285" ht="15">
      <c r="D285" s="85"/>
    </row>
    <row r="286" ht="15">
      <c r="D286" s="85"/>
    </row>
    <row r="287" ht="15">
      <c r="D287" s="85"/>
    </row>
    <row r="288" ht="15">
      <c r="D288" s="85"/>
    </row>
    <row r="289" ht="15">
      <c r="D289" s="85"/>
    </row>
    <row r="290" ht="15">
      <c r="D290" s="85"/>
    </row>
    <row r="291" ht="15">
      <c r="D291" s="85"/>
    </row>
    <row r="292" ht="15">
      <c r="D292" s="85"/>
    </row>
    <row r="293" ht="15">
      <c r="D293" s="85"/>
    </row>
    <row r="294" ht="15">
      <c r="D294" s="85"/>
    </row>
    <row r="295" ht="15">
      <c r="D295" s="85"/>
    </row>
    <row r="296" ht="15">
      <c r="D296" s="85"/>
    </row>
    <row r="297" ht="15">
      <c r="D297" s="85"/>
    </row>
    <row r="298" ht="15">
      <c r="D298" s="85"/>
    </row>
    <row r="299" ht="15">
      <c r="D299" s="85"/>
    </row>
    <row r="300" ht="15">
      <c r="D300" s="85"/>
    </row>
    <row r="301" ht="15">
      <c r="D301" s="85"/>
    </row>
    <row r="302" ht="15">
      <c r="D302" s="85"/>
    </row>
    <row r="303" ht="15">
      <c r="D303" s="85"/>
    </row>
    <row r="304" ht="15">
      <c r="D304" s="85"/>
    </row>
    <row r="305" ht="15">
      <c r="D305" s="85"/>
    </row>
    <row r="306" ht="15">
      <c r="D306" s="85"/>
    </row>
    <row r="307" ht="15">
      <c r="D307" s="85"/>
    </row>
    <row r="308" ht="15">
      <c r="D308" s="85"/>
    </row>
    <row r="309" ht="15">
      <c r="D309" s="85"/>
    </row>
    <row r="310" ht="15">
      <c r="D310" s="85"/>
    </row>
    <row r="311" ht="15">
      <c r="D311" s="85"/>
    </row>
    <row r="312" ht="15">
      <c r="D312" s="85"/>
    </row>
    <row r="313" ht="15">
      <c r="D313" s="85"/>
    </row>
    <row r="314" ht="15">
      <c r="D314" s="85"/>
    </row>
    <row r="315" ht="15">
      <c r="D315" s="85"/>
    </row>
    <row r="316" ht="15">
      <c r="D316" s="85"/>
    </row>
    <row r="317" ht="15">
      <c r="D317" s="85"/>
    </row>
    <row r="318" ht="15">
      <c r="D318" s="85"/>
    </row>
    <row r="319" ht="15">
      <c r="D319" s="85"/>
    </row>
    <row r="320" ht="15">
      <c r="D320" s="85"/>
    </row>
    <row r="321" ht="15">
      <c r="D321" s="85"/>
    </row>
    <row r="322" ht="15">
      <c r="D322" s="85"/>
    </row>
    <row r="323" ht="15">
      <c r="D323" s="85"/>
    </row>
    <row r="324" ht="15">
      <c r="D324" s="85"/>
    </row>
    <row r="325" ht="15">
      <c r="D325" s="85"/>
    </row>
    <row r="326" ht="15">
      <c r="D326" s="85"/>
    </row>
    <row r="327" ht="15">
      <c r="D327" s="85"/>
    </row>
    <row r="328" ht="15">
      <c r="D328" s="85"/>
    </row>
    <row r="329" ht="15">
      <c r="D329" s="85"/>
    </row>
    <row r="330" ht="15">
      <c r="D330" s="85"/>
    </row>
    <row r="331" ht="15">
      <c r="D331" s="85"/>
    </row>
    <row r="332" ht="15">
      <c r="D332" s="85"/>
    </row>
    <row r="333" ht="15">
      <c r="D333" s="85"/>
    </row>
    <row r="334" ht="15">
      <c r="D334" s="85"/>
    </row>
    <row r="335" ht="15">
      <c r="D335" s="85"/>
    </row>
    <row r="336" ht="15">
      <c r="D336" s="85"/>
    </row>
    <row r="337" ht="15">
      <c r="D337" s="85"/>
    </row>
    <row r="338" ht="15">
      <c r="D338" s="85"/>
    </row>
    <row r="339" ht="15">
      <c r="D339" s="85"/>
    </row>
    <row r="340" ht="15">
      <c r="D340" s="85"/>
    </row>
    <row r="341" ht="15">
      <c r="D341" s="85"/>
    </row>
    <row r="342" ht="15">
      <c r="D342" s="85"/>
    </row>
    <row r="343" ht="15">
      <c r="D343" s="85"/>
    </row>
    <row r="344" ht="15">
      <c r="D344" s="85"/>
    </row>
    <row r="345" ht="15">
      <c r="D345" s="85"/>
    </row>
    <row r="346" ht="15">
      <c r="D346" s="85"/>
    </row>
    <row r="347" ht="15">
      <c r="D347" s="85"/>
    </row>
    <row r="348" ht="15">
      <c r="D348" s="85"/>
    </row>
    <row r="349" ht="15">
      <c r="D349" s="85"/>
    </row>
    <row r="350" ht="15">
      <c r="D350" s="85"/>
    </row>
    <row r="351" ht="15">
      <c r="D351" s="85"/>
    </row>
    <row r="352" ht="15">
      <c r="D352" s="85"/>
    </row>
    <row r="353" ht="15">
      <c r="D353" s="85"/>
    </row>
    <row r="354" ht="15">
      <c r="D354" s="85"/>
    </row>
    <row r="355" ht="15">
      <c r="D355" s="85"/>
    </row>
    <row r="356" ht="15">
      <c r="D356" s="85"/>
    </row>
    <row r="357" ht="15">
      <c r="D357" s="85"/>
    </row>
    <row r="358" ht="15">
      <c r="D358" s="85"/>
    </row>
    <row r="359" ht="15">
      <c r="D359" s="85"/>
    </row>
    <row r="360" ht="15">
      <c r="D360" s="85"/>
    </row>
    <row r="361" ht="15">
      <c r="D361" s="85"/>
    </row>
    <row r="362" ht="15">
      <c r="D362" s="85"/>
    </row>
    <row r="363" ht="15">
      <c r="D363" s="85"/>
    </row>
    <row r="364" ht="15">
      <c r="D364" s="85"/>
    </row>
    <row r="365" ht="15">
      <c r="D365" s="85"/>
    </row>
    <row r="366" ht="15">
      <c r="D366" s="85"/>
    </row>
    <row r="367" ht="15">
      <c r="D367" s="85"/>
    </row>
    <row r="368" ht="15">
      <c r="D368" s="85"/>
    </row>
    <row r="369" ht="15">
      <c r="D369" s="85"/>
    </row>
    <row r="370" ht="15">
      <c r="D370" s="85"/>
    </row>
    <row r="371" ht="15">
      <c r="D371" s="85"/>
    </row>
    <row r="372" ht="15">
      <c r="D372" s="85"/>
    </row>
    <row r="373" ht="15">
      <c r="D373" s="85"/>
    </row>
    <row r="374" ht="15">
      <c r="D374" s="85"/>
    </row>
    <row r="375" ht="15">
      <c r="D375" s="85"/>
    </row>
    <row r="376" ht="15">
      <c r="D376" s="85"/>
    </row>
    <row r="377" ht="15">
      <c r="D377" s="85"/>
    </row>
    <row r="378" ht="15">
      <c r="D378" s="85"/>
    </row>
    <row r="379" ht="15">
      <c r="D379" s="85"/>
    </row>
    <row r="380" ht="15">
      <c r="D380" s="85"/>
    </row>
    <row r="381" ht="15">
      <c r="D381" s="85"/>
    </row>
    <row r="382" ht="15">
      <c r="D382" s="85"/>
    </row>
    <row r="383" ht="15">
      <c r="D383" s="85"/>
    </row>
    <row r="384" ht="15">
      <c r="D384" s="85"/>
    </row>
    <row r="385" ht="15">
      <c r="D385" s="85"/>
    </row>
    <row r="386" ht="15">
      <c r="D386" s="85"/>
    </row>
    <row r="387" ht="15">
      <c r="D387" s="85"/>
    </row>
    <row r="388" ht="15">
      <c r="D388" s="85"/>
    </row>
    <row r="389" ht="15">
      <c r="D389" s="85"/>
    </row>
    <row r="390" ht="15">
      <c r="D390" s="85"/>
    </row>
    <row r="391" ht="15">
      <c r="D391" s="85"/>
    </row>
    <row r="392" ht="15">
      <c r="D392" s="85"/>
    </row>
    <row r="393" ht="15">
      <c r="D393" s="85"/>
    </row>
    <row r="394" ht="15">
      <c r="D394" s="85"/>
    </row>
    <row r="395" ht="15">
      <c r="D395" s="85"/>
    </row>
    <row r="396" ht="15">
      <c r="D396" s="85"/>
    </row>
    <row r="397" ht="15">
      <c r="D397" s="85"/>
    </row>
    <row r="398" ht="15">
      <c r="D398" s="85"/>
    </row>
    <row r="399" ht="15">
      <c r="D399" s="85"/>
    </row>
    <row r="400" ht="15">
      <c r="D400" s="85"/>
    </row>
    <row r="401" ht="15">
      <c r="D401" s="85"/>
    </row>
    <row r="402" ht="15">
      <c r="D402" s="85"/>
    </row>
    <row r="403" ht="15">
      <c r="D403" s="85"/>
    </row>
    <row r="404" ht="15">
      <c r="D404" s="85"/>
    </row>
    <row r="405" ht="15">
      <c r="D405" s="85"/>
    </row>
    <row r="406" ht="15">
      <c r="D406" s="85"/>
    </row>
    <row r="407" ht="15">
      <c r="D407" s="85"/>
    </row>
    <row r="408" ht="15">
      <c r="D408" s="85"/>
    </row>
    <row r="409" ht="15">
      <c r="D409" s="85"/>
    </row>
    <row r="410" ht="15">
      <c r="D410" s="85"/>
    </row>
    <row r="411" ht="15">
      <c r="D411" s="85"/>
    </row>
    <row r="412" ht="15">
      <c r="D412" s="85"/>
    </row>
    <row r="413" ht="15">
      <c r="D413" s="85"/>
    </row>
    <row r="414" ht="15">
      <c r="D414" s="85"/>
    </row>
    <row r="415" ht="15">
      <c r="D415" s="85"/>
    </row>
    <row r="416" ht="15">
      <c r="D416" s="85"/>
    </row>
    <row r="417" ht="15">
      <c r="D417" s="85"/>
    </row>
    <row r="418" ht="15">
      <c r="D418" s="85"/>
    </row>
    <row r="419" ht="15">
      <c r="D419" s="85"/>
    </row>
    <row r="420" ht="15">
      <c r="D420" s="85"/>
    </row>
    <row r="421" ht="15">
      <c r="D421" s="85"/>
    </row>
    <row r="422" ht="15">
      <c r="D422" s="85"/>
    </row>
    <row r="423" ht="15">
      <c r="D423" s="85"/>
    </row>
    <row r="424" ht="15">
      <c r="D424" s="85"/>
    </row>
    <row r="425" ht="15">
      <c r="D425" s="85"/>
    </row>
    <row r="426" ht="15">
      <c r="D426" s="85"/>
    </row>
    <row r="427" ht="15">
      <c r="D427" s="85"/>
    </row>
    <row r="428" ht="15">
      <c r="D428" s="85"/>
    </row>
    <row r="429" ht="15">
      <c r="D429" s="85"/>
    </row>
    <row r="430" ht="15">
      <c r="D430" s="85"/>
    </row>
    <row r="431" ht="15">
      <c r="D431" s="85"/>
    </row>
    <row r="432" ht="15">
      <c r="D432" s="85"/>
    </row>
    <row r="433" ht="15">
      <c r="D433" s="85"/>
    </row>
    <row r="434" ht="15">
      <c r="D434" s="85"/>
    </row>
    <row r="435" ht="15">
      <c r="D435" s="85"/>
    </row>
    <row r="436" ht="15">
      <c r="D436" s="85"/>
    </row>
    <row r="437" ht="15">
      <c r="D437" s="85"/>
    </row>
    <row r="438" ht="15">
      <c r="D438" s="85"/>
    </row>
    <row r="439" ht="15">
      <c r="D439" s="85"/>
    </row>
    <row r="440" ht="15">
      <c r="D440" s="85"/>
    </row>
    <row r="441" ht="15">
      <c r="D441" s="85"/>
    </row>
    <row r="442" ht="15">
      <c r="D442" s="85"/>
    </row>
    <row r="443" ht="15">
      <c r="D443" s="85"/>
    </row>
    <row r="444" ht="15">
      <c r="D444" s="85"/>
    </row>
    <row r="445" ht="15">
      <c r="D445" s="85"/>
    </row>
    <row r="446" ht="15">
      <c r="D446" s="85"/>
    </row>
    <row r="447" ht="15">
      <c r="D447" s="85"/>
    </row>
    <row r="448" ht="15">
      <c r="D448" s="85"/>
    </row>
    <row r="449" ht="15">
      <c r="D449" s="85"/>
    </row>
    <row r="450" ht="15">
      <c r="D450" s="85"/>
    </row>
    <row r="451" ht="15">
      <c r="D451" s="85"/>
    </row>
    <row r="452" ht="15">
      <c r="D452" s="85"/>
    </row>
    <row r="453" ht="15">
      <c r="D453" s="85"/>
    </row>
    <row r="454" ht="15">
      <c r="D454" s="85"/>
    </row>
    <row r="455" ht="15">
      <c r="D455" s="85"/>
    </row>
    <row r="456" ht="15">
      <c r="D456" s="85"/>
    </row>
    <row r="457" ht="15">
      <c r="D457" s="85"/>
    </row>
    <row r="458" ht="15">
      <c r="D458" s="85"/>
    </row>
    <row r="459" ht="15">
      <c r="D459" s="85"/>
    </row>
    <row r="460" ht="15">
      <c r="D460" s="85"/>
    </row>
    <row r="461" ht="15">
      <c r="D461" s="85"/>
    </row>
    <row r="462" ht="15">
      <c r="D462" s="85"/>
    </row>
    <row r="463" ht="15">
      <c r="D463" s="85"/>
    </row>
    <row r="464" ht="15">
      <c r="D464" s="85"/>
    </row>
    <row r="465" ht="15">
      <c r="D465" s="85"/>
    </row>
    <row r="466" ht="15">
      <c r="D466" s="85"/>
    </row>
    <row r="467" ht="15">
      <c r="D467" s="85"/>
    </row>
    <row r="468" ht="15">
      <c r="D468" s="85"/>
    </row>
    <row r="469" ht="15">
      <c r="D469" s="85"/>
    </row>
    <row r="470" ht="15">
      <c r="D470" s="85"/>
    </row>
    <row r="471" ht="15">
      <c r="D471" s="85"/>
    </row>
    <row r="472" ht="15">
      <c r="D472" s="85"/>
    </row>
    <row r="473" ht="15">
      <c r="D473" s="85"/>
    </row>
    <row r="474" ht="15">
      <c r="D474" s="85"/>
    </row>
    <row r="475" ht="15">
      <c r="D475" s="85"/>
    </row>
    <row r="476" ht="15">
      <c r="D476" s="85"/>
    </row>
    <row r="477" ht="15">
      <c r="D477" s="85"/>
    </row>
    <row r="478" ht="15">
      <c r="D478" s="85"/>
    </row>
    <row r="479" ht="15">
      <c r="D479" s="85"/>
    </row>
    <row r="480" ht="15">
      <c r="D480" s="85"/>
    </row>
    <row r="481" ht="15">
      <c r="D481" s="85"/>
    </row>
    <row r="482" ht="15">
      <c r="D482" s="85"/>
    </row>
    <row r="483" ht="15">
      <c r="D483" s="85"/>
    </row>
    <row r="484" ht="15">
      <c r="D484" s="85"/>
    </row>
    <row r="485" ht="15">
      <c r="D485" s="85"/>
    </row>
    <row r="486" ht="15">
      <c r="D486" s="85"/>
    </row>
    <row r="487" ht="15">
      <c r="D487" s="85"/>
    </row>
    <row r="488" ht="15">
      <c r="D488" s="85"/>
    </row>
    <row r="489" ht="15">
      <c r="D489" s="85"/>
    </row>
    <row r="490" ht="15">
      <c r="D490" s="85"/>
    </row>
    <row r="491" ht="15">
      <c r="D491" s="85"/>
    </row>
    <row r="492" ht="15">
      <c r="D492" s="85"/>
    </row>
    <row r="493" ht="15">
      <c r="D493" s="85"/>
    </row>
    <row r="494" ht="15">
      <c r="D494" s="85"/>
    </row>
    <row r="495" ht="15">
      <c r="D495" s="85"/>
    </row>
    <row r="496" ht="15">
      <c r="D496" s="85"/>
    </row>
    <row r="497" ht="15">
      <c r="D497" s="85"/>
    </row>
    <row r="498" ht="15">
      <c r="D498" s="85"/>
    </row>
    <row r="499" ht="15">
      <c r="D499" s="85"/>
    </row>
    <row r="500" ht="15">
      <c r="D500" s="85"/>
    </row>
    <row r="501" ht="15">
      <c r="D501" s="85"/>
    </row>
    <row r="502" ht="15">
      <c r="D502" s="85"/>
    </row>
    <row r="503" ht="15">
      <c r="D503" s="85"/>
    </row>
    <row r="504" ht="15">
      <c r="D504" s="85"/>
    </row>
    <row r="505" ht="15">
      <c r="D505" s="85"/>
    </row>
    <row r="506" ht="15">
      <c r="D506" s="85"/>
    </row>
    <row r="507" ht="15">
      <c r="D507" s="85"/>
    </row>
    <row r="508" ht="15">
      <c r="D508" s="85"/>
    </row>
    <row r="509" ht="15">
      <c r="D509" s="85"/>
    </row>
    <row r="510" ht="15">
      <c r="D510" s="85"/>
    </row>
    <row r="511" ht="15">
      <c r="D511" s="85"/>
    </row>
    <row r="512" ht="15">
      <c r="D512" s="85"/>
    </row>
    <row r="513" ht="15">
      <c r="D513" s="85"/>
    </row>
    <row r="514" ht="15">
      <c r="D514" s="85"/>
    </row>
    <row r="515" ht="15">
      <c r="D515" s="85"/>
    </row>
    <row r="516" ht="15">
      <c r="D516" s="85"/>
    </row>
    <row r="517" ht="15">
      <c r="D517" s="85"/>
    </row>
    <row r="518" ht="15">
      <c r="D518" s="85"/>
    </row>
    <row r="519" ht="15">
      <c r="D519" s="85"/>
    </row>
    <row r="520" ht="15">
      <c r="D520" s="85"/>
    </row>
    <row r="521" ht="15">
      <c r="D521" s="85"/>
    </row>
    <row r="522" ht="15">
      <c r="D522" s="85"/>
    </row>
    <row r="523" ht="15">
      <c r="D523" s="85"/>
    </row>
    <row r="524" ht="15">
      <c r="D524" s="85"/>
    </row>
    <row r="525" ht="15">
      <c r="D525" s="85"/>
    </row>
    <row r="526" ht="15">
      <c r="D526" s="85"/>
    </row>
    <row r="527" ht="15">
      <c r="D527" s="85"/>
    </row>
    <row r="528" ht="15">
      <c r="D528" s="85"/>
    </row>
    <row r="529" ht="15">
      <c r="D529" s="85"/>
    </row>
    <row r="530" ht="15">
      <c r="D530" s="85"/>
    </row>
    <row r="531" ht="15">
      <c r="D531" s="85"/>
    </row>
    <row r="532" ht="15">
      <c r="D532" s="85"/>
    </row>
    <row r="533" ht="15">
      <c r="D533" s="85"/>
    </row>
    <row r="534" ht="15">
      <c r="D534" s="85"/>
    </row>
    <row r="535" ht="15">
      <c r="D535" s="85"/>
    </row>
    <row r="536" ht="15">
      <c r="D536" s="85"/>
    </row>
    <row r="537" ht="15">
      <c r="D537" s="85"/>
    </row>
    <row r="538" ht="15">
      <c r="D538" s="85"/>
    </row>
    <row r="539" ht="15">
      <c r="D539" s="85"/>
    </row>
    <row r="540" ht="15">
      <c r="D540" s="85"/>
    </row>
    <row r="541" ht="15">
      <c r="D541" s="85"/>
    </row>
    <row r="542" ht="15">
      <c r="D542" s="85"/>
    </row>
    <row r="543" ht="15">
      <c r="D543" s="85"/>
    </row>
    <row r="544" ht="15">
      <c r="D544" s="85"/>
    </row>
    <row r="545" ht="15">
      <c r="D545" s="85"/>
    </row>
    <row r="546" ht="15">
      <c r="D546" s="85"/>
    </row>
    <row r="547" ht="15">
      <c r="D547" s="85"/>
    </row>
    <row r="548" ht="15">
      <c r="D548" s="85"/>
    </row>
    <row r="549" ht="15">
      <c r="D549" s="85"/>
    </row>
    <row r="550" ht="15">
      <c r="D550" s="85"/>
    </row>
    <row r="551" ht="15">
      <c r="D551" s="85"/>
    </row>
    <row r="552" ht="15">
      <c r="D552" s="85"/>
    </row>
    <row r="553" ht="15">
      <c r="D553" s="85"/>
    </row>
    <row r="554" ht="15">
      <c r="D554" s="85"/>
    </row>
    <row r="555" ht="15">
      <c r="D555" s="85"/>
    </row>
    <row r="556" ht="15">
      <c r="D556" s="85"/>
    </row>
    <row r="557" ht="15">
      <c r="D557" s="85"/>
    </row>
    <row r="558" ht="15">
      <c r="D558" s="85"/>
    </row>
    <row r="559" ht="15">
      <c r="D559" s="85"/>
    </row>
    <row r="560" ht="15">
      <c r="D560" s="85"/>
    </row>
    <row r="561" ht="15">
      <c r="D561" s="85"/>
    </row>
    <row r="562" ht="15">
      <c r="D562" s="85"/>
    </row>
    <row r="563" ht="15">
      <c r="D563" s="85"/>
    </row>
    <row r="564" ht="15">
      <c r="D564" s="85"/>
    </row>
    <row r="565" ht="15">
      <c r="D565" s="85"/>
    </row>
    <row r="566" ht="15">
      <c r="D566" s="85"/>
    </row>
    <row r="567" ht="15">
      <c r="D567" s="85"/>
    </row>
    <row r="568" ht="15">
      <c r="D568" s="85"/>
    </row>
    <row r="569" ht="15">
      <c r="D569" s="85"/>
    </row>
    <row r="570" ht="15">
      <c r="D570" s="85"/>
    </row>
    <row r="571" ht="15">
      <c r="D571" s="85"/>
    </row>
    <row r="572" ht="15">
      <c r="D572" s="85"/>
    </row>
    <row r="573" ht="15">
      <c r="D573" s="85"/>
    </row>
    <row r="574" ht="15">
      <c r="D574" s="85"/>
    </row>
    <row r="575" ht="15">
      <c r="D575" s="85"/>
    </row>
    <row r="576" ht="15">
      <c r="D576" s="85"/>
    </row>
    <row r="577" ht="15">
      <c r="D577" s="85"/>
    </row>
    <row r="578" ht="15">
      <c r="D578" s="85"/>
    </row>
    <row r="579" ht="15">
      <c r="D579" s="85"/>
    </row>
    <row r="580" ht="15">
      <c r="D580" s="85"/>
    </row>
    <row r="581" ht="15">
      <c r="D581" s="85"/>
    </row>
    <row r="582" ht="15">
      <c r="D582" s="85"/>
    </row>
    <row r="583" ht="15">
      <c r="D583" s="85"/>
    </row>
    <row r="584" ht="15">
      <c r="D584" s="85"/>
    </row>
    <row r="585" ht="15">
      <c r="D585" s="85"/>
    </row>
    <row r="586" ht="15">
      <c r="D586" s="85"/>
    </row>
    <row r="587" ht="15">
      <c r="D587" s="85"/>
    </row>
    <row r="588" ht="15">
      <c r="D588" s="85"/>
    </row>
    <row r="589" ht="15">
      <c r="D589" s="85"/>
    </row>
    <row r="590" ht="15">
      <c r="D590" s="85"/>
    </row>
    <row r="591" ht="15">
      <c r="D591" s="85"/>
    </row>
    <row r="592" ht="15">
      <c r="D592" s="85"/>
    </row>
    <row r="593" ht="15">
      <c r="D593" s="85"/>
    </row>
    <row r="594" ht="15">
      <c r="D594" s="85"/>
    </row>
    <row r="595" ht="15">
      <c r="D595" s="85"/>
    </row>
    <row r="596" ht="15">
      <c r="D596" s="85"/>
    </row>
    <row r="597" ht="15">
      <c r="D597" s="85"/>
    </row>
    <row r="598" ht="15">
      <c r="D598" s="85"/>
    </row>
    <row r="599" ht="15">
      <c r="D599" s="85"/>
    </row>
    <row r="600" ht="15">
      <c r="D600" s="85"/>
    </row>
    <row r="601" ht="15">
      <c r="D601" s="85"/>
    </row>
    <row r="602" ht="15">
      <c r="D602" s="85"/>
    </row>
    <row r="603" ht="15">
      <c r="D603" s="85"/>
    </row>
    <row r="604" ht="15">
      <c r="D604" s="85"/>
    </row>
    <row r="605" ht="15">
      <c r="D605" s="85"/>
    </row>
    <row r="606" ht="15">
      <c r="D606" s="85"/>
    </row>
    <row r="607" ht="15">
      <c r="D607" s="85"/>
    </row>
    <row r="608" ht="15">
      <c r="D608" s="85"/>
    </row>
    <row r="609" ht="15">
      <c r="D609" s="85"/>
    </row>
    <row r="610" ht="15">
      <c r="D610" s="85"/>
    </row>
    <row r="611" ht="15">
      <c r="D611" s="85"/>
    </row>
    <row r="612" ht="15">
      <c r="D612" s="85"/>
    </row>
    <row r="613" ht="15">
      <c r="D613" s="85"/>
    </row>
    <row r="614" ht="15">
      <c r="D614" s="85"/>
    </row>
    <row r="615" ht="15">
      <c r="D615" s="85"/>
    </row>
    <row r="616" ht="15">
      <c r="D616" s="85"/>
    </row>
    <row r="617" ht="15">
      <c r="D617" s="85"/>
    </row>
    <row r="618" ht="15">
      <c r="D618" s="85"/>
    </row>
    <row r="619" ht="15">
      <c r="D619" s="85"/>
    </row>
    <row r="620" ht="15">
      <c r="D620" s="85"/>
    </row>
    <row r="621" ht="15">
      <c r="D621" s="85"/>
    </row>
    <row r="622" ht="15">
      <c r="D622" s="85"/>
    </row>
    <row r="623" ht="15">
      <c r="D623" s="85"/>
    </row>
    <row r="624" ht="15">
      <c r="D624" s="85"/>
    </row>
    <row r="625" ht="15">
      <c r="D625" s="85"/>
    </row>
    <row r="626" ht="15">
      <c r="D626" s="85"/>
    </row>
    <row r="627" ht="15">
      <c r="D627" s="85"/>
    </row>
    <row r="628" ht="15">
      <c r="D628" s="85"/>
    </row>
    <row r="629" ht="15">
      <c r="D629" s="85"/>
    </row>
    <row r="630" ht="15">
      <c r="D630" s="85"/>
    </row>
    <row r="631" ht="15">
      <c r="D631" s="85"/>
    </row>
    <row r="632" ht="15">
      <c r="D632" s="85"/>
    </row>
    <row r="633" ht="15">
      <c r="D633" s="85"/>
    </row>
    <row r="634" ht="15">
      <c r="D634" s="85"/>
    </row>
    <row r="635" ht="15">
      <c r="D635" s="85"/>
    </row>
    <row r="636" ht="15">
      <c r="D636" s="85"/>
    </row>
    <row r="637" ht="15">
      <c r="D637" s="85"/>
    </row>
    <row r="638" ht="15">
      <c r="D638" s="85"/>
    </row>
    <row r="639" ht="15">
      <c r="D639" s="85"/>
    </row>
    <row r="640" ht="15">
      <c r="D640" s="85"/>
    </row>
    <row r="641" ht="15">
      <c r="D641" s="85"/>
    </row>
    <row r="642" ht="15">
      <c r="D642" s="85"/>
    </row>
    <row r="643" ht="15">
      <c r="D643" s="85"/>
    </row>
    <row r="644" ht="15">
      <c r="D644" s="85"/>
    </row>
    <row r="645" ht="15">
      <c r="D645" s="85"/>
    </row>
    <row r="646" ht="15">
      <c r="D646" s="85"/>
    </row>
    <row r="647" ht="15">
      <c r="D647" s="85"/>
    </row>
    <row r="648" ht="15">
      <c r="D648" s="85"/>
    </row>
    <row r="649" ht="15">
      <c r="D649" s="85"/>
    </row>
    <row r="650" ht="15">
      <c r="D650" s="85"/>
    </row>
    <row r="651" ht="15">
      <c r="D651" s="85"/>
    </row>
    <row r="652" ht="15">
      <c r="D652" s="85"/>
    </row>
    <row r="653" ht="15">
      <c r="D653" s="85"/>
    </row>
    <row r="654" ht="15">
      <c r="D654" s="85"/>
    </row>
    <row r="655" ht="15">
      <c r="D655" s="85"/>
    </row>
    <row r="656" ht="15">
      <c r="D656" s="85"/>
    </row>
    <row r="657" ht="15">
      <c r="D657" s="85"/>
    </row>
    <row r="658" ht="15">
      <c r="D658" s="85"/>
    </row>
    <row r="659" ht="15">
      <c r="D659" s="85"/>
    </row>
    <row r="660" ht="15">
      <c r="D660" s="85"/>
    </row>
    <row r="661" ht="15">
      <c r="D661" s="85"/>
    </row>
    <row r="662" ht="15">
      <c r="D662" s="85"/>
    </row>
    <row r="663" ht="15">
      <c r="D663" s="85"/>
    </row>
    <row r="664" ht="15">
      <c r="D664" s="85"/>
    </row>
    <row r="665" ht="15">
      <c r="D665" s="85"/>
    </row>
    <row r="666" ht="15">
      <c r="D666" s="85"/>
    </row>
    <row r="667" ht="15">
      <c r="D667" s="85"/>
    </row>
    <row r="668" ht="15">
      <c r="D668" s="85"/>
    </row>
    <row r="669" ht="15">
      <c r="D669" s="85"/>
    </row>
    <row r="670" ht="15">
      <c r="D670" s="85"/>
    </row>
    <row r="671" ht="15">
      <c r="D671" s="85"/>
    </row>
    <row r="672" ht="15">
      <c r="D672" s="85"/>
    </row>
    <row r="673" ht="15">
      <c r="D673" s="85"/>
    </row>
    <row r="674" ht="15">
      <c r="D674" s="85"/>
    </row>
    <row r="675" ht="15">
      <c r="D675" s="85"/>
    </row>
    <row r="676" ht="15">
      <c r="D676" s="85"/>
    </row>
    <row r="677" ht="15">
      <c r="D677" s="85"/>
    </row>
    <row r="678" ht="15">
      <c r="D678" s="85"/>
    </row>
    <row r="679" ht="15">
      <c r="D679" s="85"/>
    </row>
    <row r="680" ht="15">
      <c r="D680" s="85"/>
    </row>
    <row r="681" ht="15">
      <c r="D681" s="85"/>
    </row>
    <row r="682" ht="15">
      <c r="D682" s="85"/>
    </row>
    <row r="683" ht="15">
      <c r="D683" s="85"/>
    </row>
    <row r="684" ht="15">
      <c r="D684" s="85"/>
    </row>
    <row r="685" ht="15">
      <c r="D685" s="85"/>
    </row>
    <row r="686" ht="15">
      <c r="D686" s="85"/>
    </row>
    <row r="687" ht="15">
      <c r="D687" s="85"/>
    </row>
    <row r="688" ht="15">
      <c r="D688" s="85"/>
    </row>
    <row r="689" ht="15">
      <c r="D689" s="85"/>
    </row>
    <row r="690" ht="15">
      <c r="D690" s="85"/>
    </row>
    <row r="691" ht="15">
      <c r="D691" s="85"/>
    </row>
    <row r="692" ht="15">
      <c r="D692" s="85"/>
    </row>
    <row r="693" ht="15">
      <c r="D693" s="85"/>
    </row>
    <row r="694" ht="15">
      <c r="D694" s="85"/>
    </row>
    <row r="695" ht="15">
      <c r="D695" s="85"/>
    </row>
    <row r="696" ht="15">
      <c r="D696" s="85"/>
    </row>
    <row r="697" ht="15">
      <c r="D697" s="85"/>
    </row>
    <row r="698" ht="15">
      <c r="D698" s="85"/>
    </row>
    <row r="699" ht="15">
      <c r="D699" s="85"/>
    </row>
    <row r="700" ht="15">
      <c r="D700" s="85"/>
    </row>
    <row r="701" ht="15">
      <c r="D701" s="85"/>
    </row>
    <row r="702" ht="15">
      <c r="D702" s="85"/>
    </row>
    <row r="703" ht="15">
      <c r="D703" s="85"/>
    </row>
    <row r="704" ht="15">
      <c r="D704" s="85"/>
    </row>
    <row r="705" ht="15">
      <c r="D705" s="85"/>
    </row>
    <row r="706" ht="15">
      <c r="D706" s="85"/>
    </row>
    <row r="707" ht="15">
      <c r="D707" s="85"/>
    </row>
    <row r="708" ht="15">
      <c r="D708" s="85"/>
    </row>
    <row r="709" ht="15">
      <c r="D709" s="85"/>
    </row>
    <row r="710" ht="15">
      <c r="D710" s="85"/>
    </row>
    <row r="711" ht="15">
      <c r="D711" s="85"/>
    </row>
    <row r="712" ht="15">
      <c r="D712" s="85"/>
    </row>
    <row r="713" ht="15">
      <c r="D713" s="85"/>
    </row>
    <row r="714" ht="15">
      <c r="D714" s="85"/>
    </row>
    <row r="715" ht="15">
      <c r="D715" s="85"/>
    </row>
    <row r="716" ht="15">
      <c r="D716" s="85"/>
    </row>
    <row r="717" ht="15">
      <c r="D717" s="85"/>
    </row>
    <row r="718" ht="15">
      <c r="D718" s="85"/>
    </row>
    <row r="719" ht="15">
      <c r="D719" s="85"/>
    </row>
    <row r="720" ht="15">
      <c r="D720" s="85"/>
    </row>
    <row r="721" ht="15">
      <c r="D721" s="85"/>
    </row>
    <row r="722" ht="15">
      <c r="D722" s="85"/>
    </row>
    <row r="723" ht="15">
      <c r="D723" s="85"/>
    </row>
    <row r="724" ht="15">
      <c r="D724" s="85"/>
    </row>
    <row r="725" ht="15">
      <c r="D725" s="85"/>
    </row>
    <row r="726" ht="15">
      <c r="D726" s="85"/>
    </row>
    <row r="727" ht="15">
      <c r="D727" s="85"/>
    </row>
    <row r="728" ht="15">
      <c r="D728" s="85"/>
    </row>
    <row r="729" ht="15">
      <c r="D729" s="85"/>
    </row>
    <row r="730" ht="15">
      <c r="D730" s="85"/>
    </row>
    <row r="731" ht="15">
      <c r="D731" s="85"/>
    </row>
    <row r="732" ht="15">
      <c r="D732" s="85"/>
    </row>
    <row r="733" ht="15">
      <c r="D733" s="85"/>
    </row>
    <row r="734" ht="15">
      <c r="D734" s="85"/>
    </row>
    <row r="735" ht="15">
      <c r="D735" s="85"/>
    </row>
    <row r="736" ht="15">
      <c r="D736" s="85"/>
    </row>
    <row r="737" ht="15">
      <c r="D737" s="85"/>
    </row>
    <row r="738" ht="15">
      <c r="D738" s="85"/>
    </row>
    <row r="739" ht="15">
      <c r="D739" s="85"/>
    </row>
    <row r="740" ht="15">
      <c r="D740" s="85"/>
    </row>
    <row r="741" ht="15">
      <c r="D741" s="85"/>
    </row>
    <row r="742" ht="15">
      <c r="D742" s="85"/>
    </row>
    <row r="743" ht="15">
      <c r="D743" s="85"/>
    </row>
    <row r="744" ht="15">
      <c r="D744" s="85"/>
    </row>
    <row r="745" ht="15">
      <c r="D745" s="85"/>
    </row>
    <row r="746" ht="15">
      <c r="D746" s="85"/>
    </row>
    <row r="747" ht="15">
      <c r="D747" s="85"/>
    </row>
    <row r="748" ht="15">
      <c r="D748" s="85"/>
    </row>
    <row r="749" ht="15">
      <c r="D749" s="85"/>
    </row>
    <row r="750" ht="15">
      <c r="D750" s="85"/>
    </row>
    <row r="751" ht="15">
      <c r="D751" s="85"/>
    </row>
    <row r="752" ht="15">
      <c r="D752" s="85"/>
    </row>
    <row r="753" ht="15">
      <c r="D753" s="85"/>
    </row>
    <row r="754" ht="15">
      <c r="D754" s="85"/>
    </row>
    <row r="755" ht="15">
      <c r="D755" s="85"/>
    </row>
    <row r="756" ht="15">
      <c r="D756" s="85"/>
    </row>
    <row r="757" ht="15">
      <c r="D757" s="85"/>
    </row>
    <row r="758" ht="15">
      <c r="D758" s="85"/>
    </row>
    <row r="759" ht="15">
      <c r="D759" s="85"/>
    </row>
    <row r="760" ht="15">
      <c r="D760" s="85"/>
    </row>
    <row r="761" ht="15">
      <c r="D761" s="85"/>
    </row>
    <row r="762" ht="15">
      <c r="D762" s="85"/>
    </row>
    <row r="763" ht="15">
      <c r="D763" s="85"/>
    </row>
    <row r="764" ht="15">
      <c r="D764" s="85"/>
    </row>
    <row r="765" ht="15">
      <c r="D765" s="85"/>
    </row>
    <row r="766" ht="15">
      <c r="D766" s="85"/>
    </row>
    <row r="767" ht="15">
      <c r="D767" s="85"/>
    </row>
    <row r="768" ht="15">
      <c r="D768" s="85"/>
    </row>
    <row r="769" ht="15">
      <c r="D769" s="85"/>
    </row>
    <row r="770" ht="15">
      <c r="D770" s="85"/>
    </row>
    <row r="771" ht="15">
      <c r="D771" s="85"/>
    </row>
    <row r="772" ht="15">
      <c r="D772" s="85"/>
    </row>
    <row r="773" ht="15">
      <c r="D773" s="85"/>
    </row>
    <row r="774" ht="15">
      <c r="D774" s="85"/>
    </row>
    <row r="775" ht="15">
      <c r="D775" s="85"/>
    </row>
    <row r="776" ht="15">
      <c r="D776" s="85"/>
    </row>
    <row r="777" ht="15">
      <c r="D777" s="85"/>
    </row>
    <row r="778" ht="15">
      <c r="D778" s="85"/>
    </row>
    <row r="779" ht="15">
      <c r="D779" s="85"/>
    </row>
    <row r="780" ht="15">
      <c r="D780" s="85"/>
    </row>
    <row r="781" ht="15">
      <c r="D781" s="85"/>
    </row>
    <row r="782" ht="15">
      <c r="D782" s="85"/>
    </row>
    <row r="783" ht="15">
      <c r="D783" s="85"/>
    </row>
    <row r="784" ht="15">
      <c r="D784" s="85"/>
    </row>
    <row r="785" ht="15">
      <c r="D785" s="85"/>
    </row>
    <row r="786" ht="15">
      <c r="D786" s="85"/>
    </row>
    <row r="787" ht="15">
      <c r="D787" s="85"/>
    </row>
    <row r="788" ht="15">
      <c r="D788" s="85"/>
    </row>
    <row r="789" ht="15">
      <c r="D789" s="85"/>
    </row>
    <row r="790" ht="15">
      <c r="D790" s="85"/>
    </row>
    <row r="791" ht="15">
      <c r="D791" s="85"/>
    </row>
    <row r="792" ht="15">
      <c r="D792" s="85"/>
    </row>
    <row r="793" ht="15">
      <c r="D793" s="85"/>
    </row>
    <row r="794" ht="15">
      <c r="D794" s="85"/>
    </row>
    <row r="795" ht="15">
      <c r="D795" s="85"/>
    </row>
    <row r="796" ht="15">
      <c r="D796" s="85"/>
    </row>
    <row r="797" ht="15">
      <c r="D797" s="85"/>
    </row>
    <row r="798" ht="15">
      <c r="D798" s="85"/>
    </row>
    <row r="799" ht="15">
      <c r="D799" s="85"/>
    </row>
    <row r="800" ht="15">
      <c r="D800" s="85"/>
    </row>
    <row r="801" ht="15">
      <c r="D801" s="85"/>
    </row>
    <row r="802" ht="15">
      <c r="D802" s="85"/>
    </row>
    <row r="803" ht="15">
      <c r="D803" s="85"/>
    </row>
    <row r="804" ht="15">
      <c r="D804" s="85"/>
    </row>
    <row r="805" ht="15">
      <c r="D805" s="85"/>
    </row>
    <row r="806" ht="15">
      <c r="D806" s="85"/>
    </row>
    <row r="807" ht="15">
      <c r="D807" s="85"/>
    </row>
    <row r="808" ht="15">
      <c r="D808" s="85"/>
    </row>
    <row r="809" ht="15">
      <c r="D809" s="85"/>
    </row>
    <row r="810" ht="15">
      <c r="D810" s="85"/>
    </row>
    <row r="811" ht="15">
      <c r="D811" s="85"/>
    </row>
    <row r="812" ht="15">
      <c r="D812" s="85"/>
    </row>
    <row r="813" ht="15">
      <c r="D813" s="85"/>
    </row>
    <row r="814" ht="15">
      <c r="D814" s="85"/>
    </row>
    <row r="815" ht="15">
      <c r="D815" s="85"/>
    </row>
    <row r="816" ht="15">
      <c r="D816" s="85"/>
    </row>
    <row r="817" ht="15">
      <c r="D817" s="85"/>
    </row>
    <row r="818" ht="15">
      <c r="D818" s="85"/>
    </row>
    <row r="819" ht="15">
      <c r="D819" s="85"/>
    </row>
    <row r="820" ht="15">
      <c r="D820" s="85"/>
    </row>
    <row r="821" ht="15">
      <c r="D821" s="85"/>
    </row>
    <row r="822" ht="15">
      <c r="D822" s="85"/>
    </row>
    <row r="823" ht="15">
      <c r="D823" s="85"/>
    </row>
    <row r="824" ht="15">
      <c r="D824" s="85"/>
    </row>
    <row r="825" ht="15">
      <c r="D825" s="85"/>
    </row>
    <row r="826" ht="15">
      <c r="D826" s="85"/>
    </row>
    <row r="827" ht="15">
      <c r="D827" s="85"/>
    </row>
    <row r="828" ht="15">
      <c r="D828" s="85"/>
    </row>
    <row r="829" ht="15">
      <c r="D829" s="85"/>
    </row>
    <row r="830" ht="15">
      <c r="D830" s="85"/>
    </row>
    <row r="831" ht="15">
      <c r="D831" s="85"/>
    </row>
    <row r="832" ht="15">
      <c r="D832" s="85"/>
    </row>
    <row r="833" ht="15">
      <c r="D833" s="85"/>
    </row>
    <row r="834" ht="15">
      <c r="D834" s="85"/>
    </row>
    <row r="835" ht="15">
      <c r="D835" s="85"/>
    </row>
    <row r="836" ht="15">
      <c r="D836" s="85"/>
    </row>
    <row r="837" ht="15">
      <c r="D837" s="85"/>
    </row>
    <row r="838" ht="15">
      <c r="D838" s="85"/>
    </row>
    <row r="839" ht="15">
      <c r="D839" s="85"/>
    </row>
    <row r="840" ht="15">
      <c r="D840" s="85"/>
    </row>
    <row r="841" ht="15">
      <c r="D841" s="85"/>
    </row>
    <row r="842" ht="15">
      <c r="D842" s="85"/>
    </row>
    <row r="843" ht="15">
      <c r="D843" s="85"/>
    </row>
    <row r="844" ht="15">
      <c r="D844" s="85"/>
    </row>
    <row r="845" ht="15">
      <c r="D845" s="85"/>
    </row>
    <row r="846" ht="15">
      <c r="D846" s="85"/>
    </row>
    <row r="847" ht="15">
      <c r="D847" s="85"/>
    </row>
    <row r="848" ht="15">
      <c r="D848" s="85"/>
    </row>
    <row r="849" ht="15">
      <c r="D849" s="85"/>
    </row>
    <row r="850" ht="15">
      <c r="D850" s="85"/>
    </row>
    <row r="851" ht="15">
      <c r="D851" s="85"/>
    </row>
    <row r="852" ht="15">
      <c r="D852" s="85"/>
    </row>
    <row r="853" ht="15">
      <c r="D853" s="85"/>
    </row>
    <row r="854" ht="15">
      <c r="D854" s="85"/>
    </row>
    <row r="855" ht="15">
      <c r="D855" s="85"/>
    </row>
    <row r="856" ht="15">
      <c r="D856" s="85"/>
    </row>
    <row r="857" ht="15">
      <c r="D857" s="85"/>
    </row>
    <row r="858" ht="15">
      <c r="D858" s="85"/>
    </row>
    <row r="859" ht="15">
      <c r="D859" s="85"/>
    </row>
    <row r="860" ht="15">
      <c r="D860" s="85"/>
    </row>
    <row r="861" ht="15">
      <c r="D861" s="85"/>
    </row>
    <row r="862" ht="15">
      <c r="D862" s="85"/>
    </row>
    <row r="863" ht="15">
      <c r="D863" s="85"/>
    </row>
    <row r="864" ht="15">
      <c r="D864" s="85"/>
    </row>
    <row r="865" ht="15">
      <c r="D865" s="85"/>
    </row>
    <row r="866" ht="15">
      <c r="D866" s="85"/>
    </row>
    <row r="867" ht="15">
      <c r="D867" s="85"/>
    </row>
    <row r="868" ht="15">
      <c r="D868" s="85"/>
    </row>
    <row r="869" ht="15">
      <c r="D869" s="85"/>
    </row>
    <row r="870" ht="15">
      <c r="D870" s="85"/>
    </row>
    <row r="871" ht="15">
      <c r="D871" s="85"/>
    </row>
    <row r="872" ht="15">
      <c r="D872" s="85"/>
    </row>
    <row r="873" ht="15">
      <c r="D873" s="85"/>
    </row>
    <row r="874" ht="15">
      <c r="D874" s="85"/>
    </row>
    <row r="875" ht="15">
      <c r="D875" s="85"/>
    </row>
    <row r="876" ht="15">
      <c r="D876" s="85"/>
    </row>
    <row r="877" ht="15">
      <c r="D877" s="85"/>
    </row>
    <row r="878" ht="15">
      <c r="D878" s="85"/>
    </row>
    <row r="879" ht="15">
      <c r="D879" s="85"/>
    </row>
    <row r="880" ht="15">
      <c r="D880" s="85"/>
    </row>
    <row r="881" ht="15">
      <c r="D881" s="85"/>
    </row>
    <row r="882" ht="15">
      <c r="D882" s="85"/>
    </row>
    <row r="883" ht="15">
      <c r="D883" s="85"/>
    </row>
    <row r="884" ht="15">
      <c r="D884" s="85"/>
    </row>
    <row r="885" ht="15">
      <c r="D885" s="85"/>
    </row>
    <row r="886" ht="15">
      <c r="D886" s="85"/>
    </row>
    <row r="887" ht="15">
      <c r="D887" s="85"/>
    </row>
    <row r="888" ht="15">
      <c r="D888" s="85"/>
    </row>
    <row r="889" ht="15">
      <c r="D889" s="85"/>
    </row>
    <row r="890" ht="15">
      <c r="D890" s="85"/>
    </row>
    <row r="891" ht="15">
      <c r="D891" s="85"/>
    </row>
    <row r="892" ht="15">
      <c r="D892" s="85"/>
    </row>
    <row r="893" ht="15">
      <c r="D893" s="85"/>
    </row>
    <row r="894" ht="15">
      <c r="D894" s="85"/>
    </row>
    <row r="895" ht="15">
      <c r="D895" s="85"/>
    </row>
    <row r="896" ht="15">
      <c r="D896" s="85"/>
    </row>
    <row r="897" ht="15">
      <c r="D897" s="85"/>
    </row>
    <row r="898" ht="15">
      <c r="D898" s="85"/>
    </row>
    <row r="899" ht="15">
      <c r="D899" s="85"/>
    </row>
    <row r="900" ht="15">
      <c r="D900" s="85"/>
    </row>
    <row r="901" ht="15">
      <c r="D901" s="85"/>
    </row>
    <row r="902" ht="15">
      <c r="D902" s="85"/>
    </row>
    <row r="903" ht="15">
      <c r="D903" s="85"/>
    </row>
    <row r="904" ht="15">
      <c r="D904" s="85"/>
    </row>
    <row r="905" ht="15">
      <c r="D905" s="85"/>
    </row>
    <row r="906" ht="15">
      <c r="D906" s="85"/>
    </row>
    <row r="907" ht="15">
      <c r="D907" s="85"/>
    </row>
    <row r="908" ht="15">
      <c r="D908" s="85"/>
    </row>
    <row r="909" ht="15">
      <c r="D909" s="85"/>
    </row>
    <row r="910" ht="15">
      <c r="D910" s="85"/>
    </row>
    <row r="911" ht="15">
      <c r="D911" s="85"/>
    </row>
    <row r="912" ht="15">
      <c r="D912" s="85"/>
    </row>
    <row r="913" ht="15">
      <c r="D913" s="85"/>
    </row>
    <row r="914" ht="15">
      <c r="D914" s="85"/>
    </row>
    <row r="915" ht="15">
      <c r="D915" s="85"/>
    </row>
    <row r="916" ht="15">
      <c r="D916" s="85"/>
    </row>
    <row r="917" ht="15">
      <c r="D917" s="85"/>
    </row>
    <row r="918" ht="15">
      <c r="D918" s="85"/>
    </row>
    <row r="919" ht="15">
      <c r="D919" s="85"/>
    </row>
    <row r="920" ht="15">
      <c r="D920" s="85"/>
    </row>
    <row r="921" ht="15">
      <c r="D921" s="85"/>
    </row>
    <row r="922" ht="15">
      <c r="D922" s="85"/>
    </row>
    <row r="923" ht="15">
      <c r="D923" s="85"/>
    </row>
    <row r="924" ht="15">
      <c r="D924" s="85"/>
    </row>
    <row r="925" ht="15">
      <c r="D925" s="85"/>
    </row>
    <row r="926" ht="15">
      <c r="D926" s="85"/>
    </row>
    <row r="927" ht="15">
      <c r="D927" s="85"/>
    </row>
    <row r="928" ht="15">
      <c r="D928" s="85"/>
    </row>
    <row r="929" ht="15">
      <c r="D929" s="85"/>
    </row>
    <row r="930" ht="15">
      <c r="D930" s="85"/>
    </row>
    <row r="931" ht="15">
      <c r="D931" s="85"/>
    </row>
    <row r="932" ht="15">
      <c r="D932" s="85"/>
    </row>
    <row r="933" ht="15">
      <c r="D933" s="85"/>
    </row>
    <row r="934" ht="15">
      <c r="D934" s="85"/>
    </row>
    <row r="935" ht="15">
      <c r="D935" s="85"/>
    </row>
    <row r="936" ht="15">
      <c r="D936" s="85"/>
    </row>
    <row r="937" ht="15">
      <c r="D937" s="85"/>
    </row>
    <row r="938" ht="15">
      <c r="D938" s="85"/>
    </row>
    <row r="939" ht="15">
      <c r="D939" s="85"/>
    </row>
    <row r="940" ht="15">
      <c r="D940" s="85"/>
    </row>
    <row r="941" ht="15">
      <c r="D941" s="85"/>
    </row>
    <row r="942" ht="15">
      <c r="D942" s="85"/>
    </row>
    <row r="943" ht="15">
      <c r="D943" s="85"/>
    </row>
    <row r="944" ht="15">
      <c r="D944" s="85"/>
    </row>
    <row r="945" ht="15">
      <c r="D945" s="85"/>
    </row>
    <row r="946" ht="15">
      <c r="D946" s="85"/>
    </row>
    <row r="947" ht="15">
      <c r="D947" s="85"/>
    </row>
    <row r="948" ht="15">
      <c r="D948" s="85"/>
    </row>
    <row r="949" ht="15">
      <c r="D949" s="85"/>
    </row>
    <row r="950" ht="15">
      <c r="D950" s="85"/>
    </row>
    <row r="951" ht="15">
      <c r="D951" s="85"/>
    </row>
    <row r="952" ht="15">
      <c r="D952" s="85"/>
    </row>
    <row r="953" ht="15">
      <c r="D953" s="85"/>
    </row>
    <row r="954" ht="15">
      <c r="D954" s="85"/>
    </row>
    <row r="955" ht="15">
      <c r="D955" s="85"/>
    </row>
    <row r="956" ht="15">
      <c r="D956" s="85"/>
    </row>
    <row r="957" ht="15">
      <c r="D957" s="85"/>
    </row>
    <row r="958" ht="15">
      <c r="D958" s="85"/>
    </row>
    <row r="959" ht="15">
      <c r="D959" s="85"/>
    </row>
    <row r="960" ht="15">
      <c r="D960" s="85"/>
    </row>
    <row r="961" ht="15">
      <c r="D961" s="85"/>
    </row>
    <row r="962" ht="15">
      <c r="D962" s="85"/>
    </row>
    <row r="963" ht="15">
      <c r="D963" s="85"/>
    </row>
    <row r="964" ht="15">
      <c r="D964" s="85"/>
    </row>
    <row r="965" ht="15">
      <c r="D965" s="85"/>
    </row>
    <row r="966" ht="15">
      <c r="D966" s="85"/>
    </row>
    <row r="967" ht="15">
      <c r="D967" s="85"/>
    </row>
    <row r="968" ht="15">
      <c r="D968" s="85"/>
    </row>
    <row r="969" ht="15">
      <c r="D969" s="85"/>
    </row>
    <row r="970" ht="15">
      <c r="D970" s="85"/>
    </row>
    <row r="971" ht="15">
      <c r="D971" s="85"/>
    </row>
    <row r="972" ht="15">
      <c r="D972" s="85"/>
    </row>
    <row r="973" ht="15">
      <c r="D973" s="85"/>
    </row>
    <row r="974" ht="15">
      <c r="D974" s="85"/>
    </row>
    <row r="975" ht="15">
      <c r="D975" s="85"/>
    </row>
    <row r="976" ht="15">
      <c r="D976" s="85"/>
    </row>
    <row r="977" ht="15">
      <c r="D977" s="85"/>
    </row>
    <row r="978" ht="15">
      <c r="D978" s="85"/>
    </row>
    <row r="979" ht="15">
      <c r="D979" s="85"/>
    </row>
    <row r="980" ht="15">
      <c r="D980" s="85"/>
    </row>
    <row r="981" ht="15">
      <c r="D981" s="85"/>
    </row>
    <row r="982" ht="15">
      <c r="D982" s="85"/>
    </row>
    <row r="983" ht="15">
      <c r="D983" s="85"/>
    </row>
    <row r="984" ht="15">
      <c r="D984" s="85"/>
    </row>
    <row r="985" ht="15">
      <c r="D985" s="85"/>
    </row>
    <row r="986" ht="15">
      <c r="D986" s="85"/>
    </row>
    <row r="987" ht="15">
      <c r="D987" s="85"/>
    </row>
    <row r="988" ht="15">
      <c r="D988" s="85"/>
    </row>
    <row r="989" ht="15">
      <c r="D989" s="85"/>
    </row>
    <row r="990" ht="15">
      <c r="D990" s="85"/>
    </row>
    <row r="991" ht="15">
      <c r="D991" s="85"/>
    </row>
    <row r="992" ht="15">
      <c r="D992" s="85"/>
    </row>
    <row r="993" ht="15">
      <c r="D993" s="85"/>
    </row>
    <row r="994" ht="15">
      <c r="D994" s="85"/>
    </row>
    <row r="995" ht="15">
      <c r="D995" s="85"/>
    </row>
    <row r="996" ht="15">
      <c r="D996" s="85"/>
    </row>
    <row r="997" ht="15">
      <c r="D997" s="85"/>
    </row>
    <row r="998" ht="15">
      <c r="D998" s="85"/>
    </row>
    <row r="999" ht="15">
      <c r="D999" s="85"/>
    </row>
    <row r="1000" ht="15">
      <c r="D1000" s="85"/>
    </row>
    <row r="1001" ht="15">
      <c r="D1001" s="85"/>
    </row>
    <row r="1002" ht="15">
      <c r="D1002" s="85"/>
    </row>
    <row r="1003" ht="15">
      <c r="D1003" s="85"/>
    </row>
    <row r="1004" ht="15">
      <c r="D1004" s="85"/>
    </row>
    <row r="1005" ht="15">
      <c r="D1005" s="85"/>
    </row>
    <row r="1006" ht="15">
      <c r="D1006" s="85"/>
    </row>
    <row r="1007" ht="15">
      <c r="D1007" s="85"/>
    </row>
    <row r="1008" ht="15">
      <c r="D1008" s="85"/>
    </row>
    <row r="1009" ht="15">
      <c r="D1009" s="85"/>
    </row>
    <row r="1010" ht="15">
      <c r="D1010" s="85"/>
    </row>
    <row r="1011" ht="15">
      <c r="D1011" s="85"/>
    </row>
    <row r="1012" ht="15">
      <c r="D1012" s="85"/>
    </row>
    <row r="1013" ht="15">
      <c r="D1013" s="85"/>
    </row>
    <row r="1014" ht="15">
      <c r="D1014" s="85"/>
    </row>
    <row r="1015" ht="15">
      <c r="D1015" s="85"/>
    </row>
    <row r="1016" ht="15">
      <c r="D1016" s="85"/>
    </row>
    <row r="1017" ht="15">
      <c r="D1017" s="85"/>
    </row>
    <row r="1018" ht="15">
      <c r="D1018" s="85"/>
    </row>
    <row r="1019" ht="15">
      <c r="D1019" s="85"/>
    </row>
    <row r="1020" ht="15">
      <c r="D1020" s="85"/>
    </row>
    <row r="1021" ht="15">
      <c r="D1021" s="85"/>
    </row>
    <row r="1022" ht="15">
      <c r="D1022" s="85"/>
    </row>
    <row r="1023" ht="15">
      <c r="D1023" s="85"/>
    </row>
    <row r="1024" ht="15">
      <c r="D1024" s="85"/>
    </row>
    <row r="1025" ht="15">
      <c r="D1025" s="85"/>
    </row>
    <row r="1026" ht="15">
      <c r="D1026" s="85"/>
    </row>
    <row r="1027" ht="15">
      <c r="D1027" s="85"/>
    </row>
    <row r="1028" ht="15">
      <c r="D1028" s="85"/>
    </row>
    <row r="1029" ht="15">
      <c r="D1029" s="85"/>
    </row>
    <row r="1030" ht="15">
      <c r="D1030" s="85"/>
    </row>
    <row r="1031" ht="15">
      <c r="D1031" s="85"/>
    </row>
    <row r="1032" ht="15">
      <c r="D1032" s="85"/>
    </row>
    <row r="1033" ht="15">
      <c r="D1033" s="85"/>
    </row>
    <row r="1034" ht="15">
      <c r="D1034" s="85"/>
    </row>
    <row r="1035" ht="15">
      <c r="D1035" s="85"/>
    </row>
    <row r="1036" ht="15">
      <c r="D1036" s="85"/>
    </row>
    <row r="1037" ht="15">
      <c r="D1037" s="85"/>
    </row>
    <row r="1038" ht="15">
      <c r="D1038" s="85"/>
    </row>
    <row r="1039" ht="15">
      <c r="D1039" s="85"/>
    </row>
    <row r="1040" ht="15">
      <c r="D1040" s="85"/>
    </row>
    <row r="1041" ht="15">
      <c r="D1041" s="85"/>
    </row>
    <row r="1042" ht="15">
      <c r="D1042" s="85"/>
    </row>
    <row r="1043" ht="15">
      <c r="D1043" s="85"/>
    </row>
    <row r="1044" ht="15">
      <c r="D1044" s="85"/>
    </row>
    <row r="1045" ht="15">
      <c r="D1045" s="85"/>
    </row>
    <row r="1046" ht="15">
      <c r="D1046" s="85"/>
    </row>
    <row r="1047" ht="15">
      <c r="D1047" s="85"/>
    </row>
    <row r="1048" ht="15">
      <c r="D1048" s="85"/>
    </row>
    <row r="1049" ht="15">
      <c r="D1049" s="85"/>
    </row>
    <row r="1050" ht="15">
      <c r="D1050" s="85"/>
    </row>
    <row r="1051" ht="15">
      <c r="D1051" s="85"/>
    </row>
    <row r="1052" ht="15">
      <c r="D1052" s="85"/>
    </row>
    <row r="1053" ht="15">
      <c r="D1053" s="85"/>
    </row>
    <row r="1054" ht="15">
      <c r="D1054" s="85"/>
    </row>
    <row r="1055" ht="15">
      <c r="D1055" s="85"/>
    </row>
    <row r="1056" ht="15">
      <c r="D1056" s="85"/>
    </row>
    <row r="1057" ht="15">
      <c r="D1057" s="85"/>
    </row>
    <row r="1058" ht="15">
      <c r="D1058" s="85"/>
    </row>
    <row r="1059" ht="15">
      <c r="D1059" s="85"/>
    </row>
    <row r="1060" ht="15">
      <c r="D1060" s="85"/>
    </row>
    <row r="1061" ht="15">
      <c r="D1061" s="85"/>
    </row>
    <row r="1062" ht="15">
      <c r="D1062" s="85"/>
    </row>
    <row r="1063" ht="15">
      <c r="D1063" s="85"/>
    </row>
    <row r="1064" ht="15">
      <c r="D1064" s="85"/>
    </row>
    <row r="1065" ht="15">
      <c r="D1065" s="85"/>
    </row>
    <row r="1066" ht="15">
      <c r="D1066" s="85"/>
    </row>
    <row r="1067" ht="15">
      <c r="D1067" s="85"/>
    </row>
    <row r="1068" ht="15">
      <c r="D1068" s="85"/>
    </row>
    <row r="1069" ht="15">
      <c r="D1069" s="85"/>
    </row>
    <row r="1070" ht="15">
      <c r="D1070" s="85"/>
    </row>
    <row r="1071" ht="15">
      <c r="D1071" s="85"/>
    </row>
    <row r="1072" ht="15">
      <c r="D1072" s="85"/>
    </row>
    <row r="1073" ht="15">
      <c r="D1073" s="85"/>
    </row>
    <row r="1074" ht="15">
      <c r="D1074" s="85"/>
    </row>
    <row r="1075" ht="15">
      <c r="D1075" s="85"/>
    </row>
    <row r="1076" ht="15">
      <c r="D1076" s="85"/>
    </row>
    <row r="1077" ht="15">
      <c r="D1077" s="85"/>
    </row>
    <row r="1078" ht="15">
      <c r="D1078" s="85"/>
    </row>
    <row r="1079" ht="15">
      <c r="D1079" s="85"/>
    </row>
    <row r="1080" ht="15">
      <c r="D1080" s="85"/>
    </row>
    <row r="1081" ht="15">
      <c r="D1081" s="85"/>
    </row>
    <row r="1082" ht="15">
      <c r="D1082" s="85"/>
    </row>
    <row r="1083" ht="15">
      <c r="D1083" s="85"/>
    </row>
    <row r="1084" ht="15">
      <c r="D1084" s="85"/>
    </row>
    <row r="1085" ht="15">
      <c r="D1085" s="85"/>
    </row>
    <row r="1086" ht="15">
      <c r="D1086" s="85"/>
    </row>
    <row r="1087" ht="15">
      <c r="D1087" s="85"/>
    </row>
    <row r="1088" ht="15">
      <c r="D1088" s="85"/>
    </row>
    <row r="1089" ht="15">
      <c r="D1089" s="85"/>
    </row>
    <row r="1090" ht="15">
      <c r="D1090" s="85"/>
    </row>
    <row r="1091" ht="15">
      <c r="D1091" s="85"/>
    </row>
    <row r="1092" ht="15">
      <c r="D1092" s="85"/>
    </row>
    <row r="1093" ht="15">
      <c r="D1093" s="85"/>
    </row>
    <row r="1094" ht="15">
      <c r="D1094" s="85"/>
    </row>
    <row r="1095" ht="15">
      <c r="D1095" s="85"/>
    </row>
    <row r="1096" ht="15">
      <c r="D1096" s="85"/>
    </row>
    <row r="1097" ht="15">
      <c r="D1097" s="85"/>
    </row>
    <row r="1098" ht="15">
      <c r="D1098" s="85"/>
    </row>
    <row r="1099" ht="15">
      <c r="D1099" s="85"/>
    </row>
    <row r="1100" ht="15">
      <c r="D1100" s="85"/>
    </row>
    <row r="1101" ht="15">
      <c r="D1101" s="85"/>
    </row>
    <row r="1102" ht="15">
      <c r="D1102" s="85"/>
    </row>
    <row r="1103" ht="15">
      <c r="D1103" s="85"/>
    </row>
    <row r="1104" ht="15">
      <c r="D1104" s="85"/>
    </row>
    <row r="1105" ht="15">
      <c r="D1105" s="85"/>
    </row>
    <row r="1106" ht="15">
      <c r="D1106" s="85"/>
    </row>
    <row r="1107" ht="15">
      <c r="D1107" s="85"/>
    </row>
    <row r="1108" ht="15">
      <c r="D1108" s="85"/>
    </row>
    <row r="1109" ht="15">
      <c r="D1109" s="85"/>
    </row>
    <row r="1110" ht="15">
      <c r="D1110" s="85"/>
    </row>
    <row r="1111" ht="15">
      <c r="D1111" s="85"/>
    </row>
    <row r="1112" ht="15">
      <c r="D1112" s="85"/>
    </row>
    <row r="1113" ht="15">
      <c r="D1113" s="85"/>
    </row>
    <row r="1114" ht="15">
      <c r="D1114" s="85"/>
    </row>
    <row r="1115" ht="15">
      <c r="D1115" s="85"/>
    </row>
    <row r="1116" ht="15">
      <c r="D1116" s="85"/>
    </row>
    <row r="1117" ht="15">
      <c r="D1117" s="85"/>
    </row>
    <row r="1118" ht="15">
      <c r="D1118" s="85"/>
    </row>
    <row r="1119" ht="15">
      <c r="D1119" s="85"/>
    </row>
    <row r="1120" ht="15">
      <c r="D1120" s="85"/>
    </row>
    <row r="1121" ht="15">
      <c r="D1121" s="85"/>
    </row>
    <row r="1122" ht="15">
      <c r="D1122" s="85"/>
    </row>
    <row r="1123" ht="15">
      <c r="D1123" s="85"/>
    </row>
    <row r="1124" ht="15">
      <c r="D1124" s="85"/>
    </row>
    <row r="1125" ht="15">
      <c r="D1125" s="85"/>
    </row>
    <row r="1126" ht="15">
      <c r="D1126" s="85"/>
    </row>
    <row r="1127" ht="15">
      <c r="D1127" s="85"/>
    </row>
    <row r="1128" ht="15">
      <c r="D1128" s="85"/>
    </row>
    <row r="1129" ht="15">
      <c r="D1129" s="85"/>
    </row>
    <row r="1130" ht="15">
      <c r="D1130" s="85"/>
    </row>
    <row r="1131" ht="15">
      <c r="D1131" s="85"/>
    </row>
    <row r="1132" ht="15">
      <c r="D1132" s="85"/>
    </row>
    <row r="1133" ht="15">
      <c r="D1133" s="85"/>
    </row>
    <row r="1134" ht="15">
      <c r="D1134" s="85"/>
    </row>
    <row r="1135" ht="15">
      <c r="D1135" s="85"/>
    </row>
    <row r="1136" ht="15">
      <c r="D1136" s="85"/>
    </row>
    <row r="1137" ht="15">
      <c r="D1137" s="85"/>
    </row>
    <row r="1138" ht="15">
      <c r="D1138" s="85"/>
    </row>
    <row r="1139" ht="15">
      <c r="D1139" s="85"/>
    </row>
    <row r="1140" ht="15">
      <c r="D1140" s="85"/>
    </row>
    <row r="1141" ht="15">
      <c r="D1141" s="85"/>
    </row>
    <row r="1142" ht="15">
      <c r="D1142" s="85"/>
    </row>
    <row r="1143" ht="15">
      <c r="D1143" s="85"/>
    </row>
    <row r="1144" ht="15">
      <c r="D1144" s="85"/>
    </row>
    <row r="1145" ht="15">
      <c r="D1145" s="85"/>
    </row>
    <row r="1146" ht="15">
      <c r="D1146" s="85"/>
    </row>
    <row r="1147" ht="15">
      <c r="D1147" s="85"/>
    </row>
    <row r="1148" ht="15">
      <c r="D1148" s="85"/>
    </row>
    <row r="1149" ht="15">
      <c r="D1149" s="85"/>
    </row>
    <row r="1150" ht="15">
      <c r="D1150" s="85"/>
    </row>
    <row r="1151" ht="15">
      <c r="D1151" s="85"/>
    </row>
    <row r="1152" ht="15">
      <c r="D1152" s="85"/>
    </row>
    <row r="1153" ht="15">
      <c r="D1153" s="85"/>
    </row>
    <row r="1154" ht="15">
      <c r="D1154" s="85"/>
    </row>
    <row r="1155" ht="15">
      <c r="D1155" s="85"/>
    </row>
    <row r="1156" ht="15">
      <c r="D1156" s="85"/>
    </row>
    <row r="1157" ht="15">
      <c r="D1157" s="85"/>
    </row>
    <row r="1158" ht="15">
      <c r="D1158" s="85"/>
    </row>
    <row r="1159" ht="15">
      <c r="D1159" s="85"/>
    </row>
    <row r="1160" ht="15">
      <c r="D1160" s="85"/>
    </row>
    <row r="1161" ht="15">
      <c r="D1161" s="85"/>
    </row>
    <row r="1162" ht="15">
      <c r="D1162" s="85"/>
    </row>
    <row r="1163" ht="15">
      <c r="D1163" s="85"/>
    </row>
    <row r="1164" ht="15">
      <c r="D1164" s="85"/>
    </row>
    <row r="1165" ht="15">
      <c r="D1165" s="85"/>
    </row>
    <row r="1166" ht="15">
      <c r="D1166" s="85"/>
    </row>
    <row r="1167" ht="15">
      <c r="D1167" s="85"/>
    </row>
    <row r="1168" ht="15">
      <c r="D1168" s="85"/>
    </row>
    <row r="1169" ht="15">
      <c r="D1169" s="85"/>
    </row>
    <row r="1170" ht="15">
      <c r="D1170" s="85"/>
    </row>
    <row r="1171" ht="15">
      <c r="D1171" s="85"/>
    </row>
    <row r="1172" ht="15">
      <c r="D1172" s="85"/>
    </row>
    <row r="1173" ht="15">
      <c r="D1173" s="85"/>
    </row>
    <row r="1174" ht="15">
      <c r="D1174" s="85"/>
    </row>
    <row r="1175" ht="15">
      <c r="D1175" s="85"/>
    </row>
    <row r="1176" ht="15">
      <c r="D1176" s="85"/>
    </row>
    <row r="1177" ht="15">
      <c r="D1177" s="85"/>
    </row>
    <row r="1178" ht="15">
      <c r="D1178" s="85"/>
    </row>
    <row r="1179" ht="15">
      <c r="D1179" s="85"/>
    </row>
    <row r="1180" ht="15">
      <c r="D1180" s="85"/>
    </row>
    <row r="1181" ht="15">
      <c r="D1181" s="85"/>
    </row>
    <row r="1182" ht="15">
      <c r="D1182" s="85"/>
    </row>
    <row r="1183" ht="15">
      <c r="D1183" s="85"/>
    </row>
    <row r="1184" ht="15">
      <c r="D1184" s="85"/>
    </row>
    <row r="1185" ht="15">
      <c r="D1185" s="85"/>
    </row>
    <row r="1186" ht="15">
      <c r="D1186" s="85"/>
    </row>
    <row r="1187" ht="15">
      <c r="D1187" s="85"/>
    </row>
    <row r="1188" ht="15">
      <c r="D1188" s="85"/>
    </row>
    <row r="1189" ht="15">
      <c r="D1189" s="85"/>
    </row>
    <row r="1190" ht="15">
      <c r="D1190" s="85"/>
    </row>
    <row r="1191" ht="15">
      <c r="D1191" s="85"/>
    </row>
    <row r="1192" ht="15">
      <c r="D1192" s="85"/>
    </row>
    <row r="1193" ht="15">
      <c r="D1193" s="85"/>
    </row>
    <row r="1194" ht="15">
      <c r="D1194" s="85"/>
    </row>
    <row r="1195" ht="15">
      <c r="D1195" s="85"/>
    </row>
    <row r="1196" ht="15">
      <c r="D1196" s="85"/>
    </row>
    <row r="1197" ht="15">
      <c r="D1197" s="85"/>
    </row>
    <row r="1198" ht="15">
      <c r="D1198" s="85"/>
    </row>
    <row r="1199" ht="15">
      <c r="D1199" s="85"/>
    </row>
    <row r="1200" ht="15">
      <c r="D1200" s="85"/>
    </row>
    <row r="1201" ht="15">
      <c r="D1201" s="85"/>
    </row>
    <row r="1202" ht="15">
      <c r="D1202" s="85"/>
    </row>
    <row r="1203" ht="15">
      <c r="D1203" s="85"/>
    </row>
    <row r="1204" ht="15">
      <c r="D1204" s="85"/>
    </row>
    <row r="1205" ht="15">
      <c r="D1205" s="85"/>
    </row>
    <row r="1206" ht="15">
      <c r="D1206" s="85"/>
    </row>
    <row r="1207" ht="15">
      <c r="D1207" s="85"/>
    </row>
    <row r="1208" ht="15">
      <c r="D1208" s="85"/>
    </row>
    <row r="1209" ht="15">
      <c r="D1209" s="85"/>
    </row>
    <row r="1210" ht="15">
      <c r="D1210" s="85"/>
    </row>
    <row r="1211" ht="15">
      <c r="D1211" s="85"/>
    </row>
    <row r="1212" ht="15">
      <c r="D1212" s="85"/>
    </row>
    <row r="1213" ht="15">
      <c r="D1213" s="85"/>
    </row>
    <row r="1214" ht="15">
      <c r="D1214" s="85"/>
    </row>
    <row r="1215" ht="15">
      <c r="D1215" s="85"/>
    </row>
    <row r="1216" ht="15">
      <c r="D1216" s="85"/>
    </row>
    <row r="1217" ht="15">
      <c r="D1217" s="85"/>
    </row>
    <row r="1218" ht="15">
      <c r="D1218" s="85"/>
    </row>
    <row r="1219" ht="15">
      <c r="D1219" s="85"/>
    </row>
    <row r="1220" ht="15">
      <c r="D1220" s="85"/>
    </row>
    <row r="1221" ht="15">
      <c r="D1221" s="85"/>
    </row>
    <row r="1222" ht="15">
      <c r="D1222" s="85"/>
    </row>
    <row r="1223" ht="15">
      <c r="D1223" s="85"/>
    </row>
    <row r="1224" ht="15">
      <c r="D1224" s="85"/>
    </row>
    <row r="1225" ht="15">
      <c r="D1225" s="85"/>
    </row>
    <row r="1226" ht="15">
      <c r="D1226" s="85"/>
    </row>
    <row r="1227" ht="15">
      <c r="D1227" s="85"/>
    </row>
    <row r="1228" ht="15">
      <c r="D1228" s="85"/>
    </row>
    <row r="1229" ht="15">
      <c r="D1229" s="85"/>
    </row>
    <row r="1230" ht="15">
      <c r="D1230" s="85"/>
    </row>
    <row r="1231" ht="15">
      <c r="D1231" s="85"/>
    </row>
    <row r="1232" ht="15">
      <c r="D1232" s="85"/>
    </row>
    <row r="1233" ht="15">
      <c r="D1233" s="85"/>
    </row>
    <row r="1234" ht="15">
      <c r="D1234" s="85"/>
    </row>
    <row r="1235" ht="15">
      <c r="D1235" s="85"/>
    </row>
    <row r="1236" ht="15">
      <c r="D1236" s="85"/>
    </row>
    <row r="1237" ht="15">
      <c r="D1237" s="85"/>
    </row>
    <row r="1238" ht="15">
      <c r="D1238" s="85"/>
    </row>
    <row r="1239" ht="15">
      <c r="D1239" s="85"/>
    </row>
    <row r="1240" ht="15">
      <c r="D1240" s="85"/>
    </row>
    <row r="1241" ht="15">
      <c r="D1241" s="85"/>
    </row>
    <row r="1242" ht="15">
      <c r="D1242" s="85"/>
    </row>
    <row r="1243" ht="15">
      <c r="D1243" s="85"/>
    </row>
    <row r="1244" ht="15">
      <c r="D1244" s="85"/>
    </row>
    <row r="1245" ht="15">
      <c r="D1245" s="85"/>
    </row>
    <row r="1246" ht="15">
      <c r="D1246" s="85"/>
    </row>
    <row r="1247" ht="15">
      <c r="D1247" s="85"/>
    </row>
    <row r="1248" ht="15">
      <c r="D1248" s="85"/>
    </row>
    <row r="1249" ht="15">
      <c r="D1249" s="85"/>
    </row>
    <row r="1250" ht="15">
      <c r="D1250" s="85"/>
    </row>
    <row r="1251" ht="15">
      <c r="D1251" s="85"/>
    </row>
    <row r="1252" ht="15">
      <c r="D1252" s="85"/>
    </row>
    <row r="1253" ht="15">
      <c r="D1253" s="85"/>
    </row>
    <row r="1254" ht="15">
      <c r="D1254" s="85"/>
    </row>
    <row r="1255" ht="15">
      <c r="D1255" s="85"/>
    </row>
    <row r="1256" ht="15">
      <c r="D1256" s="85"/>
    </row>
    <row r="1257" ht="15">
      <c r="D1257" s="85"/>
    </row>
    <row r="1258" ht="15">
      <c r="D1258" s="85"/>
    </row>
    <row r="1259" ht="15">
      <c r="D1259" s="85"/>
    </row>
    <row r="1260" ht="15">
      <c r="D1260" s="85"/>
    </row>
    <row r="1261" ht="15">
      <c r="D1261" s="85"/>
    </row>
    <row r="1262" ht="15">
      <c r="D1262" s="85"/>
    </row>
    <row r="1263" ht="15">
      <c r="D1263" s="85"/>
    </row>
    <row r="1264" ht="15">
      <c r="D1264" s="85"/>
    </row>
    <row r="1265" ht="15">
      <c r="D1265" s="85"/>
    </row>
    <row r="1266" ht="15">
      <c r="D1266" s="85"/>
    </row>
    <row r="1267" ht="15">
      <c r="D1267" s="85"/>
    </row>
    <row r="1268" ht="15">
      <c r="D1268" s="85"/>
    </row>
    <row r="1269" ht="15">
      <c r="D1269" s="85"/>
    </row>
    <row r="1270" ht="15">
      <c r="D1270" s="85"/>
    </row>
    <row r="1271" ht="15">
      <c r="D1271" s="85"/>
    </row>
    <row r="1272" ht="15">
      <c r="D1272" s="85"/>
    </row>
    <row r="1273" ht="15">
      <c r="D1273" s="85"/>
    </row>
    <row r="1274" ht="15">
      <c r="D1274" s="85"/>
    </row>
    <row r="1275" ht="15">
      <c r="D1275" s="85"/>
    </row>
    <row r="1276" ht="15">
      <c r="D1276" s="85"/>
    </row>
    <row r="1277" ht="15">
      <c r="D1277" s="85"/>
    </row>
    <row r="1278" ht="15">
      <c r="D1278" s="85"/>
    </row>
    <row r="1279" ht="15">
      <c r="D1279" s="85"/>
    </row>
    <row r="1280" ht="15">
      <c r="D1280" s="85"/>
    </row>
    <row r="1281" ht="15">
      <c r="D1281" s="85"/>
    </row>
    <row r="1282" ht="15">
      <c r="D1282" s="85"/>
    </row>
    <row r="1283" ht="15">
      <c r="D1283" s="85"/>
    </row>
    <row r="1284" ht="15">
      <c r="D1284" s="85"/>
    </row>
    <row r="1285" ht="15">
      <c r="D1285" s="85"/>
    </row>
    <row r="1286" ht="15">
      <c r="D1286" s="85"/>
    </row>
    <row r="1287" ht="15">
      <c r="D1287" s="85"/>
    </row>
    <row r="1288" ht="15">
      <c r="D1288" s="85"/>
    </row>
    <row r="1289" ht="15">
      <c r="D1289" s="85"/>
    </row>
    <row r="1290" ht="15">
      <c r="D1290" s="85"/>
    </row>
    <row r="1291" ht="15">
      <c r="D1291" s="85"/>
    </row>
    <row r="1292" ht="15">
      <c r="D1292" s="85"/>
    </row>
    <row r="1293" ht="15">
      <c r="D1293" s="85"/>
    </row>
    <row r="1294" ht="15">
      <c r="D1294" s="85"/>
    </row>
    <row r="1295" ht="15">
      <c r="D1295" s="85"/>
    </row>
    <row r="1296" ht="15">
      <c r="D1296" s="85"/>
    </row>
    <row r="1297" ht="15">
      <c r="D1297" s="85"/>
    </row>
    <row r="1298" ht="15">
      <c r="D1298" s="85"/>
    </row>
    <row r="1299" ht="15">
      <c r="D1299" s="85"/>
    </row>
    <row r="1300" ht="15">
      <c r="D1300" s="85"/>
    </row>
    <row r="1301" ht="15">
      <c r="D1301" s="85"/>
    </row>
    <row r="1302" ht="15">
      <c r="D1302" s="85"/>
    </row>
    <row r="1303" ht="15">
      <c r="D1303" s="85"/>
    </row>
    <row r="1304" ht="15">
      <c r="D1304" s="85"/>
    </row>
    <row r="1305" ht="15">
      <c r="D1305" s="85"/>
    </row>
    <row r="1306" ht="15">
      <c r="D1306" s="85"/>
    </row>
    <row r="1307" ht="15">
      <c r="D1307" s="85"/>
    </row>
    <row r="1308" ht="15">
      <c r="D1308" s="85"/>
    </row>
    <row r="1309" ht="15">
      <c r="D1309" s="85"/>
    </row>
    <row r="1310" ht="15">
      <c r="D1310" s="85"/>
    </row>
    <row r="1311" ht="15">
      <c r="D1311" s="85"/>
    </row>
    <row r="1312" ht="15">
      <c r="D1312" s="85"/>
    </row>
    <row r="1313" ht="15">
      <c r="D1313" s="85"/>
    </row>
    <row r="1314" ht="15">
      <c r="D1314" s="85"/>
    </row>
    <row r="1315" ht="15">
      <c r="D1315" s="85"/>
    </row>
    <row r="1316" ht="15">
      <c r="D1316" s="85"/>
    </row>
    <row r="1317" ht="15">
      <c r="D1317" s="85"/>
    </row>
    <row r="1318" ht="15">
      <c r="D1318" s="85"/>
    </row>
    <row r="1319" ht="15">
      <c r="D1319" s="85"/>
    </row>
    <row r="1320" ht="15">
      <c r="D1320" s="85"/>
    </row>
    <row r="1321" ht="15">
      <c r="D1321" s="85"/>
    </row>
    <row r="1322" ht="15">
      <c r="D1322" s="85"/>
    </row>
    <row r="1323" ht="15">
      <c r="D1323" s="85"/>
    </row>
    <row r="1324" ht="15">
      <c r="D1324" s="85"/>
    </row>
    <row r="1325" ht="15">
      <c r="D1325" s="85"/>
    </row>
    <row r="1326" ht="15">
      <c r="D1326" s="85"/>
    </row>
    <row r="1327" ht="15">
      <c r="D1327" s="85"/>
    </row>
    <row r="1328" ht="15">
      <c r="D1328" s="85"/>
    </row>
    <row r="1329" ht="15">
      <c r="D1329" s="85"/>
    </row>
    <row r="1330" ht="15">
      <c r="D1330" s="85"/>
    </row>
    <row r="1331" ht="15">
      <c r="D1331" s="85"/>
    </row>
    <row r="1332" ht="15">
      <c r="D1332" s="85"/>
    </row>
    <row r="1333" ht="15">
      <c r="D1333" s="85"/>
    </row>
    <row r="1334" ht="15">
      <c r="D1334" s="85"/>
    </row>
    <row r="1335" ht="15">
      <c r="D1335" s="85"/>
    </row>
    <row r="1336" ht="15">
      <c r="D1336" s="85"/>
    </row>
    <row r="1337" ht="15">
      <c r="D1337" s="85"/>
    </row>
    <row r="1338" ht="15">
      <c r="D1338" s="85"/>
    </row>
    <row r="1339" ht="15">
      <c r="D1339" s="85"/>
    </row>
    <row r="1340" ht="15">
      <c r="D1340" s="85"/>
    </row>
    <row r="1341" ht="15">
      <c r="D1341" s="85"/>
    </row>
    <row r="1342" ht="15">
      <c r="D1342" s="85"/>
    </row>
    <row r="1343" ht="15">
      <c r="D1343" s="85"/>
    </row>
    <row r="1344" ht="15">
      <c r="D1344" s="85"/>
    </row>
    <row r="1345" ht="15">
      <c r="D1345" s="85"/>
    </row>
    <row r="1346" ht="15">
      <c r="D1346" s="85"/>
    </row>
    <row r="1347" ht="15">
      <c r="D1347" s="85"/>
    </row>
    <row r="1348" ht="15">
      <c r="D1348" s="85"/>
    </row>
    <row r="1349" ht="15">
      <c r="D1349" s="85"/>
    </row>
    <row r="1350" ht="15">
      <c r="D1350" s="85"/>
    </row>
    <row r="1351" ht="15">
      <c r="D1351" s="85"/>
    </row>
    <row r="1352" ht="15">
      <c r="D1352" s="85"/>
    </row>
    <row r="1353" ht="15">
      <c r="D1353" s="85"/>
    </row>
    <row r="1354" ht="15">
      <c r="D1354" s="85"/>
    </row>
    <row r="1355" ht="15">
      <c r="D1355" s="85"/>
    </row>
    <row r="1356" ht="15">
      <c r="D1356" s="85"/>
    </row>
    <row r="1357" ht="15">
      <c r="D1357" s="85"/>
    </row>
    <row r="1358" ht="15">
      <c r="D1358" s="85"/>
    </row>
    <row r="1359" ht="15">
      <c r="D1359" s="85"/>
    </row>
    <row r="1360" ht="15">
      <c r="D1360" s="85"/>
    </row>
    <row r="1361" ht="15">
      <c r="D1361" s="85"/>
    </row>
    <row r="1362" ht="15">
      <c r="D1362" s="85"/>
    </row>
    <row r="1363" ht="15">
      <c r="D1363" s="85"/>
    </row>
    <row r="1364" ht="15">
      <c r="D1364" s="85"/>
    </row>
    <row r="1365" ht="15">
      <c r="D1365" s="85"/>
    </row>
    <row r="1366" ht="15">
      <c r="D1366" s="85"/>
    </row>
    <row r="1367" ht="15">
      <c r="D1367" s="85"/>
    </row>
    <row r="1368" ht="15">
      <c r="D1368" s="85"/>
    </row>
    <row r="1369" ht="15">
      <c r="D1369" s="85"/>
    </row>
    <row r="1370" ht="15">
      <c r="D1370" s="85"/>
    </row>
    <row r="1371" ht="15">
      <c r="D1371" s="85"/>
    </row>
    <row r="1372" ht="15">
      <c r="D1372" s="85"/>
    </row>
    <row r="1373" ht="15">
      <c r="D1373" s="85"/>
    </row>
    <row r="1374" ht="15">
      <c r="D1374" s="85"/>
    </row>
    <row r="1375" ht="15">
      <c r="D1375" s="85"/>
    </row>
    <row r="1376" ht="15">
      <c r="D1376" s="85"/>
    </row>
    <row r="1377" ht="15">
      <c r="D1377" s="85"/>
    </row>
    <row r="1378" ht="15">
      <c r="D1378" s="85"/>
    </row>
    <row r="1379" ht="15">
      <c r="D1379" s="85"/>
    </row>
    <row r="1380" ht="15">
      <c r="D1380" s="85"/>
    </row>
    <row r="1381" ht="15">
      <c r="D1381" s="85"/>
    </row>
    <row r="1382" ht="15">
      <c r="D1382" s="85"/>
    </row>
    <row r="1383" ht="15">
      <c r="D1383" s="85"/>
    </row>
    <row r="1384" ht="15">
      <c r="D1384" s="85"/>
    </row>
    <row r="1385" ht="15">
      <c r="D1385" s="85"/>
    </row>
    <row r="1386" ht="15">
      <c r="D1386" s="85"/>
    </row>
    <row r="1387" ht="15">
      <c r="D1387" s="85"/>
    </row>
    <row r="1388" ht="15">
      <c r="D1388" s="85"/>
    </row>
    <row r="1389" ht="15">
      <c r="D1389" s="85"/>
    </row>
    <row r="1390" ht="15">
      <c r="D1390" s="85"/>
    </row>
    <row r="1391" ht="15">
      <c r="D1391" s="85"/>
    </row>
    <row r="1392" ht="15">
      <c r="D1392" s="85"/>
    </row>
    <row r="1393" ht="15">
      <c r="D1393" s="85"/>
    </row>
    <row r="1394" ht="15">
      <c r="D1394" s="85"/>
    </row>
    <row r="1395" ht="15">
      <c r="D1395" s="85"/>
    </row>
    <row r="1396" ht="15">
      <c r="D1396" s="85"/>
    </row>
    <row r="1397" ht="15">
      <c r="D1397" s="85"/>
    </row>
    <row r="1398" ht="15">
      <c r="D1398" s="85"/>
    </row>
    <row r="1399" ht="15">
      <c r="D1399" s="85"/>
    </row>
    <row r="1400" ht="15">
      <c r="D1400" s="85"/>
    </row>
    <row r="1401" ht="15">
      <c r="D1401" s="85"/>
    </row>
    <row r="1402" ht="15">
      <c r="D1402" s="85"/>
    </row>
    <row r="1403" ht="15">
      <c r="D1403" s="85"/>
    </row>
    <row r="1404" ht="15">
      <c r="D1404" s="85"/>
    </row>
    <row r="1405" ht="15">
      <c r="D1405" s="85"/>
    </row>
    <row r="1406" ht="15">
      <c r="D1406" s="85"/>
    </row>
    <row r="1407" ht="15">
      <c r="D1407" s="85"/>
    </row>
    <row r="1408" ht="15">
      <c r="D1408" s="85"/>
    </row>
    <row r="1409" ht="15">
      <c r="D1409" s="85"/>
    </row>
    <row r="1410" ht="15">
      <c r="D1410" s="85"/>
    </row>
    <row r="1411" ht="15">
      <c r="D1411" s="85"/>
    </row>
    <row r="1412" ht="15">
      <c r="D1412" s="85"/>
    </row>
    <row r="1413" ht="15">
      <c r="D1413" s="85"/>
    </row>
    <row r="1414" ht="15">
      <c r="D1414" s="85"/>
    </row>
    <row r="1415" ht="15">
      <c r="D1415" s="85"/>
    </row>
    <row r="1416" ht="15">
      <c r="D1416" s="85"/>
    </row>
    <row r="1417" ht="15">
      <c r="D1417" s="85"/>
    </row>
    <row r="1418" ht="15">
      <c r="D1418" s="85"/>
    </row>
    <row r="1419" ht="15">
      <c r="D1419" s="85"/>
    </row>
    <row r="1420" ht="15">
      <c r="D1420" s="85"/>
    </row>
    <row r="1421" ht="15">
      <c r="D1421" s="85"/>
    </row>
    <row r="1422" ht="15">
      <c r="D1422" s="85"/>
    </row>
    <row r="1423" ht="15">
      <c r="D1423" s="85"/>
    </row>
    <row r="1424" ht="15">
      <c r="D1424" s="85"/>
    </row>
    <row r="1425" ht="15">
      <c r="D1425" s="85"/>
    </row>
    <row r="1426" ht="15">
      <c r="D1426" s="85"/>
    </row>
    <row r="1427" ht="15">
      <c r="D1427" s="85"/>
    </row>
    <row r="1428" ht="15">
      <c r="D1428" s="85"/>
    </row>
    <row r="1429" ht="15">
      <c r="D1429" s="85"/>
    </row>
    <row r="1430" ht="15">
      <c r="D1430" s="85"/>
    </row>
    <row r="1431" ht="15">
      <c r="D1431" s="85"/>
    </row>
    <row r="1432" ht="15">
      <c r="D1432" s="85"/>
    </row>
    <row r="1433" ht="15">
      <c r="D1433" s="85"/>
    </row>
    <row r="1434" ht="15">
      <c r="D1434" s="85"/>
    </row>
    <row r="1435" ht="15">
      <c r="D1435" s="85"/>
    </row>
    <row r="1436" ht="15">
      <c r="D1436" s="85"/>
    </row>
    <row r="1437" ht="15">
      <c r="D1437" s="85"/>
    </row>
    <row r="1438" ht="15">
      <c r="D1438" s="85"/>
    </row>
    <row r="1439" ht="15">
      <c r="D1439" s="85"/>
    </row>
    <row r="1440" ht="15">
      <c r="D1440" s="85"/>
    </row>
    <row r="1441" ht="15">
      <c r="D1441" s="85"/>
    </row>
    <row r="1442" ht="15">
      <c r="D1442" s="85"/>
    </row>
    <row r="1443" ht="15">
      <c r="D1443" s="85"/>
    </row>
    <row r="1444" ht="15">
      <c r="D1444" s="85"/>
    </row>
    <row r="1445" ht="15">
      <c r="D1445" s="85"/>
    </row>
    <row r="1446" ht="15">
      <c r="D1446" s="85"/>
    </row>
    <row r="1447" ht="15">
      <c r="D1447" s="85"/>
    </row>
    <row r="1448" ht="15">
      <c r="D1448" s="85"/>
    </row>
    <row r="1449" ht="15">
      <c r="D1449" s="85"/>
    </row>
    <row r="1450" ht="15">
      <c r="D1450" s="85"/>
    </row>
    <row r="1451" ht="15">
      <c r="D1451" s="85"/>
    </row>
    <row r="1452" ht="15">
      <c r="D1452" s="85"/>
    </row>
    <row r="1453" ht="15">
      <c r="D1453" s="85"/>
    </row>
    <row r="1454" ht="15">
      <c r="D1454" s="85"/>
    </row>
    <row r="1455" ht="15">
      <c r="D1455" s="85"/>
    </row>
    <row r="1456" ht="15">
      <c r="D1456" s="85"/>
    </row>
    <row r="1457" ht="15">
      <c r="D1457" s="85"/>
    </row>
    <row r="1458" ht="15">
      <c r="D1458" s="85"/>
    </row>
    <row r="1459" ht="15">
      <c r="D1459" s="85"/>
    </row>
    <row r="1460" ht="15">
      <c r="D1460" s="85"/>
    </row>
    <row r="1461" ht="15">
      <c r="D1461" s="85"/>
    </row>
    <row r="1462" ht="15">
      <c r="D1462" s="85"/>
    </row>
    <row r="1463" ht="15">
      <c r="D1463" s="85"/>
    </row>
    <row r="1464" ht="15">
      <c r="D1464" s="85"/>
    </row>
    <row r="1465" ht="15">
      <c r="D1465" s="85"/>
    </row>
    <row r="1466" ht="15">
      <c r="D1466" s="85"/>
    </row>
    <row r="1467" ht="15">
      <c r="D1467" s="85"/>
    </row>
    <row r="1468" ht="15">
      <c r="D1468" s="85"/>
    </row>
    <row r="1469" ht="15">
      <c r="D1469" s="85"/>
    </row>
    <row r="1470" ht="15">
      <c r="D1470" s="85"/>
    </row>
    <row r="1471" ht="15">
      <c r="D1471" s="85"/>
    </row>
    <row r="1472" ht="15">
      <c r="D1472" s="85"/>
    </row>
    <row r="1473" ht="15">
      <c r="D1473" s="85"/>
    </row>
    <row r="1474" ht="15">
      <c r="D1474" s="85"/>
    </row>
    <row r="1475" ht="15">
      <c r="D1475" s="85"/>
    </row>
    <row r="1476" ht="15">
      <c r="D1476" s="85"/>
    </row>
    <row r="1477" ht="15">
      <c r="D1477" s="85"/>
    </row>
    <row r="1478" ht="15">
      <c r="D1478" s="85"/>
    </row>
    <row r="1479" ht="15">
      <c r="D1479" s="85"/>
    </row>
    <row r="1480" ht="15">
      <c r="D1480" s="85"/>
    </row>
    <row r="1481" ht="15">
      <c r="D1481" s="85"/>
    </row>
    <row r="1482" ht="15">
      <c r="D1482" s="85"/>
    </row>
    <row r="1483" ht="15">
      <c r="D1483" s="85"/>
    </row>
    <row r="1484" ht="15">
      <c r="D1484" s="85"/>
    </row>
    <row r="1485" ht="15">
      <c r="D1485" s="85"/>
    </row>
    <row r="1486" ht="15">
      <c r="D1486" s="85"/>
    </row>
    <row r="1487" ht="15">
      <c r="D1487" s="85"/>
    </row>
    <row r="1488" ht="15">
      <c r="D1488" s="85"/>
    </row>
    <row r="1489" ht="15">
      <c r="D1489" s="85"/>
    </row>
    <row r="1490" ht="15">
      <c r="D1490" s="85"/>
    </row>
    <row r="1491" ht="15">
      <c r="D1491" s="85"/>
    </row>
    <row r="1492" ht="15">
      <c r="D1492" s="85"/>
    </row>
    <row r="1493" ht="15">
      <c r="D1493" s="85"/>
    </row>
    <row r="1494" ht="15">
      <c r="D1494" s="85"/>
    </row>
    <row r="1495" ht="15">
      <c r="D1495" s="85"/>
    </row>
    <row r="1496" ht="15">
      <c r="D1496" s="85"/>
    </row>
    <row r="1497" ht="15">
      <c r="D1497" s="85"/>
    </row>
    <row r="1498" ht="15">
      <c r="D1498" s="85"/>
    </row>
    <row r="1499" ht="15">
      <c r="D1499" s="85"/>
    </row>
    <row r="1500" ht="15">
      <c r="D1500" s="85"/>
    </row>
    <row r="1501" ht="15">
      <c r="D1501" s="85"/>
    </row>
    <row r="1502" ht="15">
      <c r="D1502" s="85"/>
    </row>
    <row r="1503" ht="15">
      <c r="D1503" s="85"/>
    </row>
    <row r="1504" ht="15">
      <c r="D1504" s="85"/>
    </row>
    <row r="1505" ht="15">
      <c r="D1505" s="85"/>
    </row>
    <row r="1506" ht="15">
      <c r="D1506" s="85"/>
    </row>
    <row r="1507" ht="15">
      <c r="D1507" s="85"/>
    </row>
    <row r="1508" ht="15">
      <c r="D1508" s="85"/>
    </row>
    <row r="1509" ht="15">
      <c r="D1509" s="85"/>
    </row>
    <row r="1510" ht="15">
      <c r="D1510" s="85"/>
    </row>
    <row r="1511" ht="15">
      <c r="D1511" s="85"/>
    </row>
    <row r="1512" ht="15">
      <c r="D1512" s="85"/>
    </row>
    <row r="1513" ht="15">
      <c r="D1513" s="85"/>
    </row>
    <row r="1514" ht="15">
      <c r="D1514" s="85"/>
    </row>
    <row r="1515" ht="15">
      <c r="D1515" s="85"/>
    </row>
    <row r="1516" ht="15">
      <c r="D1516" s="85"/>
    </row>
    <row r="1517" ht="15">
      <c r="D1517" s="85"/>
    </row>
    <row r="1518" ht="15">
      <c r="D1518" s="85"/>
    </row>
    <row r="1519" ht="15">
      <c r="D1519" s="85"/>
    </row>
    <row r="1520" ht="15">
      <c r="D1520" s="85"/>
    </row>
    <row r="1521" ht="15">
      <c r="D1521" s="85"/>
    </row>
    <row r="1522" ht="15">
      <c r="D1522" s="85"/>
    </row>
    <row r="1523" ht="15">
      <c r="D1523" s="85"/>
    </row>
    <row r="1524" ht="15">
      <c r="D1524" s="85"/>
    </row>
    <row r="1525" ht="15">
      <c r="D1525" s="85"/>
    </row>
    <row r="1526" ht="15">
      <c r="D1526" s="85"/>
    </row>
    <row r="1527" ht="15">
      <c r="D1527" s="85"/>
    </row>
    <row r="1528" ht="15">
      <c r="D1528" s="85"/>
    </row>
    <row r="1529" ht="15">
      <c r="D1529" s="85"/>
    </row>
    <row r="1530" ht="15">
      <c r="D1530" s="85"/>
    </row>
    <row r="1531" ht="15">
      <c r="D1531" s="85"/>
    </row>
    <row r="1532" ht="15">
      <c r="D1532" s="85"/>
    </row>
    <row r="1533" ht="15">
      <c r="D1533" s="85"/>
    </row>
    <row r="1534" ht="15">
      <c r="D1534" s="85"/>
    </row>
    <row r="1535" ht="15">
      <c r="D1535" s="85"/>
    </row>
    <row r="1536" ht="15">
      <c r="D1536" s="85"/>
    </row>
    <row r="1537" ht="15">
      <c r="D1537" s="85"/>
    </row>
    <row r="1538" ht="15">
      <c r="D1538" s="85"/>
    </row>
    <row r="1539" ht="15">
      <c r="D1539" s="85"/>
    </row>
    <row r="1540" ht="15">
      <c r="D1540" s="85"/>
    </row>
    <row r="1541" ht="15">
      <c r="D1541" s="85"/>
    </row>
    <row r="1542" ht="15">
      <c r="D1542" s="85"/>
    </row>
    <row r="1543" ht="15">
      <c r="D1543" s="85"/>
    </row>
    <row r="1544" ht="15">
      <c r="D1544" s="85"/>
    </row>
    <row r="1545" ht="15">
      <c r="D1545" s="85"/>
    </row>
    <row r="1546" ht="15">
      <c r="D1546" s="85"/>
    </row>
    <row r="1547" ht="15">
      <c r="D1547" s="85"/>
    </row>
    <row r="1548" ht="15">
      <c r="D1548" s="85"/>
    </row>
    <row r="1549" ht="15">
      <c r="D1549" s="85"/>
    </row>
    <row r="1550" ht="15">
      <c r="D1550" s="85"/>
    </row>
    <row r="1551" ht="15">
      <c r="D1551" s="85"/>
    </row>
    <row r="1552" ht="15">
      <c r="D1552" s="85"/>
    </row>
    <row r="1553" ht="15">
      <c r="D1553" s="85"/>
    </row>
    <row r="1554" ht="15">
      <c r="D1554" s="85"/>
    </row>
    <row r="1555" ht="15">
      <c r="D1555" s="85"/>
    </row>
    <row r="1556" ht="15">
      <c r="D1556" s="85"/>
    </row>
    <row r="1557" ht="15">
      <c r="D1557" s="85"/>
    </row>
    <row r="1558" ht="15">
      <c r="D1558" s="85"/>
    </row>
    <row r="1559" ht="15">
      <c r="D1559" s="85"/>
    </row>
    <row r="1560" ht="15">
      <c r="D1560" s="85"/>
    </row>
    <row r="1561" ht="15">
      <c r="D1561" s="85"/>
    </row>
    <row r="1562" ht="15">
      <c r="D1562" s="85"/>
    </row>
    <row r="1563" ht="15">
      <c r="D1563" s="85"/>
    </row>
    <row r="1564" ht="15">
      <c r="D1564" s="85"/>
    </row>
    <row r="1565" ht="15">
      <c r="D1565" s="85"/>
    </row>
    <row r="1566" ht="15">
      <c r="D1566" s="85"/>
    </row>
    <row r="1567" ht="15">
      <c r="D1567" s="85"/>
    </row>
    <row r="1568" ht="15">
      <c r="D1568" s="85"/>
    </row>
    <row r="1569" ht="15">
      <c r="D1569" s="85"/>
    </row>
    <row r="1570" ht="15">
      <c r="D1570" s="85"/>
    </row>
    <row r="1571" ht="15">
      <c r="D1571" s="85"/>
    </row>
    <row r="1572" ht="15">
      <c r="D1572" s="85"/>
    </row>
    <row r="1573" ht="15">
      <c r="D1573" s="85"/>
    </row>
    <row r="1574" ht="15">
      <c r="D1574" s="85"/>
    </row>
    <row r="1575" ht="15">
      <c r="D1575" s="85"/>
    </row>
    <row r="1576" ht="15">
      <c r="D1576" s="85"/>
    </row>
    <row r="1577" ht="15">
      <c r="D1577" s="85"/>
    </row>
    <row r="1578" ht="15">
      <c r="D1578" s="85"/>
    </row>
    <row r="1579" ht="15">
      <c r="D1579" s="85"/>
    </row>
    <row r="1580" ht="15">
      <c r="D1580" s="85"/>
    </row>
    <row r="1581" ht="15">
      <c r="D1581" s="85"/>
    </row>
    <row r="1582" ht="15">
      <c r="D1582" s="85"/>
    </row>
    <row r="1583" ht="15">
      <c r="D1583" s="85"/>
    </row>
    <row r="1584" ht="15">
      <c r="D1584" s="85"/>
    </row>
    <row r="1585" ht="15">
      <c r="D1585" s="85"/>
    </row>
    <row r="1586" ht="15">
      <c r="D1586" s="85"/>
    </row>
    <row r="1587" ht="15">
      <c r="D1587" s="85"/>
    </row>
    <row r="1588" ht="15">
      <c r="D1588" s="85"/>
    </row>
    <row r="1589" ht="15">
      <c r="D1589" s="85"/>
    </row>
    <row r="1590" ht="15">
      <c r="D1590" s="85"/>
    </row>
    <row r="1591" ht="15">
      <c r="D1591" s="85"/>
    </row>
    <row r="1592" ht="15">
      <c r="D1592" s="85"/>
    </row>
    <row r="1593" ht="15">
      <c r="D1593" s="85"/>
    </row>
    <row r="1594" ht="15">
      <c r="D1594" s="85"/>
    </row>
    <row r="1595" ht="15">
      <c r="D1595" s="85"/>
    </row>
    <row r="1596" ht="15">
      <c r="D1596" s="85"/>
    </row>
    <row r="1597" ht="15">
      <c r="D1597" s="85"/>
    </row>
    <row r="1598" ht="15">
      <c r="D1598" s="85"/>
    </row>
    <row r="1599" ht="15">
      <c r="D1599" s="85"/>
    </row>
    <row r="1600" ht="15">
      <c r="D1600" s="85"/>
    </row>
    <row r="1601" ht="15">
      <c r="D1601" s="85"/>
    </row>
    <row r="1602" ht="15">
      <c r="D1602" s="85"/>
    </row>
    <row r="1603" ht="15">
      <c r="D1603" s="85"/>
    </row>
    <row r="1604" ht="15">
      <c r="D1604" s="85"/>
    </row>
    <row r="1605" ht="15">
      <c r="D1605" s="85"/>
    </row>
    <row r="1606" ht="15">
      <c r="D1606" s="85"/>
    </row>
    <row r="1607" ht="15">
      <c r="D1607" s="85"/>
    </row>
    <row r="1608" ht="15">
      <c r="D1608" s="85"/>
    </row>
    <row r="1609" ht="15">
      <c r="D1609" s="85"/>
    </row>
    <row r="1610" ht="15">
      <c r="D1610" s="85"/>
    </row>
    <row r="1611" ht="15">
      <c r="D1611" s="85"/>
    </row>
    <row r="1612" ht="15">
      <c r="D1612" s="85"/>
    </row>
    <row r="1613" ht="15">
      <c r="D1613" s="85"/>
    </row>
    <row r="1614" ht="15">
      <c r="D1614" s="85"/>
    </row>
    <row r="1615" ht="15">
      <c r="D1615" s="85"/>
    </row>
    <row r="1616" ht="15">
      <c r="D1616" s="85"/>
    </row>
    <row r="1617" ht="15">
      <c r="D1617" s="85"/>
    </row>
    <row r="1618" ht="15">
      <c r="D1618" s="85"/>
    </row>
    <row r="1619" ht="15">
      <c r="D1619" s="85"/>
    </row>
    <row r="1620" ht="15">
      <c r="D1620" s="85"/>
    </row>
    <row r="1621" ht="15">
      <c r="D1621" s="85"/>
    </row>
    <row r="1622" ht="15">
      <c r="D1622" s="85"/>
    </row>
    <row r="1623" ht="15">
      <c r="D1623" s="85"/>
    </row>
    <row r="1624" ht="15">
      <c r="D1624" s="85"/>
    </row>
    <row r="1625" ht="15">
      <c r="D1625" s="85"/>
    </row>
    <row r="1626" ht="15">
      <c r="D1626" s="85"/>
    </row>
    <row r="1627" ht="15">
      <c r="D1627" s="85"/>
    </row>
    <row r="1628" ht="15">
      <c r="D1628" s="85"/>
    </row>
    <row r="1629" ht="15">
      <c r="D1629" s="85"/>
    </row>
    <row r="1630" ht="15">
      <c r="D1630" s="85"/>
    </row>
    <row r="1631" ht="15">
      <c r="D1631" s="85"/>
    </row>
    <row r="1632" ht="15">
      <c r="D1632" s="85"/>
    </row>
    <row r="1633" ht="15">
      <c r="D1633" s="85"/>
    </row>
    <row r="1634" ht="15">
      <c r="D1634" s="85"/>
    </row>
    <row r="1635" ht="15">
      <c r="D1635" s="85"/>
    </row>
    <row r="1636" ht="15">
      <c r="D1636" s="85"/>
    </row>
    <row r="1637" ht="15">
      <c r="D1637" s="85"/>
    </row>
    <row r="1638" ht="15">
      <c r="D1638" s="85"/>
    </row>
    <row r="1639" ht="15">
      <c r="D1639" s="85"/>
    </row>
    <row r="1640" ht="15">
      <c r="D1640" s="85"/>
    </row>
    <row r="1641" ht="15">
      <c r="D1641" s="85"/>
    </row>
    <row r="1642" ht="15">
      <c r="D1642" s="85"/>
    </row>
    <row r="1643" ht="15">
      <c r="D1643" s="85"/>
    </row>
    <row r="1644" ht="15">
      <c r="D1644" s="85"/>
    </row>
    <row r="1645" ht="15">
      <c r="D1645" s="85"/>
    </row>
    <row r="1646" ht="15">
      <c r="D1646" s="85"/>
    </row>
    <row r="1647" ht="15">
      <c r="D1647" s="85"/>
    </row>
    <row r="1648" ht="15">
      <c r="D1648" s="85"/>
    </row>
    <row r="1649" ht="15">
      <c r="D1649" s="85"/>
    </row>
    <row r="1650" ht="15">
      <c r="D1650" s="85"/>
    </row>
    <row r="1651" ht="15">
      <c r="D1651" s="85"/>
    </row>
    <row r="1652" ht="15">
      <c r="D1652" s="85"/>
    </row>
    <row r="1653" ht="15">
      <c r="D1653" s="85"/>
    </row>
    <row r="1654" ht="15">
      <c r="D1654" s="85"/>
    </row>
    <row r="1655" ht="15">
      <c r="D1655" s="85"/>
    </row>
    <row r="1656" ht="15">
      <c r="D1656" s="85"/>
    </row>
    <row r="1657" ht="15">
      <c r="D1657" s="85"/>
    </row>
    <row r="1658" ht="15">
      <c r="D1658" s="85"/>
    </row>
    <row r="1659" ht="15">
      <c r="D1659" s="85"/>
    </row>
    <row r="1660" ht="15">
      <c r="D1660" s="85"/>
    </row>
    <row r="1661" ht="15">
      <c r="D1661" s="85"/>
    </row>
    <row r="1662" ht="15">
      <c r="D1662" s="85"/>
    </row>
    <row r="1663" ht="15">
      <c r="D1663" s="85"/>
    </row>
    <row r="1664" ht="15">
      <c r="D1664" s="85"/>
    </row>
    <row r="1665" ht="15">
      <c r="D1665" s="85"/>
    </row>
    <row r="1666" ht="15">
      <c r="D1666" s="85"/>
    </row>
    <row r="1667" ht="15">
      <c r="D1667" s="85"/>
    </row>
    <row r="1668" ht="15">
      <c r="D1668" s="85"/>
    </row>
    <row r="1669" ht="15">
      <c r="D1669" s="85"/>
    </row>
    <row r="1670" ht="15">
      <c r="D1670" s="85"/>
    </row>
    <row r="1671" ht="15">
      <c r="D1671" s="85"/>
    </row>
    <row r="1672" ht="15">
      <c r="D1672" s="85"/>
    </row>
    <row r="1673" ht="15">
      <c r="D1673" s="85"/>
    </row>
    <row r="1674" ht="15">
      <c r="D1674" s="85"/>
    </row>
    <row r="1675" ht="15">
      <c r="D1675" s="85"/>
    </row>
    <row r="1676" ht="15">
      <c r="D1676" s="85"/>
    </row>
    <row r="1677" ht="15">
      <c r="D1677" s="85"/>
    </row>
    <row r="1678" ht="15">
      <c r="D1678" s="85"/>
    </row>
    <row r="1679" ht="15">
      <c r="D1679" s="85"/>
    </row>
    <row r="1680" ht="15">
      <c r="D1680" s="85"/>
    </row>
    <row r="1681" ht="15">
      <c r="D1681" s="85"/>
    </row>
    <row r="1682" ht="15">
      <c r="D1682" s="85"/>
    </row>
    <row r="1683" ht="15">
      <c r="D1683" s="85"/>
    </row>
    <row r="1684" ht="15">
      <c r="D1684" s="85"/>
    </row>
    <row r="1685" ht="15">
      <c r="D1685" s="85"/>
    </row>
    <row r="1686" ht="15">
      <c r="D1686" s="85"/>
    </row>
    <row r="1687" ht="15">
      <c r="D1687" s="85"/>
    </row>
    <row r="1688" ht="15">
      <c r="D1688" s="85"/>
    </row>
    <row r="1689" ht="15">
      <c r="D1689" s="85"/>
    </row>
    <row r="1690" ht="15">
      <c r="D1690" s="85"/>
    </row>
    <row r="1691" ht="15">
      <c r="D1691" s="85"/>
    </row>
    <row r="1692" ht="15">
      <c r="D1692" s="85"/>
    </row>
    <row r="1693" ht="15">
      <c r="D1693" s="85"/>
    </row>
    <row r="1694" ht="15">
      <c r="D1694" s="85"/>
    </row>
    <row r="1695" ht="15">
      <c r="D1695" s="85"/>
    </row>
    <row r="1696" ht="15">
      <c r="D1696" s="85"/>
    </row>
    <row r="1697" ht="15">
      <c r="D1697" s="85"/>
    </row>
    <row r="1698" ht="15">
      <c r="D1698" s="85"/>
    </row>
    <row r="1699" ht="15">
      <c r="D1699" s="85"/>
    </row>
    <row r="1700" ht="15">
      <c r="D1700" s="85"/>
    </row>
    <row r="1701" ht="15">
      <c r="D1701" s="85"/>
    </row>
    <row r="1702" ht="15">
      <c r="D1702" s="85"/>
    </row>
    <row r="1703" ht="15">
      <c r="D1703" s="85"/>
    </row>
    <row r="1704" ht="15">
      <c r="D1704" s="85"/>
    </row>
    <row r="1705" ht="15">
      <c r="D1705" s="85"/>
    </row>
    <row r="1706" ht="15">
      <c r="D1706" s="85"/>
    </row>
    <row r="1707" ht="15">
      <c r="D1707" s="85"/>
    </row>
    <row r="1708" ht="15">
      <c r="D1708" s="85"/>
    </row>
    <row r="1709" ht="15">
      <c r="D1709" s="85"/>
    </row>
    <row r="1710" ht="15">
      <c r="D1710" s="85"/>
    </row>
    <row r="1711" ht="15">
      <c r="D1711" s="85"/>
    </row>
    <row r="1712" ht="15">
      <c r="D1712" s="85"/>
    </row>
    <row r="1713" ht="15">
      <c r="D1713" s="85"/>
    </row>
    <row r="1714" ht="15">
      <c r="D1714" s="85"/>
    </row>
    <row r="1715" ht="15">
      <c r="D1715" s="85"/>
    </row>
    <row r="1716" ht="15">
      <c r="D1716" s="85"/>
    </row>
    <row r="1717" ht="15">
      <c r="D1717" s="85"/>
    </row>
    <row r="1718" ht="15">
      <c r="D1718" s="85"/>
    </row>
    <row r="1719" ht="15">
      <c r="D1719" s="85"/>
    </row>
    <row r="1720" ht="15">
      <c r="D1720" s="85"/>
    </row>
    <row r="1721" ht="15">
      <c r="D1721" s="85"/>
    </row>
    <row r="1722" ht="15">
      <c r="D1722" s="85"/>
    </row>
    <row r="1723" ht="15">
      <c r="D1723" s="85"/>
    </row>
    <row r="1724" ht="15">
      <c r="D1724" s="85"/>
    </row>
    <row r="1725" ht="15">
      <c r="D1725" s="85"/>
    </row>
    <row r="1726" ht="15">
      <c r="D1726" s="85"/>
    </row>
    <row r="1727" ht="15">
      <c r="D1727" s="85"/>
    </row>
    <row r="1728" ht="15">
      <c r="D1728" s="85"/>
    </row>
    <row r="1729" ht="15">
      <c r="D1729" s="85"/>
    </row>
    <row r="1730" ht="15">
      <c r="D1730" s="85"/>
    </row>
    <row r="1731" ht="15">
      <c r="D1731" s="85"/>
    </row>
    <row r="1732" ht="15">
      <c r="D1732" s="85"/>
    </row>
    <row r="1733" ht="15">
      <c r="D1733" s="85"/>
    </row>
    <row r="1734" ht="15">
      <c r="D1734" s="85"/>
    </row>
    <row r="1735" ht="15">
      <c r="D1735" s="85"/>
    </row>
    <row r="1736" ht="15">
      <c r="D1736" s="85"/>
    </row>
    <row r="1737" ht="15">
      <c r="D1737" s="85"/>
    </row>
    <row r="1738" ht="15">
      <c r="D1738" s="85"/>
    </row>
    <row r="1739" ht="15">
      <c r="D1739" s="85"/>
    </row>
    <row r="1740" ht="15">
      <c r="D1740" s="85"/>
    </row>
    <row r="1741" ht="15">
      <c r="D1741" s="85"/>
    </row>
    <row r="1742" ht="15">
      <c r="D1742" s="85"/>
    </row>
    <row r="1743" ht="15">
      <c r="D1743" s="85"/>
    </row>
    <row r="1744" ht="15">
      <c r="D1744" s="85"/>
    </row>
    <row r="1745" ht="15">
      <c r="D1745" s="85"/>
    </row>
    <row r="1746" ht="15">
      <c r="D1746" s="85"/>
    </row>
    <row r="1747" ht="15">
      <c r="D1747" s="85"/>
    </row>
    <row r="1748" ht="15">
      <c r="D1748" s="85"/>
    </row>
    <row r="1749" ht="15">
      <c r="D1749" s="85"/>
    </row>
    <row r="1750" ht="15">
      <c r="D1750" s="85"/>
    </row>
    <row r="1751" ht="15">
      <c r="D1751" s="85"/>
    </row>
    <row r="1752" ht="15">
      <c r="D1752" s="85"/>
    </row>
    <row r="1753" ht="15">
      <c r="D1753" s="85"/>
    </row>
    <row r="1754" ht="15">
      <c r="D1754" s="85"/>
    </row>
    <row r="1755" ht="15">
      <c r="D1755" s="85"/>
    </row>
    <row r="1756" ht="15">
      <c r="D1756" s="85"/>
    </row>
    <row r="1757" ht="15">
      <c r="D1757" s="85"/>
    </row>
    <row r="1758" ht="15">
      <c r="D1758" s="85"/>
    </row>
    <row r="1759" ht="15">
      <c r="D1759" s="85"/>
    </row>
    <row r="1760" ht="15">
      <c r="D1760" s="85"/>
    </row>
    <row r="1761" ht="15">
      <c r="D1761" s="85"/>
    </row>
    <row r="1762" ht="15">
      <c r="D1762" s="85"/>
    </row>
    <row r="1763" ht="15">
      <c r="D1763" s="85"/>
    </row>
    <row r="1764" ht="15">
      <c r="D1764" s="85"/>
    </row>
    <row r="1765" ht="15">
      <c r="D1765" s="85"/>
    </row>
    <row r="1766" ht="15">
      <c r="D1766" s="85"/>
    </row>
    <row r="1767" ht="15">
      <c r="D1767" s="85"/>
    </row>
    <row r="1768" ht="15">
      <c r="D1768" s="85"/>
    </row>
    <row r="1769" ht="15">
      <c r="D1769" s="85"/>
    </row>
    <row r="1770" ht="15">
      <c r="D1770" s="85"/>
    </row>
    <row r="1771" ht="15">
      <c r="D1771" s="85"/>
    </row>
    <row r="1772" ht="15">
      <c r="D1772" s="85"/>
    </row>
    <row r="1773" ht="15">
      <c r="D1773" s="85"/>
    </row>
    <row r="1774" ht="15">
      <c r="D1774" s="85"/>
    </row>
    <row r="1775" ht="15">
      <c r="D1775" s="85"/>
    </row>
    <row r="1776" ht="15">
      <c r="D1776" s="85"/>
    </row>
    <row r="1777" ht="15">
      <c r="D1777" s="85"/>
    </row>
    <row r="1778" ht="15">
      <c r="D1778" s="85"/>
    </row>
    <row r="1779" ht="15">
      <c r="D1779" s="85"/>
    </row>
    <row r="1780" ht="15">
      <c r="D1780" s="85"/>
    </row>
    <row r="1781" ht="15">
      <c r="D1781" s="85"/>
    </row>
    <row r="1782" ht="15">
      <c r="D1782" s="85"/>
    </row>
    <row r="1783" ht="15">
      <c r="D1783" s="85"/>
    </row>
    <row r="1784" ht="15">
      <c r="D1784" s="85"/>
    </row>
    <row r="1785" ht="15">
      <c r="D1785" s="85"/>
    </row>
    <row r="1786" ht="15">
      <c r="D1786" s="85"/>
    </row>
    <row r="1787" ht="15">
      <c r="D1787" s="85"/>
    </row>
    <row r="1788" ht="15">
      <c r="D1788" s="85"/>
    </row>
    <row r="1789" ht="15">
      <c r="D1789" s="85"/>
    </row>
    <row r="1790" ht="15">
      <c r="D1790" s="85"/>
    </row>
    <row r="1791" ht="15">
      <c r="D1791" s="85"/>
    </row>
    <row r="1792" ht="15">
      <c r="D1792" s="85"/>
    </row>
    <row r="1793" ht="15">
      <c r="D1793" s="85"/>
    </row>
    <row r="1794" ht="15">
      <c r="D1794" s="85"/>
    </row>
    <row r="1795" ht="15">
      <c r="D1795" s="85"/>
    </row>
    <row r="1796" ht="15">
      <c r="D1796" s="85"/>
    </row>
    <row r="1797" ht="15">
      <c r="D1797" s="85"/>
    </row>
    <row r="1798" ht="15">
      <c r="D1798" s="85"/>
    </row>
    <row r="1799" ht="15">
      <c r="D1799" s="85"/>
    </row>
    <row r="1800" ht="15">
      <c r="D1800" s="85"/>
    </row>
    <row r="1801" ht="15">
      <c r="D1801" s="85"/>
    </row>
    <row r="1802" ht="15">
      <c r="D1802" s="85"/>
    </row>
    <row r="1803" ht="15">
      <c r="D1803" s="85"/>
    </row>
    <row r="1804" ht="15">
      <c r="D1804" s="85"/>
    </row>
    <row r="1805" ht="15">
      <c r="D1805" s="85"/>
    </row>
    <row r="1806" ht="15">
      <c r="D1806" s="85"/>
    </row>
    <row r="1807" ht="15">
      <c r="D1807" s="85"/>
    </row>
    <row r="1808" ht="15">
      <c r="D1808" s="85"/>
    </row>
    <row r="1809" ht="15">
      <c r="D1809" s="85"/>
    </row>
    <row r="1810" ht="15">
      <c r="D1810" s="85"/>
    </row>
    <row r="1811" ht="15">
      <c r="D1811" s="85"/>
    </row>
    <row r="1812" ht="15">
      <c r="D1812" s="85"/>
    </row>
    <row r="1813" ht="15">
      <c r="D1813" s="85"/>
    </row>
    <row r="1814" ht="15">
      <c r="D1814" s="85"/>
    </row>
    <row r="1815" ht="15">
      <c r="D1815" s="85"/>
    </row>
    <row r="1816" ht="15">
      <c r="D1816" s="85"/>
    </row>
    <row r="1817" ht="15">
      <c r="D1817" s="85"/>
    </row>
    <row r="1818" ht="15">
      <c r="D1818" s="85"/>
    </row>
    <row r="1819" ht="15">
      <c r="D1819" s="85"/>
    </row>
    <row r="1820" ht="15">
      <c r="D1820" s="85"/>
    </row>
    <row r="1821" ht="15">
      <c r="D1821" s="85"/>
    </row>
    <row r="1822" ht="15">
      <c r="D1822" s="85"/>
    </row>
    <row r="1823" ht="15">
      <c r="D1823" s="85"/>
    </row>
    <row r="1824" ht="15">
      <c r="D1824" s="85"/>
    </row>
    <row r="1825" ht="15">
      <c r="D1825" s="85"/>
    </row>
    <row r="1826" ht="15">
      <c r="D1826" s="85"/>
    </row>
    <row r="1827" ht="15">
      <c r="D1827" s="85"/>
    </row>
    <row r="1828" ht="15">
      <c r="D1828" s="85"/>
    </row>
    <row r="1829" ht="15">
      <c r="D1829" s="85"/>
    </row>
    <row r="1830" ht="15">
      <c r="D1830" s="85"/>
    </row>
    <row r="1831" ht="15">
      <c r="D1831" s="85"/>
    </row>
    <row r="1832" ht="15">
      <c r="D1832" s="85"/>
    </row>
    <row r="1833" ht="15">
      <c r="D1833" s="85"/>
    </row>
    <row r="1834" ht="15">
      <c r="D1834" s="85"/>
    </row>
    <row r="1835" ht="15">
      <c r="D1835" s="85"/>
    </row>
    <row r="1836" ht="15">
      <c r="D1836" s="85"/>
    </row>
    <row r="1837" ht="15">
      <c r="D1837" s="85"/>
    </row>
    <row r="1838" ht="15">
      <c r="D1838" s="85"/>
    </row>
    <row r="1839" ht="15">
      <c r="D1839" s="85"/>
    </row>
    <row r="1840" ht="15">
      <c r="D1840" s="85"/>
    </row>
    <row r="1841" ht="15">
      <c r="D1841" s="85"/>
    </row>
    <row r="1842" ht="15">
      <c r="D1842" s="85"/>
    </row>
    <row r="1843" ht="15">
      <c r="D1843" s="85"/>
    </row>
    <row r="1844" ht="15">
      <c r="D1844" s="85"/>
    </row>
    <row r="1845" ht="15">
      <c r="D1845" s="85"/>
    </row>
    <row r="1846" ht="15">
      <c r="D1846" s="85"/>
    </row>
    <row r="1847" ht="15">
      <c r="D1847" s="85"/>
    </row>
    <row r="1848" ht="15">
      <c r="D1848" s="85"/>
    </row>
    <row r="1849" ht="15">
      <c r="D1849" s="85"/>
    </row>
    <row r="1850" ht="15">
      <c r="D1850" s="85"/>
    </row>
    <row r="1851" ht="15">
      <c r="D1851" s="85"/>
    </row>
    <row r="1852" ht="15">
      <c r="D1852" s="85"/>
    </row>
    <row r="1853" ht="15">
      <c r="D1853" s="85"/>
    </row>
    <row r="1854" ht="15">
      <c r="D1854" s="85"/>
    </row>
    <row r="1855" ht="15">
      <c r="D1855" s="85"/>
    </row>
    <row r="1856" ht="15">
      <c r="D1856" s="85"/>
    </row>
    <row r="1857" ht="15">
      <c r="D1857" s="85"/>
    </row>
    <row r="1858" ht="15">
      <c r="D1858" s="85"/>
    </row>
    <row r="1859" ht="15">
      <c r="D1859" s="85"/>
    </row>
    <row r="1860" ht="15">
      <c r="D1860" s="85"/>
    </row>
    <row r="1861" ht="15">
      <c r="D1861" s="85"/>
    </row>
    <row r="1862" ht="15">
      <c r="D1862" s="85"/>
    </row>
    <row r="1863" ht="15">
      <c r="D1863" s="85"/>
    </row>
    <row r="1864" ht="15">
      <c r="D1864" s="85"/>
    </row>
    <row r="1865" ht="15">
      <c r="D1865" s="85"/>
    </row>
    <row r="1866" ht="15">
      <c r="D1866" s="85"/>
    </row>
    <row r="1867" ht="15">
      <c r="D1867" s="85"/>
    </row>
    <row r="1868" ht="15">
      <c r="D1868" s="85"/>
    </row>
    <row r="1869" ht="15">
      <c r="D1869" s="85"/>
    </row>
    <row r="1870" ht="15">
      <c r="D1870" s="85"/>
    </row>
    <row r="1871" ht="15">
      <c r="D1871" s="85"/>
    </row>
    <row r="1872" ht="15">
      <c r="D1872" s="85"/>
    </row>
    <row r="1873" ht="15">
      <c r="D1873" s="85"/>
    </row>
    <row r="1874" ht="15">
      <c r="D1874" s="85"/>
    </row>
    <row r="1875" ht="15">
      <c r="D1875" s="85"/>
    </row>
    <row r="1876" ht="15">
      <c r="D1876" s="85"/>
    </row>
    <row r="1877" ht="15">
      <c r="D1877" s="85"/>
    </row>
    <row r="1878" ht="15">
      <c r="D1878" s="85"/>
    </row>
    <row r="1879" ht="15">
      <c r="D1879" s="85"/>
    </row>
    <row r="1880" ht="15">
      <c r="D1880" s="85"/>
    </row>
    <row r="1881" ht="15">
      <c r="D1881" s="85"/>
    </row>
    <row r="1882" ht="15">
      <c r="D1882" s="85"/>
    </row>
    <row r="1883" ht="15">
      <c r="D1883" s="85"/>
    </row>
    <row r="1884" ht="15">
      <c r="D1884" s="85"/>
    </row>
    <row r="1885" ht="15">
      <c r="D1885" s="85"/>
    </row>
    <row r="1886" ht="15">
      <c r="D1886" s="85"/>
    </row>
    <row r="1887" ht="15">
      <c r="D1887" s="85"/>
    </row>
    <row r="1888" ht="15">
      <c r="D1888" s="85"/>
    </row>
    <row r="1889" ht="15">
      <c r="D1889" s="85"/>
    </row>
    <row r="1890" ht="15">
      <c r="D1890" s="85"/>
    </row>
    <row r="1891" ht="15">
      <c r="D1891" s="85"/>
    </row>
    <row r="1892" ht="15">
      <c r="D1892" s="85"/>
    </row>
    <row r="1893" ht="15">
      <c r="D1893" s="85"/>
    </row>
    <row r="1894" ht="15">
      <c r="D1894" s="85"/>
    </row>
    <row r="1895" ht="15">
      <c r="D1895" s="85"/>
    </row>
    <row r="1896" ht="15">
      <c r="D1896" s="85"/>
    </row>
    <row r="1897" ht="15">
      <c r="D1897" s="85"/>
    </row>
    <row r="1898" ht="15">
      <c r="D1898" s="85"/>
    </row>
    <row r="1899" ht="15">
      <c r="D1899" s="85"/>
    </row>
    <row r="1900" ht="15">
      <c r="D1900" s="85"/>
    </row>
    <row r="1901" ht="15">
      <c r="D1901" s="85"/>
    </row>
    <row r="1902" ht="15">
      <c r="D1902" s="85"/>
    </row>
    <row r="1903" ht="15">
      <c r="D1903" s="85"/>
    </row>
    <row r="1904" ht="15">
      <c r="D1904" s="85"/>
    </row>
    <row r="1905" ht="15">
      <c r="D1905" s="85"/>
    </row>
    <row r="1906" ht="15">
      <c r="D1906" s="85"/>
    </row>
    <row r="1907" ht="15">
      <c r="D1907" s="85"/>
    </row>
    <row r="1908" ht="15">
      <c r="D1908" s="85"/>
    </row>
    <row r="1909" ht="15">
      <c r="D1909" s="85"/>
    </row>
    <row r="1910" ht="15">
      <c r="D1910" s="85"/>
    </row>
    <row r="1911" ht="15">
      <c r="D1911" s="85"/>
    </row>
    <row r="1912" ht="15">
      <c r="D1912" s="85"/>
    </row>
    <row r="1913" ht="15">
      <c r="D1913" s="85"/>
    </row>
    <row r="1914" ht="15">
      <c r="D1914" s="85"/>
    </row>
    <row r="1915" ht="15">
      <c r="D1915" s="85"/>
    </row>
    <row r="1916" ht="15">
      <c r="D1916" s="85"/>
    </row>
    <row r="1917" ht="15">
      <c r="D1917" s="85"/>
    </row>
    <row r="1918" ht="15">
      <c r="D1918" s="85"/>
    </row>
    <row r="1919" ht="15">
      <c r="D1919" s="85"/>
    </row>
    <row r="1920" ht="15">
      <c r="D1920" s="85"/>
    </row>
    <row r="1921" ht="15">
      <c r="D1921" s="85"/>
    </row>
    <row r="1922" ht="15">
      <c r="D1922" s="85"/>
    </row>
    <row r="1923" ht="15">
      <c r="D1923" s="85"/>
    </row>
    <row r="1924" ht="15">
      <c r="D1924" s="85"/>
    </row>
    <row r="1925" ht="15">
      <c r="D1925" s="85"/>
    </row>
    <row r="1926" ht="15">
      <c r="D1926" s="85"/>
    </row>
    <row r="1927" ht="15">
      <c r="D1927" s="85"/>
    </row>
    <row r="1928" ht="15">
      <c r="D1928" s="85"/>
    </row>
    <row r="1929" ht="15">
      <c r="D1929" s="85"/>
    </row>
    <row r="1930" ht="15">
      <c r="D1930" s="85"/>
    </row>
    <row r="1931" ht="15">
      <c r="D1931" s="85"/>
    </row>
    <row r="1932" ht="15">
      <c r="D1932" s="85"/>
    </row>
    <row r="1933" ht="15">
      <c r="D1933" s="85"/>
    </row>
    <row r="1934" ht="15">
      <c r="D1934" s="85"/>
    </row>
    <row r="1935" ht="15">
      <c r="D1935" s="85"/>
    </row>
    <row r="1936" ht="15">
      <c r="D1936" s="85"/>
    </row>
    <row r="1937" ht="15">
      <c r="D1937" s="85"/>
    </row>
    <row r="1938" ht="15">
      <c r="D1938" s="85"/>
    </row>
    <row r="1939" ht="15">
      <c r="D1939" s="85"/>
    </row>
    <row r="1940" ht="15">
      <c r="D1940" s="85"/>
    </row>
    <row r="1941" ht="15">
      <c r="D1941" s="85"/>
    </row>
    <row r="1942" ht="15">
      <c r="D1942" s="85"/>
    </row>
    <row r="1943" ht="15">
      <c r="D1943" s="85"/>
    </row>
    <row r="1944" ht="15">
      <c r="D1944" s="85"/>
    </row>
    <row r="1945" ht="15">
      <c r="D1945" s="85"/>
    </row>
    <row r="1946" ht="15">
      <c r="D1946" s="85"/>
    </row>
    <row r="1947" ht="15">
      <c r="D1947" s="85"/>
    </row>
    <row r="1948" ht="15">
      <c r="D1948" s="85"/>
    </row>
    <row r="1949" ht="15">
      <c r="D1949" s="85"/>
    </row>
    <row r="1950" ht="15">
      <c r="D1950" s="85"/>
    </row>
    <row r="1951" ht="15">
      <c r="D1951" s="85"/>
    </row>
    <row r="1952" ht="15">
      <c r="D1952" s="85"/>
    </row>
    <row r="1953" ht="15">
      <c r="D1953" s="85"/>
    </row>
    <row r="1954" ht="15">
      <c r="D1954" s="85"/>
    </row>
    <row r="1955" ht="15">
      <c r="D1955" s="85"/>
    </row>
    <row r="1956" ht="15">
      <c r="D1956" s="85"/>
    </row>
    <row r="1957" ht="15">
      <c r="D1957" s="85"/>
    </row>
    <row r="1958" ht="15">
      <c r="D1958" s="85"/>
    </row>
    <row r="1959" ht="15">
      <c r="D1959" s="85"/>
    </row>
    <row r="1960" ht="15">
      <c r="D1960" s="85"/>
    </row>
    <row r="1961" ht="15">
      <c r="D1961" s="85"/>
    </row>
    <row r="1962" ht="15">
      <c r="D1962" s="85"/>
    </row>
    <row r="1963" ht="15">
      <c r="D1963" s="85"/>
    </row>
    <row r="1964" ht="15">
      <c r="D1964" s="85"/>
    </row>
    <row r="1965" ht="15">
      <c r="D1965" s="85"/>
    </row>
    <row r="1966" ht="15">
      <c r="D1966" s="85"/>
    </row>
    <row r="1967" ht="15">
      <c r="D1967" s="85"/>
    </row>
    <row r="1968" ht="15">
      <c r="D1968" s="85"/>
    </row>
    <row r="1969" ht="15">
      <c r="D1969" s="85"/>
    </row>
    <row r="1970" ht="15">
      <c r="D1970" s="85"/>
    </row>
    <row r="1971" ht="15">
      <c r="D1971" s="85"/>
    </row>
    <row r="1972" ht="15">
      <c r="D1972" s="85"/>
    </row>
    <row r="1973" ht="15">
      <c r="D1973" s="85"/>
    </row>
    <row r="1974" ht="15">
      <c r="D1974" s="85"/>
    </row>
    <row r="1975" ht="15">
      <c r="D1975" s="85"/>
    </row>
    <row r="1976" ht="15">
      <c r="D1976" s="85"/>
    </row>
    <row r="1977" ht="15">
      <c r="D1977" s="85"/>
    </row>
    <row r="1978" ht="15">
      <c r="D1978" s="85"/>
    </row>
    <row r="1979" ht="15">
      <c r="D1979" s="85"/>
    </row>
    <row r="1980" ht="15">
      <c r="D1980" s="85"/>
    </row>
    <row r="1981" ht="15">
      <c r="D1981" s="85"/>
    </row>
    <row r="1982" ht="15">
      <c r="D1982" s="85"/>
    </row>
    <row r="1983" ht="15">
      <c r="D1983" s="85"/>
    </row>
    <row r="1984" ht="15">
      <c r="D1984" s="85"/>
    </row>
    <row r="1985" ht="15">
      <c r="D1985" s="85"/>
    </row>
    <row r="1986" ht="15">
      <c r="D1986" s="85"/>
    </row>
    <row r="1987" ht="15">
      <c r="D1987" s="85"/>
    </row>
    <row r="1988" ht="15">
      <c r="D1988" s="85"/>
    </row>
    <row r="1989" ht="15">
      <c r="D1989" s="85"/>
    </row>
    <row r="1990" ht="15">
      <c r="D1990" s="85"/>
    </row>
    <row r="1991" ht="15">
      <c r="D1991" s="85"/>
    </row>
    <row r="1992" ht="15">
      <c r="D1992" s="85"/>
    </row>
    <row r="1993" ht="15">
      <c r="D1993" s="85"/>
    </row>
    <row r="1994" ht="15">
      <c r="D1994" s="85"/>
    </row>
    <row r="1995" ht="15">
      <c r="D1995" s="85"/>
    </row>
    <row r="1996" ht="15">
      <c r="D1996" s="85"/>
    </row>
    <row r="1997" ht="15">
      <c r="D1997" s="85"/>
    </row>
    <row r="1998" ht="15">
      <c r="D1998" s="85"/>
    </row>
    <row r="1999" ht="15">
      <c r="D1999" s="85"/>
    </row>
    <row r="2000" ht="15">
      <c r="D2000" s="85"/>
    </row>
    <row r="2001" ht="15">
      <c r="D2001" s="85"/>
    </row>
    <row r="2002" ht="15">
      <c r="D2002" s="85"/>
    </row>
    <row r="2003" ht="15">
      <c r="D2003" s="85"/>
    </row>
    <row r="2004" ht="15">
      <c r="D2004" s="85"/>
    </row>
    <row r="2005" ht="15">
      <c r="D2005" s="85"/>
    </row>
    <row r="2006" ht="15">
      <c r="D2006" s="85"/>
    </row>
    <row r="2007" ht="15">
      <c r="D2007" s="85"/>
    </row>
    <row r="2008" ht="15">
      <c r="D2008" s="85"/>
    </row>
    <row r="2009" ht="15">
      <c r="D2009" s="85"/>
    </row>
    <row r="2010" ht="15">
      <c r="D2010" s="85"/>
    </row>
    <row r="2011" ht="15">
      <c r="D2011" s="85"/>
    </row>
    <row r="2012" ht="15">
      <c r="D2012" s="85"/>
    </row>
    <row r="2013" ht="15">
      <c r="D2013" s="85"/>
    </row>
    <row r="2014" ht="15">
      <c r="D2014" s="85"/>
    </row>
    <row r="2015" ht="15">
      <c r="D2015" s="85"/>
    </row>
    <row r="2016" ht="15">
      <c r="D2016" s="85"/>
    </row>
    <row r="2017" ht="15">
      <c r="D2017" s="85"/>
    </row>
    <row r="2018" ht="15">
      <c r="D2018" s="85"/>
    </row>
    <row r="2019" ht="15">
      <c r="D2019" s="85"/>
    </row>
    <row r="2020" ht="15">
      <c r="D2020" s="85"/>
    </row>
    <row r="2021" ht="15">
      <c r="D2021" s="85"/>
    </row>
    <row r="2022" ht="15">
      <c r="D2022" s="85"/>
    </row>
    <row r="2023" ht="15">
      <c r="D2023" s="85"/>
    </row>
    <row r="2024" ht="15">
      <c r="D2024" s="85"/>
    </row>
    <row r="2025" ht="15">
      <c r="D2025" s="85"/>
    </row>
    <row r="2026" ht="15">
      <c r="D2026" s="85"/>
    </row>
    <row r="2027" ht="15">
      <c r="D2027" s="85"/>
    </row>
    <row r="2028" ht="15">
      <c r="D2028" s="85"/>
    </row>
    <row r="2029" ht="15">
      <c r="D2029" s="85"/>
    </row>
    <row r="2030" ht="15">
      <c r="D2030" s="85"/>
    </row>
    <row r="2031" ht="15">
      <c r="D2031" s="85"/>
    </row>
    <row r="2032" ht="15">
      <c r="D2032" s="85"/>
    </row>
    <row r="2033" ht="15">
      <c r="D2033" s="85"/>
    </row>
    <row r="2034" ht="15">
      <c r="D2034" s="85"/>
    </row>
    <row r="2035" ht="15">
      <c r="D2035" s="85"/>
    </row>
    <row r="2036" ht="15">
      <c r="D2036" s="85"/>
    </row>
    <row r="2037" ht="15">
      <c r="D2037" s="85"/>
    </row>
    <row r="2038" ht="15">
      <c r="D2038" s="85"/>
    </row>
    <row r="2039" ht="15">
      <c r="D2039" s="85"/>
    </row>
    <row r="2040" ht="15">
      <c r="D2040" s="85"/>
    </row>
    <row r="2041" ht="15">
      <c r="D2041" s="85"/>
    </row>
    <row r="2042" ht="15">
      <c r="D2042" s="85"/>
    </row>
    <row r="2043" ht="15">
      <c r="D2043" s="85"/>
    </row>
    <row r="2044" ht="15">
      <c r="D2044" s="85"/>
    </row>
    <row r="2045" ht="15">
      <c r="D2045" s="85"/>
    </row>
    <row r="2046" ht="15">
      <c r="D2046" s="85"/>
    </row>
    <row r="2047" ht="15">
      <c r="D2047" s="85"/>
    </row>
    <row r="2048" ht="15">
      <c r="D2048" s="85"/>
    </row>
    <row r="2049" ht="15">
      <c r="D2049" s="85"/>
    </row>
    <row r="2050" ht="15">
      <c r="D2050" s="85"/>
    </row>
    <row r="2051" ht="15">
      <c r="D2051" s="85"/>
    </row>
    <row r="2052" ht="15">
      <c r="D2052" s="85"/>
    </row>
    <row r="2053" ht="15">
      <c r="D2053" s="85"/>
    </row>
    <row r="2054" ht="15">
      <c r="D2054" s="85"/>
    </row>
    <row r="2055" ht="15">
      <c r="D2055" s="85"/>
    </row>
    <row r="2056" ht="15">
      <c r="D2056" s="85"/>
    </row>
    <row r="2057" ht="15">
      <c r="D2057" s="85"/>
    </row>
    <row r="2058" ht="15">
      <c r="D2058" s="85"/>
    </row>
    <row r="2059" ht="15">
      <c r="D2059" s="85"/>
    </row>
    <row r="2060" ht="15">
      <c r="D2060" s="85"/>
    </row>
    <row r="2061" ht="15">
      <c r="D2061" s="85"/>
    </row>
    <row r="2062" ht="15">
      <c r="D2062" s="85"/>
    </row>
    <row r="2063" ht="15">
      <c r="D2063" s="85"/>
    </row>
    <row r="2064" ht="15">
      <c r="D2064" s="85"/>
    </row>
    <row r="2065" ht="15">
      <c r="D2065" s="85"/>
    </row>
    <row r="2066" ht="15">
      <c r="D2066" s="85"/>
    </row>
    <row r="2067" ht="15">
      <c r="D2067" s="85"/>
    </row>
    <row r="2068" ht="15">
      <c r="D2068" s="85"/>
    </row>
    <row r="2069" ht="15">
      <c r="D2069" s="85"/>
    </row>
    <row r="2070" ht="15">
      <c r="D2070" s="85"/>
    </row>
    <row r="2071" ht="15">
      <c r="D2071" s="85"/>
    </row>
    <row r="2072" ht="15">
      <c r="D2072" s="85"/>
    </row>
    <row r="2073" ht="15">
      <c r="D2073" s="85"/>
    </row>
    <row r="2074" ht="15">
      <c r="D2074" s="85"/>
    </row>
    <row r="2075" ht="15">
      <c r="D2075" s="85"/>
    </row>
    <row r="2076" ht="15">
      <c r="D2076" s="85"/>
    </row>
    <row r="2077" ht="15">
      <c r="D2077" s="85"/>
    </row>
    <row r="2078" ht="15">
      <c r="D2078" s="85"/>
    </row>
    <row r="2079" ht="15">
      <c r="D2079" s="85"/>
    </row>
    <row r="2080" ht="15">
      <c r="D2080" s="85"/>
    </row>
    <row r="2081" ht="15">
      <c r="D2081" s="85"/>
    </row>
    <row r="2082" ht="15">
      <c r="D2082" s="85"/>
    </row>
    <row r="2083" ht="15">
      <c r="D2083" s="85"/>
    </row>
    <row r="2084" ht="15">
      <c r="D2084" s="85"/>
    </row>
    <row r="2085" ht="15">
      <c r="D2085" s="85"/>
    </row>
    <row r="2086" ht="15">
      <c r="D2086" s="85"/>
    </row>
    <row r="2087" ht="15">
      <c r="D2087" s="85"/>
    </row>
    <row r="2088" ht="15">
      <c r="D2088" s="85"/>
    </row>
    <row r="2089" ht="15">
      <c r="D2089" s="85"/>
    </row>
    <row r="2090" ht="15">
      <c r="D2090" s="85"/>
    </row>
    <row r="2091" ht="15">
      <c r="D2091" s="85"/>
    </row>
    <row r="2092" ht="15">
      <c r="D2092" s="85"/>
    </row>
    <row r="2093" ht="15">
      <c r="D2093" s="85"/>
    </row>
    <row r="2094" ht="15">
      <c r="D2094" s="85"/>
    </row>
    <row r="2095" ht="15">
      <c r="D2095" s="85"/>
    </row>
    <row r="2096" ht="15">
      <c r="D2096" s="85"/>
    </row>
    <row r="2097" ht="15">
      <c r="D2097" s="85"/>
    </row>
    <row r="2098" ht="15">
      <c r="D2098" s="85"/>
    </row>
    <row r="2099" ht="15">
      <c r="D2099" s="85"/>
    </row>
    <row r="2100" ht="15">
      <c r="D2100" s="85"/>
    </row>
    <row r="2101" ht="15">
      <c r="D2101" s="85"/>
    </row>
    <row r="2102" ht="15">
      <c r="D2102" s="85"/>
    </row>
    <row r="2103" ht="15">
      <c r="D2103" s="85"/>
    </row>
    <row r="2104" ht="15">
      <c r="D2104" s="85"/>
    </row>
    <row r="2105" ht="15">
      <c r="D2105" s="85"/>
    </row>
    <row r="2106" ht="15">
      <c r="D2106" s="85"/>
    </row>
    <row r="2107" ht="15">
      <c r="D2107" s="85"/>
    </row>
    <row r="2108" ht="15">
      <c r="D2108" s="85"/>
    </row>
    <row r="2109" ht="15">
      <c r="D2109" s="85"/>
    </row>
    <row r="2110" ht="15">
      <c r="D2110" s="85"/>
    </row>
    <row r="2111" ht="15">
      <c r="D2111" s="85"/>
    </row>
    <row r="2112" ht="15">
      <c r="D2112" s="85"/>
    </row>
    <row r="2113" ht="15">
      <c r="D2113" s="85"/>
    </row>
    <row r="2114" ht="15">
      <c r="D2114" s="85"/>
    </row>
    <row r="2115" ht="15">
      <c r="D2115" s="85"/>
    </row>
    <row r="2116" ht="15">
      <c r="D2116" s="85"/>
    </row>
    <row r="2117" ht="15">
      <c r="D2117" s="85"/>
    </row>
    <row r="2118" ht="15">
      <c r="D2118" s="85"/>
    </row>
    <row r="2119" ht="15">
      <c r="D2119" s="85"/>
    </row>
    <row r="2120" ht="15">
      <c r="D2120" s="85"/>
    </row>
    <row r="2121" ht="15">
      <c r="D2121" s="85"/>
    </row>
    <row r="2122" ht="15">
      <c r="D2122" s="85"/>
    </row>
    <row r="2123" ht="15">
      <c r="D2123" s="85"/>
    </row>
    <row r="2124" ht="15">
      <c r="D2124" s="85"/>
    </row>
    <row r="2125" ht="15">
      <c r="D2125" s="85"/>
    </row>
    <row r="2126" ht="15">
      <c r="D2126" s="85"/>
    </row>
    <row r="2127" ht="15">
      <c r="D2127" s="85"/>
    </row>
    <row r="2128" ht="15">
      <c r="D2128" s="85"/>
    </row>
    <row r="2129" ht="15">
      <c r="D2129" s="85"/>
    </row>
    <row r="2130" ht="15">
      <c r="D2130" s="85"/>
    </row>
    <row r="2131" ht="15">
      <c r="D2131" s="85"/>
    </row>
    <row r="2132" ht="15">
      <c r="D2132" s="85"/>
    </row>
    <row r="2133" ht="15">
      <c r="D2133" s="85"/>
    </row>
    <row r="2134" ht="15">
      <c r="D2134" s="85"/>
    </row>
    <row r="2135" ht="15">
      <c r="D2135" s="85"/>
    </row>
    <row r="2136" ht="15">
      <c r="D2136" s="85"/>
    </row>
    <row r="2137" ht="15">
      <c r="D2137" s="85"/>
    </row>
    <row r="2138" ht="15">
      <c r="D2138" s="85"/>
    </row>
    <row r="2139" ht="15">
      <c r="D2139" s="85"/>
    </row>
    <row r="2140" ht="15">
      <c r="D2140" s="85"/>
    </row>
    <row r="2141" ht="15">
      <c r="D2141" s="85"/>
    </row>
    <row r="2142" ht="15">
      <c r="D2142" s="85"/>
    </row>
    <row r="2143" ht="15">
      <c r="D2143" s="85"/>
    </row>
    <row r="2144" ht="15">
      <c r="D2144" s="85"/>
    </row>
    <row r="2145" ht="15">
      <c r="D2145" s="85"/>
    </row>
    <row r="2146" ht="15">
      <c r="D2146" s="85"/>
    </row>
    <row r="2147" ht="15">
      <c r="D2147" s="85"/>
    </row>
    <row r="2148" ht="15">
      <c r="D2148" s="85"/>
    </row>
    <row r="2149" ht="15">
      <c r="D2149" s="85"/>
    </row>
    <row r="2150" ht="15">
      <c r="D2150" s="85"/>
    </row>
    <row r="2151" ht="15">
      <c r="D2151" s="85"/>
    </row>
    <row r="2152" ht="15">
      <c r="D2152" s="85"/>
    </row>
    <row r="2153" ht="15">
      <c r="D2153" s="85"/>
    </row>
    <row r="2154" ht="15">
      <c r="D2154" s="85"/>
    </row>
    <row r="2155" ht="15">
      <c r="D2155" s="85"/>
    </row>
    <row r="2156" ht="15">
      <c r="D2156" s="85"/>
    </row>
    <row r="2157" ht="15">
      <c r="D2157" s="85"/>
    </row>
    <row r="2158" ht="15">
      <c r="D2158" s="85"/>
    </row>
    <row r="2159" ht="15">
      <c r="D2159" s="85"/>
    </row>
    <row r="2160" ht="15">
      <c r="D2160" s="85"/>
    </row>
    <row r="2161" ht="15">
      <c r="D2161" s="85"/>
    </row>
    <row r="2162" ht="15">
      <c r="D2162" s="85"/>
    </row>
    <row r="2163" ht="15">
      <c r="D2163" s="85"/>
    </row>
    <row r="2164" ht="15">
      <c r="D2164" s="85"/>
    </row>
    <row r="2165" ht="15">
      <c r="D2165" s="85"/>
    </row>
    <row r="2166" ht="15">
      <c r="D2166" s="85"/>
    </row>
    <row r="2167" ht="15">
      <c r="D2167" s="85"/>
    </row>
    <row r="2168" ht="15">
      <c r="D2168" s="85"/>
    </row>
    <row r="2169" ht="15">
      <c r="D2169" s="85"/>
    </row>
    <row r="2170" ht="15">
      <c r="D2170" s="85"/>
    </row>
    <row r="2171" ht="15">
      <c r="D2171" s="85"/>
    </row>
    <row r="2172" ht="15">
      <c r="D2172" s="85"/>
    </row>
    <row r="2173" ht="15">
      <c r="D2173" s="85"/>
    </row>
    <row r="2174" ht="15">
      <c r="D2174" s="85"/>
    </row>
    <row r="2175" ht="15">
      <c r="D2175" s="85"/>
    </row>
    <row r="2176" ht="15">
      <c r="D2176" s="85"/>
    </row>
    <row r="2177" ht="15">
      <c r="D2177" s="85"/>
    </row>
    <row r="2178" ht="15">
      <c r="D2178" s="85"/>
    </row>
    <row r="2179" ht="15">
      <c r="D2179" s="85"/>
    </row>
    <row r="2180" ht="15">
      <c r="D2180" s="85"/>
    </row>
    <row r="2181" ht="15">
      <c r="D2181" s="85"/>
    </row>
    <row r="2182" ht="15">
      <c r="D2182" s="85"/>
    </row>
    <row r="2183" ht="15">
      <c r="D2183" s="85"/>
    </row>
    <row r="2184" ht="15">
      <c r="D2184" s="85"/>
    </row>
    <row r="2185" ht="15">
      <c r="D2185" s="85"/>
    </row>
    <row r="2186" ht="15">
      <c r="D2186" s="85"/>
    </row>
    <row r="2187" ht="15">
      <c r="D2187" s="85"/>
    </row>
    <row r="2188" ht="15">
      <c r="D2188" s="85"/>
    </row>
    <row r="2189" ht="15">
      <c r="D2189" s="85"/>
    </row>
    <row r="2190" ht="15">
      <c r="D2190" s="85"/>
    </row>
    <row r="2191" ht="15">
      <c r="D2191" s="85"/>
    </row>
    <row r="2192" ht="15">
      <c r="D2192" s="85"/>
    </row>
    <row r="2193" ht="15">
      <c r="D2193" s="85"/>
    </row>
    <row r="2194" ht="15">
      <c r="D2194" s="85"/>
    </row>
    <row r="2195" ht="15">
      <c r="D2195" s="85"/>
    </row>
    <row r="2196" ht="15">
      <c r="D2196" s="85"/>
    </row>
    <row r="2197" ht="15">
      <c r="D2197" s="85"/>
    </row>
    <row r="2198" ht="15">
      <c r="D2198" s="85"/>
    </row>
    <row r="2199" ht="15">
      <c r="D2199" s="85"/>
    </row>
    <row r="2200" ht="15">
      <c r="D2200" s="85"/>
    </row>
    <row r="2201" ht="15">
      <c r="D2201" s="85"/>
    </row>
    <row r="2202" ht="15">
      <c r="D2202" s="85"/>
    </row>
    <row r="2203" ht="15">
      <c r="D2203" s="85"/>
    </row>
    <row r="2204" ht="15">
      <c r="D2204" s="85"/>
    </row>
    <row r="2205" ht="15">
      <c r="D2205" s="85"/>
    </row>
    <row r="2206" ht="15">
      <c r="D2206" s="85"/>
    </row>
    <row r="2207" ht="15">
      <c r="D2207" s="85"/>
    </row>
    <row r="2208" ht="15">
      <c r="D2208" s="85"/>
    </row>
    <row r="2209" ht="15">
      <c r="D2209" s="85"/>
    </row>
    <row r="2210" ht="15">
      <c r="D2210" s="85"/>
    </row>
    <row r="2211" ht="15">
      <c r="D2211" s="85"/>
    </row>
    <row r="2212" ht="15">
      <c r="D2212" s="85"/>
    </row>
    <row r="2213" ht="15">
      <c r="D2213" s="85"/>
    </row>
    <row r="2214" ht="15">
      <c r="D2214" s="85"/>
    </row>
    <row r="2215" ht="15">
      <c r="D2215" s="85"/>
    </row>
    <row r="2216" ht="15">
      <c r="D2216" s="85"/>
    </row>
    <row r="2217" ht="15">
      <c r="D2217" s="85"/>
    </row>
    <row r="2218" ht="15">
      <c r="D2218" s="85"/>
    </row>
    <row r="2219" ht="15">
      <c r="D2219" s="85"/>
    </row>
    <row r="2220" ht="15">
      <c r="D2220" s="85"/>
    </row>
    <row r="2221" ht="15">
      <c r="D2221" s="85"/>
    </row>
    <row r="2222" ht="15">
      <c r="D2222" s="85"/>
    </row>
    <row r="2223" ht="15">
      <c r="D2223" s="85"/>
    </row>
    <row r="2224" ht="15">
      <c r="D2224" s="85"/>
    </row>
    <row r="2225" ht="15">
      <c r="D2225" s="85"/>
    </row>
    <row r="2226" ht="15">
      <c r="D2226" s="85"/>
    </row>
    <row r="2227" ht="15">
      <c r="D2227" s="85"/>
    </row>
    <row r="2228" ht="15">
      <c r="D2228" s="85"/>
    </row>
    <row r="2229" ht="15">
      <c r="D2229" s="85"/>
    </row>
    <row r="2230" ht="15">
      <c r="D2230" s="85"/>
    </row>
    <row r="2231" ht="15">
      <c r="D2231" s="85"/>
    </row>
    <row r="2232" ht="15">
      <c r="D2232" s="85"/>
    </row>
    <row r="2233" ht="15">
      <c r="D2233" s="85"/>
    </row>
    <row r="2234" ht="15">
      <c r="D2234" s="85"/>
    </row>
    <row r="2235" ht="15">
      <c r="D2235" s="85"/>
    </row>
    <row r="2236" ht="15">
      <c r="D2236" s="85"/>
    </row>
    <row r="2237" ht="15">
      <c r="D2237" s="85"/>
    </row>
    <row r="2238" ht="15">
      <c r="D2238" s="85"/>
    </row>
    <row r="2239" ht="15">
      <c r="D2239" s="85"/>
    </row>
    <row r="2240" ht="15">
      <c r="D2240" s="85"/>
    </row>
    <row r="2241" ht="15">
      <c r="D2241" s="85"/>
    </row>
    <row r="2242" ht="15">
      <c r="D2242" s="85"/>
    </row>
    <row r="2243" ht="15">
      <c r="D2243" s="85"/>
    </row>
    <row r="2244" ht="15">
      <c r="D2244" s="85"/>
    </row>
    <row r="2245" ht="15">
      <c r="D2245" s="85"/>
    </row>
    <row r="2246" ht="15">
      <c r="D2246" s="85"/>
    </row>
    <row r="2247" ht="15">
      <c r="D2247" s="85"/>
    </row>
    <row r="2248" ht="15">
      <c r="D2248" s="85"/>
    </row>
    <row r="2249" ht="15">
      <c r="D2249" s="85"/>
    </row>
    <row r="2250" ht="15">
      <c r="D2250" s="85"/>
    </row>
    <row r="2251" ht="15">
      <c r="D2251" s="85"/>
    </row>
    <row r="2252" ht="15">
      <c r="D2252" s="85"/>
    </row>
    <row r="2253" ht="15">
      <c r="D2253" s="85"/>
    </row>
    <row r="2254" ht="15">
      <c r="D2254" s="85"/>
    </row>
    <row r="2255" ht="15">
      <c r="D2255" s="85"/>
    </row>
    <row r="2256" ht="15">
      <c r="D2256" s="85"/>
    </row>
    <row r="2257" ht="15">
      <c r="D2257" s="85"/>
    </row>
    <row r="2258" ht="15">
      <c r="D2258" s="85"/>
    </row>
    <row r="2259" ht="15">
      <c r="D2259" s="85"/>
    </row>
    <row r="2260" ht="15">
      <c r="D2260" s="85"/>
    </row>
    <row r="2261" ht="15">
      <c r="D2261" s="85"/>
    </row>
    <row r="2262" ht="15">
      <c r="D2262" s="85"/>
    </row>
    <row r="2263" ht="15">
      <c r="D2263" s="85"/>
    </row>
    <row r="2264" ht="15">
      <c r="D2264" s="85"/>
    </row>
    <row r="2265" ht="15">
      <c r="D2265" s="85"/>
    </row>
    <row r="2266" ht="15">
      <c r="D2266" s="85"/>
    </row>
    <row r="2267" ht="15">
      <c r="D2267" s="85"/>
    </row>
    <row r="2268" ht="15">
      <c r="D2268" s="85"/>
    </row>
    <row r="2269" ht="15">
      <c r="D2269" s="85"/>
    </row>
    <row r="2270" ht="15">
      <c r="D2270" s="85"/>
    </row>
    <row r="2271" ht="15">
      <c r="D2271" s="85"/>
    </row>
    <row r="2272" ht="15">
      <c r="D2272" s="85"/>
    </row>
    <row r="2273" ht="15">
      <c r="D2273" s="85"/>
    </row>
    <row r="2274" ht="15">
      <c r="D2274" s="85"/>
    </row>
    <row r="2275" ht="15">
      <c r="D2275" s="85"/>
    </row>
    <row r="2276" ht="15">
      <c r="D2276" s="85"/>
    </row>
    <row r="2277" ht="15">
      <c r="D2277" s="85"/>
    </row>
    <row r="2278" ht="15">
      <c r="D2278" s="85"/>
    </row>
    <row r="2279" ht="15">
      <c r="D2279" s="85"/>
    </row>
    <row r="2280" ht="15">
      <c r="D2280" s="85"/>
    </row>
    <row r="2281" ht="15">
      <c r="D2281" s="85"/>
    </row>
    <row r="2282" ht="15">
      <c r="D2282" s="85"/>
    </row>
    <row r="2283" ht="15">
      <c r="D2283" s="85"/>
    </row>
    <row r="2284" ht="15">
      <c r="D2284" s="85"/>
    </row>
    <row r="2285" ht="15">
      <c r="D2285" s="85"/>
    </row>
    <row r="2286" ht="15">
      <c r="D2286" s="85"/>
    </row>
    <row r="2287" ht="15">
      <c r="D2287" s="85"/>
    </row>
    <row r="2288" ht="15">
      <c r="D2288" s="85"/>
    </row>
    <row r="2289" ht="15">
      <c r="D2289" s="85"/>
    </row>
    <row r="2290" ht="15">
      <c r="D2290" s="85"/>
    </row>
    <row r="2291" ht="15">
      <c r="D2291" s="85"/>
    </row>
    <row r="2292" ht="15">
      <c r="D2292" s="85"/>
    </row>
    <row r="2293" ht="15">
      <c r="D2293" s="85"/>
    </row>
    <row r="2294" ht="15">
      <c r="D2294" s="85"/>
    </row>
    <row r="2295" ht="15">
      <c r="D2295" s="85"/>
    </row>
    <row r="2296" ht="15">
      <c r="D2296" s="85"/>
    </row>
    <row r="2297" ht="15">
      <c r="D2297" s="85"/>
    </row>
    <row r="2298" ht="15">
      <c r="D2298" s="85"/>
    </row>
    <row r="2299" ht="15">
      <c r="D2299" s="85"/>
    </row>
    <row r="2300" ht="15">
      <c r="D2300" s="85"/>
    </row>
    <row r="2301" ht="15">
      <c r="D2301" s="85"/>
    </row>
    <row r="2302" ht="15">
      <c r="D2302" s="85"/>
    </row>
    <row r="2303" ht="15">
      <c r="D2303" s="85"/>
    </row>
    <row r="2304" ht="15">
      <c r="D2304" s="85"/>
    </row>
    <row r="2305" ht="15">
      <c r="D2305" s="85"/>
    </row>
    <row r="2306" ht="15">
      <c r="D2306" s="85"/>
    </row>
    <row r="2307" ht="15">
      <c r="D2307" s="85"/>
    </row>
    <row r="2308" ht="15">
      <c r="D2308" s="85"/>
    </row>
    <row r="2309" ht="15">
      <c r="D2309" s="85"/>
    </row>
    <row r="2310" ht="15">
      <c r="D2310" s="85"/>
    </row>
    <row r="2311" ht="15">
      <c r="D2311" s="85"/>
    </row>
    <row r="2312" ht="15">
      <c r="D2312" s="85"/>
    </row>
    <row r="2313" ht="15">
      <c r="D2313" s="85"/>
    </row>
    <row r="2314" ht="15">
      <c r="D2314" s="85"/>
    </row>
    <row r="2315" ht="15">
      <c r="D2315" s="85"/>
    </row>
    <row r="2316" ht="15">
      <c r="D2316" s="85"/>
    </row>
    <row r="2317" ht="15">
      <c r="D2317" s="85"/>
    </row>
    <row r="2318" ht="15">
      <c r="D2318" s="85"/>
    </row>
    <row r="2319" ht="15">
      <c r="D2319" s="85"/>
    </row>
    <row r="2320" ht="15">
      <c r="D2320" s="85"/>
    </row>
    <row r="2321" ht="15">
      <c r="D2321" s="85"/>
    </row>
    <row r="2322" ht="15">
      <c r="D2322" s="85"/>
    </row>
    <row r="2323" ht="15">
      <c r="D2323" s="85"/>
    </row>
    <row r="2324" ht="15">
      <c r="D2324" s="85"/>
    </row>
    <row r="2325" ht="15">
      <c r="D2325" s="85"/>
    </row>
    <row r="2326" ht="15">
      <c r="D2326" s="85"/>
    </row>
    <row r="2327" ht="15">
      <c r="D2327" s="85"/>
    </row>
    <row r="2328" ht="15">
      <c r="D2328" s="85"/>
    </row>
    <row r="2329" ht="15">
      <c r="D2329" s="85"/>
    </row>
    <row r="2330" ht="15">
      <c r="D2330" s="85"/>
    </row>
    <row r="2331" ht="15">
      <c r="D2331" s="85"/>
    </row>
    <row r="2332" ht="15">
      <c r="D2332" s="85"/>
    </row>
    <row r="2333" ht="15">
      <c r="D2333" s="85"/>
    </row>
    <row r="2334" ht="15">
      <c r="D2334" s="85"/>
    </row>
    <row r="2335" ht="15">
      <c r="D2335" s="85"/>
    </row>
    <row r="2336" ht="15">
      <c r="D2336" s="85"/>
    </row>
    <row r="2337" ht="15">
      <c r="D2337" s="85"/>
    </row>
    <row r="2338" ht="15">
      <c r="D2338" s="85"/>
    </row>
    <row r="2339" ht="15">
      <c r="D2339" s="85"/>
    </row>
    <row r="2340" ht="15">
      <c r="D2340" s="85"/>
    </row>
    <row r="2341" ht="15">
      <c r="D2341" s="85"/>
    </row>
    <row r="2342" ht="15">
      <c r="D2342" s="85"/>
    </row>
    <row r="2343" ht="15">
      <c r="D2343" s="85"/>
    </row>
    <row r="2344" ht="15">
      <c r="D2344" s="85"/>
    </row>
    <row r="2345" ht="15">
      <c r="D2345" s="85"/>
    </row>
    <row r="2346" ht="15">
      <c r="D2346" s="85"/>
    </row>
    <row r="2347" ht="15">
      <c r="D2347" s="85"/>
    </row>
    <row r="2348" ht="15">
      <c r="D2348" s="85"/>
    </row>
    <row r="2349" ht="15">
      <c r="D2349" s="85"/>
    </row>
    <row r="2350" ht="15">
      <c r="D2350" s="85"/>
    </row>
    <row r="2351" ht="15">
      <c r="D2351" s="85"/>
    </row>
    <row r="2352" ht="15">
      <c r="D2352" s="85"/>
    </row>
    <row r="2353" ht="15">
      <c r="D2353" s="85"/>
    </row>
    <row r="2354" ht="15">
      <c r="D2354" s="85"/>
    </row>
    <row r="2355" ht="15">
      <c r="D2355" s="85"/>
    </row>
    <row r="2356" ht="15">
      <c r="D2356" s="85"/>
    </row>
    <row r="2357" ht="15">
      <c r="D2357" s="85"/>
    </row>
    <row r="2358" ht="15">
      <c r="D2358" s="85"/>
    </row>
    <row r="2359" ht="15">
      <c r="D2359" s="85"/>
    </row>
    <row r="2360" ht="15">
      <c r="D2360" s="85"/>
    </row>
    <row r="2361" ht="15">
      <c r="D2361" s="85"/>
    </row>
    <row r="2362" ht="15">
      <c r="D2362" s="85"/>
    </row>
    <row r="2363" ht="15">
      <c r="D2363" s="85"/>
    </row>
    <row r="2364" ht="15">
      <c r="D2364" s="85"/>
    </row>
    <row r="2365" ht="15">
      <c r="D2365" s="85"/>
    </row>
    <row r="2366" ht="15">
      <c r="D2366" s="85"/>
    </row>
    <row r="2367" ht="15">
      <c r="D2367" s="85"/>
    </row>
    <row r="2368" ht="15">
      <c r="D2368" s="85"/>
    </row>
    <row r="2369" ht="15">
      <c r="D2369" s="85"/>
    </row>
    <row r="2370" ht="15">
      <c r="D2370" s="85"/>
    </row>
    <row r="2371" ht="15">
      <c r="D2371" s="85"/>
    </row>
    <row r="2372" ht="15">
      <c r="D2372" s="85"/>
    </row>
    <row r="2373" ht="15">
      <c r="D2373" s="85"/>
    </row>
    <row r="2374" ht="15">
      <c r="D2374" s="85"/>
    </row>
    <row r="2375" ht="15">
      <c r="D2375" s="85"/>
    </row>
    <row r="2376" ht="15">
      <c r="D2376" s="85"/>
    </row>
    <row r="2377" ht="15">
      <c r="D2377" s="85"/>
    </row>
    <row r="2378" ht="15">
      <c r="D2378" s="85"/>
    </row>
    <row r="2379" ht="15">
      <c r="D2379" s="85"/>
    </row>
    <row r="2380" ht="15">
      <c r="D2380" s="85"/>
    </row>
    <row r="2381" ht="15">
      <c r="D2381" s="85"/>
    </row>
    <row r="2382" ht="15">
      <c r="D2382" s="85"/>
    </row>
    <row r="2383" ht="15">
      <c r="D2383" s="85"/>
    </row>
    <row r="2384" ht="15">
      <c r="D2384" s="85"/>
    </row>
    <row r="2385" ht="15">
      <c r="D2385" s="85"/>
    </row>
    <row r="2386" ht="15">
      <c r="D2386" s="85"/>
    </row>
    <row r="2387" ht="15">
      <c r="D2387" s="85"/>
    </row>
    <row r="2388" ht="15">
      <c r="D2388" s="85"/>
    </row>
    <row r="2389" ht="15">
      <c r="D2389" s="85"/>
    </row>
    <row r="2390" ht="15">
      <c r="D2390" s="85"/>
    </row>
    <row r="2391" ht="15">
      <c r="D2391" s="85"/>
    </row>
    <row r="2392" ht="15">
      <c r="D2392" s="85"/>
    </row>
    <row r="2393" ht="15">
      <c r="D2393" s="85"/>
    </row>
    <row r="2394" ht="15">
      <c r="D2394" s="85"/>
    </row>
    <row r="2395" ht="15">
      <c r="D2395" s="85"/>
    </row>
    <row r="2396" ht="15">
      <c r="D2396" s="85"/>
    </row>
    <row r="2397" ht="15">
      <c r="D2397" s="85"/>
    </row>
    <row r="2398" ht="15">
      <c r="D2398" s="85"/>
    </row>
    <row r="2399" ht="15">
      <c r="D2399" s="85"/>
    </row>
    <row r="2400" ht="15">
      <c r="D2400" s="85"/>
    </row>
    <row r="2401" ht="15">
      <c r="D2401" s="85"/>
    </row>
    <row r="2402" ht="15">
      <c r="D2402" s="85"/>
    </row>
    <row r="2403" ht="15">
      <c r="D2403" s="85"/>
    </row>
    <row r="2404" ht="15">
      <c r="D2404" s="85"/>
    </row>
    <row r="2405" ht="15">
      <c r="D2405" s="85"/>
    </row>
    <row r="2406" ht="15">
      <c r="D2406" s="85"/>
    </row>
    <row r="2407" ht="15">
      <c r="D2407" s="85"/>
    </row>
    <row r="2408" ht="15">
      <c r="D2408" s="85"/>
    </row>
    <row r="2409" ht="15">
      <c r="D2409" s="85"/>
    </row>
    <row r="2410" ht="15">
      <c r="D2410" s="85"/>
    </row>
    <row r="2411" ht="15">
      <c r="D2411" s="85"/>
    </row>
    <row r="2412" ht="15">
      <c r="D2412" s="85"/>
    </row>
    <row r="2413" ht="15">
      <c r="D2413" s="85"/>
    </row>
    <row r="2414" ht="15">
      <c r="D2414" s="85"/>
    </row>
    <row r="2415" ht="15">
      <c r="D2415" s="85"/>
    </row>
    <row r="2416" ht="15">
      <c r="D2416" s="85"/>
    </row>
    <row r="2417" ht="15">
      <c r="D2417" s="85"/>
    </row>
    <row r="2418" ht="15">
      <c r="D2418" s="85"/>
    </row>
    <row r="2419" ht="15">
      <c r="D2419" s="85"/>
    </row>
    <row r="2420" ht="15">
      <c r="D2420" s="85"/>
    </row>
    <row r="2421" ht="15">
      <c r="D2421" s="85"/>
    </row>
    <row r="2422" ht="15">
      <c r="D2422" s="85"/>
    </row>
    <row r="2423" ht="15">
      <c r="D2423" s="85"/>
    </row>
    <row r="2424" ht="15">
      <c r="D2424" s="85"/>
    </row>
    <row r="2425" ht="15">
      <c r="D2425" s="85"/>
    </row>
    <row r="2426" ht="15">
      <c r="D2426" s="85"/>
    </row>
    <row r="2427" ht="15">
      <c r="D2427" s="85"/>
    </row>
    <row r="2428" ht="15">
      <c r="D2428" s="85"/>
    </row>
    <row r="2429" ht="15">
      <c r="D2429" s="85"/>
    </row>
    <row r="2430" ht="15">
      <c r="D2430" s="85"/>
    </row>
    <row r="2431" ht="15">
      <c r="D2431" s="85"/>
    </row>
    <row r="2432" ht="15">
      <c r="D2432" s="85"/>
    </row>
    <row r="2433" ht="15">
      <c r="D2433" s="85"/>
    </row>
    <row r="2434" ht="15">
      <c r="D2434" s="85"/>
    </row>
    <row r="2435" ht="15">
      <c r="D2435" s="85"/>
    </row>
    <row r="2436" ht="15">
      <c r="D2436" s="85"/>
    </row>
    <row r="2437" ht="15">
      <c r="D2437" s="85"/>
    </row>
    <row r="2438" ht="15">
      <c r="D2438" s="85"/>
    </row>
    <row r="2439" ht="15">
      <c r="D2439" s="85"/>
    </row>
    <row r="2440" ht="15">
      <c r="D2440" s="85"/>
    </row>
    <row r="2441" ht="15">
      <c r="D2441" s="85"/>
    </row>
    <row r="2442" ht="15">
      <c r="D2442" s="85"/>
    </row>
    <row r="2443" ht="15">
      <c r="D2443" s="85"/>
    </row>
    <row r="2444" ht="15">
      <c r="D2444" s="85"/>
    </row>
    <row r="2445" ht="15">
      <c r="D2445" s="85"/>
    </row>
    <row r="2446" ht="15">
      <c r="D2446" s="85"/>
    </row>
    <row r="2447" ht="15">
      <c r="D2447" s="85"/>
    </row>
    <row r="2448" ht="15">
      <c r="D2448" s="85"/>
    </row>
    <row r="2449" ht="15">
      <c r="D2449" s="85"/>
    </row>
    <row r="2450" ht="15">
      <c r="D2450" s="85"/>
    </row>
    <row r="2451" ht="15">
      <c r="D2451" s="85"/>
    </row>
    <row r="2452" ht="15">
      <c r="D2452" s="85"/>
    </row>
    <row r="2453" ht="15">
      <c r="D2453" s="85"/>
    </row>
    <row r="2454" ht="15">
      <c r="D2454" s="85"/>
    </row>
    <row r="2455" ht="15">
      <c r="D2455" s="85"/>
    </row>
    <row r="2456" ht="15">
      <c r="D2456" s="85"/>
    </row>
    <row r="2457" ht="15">
      <c r="D2457" s="85"/>
    </row>
    <row r="2458" ht="15">
      <c r="D2458" s="85"/>
    </row>
    <row r="2459" ht="15">
      <c r="D2459" s="85"/>
    </row>
    <row r="2460" ht="15">
      <c r="D2460" s="85"/>
    </row>
    <row r="2461" ht="15">
      <c r="D2461" s="85"/>
    </row>
    <row r="2462" ht="15">
      <c r="D2462" s="85"/>
    </row>
    <row r="2463" ht="15">
      <c r="D2463" s="85"/>
    </row>
    <row r="2464" ht="15">
      <c r="D2464" s="85"/>
    </row>
    <row r="2465" ht="15">
      <c r="D2465" s="85"/>
    </row>
    <row r="2466" ht="15">
      <c r="D2466" s="85"/>
    </row>
    <row r="2467" ht="15">
      <c r="D2467" s="85"/>
    </row>
    <row r="2468" ht="15">
      <c r="D2468" s="85"/>
    </row>
    <row r="2469" ht="15">
      <c r="D2469" s="85"/>
    </row>
    <row r="2470" ht="15">
      <c r="D2470" s="85"/>
    </row>
    <row r="2471" ht="15">
      <c r="D2471" s="85"/>
    </row>
    <row r="2472" ht="15">
      <c r="D2472" s="85"/>
    </row>
    <row r="2473" ht="15">
      <c r="D2473" s="85"/>
    </row>
    <row r="2474" ht="15">
      <c r="D2474" s="85"/>
    </row>
    <row r="2475" ht="15">
      <c r="D2475" s="85"/>
    </row>
    <row r="2476" ht="15">
      <c r="D2476" s="85"/>
    </row>
    <row r="2477" ht="15">
      <c r="D2477" s="85"/>
    </row>
    <row r="2478" ht="15">
      <c r="D2478" s="85"/>
    </row>
    <row r="2479" ht="15">
      <c r="D2479" s="85"/>
    </row>
    <row r="2480" ht="15">
      <c r="D2480" s="85"/>
    </row>
    <row r="2481" ht="15">
      <c r="D2481" s="85"/>
    </row>
    <row r="2482" ht="15">
      <c r="D2482" s="85"/>
    </row>
    <row r="2483" ht="15">
      <c r="D2483" s="85"/>
    </row>
    <row r="2484" ht="15">
      <c r="D2484" s="85"/>
    </row>
    <row r="2485" ht="15">
      <c r="D2485" s="85"/>
    </row>
    <row r="2486" ht="15">
      <c r="D2486" s="85"/>
    </row>
    <row r="2487" ht="15">
      <c r="D2487" s="85"/>
    </row>
    <row r="2488" ht="15">
      <c r="D2488" s="85"/>
    </row>
    <row r="2489" ht="15">
      <c r="D2489" s="85"/>
    </row>
    <row r="2490" ht="15">
      <c r="D2490" s="85"/>
    </row>
    <row r="2491" ht="15">
      <c r="D2491" s="85"/>
    </row>
    <row r="2492" ht="15">
      <c r="D2492" s="85"/>
    </row>
    <row r="2493" ht="15">
      <c r="D2493" s="85"/>
    </row>
    <row r="2494" ht="15">
      <c r="D2494" s="85"/>
    </row>
    <row r="2495" ht="15">
      <c r="D2495" s="85"/>
    </row>
    <row r="2496" ht="15">
      <c r="D2496" s="85"/>
    </row>
    <row r="2497" ht="15">
      <c r="D2497" s="85"/>
    </row>
    <row r="2498" ht="15">
      <c r="D2498" s="85"/>
    </row>
    <row r="2499" ht="15">
      <c r="D2499" s="85"/>
    </row>
    <row r="2500" ht="15">
      <c r="D2500" s="85"/>
    </row>
    <row r="2501" ht="15">
      <c r="D2501" s="85"/>
    </row>
    <row r="2502" ht="15">
      <c r="D2502" s="85"/>
    </row>
    <row r="2503" ht="15">
      <c r="D2503" s="85"/>
    </row>
    <row r="2504" ht="15">
      <c r="D2504" s="85"/>
    </row>
    <row r="2505" ht="15">
      <c r="D2505" s="85"/>
    </row>
    <row r="2506" ht="15">
      <c r="D2506" s="85"/>
    </row>
    <row r="2507" ht="15">
      <c r="D2507" s="85"/>
    </row>
    <row r="2508" ht="15">
      <c r="D2508" s="85"/>
    </row>
    <row r="2509" ht="15">
      <c r="D2509" s="85"/>
    </row>
    <row r="2510" ht="15">
      <c r="D2510" s="85"/>
    </row>
    <row r="2511" ht="15">
      <c r="D2511" s="85"/>
    </row>
    <row r="2512" ht="15">
      <c r="D2512" s="85"/>
    </row>
    <row r="2513" ht="15">
      <c r="D2513" s="85"/>
    </row>
    <row r="2514" ht="15">
      <c r="D2514" s="85"/>
    </row>
    <row r="2515" ht="15">
      <c r="D2515" s="85"/>
    </row>
    <row r="2516" ht="15">
      <c r="D2516" s="85"/>
    </row>
    <row r="2517" ht="15">
      <c r="D2517" s="85"/>
    </row>
    <row r="2518" ht="15">
      <c r="D2518" s="85"/>
    </row>
    <row r="2519" ht="15">
      <c r="D2519" s="85"/>
    </row>
    <row r="2520" ht="15">
      <c r="D2520" s="85"/>
    </row>
    <row r="2521" ht="15">
      <c r="D2521" s="85"/>
    </row>
    <row r="2522" ht="15">
      <c r="D2522" s="85"/>
    </row>
    <row r="2523" ht="15">
      <c r="D2523" s="85"/>
    </row>
    <row r="2524" ht="15">
      <c r="D2524" s="85"/>
    </row>
    <row r="2525" ht="15">
      <c r="D2525" s="85"/>
    </row>
    <row r="2526" ht="15">
      <c r="D2526" s="85"/>
    </row>
    <row r="2527" ht="15">
      <c r="D2527" s="85"/>
    </row>
    <row r="2528" ht="15">
      <c r="D2528" s="85"/>
    </row>
    <row r="2529" ht="15">
      <c r="D2529" s="85"/>
    </row>
    <row r="2530" ht="15">
      <c r="D2530" s="85"/>
    </row>
    <row r="2531" ht="15">
      <c r="D2531" s="85"/>
    </row>
    <row r="2532" ht="15">
      <c r="D2532" s="85"/>
    </row>
    <row r="2533" ht="15">
      <c r="D2533" s="85"/>
    </row>
    <row r="2534" ht="15">
      <c r="D2534" s="85"/>
    </row>
    <row r="2535" ht="15">
      <c r="D2535" s="85"/>
    </row>
    <row r="2536" ht="15">
      <c r="D2536" s="85"/>
    </row>
    <row r="2537" ht="15">
      <c r="D2537" s="85"/>
    </row>
    <row r="2538" ht="15">
      <c r="D2538" s="85"/>
    </row>
    <row r="2539" ht="15">
      <c r="D2539" s="85"/>
    </row>
    <row r="2540" ht="15">
      <c r="D2540" s="85"/>
    </row>
    <row r="2541" ht="15">
      <c r="D2541" s="85"/>
    </row>
    <row r="2542" ht="15">
      <c r="D2542" s="85"/>
    </row>
    <row r="2543" ht="15">
      <c r="D2543" s="85"/>
    </row>
    <row r="2544" ht="15">
      <c r="D2544" s="85"/>
    </row>
    <row r="2545" ht="15">
      <c r="D2545" s="85"/>
    </row>
    <row r="2546" ht="15">
      <c r="D2546" s="85"/>
    </row>
    <row r="2547" ht="15">
      <c r="D2547" s="85"/>
    </row>
    <row r="2548" ht="15">
      <c r="D2548" s="85"/>
    </row>
    <row r="2549" ht="15">
      <c r="D2549" s="85"/>
    </row>
    <row r="2550" ht="15">
      <c r="D2550" s="85"/>
    </row>
    <row r="2551" ht="15">
      <c r="D2551" s="85"/>
    </row>
    <row r="2552" ht="15">
      <c r="D2552" s="85"/>
    </row>
    <row r="2553" ht="15">
      <c r="D2553" s="85"/>
    </row>
    <row r="2554" ht="15">
      <c r="D2554" s="85"/>
    </row>
    <row r="2555" ht="15">
      <c r="D2555" s="85"/>
    </row>
    <row r="2556" ht="15">
      <c r="D2556" s="85"/>
    </row>
    <row r="2557" ht="15">
      <c r="D2557" s="85"/>
    </row>
    <row r="2558" ht="15">
      <c r="D2558" s="85"/>
    </row>
    <row r="2559" ht="15">
      <c r="D2559" s="85"/>
    </row>
    <row r="2560" ht="15">
      <c r="D2560" s="85"/>
    </row>
    <row r="2561" ht="15">
      <c r="D2561" s="85"/>
    </row>
    <row r="2562" ht="15">
      <c r="D2562" s="85"/>
    </row>
    <row r="2563" ht="15">
      <c r="D2563" s="85"/>
    </row>
    <row r="2564" ht="15">
      <c r="D2564" s="85"/>
    </row>
    <row r="2565" ht="15">
      <c r="D2565" s="85"/>
    </row>
    <row r="2566" ht="15">
      <c r="D2566" s="85"/>
    </row>
    <row r="2567" ht="15">
      <c r="D2567" s="85"/>
    </row>
    <row r="2568" ht="15">
      <c r="D2568" s="85"/>
    </row>
    <row r="2569" ht="15">
      <c r="D2569" s="85"/>
    </row>
    <row r="2570" ht="15">
      <c r="D2570" s="85"/>
    </row>
    <row r="2571" ht="15">
      <c r="D2571" s="85"/>
    </row>
    <row r="2572" ht="15">
      <c r="D2572" s="85"/>
    </row>
    <row r="2573" ht="15">
      <c r="D2573" s="85"/>
    </row>
    <row r="2574" ht="15">
      <c r="D2574" s="85"/>
    </row>
    <row r="2575" ht="15">
      <c r="D2575" s="85"/>
    </row>
    <row r="2576" ht="15">
      <c r="D2576" s="85"/>
    </row>
    <row r="2577" ht="15">
      <c r="D2577" s="85"/>
    </row>
    <row r="2578" ht="15">
      <c r="D2578" s="85"/>
    </row>
    <row r="2579" ht="15">
      <c r="D2579" s="85"/>
    </row>
    <row r="2580" ht="15">
      <c r="D2580" s="85"/>
    </row>
    <row r="2581" ht="15">
      <c r="D2581" s="85"/>
    </row>
    <row r="2582" ht="15">
      <c r="D2582" s="85"/>
    </row>
    <row r="2583" ht="15">
      <c r="D2583" s="85"/>
    </row>
    <row r="2584" ht="15">
      <c r="D2584" s="85"/>
    </row>
    <row r="2585" ht="15">
      <c r="D2585" s="85"/>
    </row>
    <row r="2586" ht="15">
      <c r="D2586" s="85"/>
    </row>
    <row r="2587" ht="15">
      <c r="D2587" s="85"/>
    </row>
    <row r="2588" ht="15">
      <c r="D2588" s="85"/>
    </row>
    <row r="2589" ht="15">
      <c r="D2589" s="85"/>
    </row>
    <row r="2590" ht="15">
      <c r="D2590" s="85"/>
    </row>
    <row r="2591" ht="15">
      <c r="D2591" s="85"/>
    </row>
    <row r="2592" ht="15">
      <c r="D2592" s="85"/>
    </row>
    <row r="2593" ht="15">
      <c r="D2593" s="85"/>
    </row>
    <row r="2594" ht="15">
      <c r="D2594" s="85"/>
    </row>
    <row r="2595" ht="15">
      <c r="D2595" s="85"/>
    </row>
    <row r="2596" ht="15">
      <c r="D2596" s="85"/>
    </row>
    <row r="2597" ht="15">
      <c r="D2597" s="85"/>
    </row>
    <row r="2598" ht="15">
      <c r="D2598" s="85"/>
    </row>
    <row r="2599" ht="15">
      <c r="D2599" s="85"/>
    </row>
    <row r="2600" ht="15">
      <c r="D2600" s="85"/>
    </row>
    <row r="2601" ht="15">
      <c r="D2601" s="85"/>
    </row>
    <row r="2602" ht="15">
      <c r="D2602" s="85"/>
    </row>
    <row r="2603" ht="15">
      <c r="D2603" s="85"/>
    </row>
    <row r="2604" ht="15">
      <c r="D2604" s="85"/>
    </row>
    <row r="2605" ht="15">
      <c r="D2605" s="85"/>
    </row>
    <row r="2606" ht="15">
      <c r="D2606" s="85"/>
    </row>
    <row r="2607" ht="15">
      <c r="D2607" s="85"/>
    </row>
    <row r="2608" ht="15">
      <c r="D2608" s="85"/>
    </row>
    <row r="2609" ht="15">
      <c r="D2609" s="85"/>
    </row>
    <row r="2610" ht="15">
      <c r="D2610" s="85"/>
    </row>
    <row r="2611" ht="15">
      <c r="D2611" s="85"/>
    </row>
    <row r="2612" ht="15">
      <c r="D2612" s="85"/>
    </row>
    <row r="2613" ht="15">
      <c r="D2613" s="85"/>
    </row>
    <row r="2614" ht="15">
      <c r="D2614" s="85"/>
    </row>
    <row r="2615" ht="15">
      <c r="D2615" s="85"/>
    </row>
    <row r="2616" ht="15">
      <c r="D2616" s="85"/>
    </row>
    <row r="2617" ht="15">
      <c r="D2617" s="85"/>
    </row>
    <row r="2618" ht="15">
      <c r="D2618" s="85"/>
    </row>
    <row r="2619" ht="15">
      <c r="D2619" s="85"/>
    </row>
    <row r="2620" ht="15">
      <c r="D2620" s="85"/>
    </row>
    <row r="2621" ht="15">
      <c r="D2621" s="85"/>
    </row>
    <row r="2622" ht="15">
      <c r="D2622" s="85"/>
    </row>
    <row r="2623" ht="15">
      <c r="D2623" s="85"/>
    </row>
    <row r="2624" ht="15">
      <c r="D2624" s="85"/>
    </row>
    <row r="2625" ht="15">
      <c r="D2625" s="85"/>
    </row>
    <row r="2626" ht="15">
      <c r="D2626" s="85"/>
    </row>
    <row r="2627" ht="15">
      <c r="D2627" s="85"/>
    </row>
    <row r="2628" ht="15">
      <c r="D2628" s="85"/>
    </row>
    <row r="2629" ht="15">
      <c r="D2629" s="85"/>
    </row>
    <row r="2630" ht="15">
      <c r="D2630" s="85"/>
    </row>
    <row r="2631" ht="15">
      <c r="D2631" s="85"/>
    </row>
    <row r="2632" ht="15">
      <c r="D2632" s="85"/>
    </row>
    <row r="2633" ht="15">
      <c r="D2633" s="85"/>
    </row>
    <row r="2634" ht="15">
      <c r="D2634" s="85"/>
    </row>
    <row r="2635" ht="15">
      <c r="D2635" s="85"/>
    </row>
    <row r="2636" ht="15">
      <c r="D2636" s="85"/>
    </row>
    <row r="2637" ht="15">
      <c r="D2637" s="85"/>
    </row>
    <row r="2638" ht="15">
      <c r="D2638" s="85"/>
    </row>
    <row r="2639" ht="15">
      <c r="D2639" s="85"/>
    </row>
    <row r="2640" ht="15">
      <c r="D2640" s="85"/>
    </row>
    <row r="2641" ht="15">
      <c r="D2641" s="85"/>
    </row>
    <row r="2642" ht="15">
      <c r="D2642" s="85"/>
    </row>
    <row r="2643" ht="15">
      <c r="D2643" s="85"/>
    </row>
    <row r="2644" ht="15">
      <c r="D2644" s="85"/>
    </row>
    <row r="2645" ht="15">
      <c r="D2645" s="85"/>
    </row>
    <row r="2646" ht="15">
      <c r="D2646" s="85"/>
    </row>
    <row r="2647" ht="15">
      <c r="D2647" s="85"/>
    </row>
    <row r="2648" ht="15">
      <c r="D2648" s="85"/>
    </row>
    <row r="2649" ht="15">
      <c r="D2649" s="85"/>
    </row>
    <row r="2650" ht="15">
      <c r="D2650" s="85"/>
    </row>
    <row r="2651" ht="15">
      <c r="D2651" s="85"/>
    </row>
    <row r="2652" ht="15">
      <c r="D2652" s="85"/>
    </row>
    <row r="2653" ht="15">
      <c r="D2653" s="85"/>
    </row>
    <row r="2654" ht="15">
      <c r="D2654" s="85"/>
    </row>
    <row r="2655" ht="15">
      <c r="D2655" s="85"/>
    </row>
    <row r="2656" ht="15">
      <c r="D2656" s="85"/>
    </row>
    <row r="2657" ht="15">
      <c r="D2657" s="85"/>
    </row>
    <row r="2658" ht="15">
      <c r="D2658" s="85"/>
    </row>
    <row r="2659" ht="15">
      <c r="D2659" s="85"/>
    </row>
    <row r="2660" ht="15">
      <c r="D2660" s="85"/>
    </row>
    <row r="2661" ht="15">
      <c r="D2661" s="85"/>
    </row>
    <row r="2662" ht="15">
      <c r="D2662" s="85"/>
    </row>
    <row r="2663" ht="15">
      <c r="D2663" s="85"/>
    </row>
    <row r="2664" ht="15">
      <c r="D2664" s="85"/>
    </row>
    <row r="2665" ht="15">
      <c r="D2665" s="85"/>
    </row>
    <row r="2666" ht="15">
      <c r="D2666" s="85"/>
    </row>
    <row r="2667" ht="15">
      <c r="D2667" s="85"/>
    </row>
    <row r="2668" ht="15">
      <c r="D2668" s="85"/>
    </row>
    <row r="2669" ht="15">
      <c r="D2669" s="85"/>
    </row>
    <row r="2670" ht="15">
      <c r="D2670" s="85"/>
    </row>
    <row r="2671" ht="15">
      <c r="D2671" s="85"/>
    </row>
    <row r="2672" ht="15">
      <c r="D2672" s="85"/>
    </row>
    <row r="2673" ht="15">
      <c r="D2673" s="85"/>
    </row>
    <row r="2674" ht="15">
      <c r="D2674" s="85"/>
    </row>
    <row r="2675" ht="15">
      <c r="D2675" s="85"/>
    </row>
    <row r="2676" ht="15">
      <c r="D2676" s="85"/>
    </row>
    <row r="2677" ht="15">
      <c r="D2677" s="85"/>
    </row>
    <row r="2678" ht="15">
      <c r="D2678" s="85"/>
    </row>
    <row r="2679" ht="15">
      <c r="D2679" s="85"/>
    </row>
    <row r="2680" ht="15">
      <c r="D2680" s="85"/>
    </row>
    <row r="2681" ht="15">
      <c r="D2681" s="85"/>
    </row>
    <row r="2682" ht="15">
      <c r="D2682" s="85"/>
    </row>
    <row r="2683" ht="15">
      <c r="D2683" s="85"/>
    </row>
    <row r="2684" ht="15">
      <c r="D2684" s="85"/>
    </row>
    <row r="2685" ht="15">
      <c r="D2685" s="85"/>
    </row>
    <row r="2686" ht="15">
      <c r="D2686" s="85"/>
    </row>
    <row r="2687" ht="15">
      <c r="D2687" s="85"/>
    </row>
    <row r="2688" ht="15">
      <c r="D2688" s="85"/>
    </row>
    <row r="2689" ht="15">
      <c r="D2689" s="85"/>
    </row>
    <row r="2690" ht="15">
      <c r="D2690" s="85"/>
    </row>
    <row r="2691" ht="15">
      <c r="D2691" s="85"/>
    </row>
    <row r="2692" ht="15">
      <c r="D2692" s="85"/>
    </row>
    <row r="2693" ht="15">
      <c r="D2693" s="85"/>
    </row>
    <row r="2694" ht="15">
      <c r="D2694" s="85"/>
    </row>
    <row r="2695" ht="15">
      <c r="D2695" s="85"/>
    </row>
    <row r="2696" ht="15">
      <c r="D2696" s="85"/>
    </row>
    <row r="2697" ht="15">
      <c r="D2697" s="85"/>
    </row>
    <row r="2698" ht="15">
      <c r="D2698" s="85"/>
    </row>
    <row r="2699" ht="15">
      <c r="D2699" s="85"/>
    </row>
    <row r="2700" ht="15">
      <c r="D2700" s="85"/>
    </row>
    <row r="2701" ht="15">
      <c r="D2701" s="85"/>
    </row>
    <row r="2702" ht="15">
      <c r="D2702" s="85"/>
    </row>
    <row r="2703" ht="15">
      <c r="D2703" s="85"/>
    </row>
    <row r="2704" ht="15">
      <c r="D2704" s="85"/>
    </row>
    <row r="2705" ht="15">
      <c r="D2705" s="85"/>
    </row>
    <row r="2706" ht="15">
      <c r="D2706" s="85"/>
    </row>
    <row r="2707" ht="15">
      <c r="D2707" s="85"/>
    </row>
    <row r="2708" ht="15">
      <c r="D2708" s="85"/>
    </row>
    <row r="2709" ht="15">
      <c r="D2709" s="85"/>
    </row>
    <row r="2710" ht="15">
      <c r="D2710" s="85"/>
    </row>
    <row r="2711" ht="15">
      <c r="D2711" s="85"/>
    </row>
    <row r="2712" ht="15">
      <c r="D2712" s="85"/>
    </row>
    <row r="2713" ht="15">
      <c r="D2713" s="85"/>
    </row>
    <row r="2714" ht="15">
      <c r="D2714" s="85"/>
    </row>
    <row r="2715" ht="15">
      <c r="D2715" s="85"/>
    </row>
    <row r="2716" ht="15">
      <c r="D2716" s="85"/>
    </row>
    <row r="2717" ht="15">
      <c r="D2717" s="85"/>
    </row>
    <row r="2718" ht="15">
      <c r="D2718" s="85"/>
    </row>
    <row r="2719" ht="15">
      <c r="D2719" s="85"/>
    </row>
    <row r="2720" ht="15">
      <c r="D2720" s="85"/>
    </row>
    <row r="2721" ht="15">
      <c r="D2721" s="85"/>
    </row>
    <row r="2722" ht="15">
      <c r="D2722" s="85"/>
    </row>
    <row r="2723" ht="15">
      <c r="D2723" s="85"/>
    </row>
    <row r="2724" ht="15">
      <c r="D2724" s="85"/>
    </row>
    <row r="2725" ht="15">
      <c r="D2725" s="85"/>
    </row>
    <row r="2726" ht="15">
      <c r="D2726" s="85"/>
    </row>
    <row r="2727" ht="15">
      <c r="D2727" s="85"/>
    </row>
    <row r="2728" ht="15">
      <c r="D2728" s="85"/>
    </row>
    <row r="2729" ht="15">
      <c r="D2729" s="85"/>
    </row>
    <row r="2730" ht="15">
      <c r="D2730" s="85"/>
    </row>
    <row r="2731" ht="15">
      <c r="D2731" s="85"/>
    </row>
    <row r="2732" ht="15">
      <c r="D2732" s="85"/>
    </row>
    <row r="2733" ht="15">
      <c r="D2733" s="85"/>
    </row>
    <row r="2734" ht="15">
      <c r="D2734" s="85"/>
    </row>
    <row r="2735" ht="15">
      <c r="D2735" s="85"/>
    </row>
    <row r="2736" ht="15">
      <c r="D2736" s="85"/>
    </row>
    <row r="2737" ht="15">
      <c r="D2737" s="85"/>
    </row>
    <row r="2738" ht="15">
      <c r="D2738" s="85"/>
    </row>
    <row r="2739" ht="15">
      <c r="D2739" s="85"/>
    </row>
    <row r="2740" ht="15">
      <c r="D2740" s="85"/>
    </row>
    <row r="2741" ht="15">
      <c r="D2741" s="85"/>
    </row>
    <row r="2742" ht="15">
      <c r="D2742" s="85"/>
    </row>
    <row r="2743" ht="15">
      <c r="D2743" s="85"/>
    </row>
    <row r="2744" ht="15">
      <c r="D2744" s="85"/>
    </row>
    <row r="2745" ht="15">
      <c r="D2745" s="85"/>
    </row>
    <row r="2746" ht="15">
      <c r="D2746" s="85"/>
    </row>
    <row r="2747" ht="15">
      <c r="D2747" s="85"/>
    </row>
    <row r="2748" ht="15">
      <c r="D2748" s="85"/>
    </row>
    <row r="2749" ht="15">
      <c r="D2749" s="85"/>
    </row>
    <row r="2750" ht="15">
      <c r="D2750" s="85"/>
    </row>
    <row r="2751" ht="15">
      <c r="D2751" s="85"/>
    </row>
    <row r="2752" ht="15">
      <c r="D2752" s="85"/>
    </row>
    <row r="2753" ht="15">
      <c r="D2753" s="85"/>
    </row>
    <row r="2754" ht="15">
      <c r="D2754" s="85"/>
    </row>
    <row r="2755" ht="15">
      <c r="D2755" s="85"/>
    </row>
    <row r="2756" ht="15">
      <c r="D2756" s="85"/>
    </row>
    <row r="2757" ht="15">
      <c r="D2757" s="85"/>
    </row>
    <row r="2758" ht="15">
      <c r="D2758" s="85"/>
    </row>
    <row r="2759" ht="15">
      <c r="D2759" s="85"/>
    </row>
    <row r="2760" ht="15">
      <c r="D2760" s="85"/>
    </row>
    <row r="2761" ht="15">
      <c r="D2761" s="85"/>
    </row>
    <row r="2762" ht="15">
      <c r="D2762" s="85"/>
    </row>
    <row r="2763" ht="15">
      <c r="D2763" s="85"/>
    </row>
    <row r="2764" ht="15">
      <c r="D2764" s="85"/>
    </row>
    <row r="2765" ht="15">
      <c r="D2765" s="85"/>
    </row>
    <row r="2766" ht="15">
      <c r="D2766" s="85"/>
    </row>
    <row r="2767" ht="15">
      <c r="D2767" s="85"/>
    </row>
    <row r="2768" ht="15">
      <c r="D2768" s="85"/>
    </row>
    <row r="2769" ht="15">
      <c r="D2769" s="85"/>
    </row>
    <row r="2770" ht="15">
      <c r="D2770" s="85"/>
    </row>
    <row r="2771" ht="15">
      <c r="D2771" s="85"/>
    </row>
    <row r="2772" ht="15">
      <c r="D2772" s="85"/>
    </row>
    <row r="2773" ht="15">
      <c r="D2773" s="85"/>
    </row>
    <row r="2774" ht="15">
      <c r="D2774" s="85"/>
    </row>
    <row r="2775" ht="15">
      <c r="D2775" s="85"/>
    </row>
    <row r="2776" ht="15">
      <c r="D2776" s="85"/>
    </row>
    <row r="2777" ht="15">
      <c r="D2777" s="85"/>
    </row>
    <row r="2778" ht="15">
      <c r="D2778" s="85"/>
    </row>
    <row r="2779" ht="15">
      <c r="D2779" s="85"/>
    </row>
    <row r="2780" ht="15">
      <c r="D2780" s="85"/>
    </row>
    <row r="2781" ht="15">
      <c r="D2781" s="85"/>
    </row>
    <row r="2782" ht="15">
      <c r="D2782" s="85"/>
    </row>
    <row r="2783" ht="15">
      <c r="D2783" s="85"/>
    </row>
    <row r="2784" ht="15">
      <c r="D2784" s="85"/>
    </row>
    <row r="2785" ht="15">
      <c r="D2785" s="85"/>
    </row>
    <row r="2786" ht="15">
      <c r="D2786" s="85"/>
    </row>
    <row r="2787" ht="15">
      <c r="D2787" s="85"/>
    </row>
    <row r="2788" ht="15">
      <c r="D2788" s="85"/>
    </row>
    <row r="2789" ht="15">
      <c r="D2789" s="85"/>
    </row>
    <row r="2790" ht="15">
      <c r="D2790" s="85"/>
    </row>
    <row r="2791" ht="15">
      <c r="D2791" s="85"/>
    </row>
    <row r="2792" ht="15">
      <c r="D2792" s="85"/>
    </row>
    <row r="2793" ht="15">
      <c r="D2793" s="85"/>
    </row>
    <row r="2794" ht="15">
      <c r="D2794" s="85"/>
    </row>
    <row r="2795" ht="15">
      <c r="D2795" s="85"/>
    </row>
    <row r="2796" ht="15">
      <c r="D2796" s="85"/>
    </row>
    <row r="2797" ht="15">
      <c r="D2797" s="85"/>
    </row>
    <row r="2798" ht="15">
      <c r="D2798" s="85"/>
    </row>
    <row r="2799" ht="15">
      <c r="D2799" s="85"/>
    </row>
    <row r="2800" ht="15">
      <c r="D2800" s="85"/>
    </row>
    <row r="2801" ht="15">
      <c r="D2801" s="85"/>
    </row>
    <row r="2802" ht="15">
      <c r="D2802" s="85"/>
    </row>
    <row r="2803" ht="15">
      <c r="D2803" s="85"/>
    </row>
    <row r="2804" ht="15">
      <c r="D2804" s="85"/>
    </row>
    <row r="2805" ht="15">
      <c r="D2805" s="85"/>
    </row>
    <row r="2806" ht="15">
      <c r="D2806" s="85"/>
    </row>
    <row r="2807" ht="15">
      <c r="D2807" s="85"/>
    </row>
    <row r="2808" ht="15">
      <c r="D2808" s="85"/>
    </row>
    <row r="2809" ht="15">
      <c r="D2809" s="85"/>
    </row>
    <row r="2810" ht="15">
      <c r="D2810" s="85"/>
    </row>
    <row r="2811" ht="15">
      <c r="D2811" s="85"/>
    </row>
    <row r="2812" ht="15">
      <c r="D2812" s="85"/>
    </row>
    <row r="2813" ht="15">
      <c r="D2813" s="85"/>
    </row>
    <row r="2814" ht="15">
      <c r="D2814" s="85"/>
    </row>
    <row r="2815" ht="15">
      <c r="D2815" s="85"/>
    </row>
    <row r="2816" ht="15">
      <c r="D2816" s="85"/>
    </row>
    <row r="2817" ht="15">
      <c r="D2817" s="85"/>
    </row>
    <row r="2818" ht="15">
      <c r="D2818" s="85"/>
    </row>
    <row r="2819" ht="15">
      <c r="D2819" s="85"/>
    </row>
    <row r="2820" ht="15">
      <c r="D2820" s="85"/>
    </row>
    <row r="2821" ht="15">
      <c r="D2821" s="85"/>
    </row>
    <row r="2822" ht="15">
      <c r="D2822" s="85"/>
    </row>
    <row r="2823" ht="15">
      <c r="D2823" s="85"/>
    </row>
    <row r="2824" ht="15">
      <c r="D2824" s="85"/>
    </row>
    <row r="2825" ht="15">
      <c r="D2825" s="85"/>
    </row>
    <row r="2826" ht="15">
      <c r="D2826" s="85"/>
    </row>
    <row r="2827" ht="15">
      <c r="D2827" s="85"/>
    </row>
    <row r="2828" ht="15">
      <c r="D2828" s="85"/>
    </row>
    <row r="2829" ht="15">
      <c r="D2829" s="85"/>
    </row>
    <row r="2830" ht="15">
      <c r="D2830" s="85"/>
    </row>
    <row r="2831" ht="15">
      <c r="D2831" s="85"/>
    </row>
    <row r="2832" ht="15">
      <c r="D2832" s="85"/>
    </row>
    <row r="2833" ht="15">
      <c r="D2833" s="85"/>
    </row>
    <row r="2834" ht="15">
      <c r="D2834" s="85"/>
    </row>
    <row r="2835" ht="15">
      <c r="D2835" s="85"/>
    </row>
    <row r="2836" ht="15">
      <c r="D2836" s="85"/>
    </row>
    <row r="2837" ht="15">
      <c r="D2837" s="85"/>
    </row>
    <row r="2838" ht="15">
      <c r="D2838" s="85"/>
    </row>
    <row r="2839" ht="15">
      <c r="D2839" s="85"/>
    </row>
    <row r="2840" ht="15">
      <c r="D2840" s="85"/>
    </row>
    <row r="2841" ht="15">
      <c r="D2841" s="85"/>
    </row>
    <row r="2842" ht="15">
      <c r="D2842" s="85"/>
    </row>
    <row r="2843" ht="15">
      <c r="D2843" s="85"/>
    </row>
    <row r="2844" ht="15">
      <c r="D2844" s="85"/>
    </row>
    <row r="2845" ht="15">
      <c r="D2845" s="85"/>
    </row>
    <row r="2846" ht="15">
      <c r="D2846" s="85"/>
    </row>
    <row r="2847" ht="15">
      <c r="D2847" s="85"/>
    </row>
    <row r="2848" ht="15">
      <c r="D2848" s="85"/>
    </row>
    <row r="2849" ht="15">
      <c r="D2849" s="85"/>
    </row>
    <row r="2850" ht="15">
      <c r="D2850" s="85"/>
    </row>
    <row r="2851" ht="15">
      <c r="D2851" s="85"/>
    </row>
    <row r="2852" ht="15">
      <c r="D2852" s="85"/>
    </row>
    <row r="2853" ht="15">
      <c r="D2853" s="85"/>
    </row>
    <row r="2854" ht="15">
      <c r="D2854" s="85"/>
    </row>
    <row r="2855" ht="15">
      <c r="D2855" s="85"/>
    </row>
    <row r="2856" ht="15">
      <c r="D2856" s="85"/>
    </row>
    <row r="2857" ht="15">
      <c r="D2857" s="85"/>
    </row>
    <row r="2858" ht="15">
      <c r="D2858" s="85"/>
    </row>
    <row r="2859" ht="15">
      <c r="D2859" s="85"/>
    </row>
    <row r="2860" ht="15">
      <c r="D2860" s="85"/>
    </row>
    <row r="2861" ht="15">
      <c r="D2861" s="85"/>
    </row>
    <row r="2862" ht="15">
      <c r="D2862" s="85"/>
    </row>
    <row r="2863" ht="15">
      <c r="D2863" s="85"/>
    </row>
    <row r="2864" ht="15">
      <c r="D2864" s="85"/>
    </row>
    <row r="2865" ht="15">
      <c r="D2865" s="85"/>
    </row>
    <row r="2866" ht="15">
      <c r="D2866" s="85"/>
    </row>
    <row r="2867" ht="15">
      <c r="D2867" s="85"/>
    </row>
    <row r="2868" ht="15">
      <c r="D2868" s="85"/>
    </row>
    <row r="2869" ht="15">
      <c r="D2869" s="85"/>
    </row>
    <row r="2870" ht="15">
      <c r="D2870" s="85"/>
    </row>
    <row r="2871" ht="15">
      <c r="D2871" s="85"/>
    </row>
    <row r="2872" ht="15">
      <c r="D2872" s="85"/>
    </row>
    <row r="2873" ht="15">
      <c r="D2873" s="85"/>
    </row>
    <row r="2874" ht="15">
      <c r="D2874" s="85"/>
    </row>
    <row r="2875" ht="15">
      <c r="D2875" s="85"/>
    </row>
    <row r="2876" ht="15">
      <c r="D2876" s="85"/>
    </row>
    <row r="2877" ht="15">
      <c r="D2877" s="85"/>
    </row>
    <row r="2878" ht="15">
      <c r="D2878" s="85"/>
    </row>
    <row r="2879" ht="15">
      <c r="D2879" s="85"/>
    </row>
    <row r="2880" ht="15">
      <c r="D2880" s="85"/>
    </row>
    <row r="2881" ht="15">
      <c r="D2881" s="85"/>
    </row>
    <row r="2882" ht="15">
      <c r="D2882" s="85"/>
    </row>
    <row r="2883" ht="15">
      <c r="D2883" s="85"/>
    </row>
    <row r="2884" ht="15">
      <c r="D2884" s="85"/>
    </row>
    <row r="2885" ht="15">
      <c r="D2885" s="85"/>
    </row>
    <row r="2886" ht="15">
      <c r="D2886" s="85"/>
    </row>
    <row r="2887" ht="15">
      <c r="D2887" s="85"/>
    </row>
    <row r="2888" ht="15">
      <c r="D2888" s="85"/>
    </row>
    <row r="2889" ht="15">
      <c r="D2889" s="85"/>
    </row>
    <row r="2890" ht="15">
      <c r="D2890" s="85"/>
    </row>
    <row r="2891" ht="15">
      <c r="D2891" s="85"/>
    </row>
    <row r="2892" ht="15">
      <c r="D2892" s="85"/>
    </row>
    <row r="2893" ht="15">
      <c r="D2893" s="85"/>
    </row>
    <row r="2894" ht="15">
      <c r="D2894" s="85"/>
    </row>
    <row r="2895" ht="15">
      <c r="D2895" s="85"/>
    </row>
    <row r="2896" ht="15">
      <c r="D2896" s="85"/>
    </row>
    <row r="2897" ht="15">
      <c r="D2897" s="85"/>
    </row>
    <row r="2898" ht="15">
      <c r="D2898" s="85"/>
    </row>
    <row r="2899" ht="15">
      <c r="D2899" s="85"/>
    </row>
    <row r="2900" ht="15">
      <c r="D2900" s="85"/>
    </row>
    <row r="2901" ht="15">
      <c r="D2901" s="85"/>
    </row>
    <row r="2902" ht="15">
      <c r="D2902" s="85"/>
    </row>
    <row r="2903" ht="15">
      <c r="D2903" s="85"/>
    </row>
    <row r="2904" ht="15">
      <c r="D2904" s="85"/>
    </row>
    <row r="2905" ht="15">
      <c r="D2905" s="85"/>
    </row>
    <row r="2906" ht="15">
      <c r="D2906" s="85"/>
    </row>
    <row r="2907" ht="15">
      <c r="D2907" s="85"/>
    </row>
    <row r="2908" ht="15">
      <c r="D2908" s="85"/>
    </row>
    <row r="2909" ht="15">
      <c r="D2909" s="85"/>
    </row>
    <row r="2910" ht="15">
      <c r="D2910" s="85"/>
    </row>
    <row r="2911" ht="15">
      <c r="D2911" s="85"/>
    </row>
    <row r="2912" ht="15">
      <c r="D2912" s="85"/>
    </row>
    <row r="2913" ht="15">
      <c r="D2913" s="85"/>
    </row>
    <row r="2914" ht="15">
      <c r="D2914" s="85"/>
    </row>
    <row r="2915" ht="15">
      <c r="D2915" s="85"/>
    </row>
    <row r="2916" ht="15">
      <c r="D2916" s="85"/>
    </row>
    <row r="2917" ht="15">
      <c r="D2917" s="85"/>
    </row>
    <row r="2918" ht="15">
      <c r="D2918" s="85"/>
    </row>
    <row r="2919" ht="15">
      <c r="D2919" s="85"/>
    </row>
    <row r="2920" ht="15">
      <c r="D2920" s="85"/>
    </row>
    <row r="2921" ht="15">
      <c r="D2921" s="85"/>
    </row>
    <row r="2922" ht="15">
      <c r="D2922" s="85"/>
    </row>
    <row r="2923" ht="15">
      <c r="D2923" s="85"/>
    </row>
    <row r="2924" ht="15">
      <c r="D2924" s="85"/>
    </row>
    <row r="2925" ht="15">
      <c r="D2925" s="85"/>
    </row>
    <row r="2926" ht="15">
      <c r="D2926" s="85"/>
    </row>
    <row r="2927" ht="15">
      <c r="D2927" s="85"/>
    </row>
    <row r="2928" ht="15">
      <c r="D2928" s="85"/>
    </row>
    <row r="2929" ht="15">
      <c r="D2929" s="85"/>
    </row>
    <row r="2930" ht="15">
      <c r="D2930" s="85"/>
    </row>
    <row r="2931" ht="15">
      <c r="D2931" s="85"/>
    </row>
    <row r="2932" ht="15">
      <c r="D2932" s="85"/>
    </row>
    <row r="2933" ht="15">
      <c r="D2933" s="85"/>
    </row>
    <row r="2934" ht="15">
      <c r="D2934" s="85"/>
    </row>
    <row r="2935" ht="15">
      <c r="D2935" s="85"/>
    </row>
    <row r="2936" ht="15">
      <c r="D2936" s="85"/>
    </row>
    <row r="2937" ht="15">
      <c r="D2937" s="85"/>
    </row>
    <row r="2938" ht="15">
      <c r="D2938" s="85"/>
    </row>
    <row r="2939" ht="15">
      <c r="D2939" s="85"/>
    </row>
    <row r="2940" ht="15">
      <c r="D2940" s="85"/>
    </row>
    <row r="2941" ht="15">
      <c r="D2941" s="85"/>
    </row>
    <row r="2942" ht="15">
      <c r="D2942" s="85"/>
    </row>
    <row r="2943" ht="15">
      <c r="D2943" s="85"/>
    </row>
    <row r="2944" ht="15">
      <c r="D2944" s="85"/>
    </row>
    <row r="2945" ht="15">
      <c r="D2945" s="85"/>
    </row>
    <row r="2946" ht="15">
      <c r="D2946" s="85"/>
    </row>
    <row r="2947" ht="15">
      <c r="D2947" s="85"/>
    </row>
    <row r="2948" ht="15">
      <c r="D2948" s="85"/>
    </row>
    <row r="2949" ht="15">
      <c r="D2949" s="85"/>
    </row>
    <row r="2950" ht="15">
      <c r="D2950" s="85"/>
    </row>
    <row r="2951" ht="15">
      <c r="D2951" s="85"/>
    </row>
    <row r="2952" ht="15">
      <c r="D2952" s="85"/>
    </row>
    <row r="2953" ht="15">
      <c r="D2953" s="85"/>
    </row>
    <row r="2954" ht="15">
      <c r="D2954" s="85"/>
    </row>
    <row r="2955" ht="15">
      <c r="D2955" s="85"/>
    </row>
    <row r="2956" ht="15">
      <c r="D2956" s="85"/>
    </row>
    <row r="2957" ht="15">
      <c r="D2957" s="85"/>
    </row>
    <row r="2958" ht="15">
      <c r="D2958" s="85"/>
    </row>
    <row r="2959" ht="15">
      <c r="D2959" s="85"/>
    </row>
    <row r="2960" ht="15">
      <c r="D2960" s="85"/>
    </row>
    <row r="2961" ht="15">
      <c r="D2961" s="85"/>
    </row>
    <row r="2962" ht="15">
      <c r="D2962" s="85"/>
    </row>
    <row r="2963" ht="15">
      <c r="D2963" s="85"/>
    </row>
    <row r="2964" ht="15">
      <c r="D2964" s="85"/>
    </row>
    <row r="2965" ht="15">
      <c r="D2965" s="85"/>
    </row>
    <row r="2966" ht="15">
      <c r="D2966" s="85"/>
    </row>
    <row r="2967" ht="15">
      <c r="D2967" s="85"/>
    </row>
    <row r="2968" ht="15">
      <c r="D2968" s="85"/>
    </row>
    <row r="2969" ht="15">
      <c r="D2969" s="85"/>
    </row>
    <row r="2970" ht="15">
      <c r="D2970" s="85"/>
    </row>
    <row r="2971" ht="15">
      <c r="D2971" s="85"/>
    </row>
    <row r="2972" ht="15">
      <c r="D2972" s="85"/>
    </row>
    <row r="2973" ht="15">
      <c r="D2973" s="85"/>
    </row>
    <row r="2974" ht="15">
      <c r="D2974" s="85"/>
    </row>
    <row r="2975" ht="15">
      <c r="D2975" s="85"/>
    </row>
    <row r="2976" ht="15">
      <c r="D2976" s="85"/>
    </row>
    <row r="2977" ht="15">
      <c r="D2977" s="85"/>
    </row>
    <row r="2978" ht="15">
      <c r="D2978" s="85"/>
    </row>
    <row r="2979" ht="15">
      <c r="D2979" s="85"/>
    </row>
    <row r="2980" ht="15">
      <c r="D2980" s="85"/>
    </row>
    <row r="2981" ht="15">
      <c r="D2981" s="85"/>
    </row>
    <row r="2982" ht="15">
      <c r="D2982" s="85"/>
    </row>
    <row r="2983" ht="15">
      <c r="D2983" s="85"/>
    </row>
    <row r="2984" ht="15">
      <c r="D2984" s="85"/>
    </row>
    <row r="2985" ht="15">
      <c r="D2985" s="85"/>
    </row>
    <row r="2986" ht="15">
      <c r="D2986" s="85"/>
    </row>
    <row r="2987" ht="15">
      <c r="D2987" s="85"/>
    </row>
    <row r="2988" ht="15">
      <c r="D2988" s="85"/>
    </row>
    <row r="2989" ht="15">
      <c r="D2989" s="85"/>
    </row>
    <row r="2990" ht="15">
      <c r="D2990" s="85"/>
    </row>
    <row r="2991" ht="15">
      <c r="D2991" s="85"/>
    </row>
    <row r="2992" ht="15">
      <c r="D2992" s="85"/>
    </row>
    <row r="2993" ht="15">
      <c r="D2993" s="85"/>
    </row>
    <row r="2994" ht="15">
      <c r="D2994" s="85"/>
    </row>
    <row r="2995" ht="15">
      <c r="D2995" s="85"/>
    </row>
    <row r="2996" ht="15">
      <c r="D2996" s="85"/>
    </row>
    <row r="2997" ht="15">
      <c r="D2997" s="85"/>
    </row>
    <row r="2998" ht="15">
      <c r="D2998" s="85"/>
    </row>
    <row r="2999" ht="15">
      <c r="D2999" s="85"/>
    </row>
    <row r="3000" ht="15">
      <c r="D3000" s="85"/>
    </row>
    <row r="3001" ht="15">
      <c r="D3001" s="85"/>
    </row>
    <row r="3002" ht="15">
      <c r="D3002" s="85"/>
    </row>
    <row r="3003" ht="15">
      <c r="D3003" s="85"/>
    </row>
    <row r="3004" ht="15">
      <c r="D3004" s="85"/>
    </row>
    <row r="3005" ht="15">
      <c r="D3005" s="85"/>
    </row>
    <row r="3006" ht="15">
      <c r="D3006" s="85"/>
    </row>
    <row r="3007" ht="15">
      <c r="D3007" s="85"/>
    </row>
    <row r="3008" ht="15">
      <c r="D3008" s="85"/>
    </row>
    <row r="3009" ht="15">
      <c r="D3009" s="85"/>
    </row>
    <row r="3010" ht="15">
      <c r="D3010" s="85"/>
    </row>
    <row r="3011" ht="15">
      <c r="D3011" s="85"/>
    </row>
    <row r="3012" ht="15">
      <c r="D3012" s="85"/>
    </row>
    <row r="3013" ht="15">
      <c r="D3013" s="85"/>
    </row>
    <row r="3014" ht="15">
      <c r="D3014" s="85"/>
    </row>
    <row r="3015" ht="15">
      <c r="D3015" s="85"/>
    </row>
    <row r="3016" ht="15">
      <c r="D3016" s="85"/>
    </row>
    <row r="3017" ht="15">
      <c r="D3017" s="85"/>
    </row>
    <row r="3018" ht="15">
      <c r="D3018" s="85"/>
    </row>
    <row r="3019" ht="15">
      <c r="D3019" s="85"/>
    </row>
    <row r="3020" ht="15">
      <c r="D3020" s="85"/>
    </row>
    <row r="3021" ht="15">
      <c r="D3021" s="85"/>
    </row>
    <row r="3022" ht="15">
      <c r="D3022" s="85"/>
    </row>
    <row r="3023" ht="15">
      <c r="D3023" s="85"/>
    </row>
    <row r="3024" ht="15">
      <c r="D3024" s="85"/>
    </row>
    <row r="3025" ht="15">
      <c r="D3025" s="85"/>
    </row>
    <row r="3026" ht="15">
      <c r="D3026" s="85"/>
    </row>
    <row r="3027" ht="15">
      <c r="D3027" s="85"/>
    </row>
    <row r="3028" ht="15">
      <c r="D3028" s="85"/>
    </row>
    <row r="3029" ht="15">
      <c r="D3029" s="85"/>
    </row>
    <row r="3030" ht="15">
      <c r="D3030" s="85"/>
    </row>
    <row r="3031" ht="15">
      <c r="D3031" s="85"/>
    </row>
    <row r="3032" ht="15">
      <c r="D3032" s="85"/>
    </row>
    <row r="3033" ht="15">
      <c r="D3033" s="85"/>
    </row>
    <row r="3034" ht="15">
      <c r="D3034" s="85"/>
    </row>
    <row r="3035" ht="15">
      <c r="D3035" s="85"/>
    </row>
    <row r="3036" ht="15">
      <c r="D3036" s="85"/>
    </row>
    <row r="3037" ht="15">
      <c r="D3037" s="85"/>
    </row>
    <row r="3038" ht="15">
      <c r="D3038" s="85"/>
    </row>
    <row r="3039" ht="15">
      <c r="D3039" s="85"/>
    </row>
    <row r="3040" ht="15">
      <c r="D3040" s="85"/>
    </row>
    <row r="3041" ht="15">
      <c r="D3041" s="85"/>
    </row>
    <row r="3042" ht="15">
      <c r="D3042" s="85"/>
    </row>
    <row r="3043" ht="15">
      <c r="D3043" s="85"/>
    </row>
    <row r="3044" ht="15">
      <c r="D3044" s="85"/>
    </row>
    <row r="3045" ht="15">
      <c r="D3045" s="85"/>
    </row>
    <row r="3046" ht="15">
      <c r="D3046" s="85"/>
    </row>
    <row r="3047" ht="15">
      <c r="D3047" s="85"/>
    </row>
    <row r="3048" ht="15">
      <c r="D3048" s="85"/>
    </row>
    <row r="3049" ht="15">
      <c r="D3049" s="85"/>
    </row>
    <row r="3050" ht="15">
      <c r="D3050" s="85"/>
    </row>
    <row r="3051" ht="15">
      <c r="D3051" s="85"/>
    </row>
    <row r="3052" ht="15">
      <c r="D3052" s="85"/>
    </row>
    <row r="3053" ht="15">
      <c r="D3053" s="85"/>
    </row>
    <row r="3054" ht="15">
      <c r="D3054" s="85"/>
    </row>
    <row r="3055" ht="15">
      <c r="D3055" s="85"/>
    </row>
    <row r="3056" ht="15">
      <c r="D3056" s="85"/>
    </row>
    <row r="3057" ht="15">
      <c r="D3057" s="85"/>
    </row>
    <row r="3058" ht="15">
      <c r="D3058" s="85"/>
    </row>
    <row r="3059" ht="15">
      <c r="D3059" s="85"/>
    </row>
    <row r="3060" ht="15">
      <c r="D3060" s="85"/>
    </row>
    <row r="3061" ht="15">
      <c r="D3061" s="85"/>
    </row>
    <row r="3062" ht="15">
      <c r="D3062" s="85"/>
    </row>
    <row r="3063" ht="15">
      <c r="D3063" s="85"/>
    </row>
    <row r="3064" ht="15">
      <c r="D3064" s="85"/>
    </row>
    <row r="3065" ht="15">
      <c r="D3065" s="85"/>
    </row>
    <row r="3066" ht="15">
      <c r="D3066" s="85"/>
    </row>
    <row r="3067" ht="15">
      <c r="D3067" s="85"/>
    </row>
    <row r="3068" ht="15">
      <c r="D3068" s="85"/>
    </row>
    <row r="3069" ht="15">
      <c r="D3069" s="85"/>
    </row>
    <row r="3070" ht="15">
      <c r="D3070" s="85"/>
    </row>
    <row r="3071" ht="15">
      <c r="D3071" s="85"/>
    </row>
    <row r="3072" ht="15">
      <c r="D3072" s="85"/>
    </row>
    <row r="3073" ht="15">
      <c r="D3073" s="85"/>
    </row>
    <row r="3074" ht="15">
      <c r="D3074" s="85"/>
    </row>
    <row r="3075" ht="15">
      <c r="D3075" s="85"/>
    </row>
    <row r="3076" ht="15">
      <c r="D3076" s="85"/>
    </row>
    <row r="3077" ht="15">
      <c r="D3077" s="85"/>
    </row>
    <row r="3078" ht="15">
      <c r="D3078" s="85"/>
    </row>
    <row r="3079" ht="15">
      <c r="D3079" s="85"/>
    </row>
    <row r="3080" ht="15">
      <c r="D3080" s="85"/>
    </row>
    <row r="3081" ht="15">
      <c r="D3081" s="85"/>
    </row>
    <row r="3082" ht="15">
      <c r="D3082" s="85"/>
    </row>
    <row r="3083" ht="15">
      <c r="D3083" s="85"/>
    </row>
    <row r="3084" ht="15">
      <c r="D3084" s="85"/>
    </row>
    <row r="3085" ht="15">
      <c r="D3085" s="85"/>
    </row>
    <row r="3086" ht="15">
      <c r="D3086" s="85"/>
    </row>
    <row r="3087" ht="15">
      <c r="D3087" s="85"/>
    </row>
    <row r="3088" ht="15">
      <c r="D3088" s="85"/>
    </row>
    <row r="3089" ht="15">
      <c r="D3089" s="85"/>
    </row>
    <row r="3090" ht="15">
      <c r="D3090" s="85"/>
    </row>
    <row r="3091" ht="15">
      <c r="D3091" s="85"/>
    </row>
    <row r="3092" ht="15">
      <c r="D3092" s="85"/>
    </row>
    <row r="3093" ht="15">
      <c r="D3093" s="85"/>
    </row>
    <row r="3094" ht="15">
      <c r="D3094" s="85"/>
    </row>
    <row r="3095" ht="15">
      <c r="D3095" s="85"/>
    </row>
    <row r="3096" ht="15">
      <c r="D3096" s="85"/>
    </row>
    <row r="3097" ht="15">
      <c r="D3097" s="85"/>
    </row>
    <row r="3098" ht="15">
      <c r="D3098" s="85"/>
    </row>
    <row r="3099" ht="15">
      <c r="D3099" s="85"/>
    </row>
    <row r="3100" ht="15">
      <c r="D3100" s="85"/>
    </row>
    <row r="3101" ht="15">
      <c r="D3101" s="85"/>
    </row>
    <row r="3102" ht="15">
      <c r="D3102" s="85"/>
    </row>
    <row r="3103" ht="15">
      <c r="D3103" s="85"/>
    </row>
    <row r="3104" ht="15">
      <c r="D3104" s="85"/>
    </row>
    <row r="3105" ht="15">
      <c r="D3105" s="85"/>
    </row>
    <row r="3106" ht="15">
      <c r="D3106" s="85"/>
    </row>
    <row r="3107" ht="15">
      <c r="D3107" s="85"/>
    </row>
    <row r="3108" ht="15">
      <c r="D3108" s="85"/>
    </row>
    <row r="3109" ht="15">
      <c r="D3109" s="85"/>
    </row>
    <row r="3110" ht="15">
      <c r="D3110" s="85"/>
    </row>
    <row r="3111" ht="15">
      <c r="D3111" s="85"/>
    </row>
    <row r="3112" ht="15">
      <c r="D3112" s="85"/>
    </row>
    <row r="3113" ht="15">
      <c r="D3113" s="85"/>
    </row>
    <row r="3114" ht="15">
      <c r="D3114" s="85"/>
    </row>
    <row r="3115" ht="15">
      <c r="D3115" s="85"/>
    </row>
    <row r="3116" ht="15">
      <c r="D3116" s="85"/>
    </row>
    <row r="3117" ht="15">
      <c r="D3117" s="85"/>
    </row>
    <row r="3118" ht="15">
      <c r="D3118" s="85"/>
    </row>
    <row r="3119" ht="15">
      <c r="D3119" s="85"/>
    </row>
    <row r="3120" ht="15">
      <c r="D3120" s="85"/>
    </row>
    <row r="3121" ht="15">
      <c r="D3121" s="85"/>
    </row>
    <row r="3122" ht="15">
      <c r="D3122" s="85"/>
    </row>
    <row r="3123" ht="15">
      <c r="D3123" s="85"/>
    </row>
    <row r="3124" ht="15">
      <c r="D3124" s="85"/>
    </row>
    <row r="3125" ht="15">
      <c r="D3125" s="85"/>
    </row>
    <row r="3126" ht="15">
      <c r="D3126" s="85"/>
    </row>
    <row r="3127" ht="15">
      <c r="D3127" s="85"/>
    </row>
    <row r="3128" ht="15">
      <c r="D3128" s="85"/>
    </row>
    <row r="3129" ht="15">
      <c r="D3129" s="85"/>
    </row>
    <row r="3130" ht="15">
      <c r="D3130" s="85"/>
    </row>
    <row r="3131" ht="15">
      <c r="D3131" s="85"/>
    </row>
    <row r="3132" ht="15">
      <c r="D3132" s="85"/>
    </row>
    <row r="3133" ht="15">
      <c r="D3133" s="85"/>
    </row>
    <row r="3134" ht="15">
      <c r="D3134" s="85"/>
    </row>
    <row r="3135" ht="15">
      <c r="D3135" s="85"/>
    </row>
    <row r="3136" ht="15">
      <c r="D3136" s="85"/>
    </row>
    <row r="3137" ht="15">
      <c r="D3137" s="85"/>
    </row>
    <row r="3138" ht="15">
      <c r="D3138" s="85"/>
    </row>
    <row r="3139" ht="15">
      <c r="D3139" s="85"/>
    </row>
    <row r="3140" ht="15">
      <c r="D3140" s="85"/>
    </row>
    <row r="3141" ht="15">
      <c r="D3141" s="85"/>
    </row>
    <row r="3142" ht="15">
      <c r="D3142" s="85"/>
    </row>
    <row r="3143" ht="15">
      <c r="D3143" s="85"/>
    </row>
    <row r="3144" ht="15">
      <c r="D3144" s="85"/>
    </row>
    <row r="3145" ht="15">
      <c r="D3145" s="85"/>
    </row>
    <row r="3146" ht="15">
      <c r="D3146" s="85"/>
    </row>
    <row r="3147" ht="15">
      <c r="D3147" s="85"/>
    </row>
    <row r="3148" ht="15">
      <c r="D3148" s="85"/>
    </row>
    <row r="3149" ht="15">
      <c r="D3149" s="85"/>
    </row>
    <row r="3150" ht="15">
      <c r="D3150" s="85"/>
    </row>
    <row r="3151" ht="15">
      <c r="D3151" s="85"/>
    </row>
    <row r="3152" ht="15">
      <c r="D3152" s="85"/>
    </row>
    <row r="3153" ht="15">
      <c r="D3153" s="85"/>
    </row>
    <row r="3154" ht="15">
      <c r="D3154" s="85"/>
    </row>
    <row r="3155" ht="15">
      <c r="D3155" s="85"/>
    </row>
    <row r="3156" ht="15">
      <c r="D3156" s="85"/>
    </row>
    <row r="3157" ht="15">
      <c r="D3157" s="85"/>
    </row>
    <row r="3158" ht="15">
      <c r="D3158" s="85"/>
    </row>
    <row r="3159" ht="15">
      <c r="D3159" s="85"/>
    </row>
    <row r="3160" ht="15">
      <c r="D3160" s="85"/>
    </row>
    <row r="3161" ht="15">
      <c r="D3161" s="85"/>
    </row>
    <row r="3162" ht="15">
      <c r="D3162" s="85"/>
    </row>
    <row r="3163" ht="15">
      <c r="D3163" s="85"/>
    </row>
    <row r="3164" ht="15">
      <c r="D3164" s="85"/>
    </row>
    <row r="3165" ht="15">
      <c r="D3165" s="85"/>
    </row>
    <row r="3166" ht="15">
      <c r="D3166" s="85"/>
    </row>
    <row r="3167" ht="15">
      <c r="D3167" s="85"/>
    </row>
    <row r="3168" ht="15">
      <c r="D3168" s="85"/>
    </row>
    <row r="3169" ht="15">
      <c r="D3169" s="85"/>
    </row>
    <row r="3170" ht="15">
      <c r="D3170" s="85"/>
    </row>
    <row r="3171" ht="15">
      <c r="D3171" s="85"/>
    </row>
    <row r="3172" ht="15">
      <c r="D3172" s="85"/>
    </row>
    <row r="3173" ht="15">
      <c r="D3173" s="85"/>
    </row>
    <row r="3174" ht="15">
      <c r="D3174" s="85"/>
    </row>
    <row r="3175" ht="15">
      <c r="D3175" s="85"/>
    </row>
    <row r="3176" ht="15">
      <c r="D3176" s="85"/>
    </row>
    <row r="3177" ht="15">
      <c r="D3177" s="85"/>
    </row>
    <row r="3178" ht="15">
      <c r="D3178" s="85"/>
    </row>
    <row r="3179" ht="15">
      <c r="D3179" s="85"/>
    </row>
    <row r="3180" ht="15">
      <c r="D3180" s="85"/>
    </row>
    <row r="3181" ht="15">
      <c r="D3181" s="85"/>
    </row>
    <row r="3182" ht="15">
      <c r="D3182" s="85"/>
    </row>
    <row r="3183" ht="15">
      <c r="D3183" s="85"/>
    </row>
    <row r="3184" ht="15">
      <c r="D3184" s="85"/>
    </row>
    <row r="3185" ht="15">
      <c r="D3185" s="85"/>
    </row>
    <row r="3186" ht="15">
      <c r="D3186" s="85"/>
    </row>
    <row r="3187" ht="15">
      <c r="D3187" s="85"/>
    </row>
    <row r="3188" ht="15">
      <c r="D3188" s="85"/>
    </row>
    <row r="3189" ht="15">
      <c r="D3189" s="85"/>
    </row>
    <row r="3190" ht="15">
      <c r="D3190" s="85"/>
    </row>
    <row r="3191" ht="15">
      <c r="D3191" s="85"/>
    </row>
    <row r="3192" ht="15">
      <c r="D3192" s="85"/>
    </row>
    <row r="3193" ht="15">
      <c r="D3193" s="85"/>
    </row>
    <row r="3194" ht="15">
      <c r="D3194" s="85"/>
    </row>
    <row r="3195" ht="15">
      <c r="D3195" s="85"/>
    </row>
    <row r="3196" ht="15">
      <c r="D3196" s="85"/>
    </row>
    <row r="3197" ht="15">
      <c r="D3197" s="85"/>
    </row>
    <row r="3198" ht="15">
      <c r="D3198" s="85"/>
    </row>
    <row r="3199" ht="15">
      <c r="D3199" s="85"/>
    </row>
    <row r="3200" ht="15">
      <c r="D3200" s="85"/>
    </row>
    <row r="3201" ht="15">
      <c r="D3201" s="85"/>
    </row>
    <row r="3202" ht="15">
      <c r="D3202" s="85"/>
    </row>
    <row r="3203" ht="15">
      <c r="D3203" s="85"/>
    </row>
    <row r="3204" ht="15">
      <c r="D3204" s="85"/>
    </row>
    <row r="3205" ht="15">
      <c r="D3205" s="85"/>
    </row>
    <row r="3206" ht="15">
      <c r="D3206" s="85"/>
    </row>
    <row r="3207" ht="15">
      <c r="D3207" s="85"/>
    </row>
    <row r="3208" ht="15">
      <c r="D3208" s="85"/>
    </row>
    <row r="3209" ht="15">
      <c r="D3209" s="85"/>
    </row>
    <row r="3210" ht="15">
      <c r="D3210" s="85"/>
    </row>
    <row r="3211" ht="15">
      <c r="D3211" s="85"/>
    </row>
    <row r="3212" ht="15">
      <c r="D3212" s="85"/>
    </row>
    <row r="3213" ht="15">
      <c r="D3213" s="85"/>
    </row>
    <row r="3214" ht="15">
      <c r="D3214" s="85"/>
    </row>
    <row r="3215" ht="15">
      <c r="D3215" s="85"/>
    </row>
    <row r="3216" ht="15">
      <c r="D3216" s="85"/>
    </row>
    <row r="3217" ht="15">
      <c r="D3217" s="85"/>
    </row>
    <row r="3218" ht="15">
      <c r="D3218" s="85"/>
    </row>
    <row r="3219" ht="15">
      <c r="D3219" s="85"/>
    </row>
    <row r="3220" ht="15">
      <c r="D3220" s="85"/>
    </row>
    <row r="3221" ht="15">
      <c r="D3221" s="85"/>
    </row>
    <row r="3222" ht="15">
      <c r="D3222" s="85"/>
    </row>
    <row r="3223" ht="15">
      <c r="D3223" s="85"/>
    </row>
    <row r="3224" ht="15">
      <c r="D3224" s="85"/>
    </row>
    <row r="3225" ht="15">
      <c r="D3225" s="85"/>
    </row>
    <row r="3226" ht="15">
      <c r="D3226" s="85"/>
    </row>
    <row r="3227" ht="15">
      <c r="D3227" s="85"/>
    </row>
    <row r="3228" ht="15">
      <c r="D3228" s="85"/>
    </row>
    <row r="3229" ht="15">
      <c r="D3229" s="85"/>
    </row>
    <row r="3230" ht="15">
      <c r="D3230" s="85"/>
    </row>
    <row r="3231" ht="15">
      <c r="D3231" s="85"/>
    </row>
    <row r="3232" ht="15">
      <c r="D3232" s="85"/>
    </row>
    <row r="3233" ht="15">
      <c r="D3233" s="85"/>
    </row>
    <row r="3234" ht="15">
      <c r="D3234" s="85"/>
    </row>
    <row r="3235" ht="15">
      <c r="D3235" s="85"/>
    </row>
    <row r="3236" ht="15">
      <c r="D3236" s="85"/>
    </row>
    <row r="3237" ht="15">
      <c r="D3237" s="85"/>
    </row>
    <row r="3238" ht="15">
      <c r="D3238" s="85"/>
    </row>
    <row r="3239" ht="15">
      <c r="D3239" s="85"/>
    </row>
    <row r="3240" ht="15">
      <c r="D3240" s="85"/>
    </row>
    <row r="3241" ht="15">
      <c r="D3241" s="85"/>
    </row>
    <row r="3242" ht="15">
      <c r="D3242" s="85"/>
    </row>
    <row r="3243" ht="15">
      <c r="D3243" s="85"/>
    </row>
    <row r="3244" ht="15">
      <c r="D3244" s="85"/>
    </row>
    <row r="3245" ht="15">
      <c r="D3245" s="85"/>
    </row>
    <row r="3246" ht="15">
      <c r="D3246" s="85"/>
    </row>
    <row r="3247" ht="15">
      <c r="D3247" s="85"/>
    </row>
    <row r="3248" ht="15">
      <c r="D3248" s="85"/>
    </row>
    <row r="3249" ht="15">
      <c r="D3249" s="85"/>
    </row>
    <row r="3250" ht="15">
      <c r="D3250" s="85"/>
    </row>
    <row r="3251" ht="15">
      <c r="D3251" s="85"/>
    </row>
    <row r="3252" ht="15">
      <c r="D3252" s="85"/>
    </row>
    <row r="3253" ht="15">
      <c r="D3253" s="85"/>
    </row>
    <row r="3254" ht="15">
      <c r="D3254" s="85"/>
    </row>
    <row r="3255" ht="15">
      <c r="D3255" s="85"/>
    </row>
    <row r="3256" ht="15">
      <c r="D3256" s="85"/>
    </row>
    <row r="3257" ht="15">
      <c r="D3257" s="85"/>
    </row>
    <row r="3258" ht="15">
      <c r="D3258" s="85"/>
    </row>
    <row r="3259" ht="15">
      <c r="D3259" s="85"/>
    </row>
    <row r="3260" ht="15">
      <c r="D3260" s="85"/>
    </row>
    <row r="3261" ht="15">
      <c r="D3261" s="85"/>
    </row>
    <row r="3262" ht="15">
      <c r="D3262" s="85"/>
    </row>
    <row r="3263" ht="15">
      <c r="D3263" s="85"/>
    </row>
    <row r="3264" ht="15">
      <c r="D3264" s="85"/>
    </row>
    <row r="3265" ht="15">
      <c r="D3265" s="85"/>
    </row>
    <row r="3266" ht="15">
      <c r="D3266" s="85"/>
    </row>
    <row r="3267" ht="15">
      <c r="D3267" s="85"/>
    </row>
    <row r="3268" ht="15">
      <c r="D3268" s="85"/>
    </row>
    <row r="3269" ht="15">
      <c r="D3269" s="85"/>
    </row>
    <row r="3270" ht="15">
      <c r="D3270" s="85"/>
    </row>
    <row r="3271" ht="15">
      <c r="D3271" s="85"/>
    </row>
    <row r="3272" ht="15">
      <c r="D3272" s="85"/>
    </row>
    <row r="3273" ht="15">
      <c r="D3273" s="85"/>
    </row>
    <row r="3274" ht="15">
      <c r="D3274" s="85"/>
    </row>
    <row r="3275" ht="15">
      <c r="D3275" s="85"/>
    </row>
    <row r="3276" ht="15">
      <c r="D3276" s="85"/>
    </row>
    <row r="3277" ht="15">
      <c r="D3277" s="85"/>
    </row>
    <row r="3278" ht="15">
      <c r="D3278" s="85"/>
    </row>
    <row r="3279" ht="15">
      <c r="D3279" s="85"/>
    </row>
    <row r="3280" ht="15">
      <c r="D3280" s="85"/>
    </row>
    <row r="3281" ht="15">
      <c r="D3281" s="85"/>
    </row>
    <row r="3282" ht="15">
      <c r="D3282" s="85"/>
    </row>
    <row r="3283" ht="15">
      <c r="D3283" s="85"/>
    </row>
    <row r="3284" ht="15">
      <c r="D3284" s="85"/>
    </row>
    <row r="3285" ht="15">
      <c r="D3285" s="85"/>
    </row>
    <row r="3286" ht="15">
      <c r="D3286" s="85"/>
    </row>
    <row r="3287" ht="15">
      <c r="D3287" s="85"/>
    </row>
    <row r="3288" ht="15">
      <c r="D3288" s="85"/>
    </row>
    <row r="3289" ht="15">
      <c r="D3289" s="85"/>
    </row>
    <row r="3290" ht="15">
      <c r="D3290" s="85"/>
    </row>
    <row r="3291" ht="15">
      <c r="D3291" s="85"/>
    </row>
    <row r="3292" ht="15">
      <c r="D3292" s="85"/>
    </row>
    <row r="3293" ht="15">
      <c r="D3293" s="85"/>
    </row>
    <row r="3294" ht="15">
      <c r="D3294" s="85"/>
    </row>
    <row r="3295" ht="15">
      <c r="D3295" s="85"/>
    </row>
    <row r="3296" ht="15">
      <c r="D3296" s="85"/>
    </row>
    <row r="3297" ht="15">
      <c r="D3297" s="85"/>
    </row>
    <row r="3298" ht="15">
      <c r="D3298" s="85"/>
    </row>
    <row r="3299" ht="15">
      <c r="D3299" s="85"/>
    </row>
    <row r="3300" ht="15">
      <c r="D3300" s="85"/>
    </row>
    <row r="3301" ht="15">
      <c r="D3301" s="85"/>
    </row>
    <row r="3302" ht="15">
      <c r="D3302" s="85"/>
    </row>
    <row r="3303" ht="15">
      <c r="D3303" s="85"/>
    </row>
    <row r="3304" ht="15">
      <c r="D3304" s="85"/>
    </row>
    <row r="3305" ht="15">
      <c r="D3305" s="85"/>
    </row>
    <row r="3306" ht="15">
      <c r="D3306" s="85"/>
    </row>
    <row r="3307" ht="15">
      <c r="D3307" s="85"/>
    </row>
    <row r="3308" ht="15">
      <c r="D3308" s="85"/>
    </row>
    <row r="3309" ht="15">
      <c r="D3309" s="85"/>
    </row>
    <row r="3310" ht="15">
      <c r="D3310" s="85"/>
    </row>
    <row r="3311" ht="15">
      <c r="D3311" s="85"/>
    </row>
    <row r="3312" ht="15">
      <c r="D3312" s="85"/>
    </row>
    <row r="3313" ht="15">
      <c r="D3313" s="85"/>
    </row>
    <row r="3314" ht="15">
      <c r="D3314" s="85"/>
    </row>
    <row r="3315" ht="15">
      <c r="D3315" s="85"/>
    </row>
    <row r="3316" ht="15">
      <c r="D3316" s="85"/>
    </row>
    <row r="3317" ht="15">
      <c r="D3317" s="85"/>
    </row>
    <row r="3318" ht="15">
      <c r="D3318" s="85"/>
    </row>
    <row r="3319" ht="15">
      <c r="D3319" s="85"/>
    </row>
    <row r="3320" ht="15">
      <c r="D3320" s="85"/>
    </row>
    <row r="3321" ht="15">
      <c r="D3321" s="85"/>
    </row>
    <row r="3322" ht="15">
      <c r="D3322" s="85"/>
    </row>
    <row r="3323" ht="15">
      <c r="D3323" s="85"/>
    </row>
    <row r="3324" ht="15">
      <c r="D3324" s="85"/>
    </row>
    <row r="3325" ht="15">
      <c r="D3325" s="85"/>
    </row>
    <row r="3326" ht="15">
      <c r="D3326" s="85"/>
    </row>
    <row r="3327" ht="15">
      <c r="D3327" s="85"/>
    </row>
    <row r="3328" ht="15">
      <c r="D3328" s="85"/>
    </row>
    <row r="3329" ht="15">
      <c r="D3329" s="85"/>
    </row>
    <row r="3330" ht="15">
      <c r="D3330" s="85"/>
    </row>
    <row r="3331" ht="15">
      <c r="D3331" s="85"/>
    </row>
    <row r="3332" ht="15">
      <c r="D3332" s="85"/>
    </row>
    <row r="3333" ht="15">
      <c r="D3333" s="85"/>
    </row>
    <row r="3334" ht="15">
      <c r="D3334" s="85"/>
    </row>
    <row r="3335" ht="15">
      <c r="D3335" s="85"/>
    </row>
    <row r="3336" ht="15">
      <c r="D3336" s="85"/>
    </row>
    <row r="3337" ht="15">
      <c r="D3337" s="85"/>
    </row>
    <row r="3338" ht="15">
      <c r="D3338" s="85"/>
    </row>
    <row r="3339" ht="15">
      <c r="D3339" s="85"/>
    </row>
    <row r="3340" ht="15">
      <c r="D3340" s="85"/>
    </row>
    <row r="3341" ht="15">
      <c r="D3341" s="85"/>
    </row>
    <row r="3342" ht="15">
      <c r="D3342" s="85"/>
    </row>
    <row r="3343" ht="15">
      <c r="D3343" s="85"/>
    </row>
    <row r="3344" ht="15">
      <c r="D3344" s="85"/>
    </row>
    <row r="3345" ht="15">
      <c r="D3345" s="85"/>
    </row>
    <row r="3346" ht="15">
      <c r="D3346" s="85"/>
    </row>
    <row r="3347" ht="15">
      <c r="D3347" s="85"/>
    </row>
    <row r="3348" ht="15">
      <c r="D3348" s="85"/>
    </row>
    <row r="3349" ht="15">
      <c r="D3349" s="85"/>
    </row>
    <row r="3350" ht="15">
      <c r="D3350" s="85"/>
    </row>
    <row r="3351" ht="15">
      <c r="D3351" s="85"/>
    </row>
    <row r="3352" ht="15">
      <c r="D3352" s="85"/>
    </row>
    <row r="3353" ht="15">
      <c r="D3353" s="85"/>
    </row>
    <row r="3354" ht="15">
      <c r="D3354" s="85"/>
    </row>
    <row r="3355" ht="15">
      <c r="D3355" s="85"/>
    </row>
    <row r="3356" ht="15">
      <c r="D3356" s="85"/>
    </row>
    <row r="3357" ht="15">
      <c r="D3357" s="85"/>
    </row>
    <row r="3358" ht="15">
      <c r="D3358" s="85"/>
    </row>
    <row r="3359" ht="15">
      <c r="D3359" s="85"/>
    </row>
    <row r="3360" ht="15">
      <c r="D3360" s="85"/>
    </row>
    <row r="3361" ht="15">
      <c r="D3361" s="85"/>
    </row>
    <row r="3362" ht="15">
      <c r="D3362" s="85"/>
    </row>
    <row r="3363" ht="15">
      <c r="D3363" s="85"/>
    </row>
    <row r="3364" ht="15">
      <c r="D3364" s="85"/>
    </row>
    <row r="3365" ht="15">
      <c r="D3365" s="85"/>
    </row>
    <row r="3366" ht="15">
      <c r="D3366" s="85"/>
    </row>
    <row r="3367" ht="15">
      <c r="D3367" s="85"/>
    </row>
    <row r="3368" ht="15">
      <c r="D3368" s="85"/>
    </row>
    <row r="3369" ht="15">
      <c r="D3369" s="85"/>
    </row>
    <row r="3370" ht="15">
      <c r="D3370" s="85"/>
    </row>
    <row r="3371" ht="15">
      <c r="D3371" s="85"/>
    </row>
    <row r="3372" ht="15">
      <c r="D3372" s="85"/>
    </row>
    <row r="3373" ht="15">
      <c r="D3373" s="85"/>
    </row>
    <row r="3374" ht="15">
      <c r="D3374" s="85"/>
    </row>
    <row r="3375" ht="15">
      <c r="D3375" s="85"/>
    </row>
    <row r="3376" ht="15">
      <c r="D3376" s="85"/>
    </row>
    <row r="3377" ht="15">
      <c r="D3377" s="85"/>
    </row>
    <row r="3378" ht="15">
      <c r="D3378" s="85"/>
    </row>
    <row r="3379" ht="15">
      <c r="D3379" s="85"/>
    </row>
    <row r="3380" ht="15">
      <c r="D3380" s="85"/>
    </row>
    <row r="3381" ht="15">
      <c r="D3381" s="85"/>
    </row>
    <row r="3382" ht="15">
      <c r="D3382" s="85"/>
    </row>
    <row r="3383" ht="15">
      <c r="D3383" s="85"/>
    </row>
    <row r="3384" ht="15">
      <c r="D3384" s="85"/>
    </row>
    <row r="3385" ht="15">
      <c r="D3385" s="85"/>
    </row>
    <row r="3386" ht="15">
      <c r="D3386" s="85"/>
    </row>
    <row r="3387" ht="15">
      <c r="D3387" s="85"/>
    </row>
    <row r="3388" ht="15">
      <c r="D3388" s="85"/>
    </row>
    <row r="3389" ht="15">
      <c r="D3389" s="85"/>
    </row>
    <row r="3390" ht="15">
      <c r="D3390" s="85"/>
    </row>
    <row r="3391" ht="15">
      <c r="D3391" s="85"/>
    </row>
    <row r="3392" ht="15">
      <c r="D3392" s="85"/>
    </row>
    <row r="3393" ht="15">
      <c r="D3393" s="85"/>
    </row>
    <row r="3394" ht="15">
      <c r="D3394" s="85"/>
    </row>
    <row r="3395" ht="15">
      <c r="D3395" s="85"/>
    </row>
    <row r="3396" ht="15">
      <c r="D3396" s="85"/>
    </row>
    <row r="3397" ht="15">
      <c r="D3397" s="85"/>
    </row>
    <row r="3398" ht="15">
      <c r="D3398" s="85"/>
    </row>
    <row r="3399" ht="15">
      <c r="D3399" s="85"/>
    </row>
    <row r="3400" ht="15">
      <c r="D3400" s="85"/>
    </row>
    <row r="3401" ht="15">
      <c r="D3401" s="85"/>
    </row>
    <row r="3402" ht="15">
      <c r="D3402" s="85"/>
    </row>
    <row r="3403" ht="15">
      <c r="D3403" s="85"/>
    </row>
    <row r="3404" ht="15">
      <c r="D3404" s="85"/>
    </row>
    <row r="3405" ht="15">
      <c r="D3405" s="85"/>
    </row>
    <row r="3406" ht="15">
      <c r="D3406" s="85"/>
    </row>
    <row r="3407" ht="15">
      <c r="D3407" s="85"/>
    </row>
    <row r="3408" ht="15">
      <c r="D3408" s="85"/>
    </row>
    <row r="3409" ht="15">
      <c r="D3409" s="85"/>
    </row>
    <row r="3410" ht="15">
      <c r="D3410" s="85"/>
    </row>
    <row r="3411" ht="15">
      <c r="D3411" s="85"/>
    </row>
    <row r="3412" ht="15">
      <c r="D3412" s="85"/>
    </row>
    <row r="3413" ht="15">
      <c r="D3413" s="85"/>
    </row>
    <row r="3414" ht="15">
      <c r="D3414" s="85"/>
    </row>
    <row r="3415" ht="15">
      <c r="D3415" s="85"/>
    </row>
    <row r="3416" ht="15">
      <c r="D3416" s="85"/>
    </row>
    <row r="3417" ht="15">
      <c r="D3417" s="85"/>
    </row>
    <row r="3418" ht="15">
      <c r="D3418" s="85"/>
    </row>
    <row r="3419" ht="15">
      <c r="D3419" s="85"/>
    </row>
    <row r="3420" ht="15">
      <c r="D3420" s="85"/>
    </row>
    <row r="3421" ht="15">
      <c r="D3421" s="85"/>
    </row>
    <row r="3422" ht="15">
      <c r="D3422" s="85"/>
    </row>
    <row r="3423" ht="15">
      <c r="D3423" s="85"/>
    </row>
    <row r="3424" ht="15">
      <c r="D3424" s="85"/>
    </row>
    <row r="3425" ht="15">
      <c r="D3425" s="85"/>
    </row>
    <row r="3426" ht="15">
      <c r="D3426" s="85"/>
    </row>
    <row r="3427" ht="15">
      <c r="D3427" s="85"/>
    </row>
    <row r="3428" ht="15">
      <c r="D3428" s="85"/>
    </row>
    <row r="3429" ht="15">
      <c r="D3429" s="85"/>
    </row>
    <row r="3430" ht="15">
      <c r="D3430" s="85"/>
    </row>
    <row r="3431" ht="15">
      <c r="D3431" s="85"/>
    </row>
    <row r="3432" ht="15">
      <c r="D3432" s="85"/>
    </row>
    <row r="3433" ht="15">
      <c r="D3433" s="85"/>
    </row>
    <row r="3434" ht="15">
      <c r="D3434" s="85"/>
    </row>
    <row r="3435" ht="15">
      <c r="D3435" s="85"/>
    </row>
    <row r="3436" ht="15">
      <c r="D3436" s="85"/>
    </row>
    <row r="3437" ht="15">
      <c r="D3437" s="85"/>
    </row>
    <row r="3438" ht="15">
      <c r="D3438" s="85"/>
    </row>
    <row r="3439" ht="15">
      <c r="D3439" s="85"/>
    </row>
    <row r="3440" ht="15">
      <c r="D3440" s="85"/>
    </row>
    <row r="3441" ht="15">
      <c r="D3441" s="85"/>
    </row>
    <row r="3442" ht="15">
      <c r="D3442" s="85"/>
    </row>
    <row r="3443" ht="15">
      <c r="D3443" s="85"/>
    </row>
    <row r="3444" ht="15">
      <c r="D3444" s="85"/>
    </row>
    <row r="3445" ht="15">
      <c r="D3445" s="85"/>
    </row>
    <row r="3446" ht="15">
      <c r="D3446" s="85"/>
    </row>
    <row r="3447" ht="15">
      <c r="D3447" s="85"/>
    </row>
    <row r="3448" ht="15">
      <c r="D3448" s="85"/>
    </row>
    <row r="3449" ht="15">
      <c r="D3449" s="85"/>
    </row>
    <row r="3450" ht="15">
      <c r="D3450" s="85"/>
    </row>
    <row r="3451" ht="15">
      <c r="D3451" s="85"/>
    </row>
    <row r="3452" ht="15">
      <c r="D3452" s="85"/>
    </row>
    <row r="3453" ht="15">
      <c r="D3453" s="85"/>
    </row>
    <row r="3454" ht="15">
      <c r="D3454" s="85"/>
    </row>
    <row r="3455" ht="15">
      <c r="D3455" s="85"/>
    </row>
    <row r="3456" ht="15">
      <c r="D3456" s="85"/>
    </row>
    <row r="3457" ht="15">
      <c r="D3457" s="85"/>
    </row>
    <row r="3458" ht="15">
      <c r="D3458" s="85"/>
    </row>
    <row r="3459" ht="15">
      <c r="D3459" s="85"/>
    </row>
    <row r="3460" ht="15">
      <c r="D3460" s="85"/>
    </row>
    <row r="3461" ht="15">
      <c r="D3461" s="85"/>
    </row>
    <row r="3462" ht="15">
      <c r="D3462" s="85"/>
    </row>
    <row r="3463" ht="15">
      <c r="D3463" s="85"/>
    </row>
    <row r="3464" ht="15">
      <c r="D3464" s="85"/>
    </row>
    <row r="3465" ht="15">
      <c r="D3465" s="85"/>
    </row>
    <row r="3466" ht="15">
      <c r="D3466" s="85"/>
    </row>
    <row r="3467" ht="15">
      <c r="D3467" s="85"/>
    </row>
    <row r="3468" ht="15">
      <c r="D3468" s="85"/>
    </row>
    <row r="3469" ht="15">
      <c r="D3469" s="85"/>
    </row>
    <row r="3470" ht="15">
      <c r="D3470" s="85"/>
    </row>
    <row r="3471" ht="15">
      <c r="D3471" s="85"/>
    </row>
    <row r="3472" ht="15">
      <c r="D3472" s="85"/>
    </row>
    <row r="3473" ht="15">
      <c r="D3473" s="85"/>
    </row>
    <row r="3474" ht="15">
      <c r="D3474" s="85"/>
    </row>
    <row r="3475" ht="15">
      <c r="D3475" s="85"/>
    </row>
    <row r="3476" ht="15">
      <c r="D3476" s="85"/>
    </row>
    <row r="3477" ht="15">
      <c r="D3477" s="85"/>
    </row>
    <row r="3478" ht="15">
      <c r="D3478" s="85"/>
    </row>
    <row r="3479" ht="15">
      <c r="D3479" s="85"/>
    </row>
    <row r="3480" ht="15">
      <c r="D3480" s="85"/>
    </row>
    <row r="3481" ht="15">
      <c r="D3481" s="85"/>
    </row>
    <row r="3482" ht="15">
      <c r="D3482" s="85"/>
    </row>
    <row r="3483" ht="15">
      <c r="D3483" s="85"/>
    </row>
    <row r="3484" ht="15">
      <c r="D3484" s="85"/>
    </row>
    <row r="3485" ht="15">
      <c r="D3485" s="85"/>
    </row>
    <row r="3486" ht="15">
      <c r="D3486" s="85"/>
    </row>
    <row r="3487" ht="15">
      <c r="D3487" s="85"/>
    </row>
    <row r="3488" ht="15">
      <c r="D3488" s="85"/>
    </row>
    <row r="3489" ht="15">
      <c r="D3489" s="85"/>
    </row>
    <row r="3490" ht="15">
      <c r="D3490" s="85"/>
    </row>
    <row r="3491" ht="15">
      <c r="D3491" s="85"/>
    </row>
    <row r="3492" ht="15">
      <c r="D3492" s="85"/>
    </row>
    <row r="3493" ht="15">
      <c r="D3493" s="85"/>
    </row>
    <row r="3494" ht="15">
      <c r="D3494" s="85"/>
    </row>
    <row r="3495" ht="15">
      <c r="D3495" s="85"/>
    </row>
    <row r="3496" ht="15">
      <c r="D3496" s="85"/>
    </row>
    <row r="3497" ht="15">
      <c r="D3497" s="85"/>
    </row>
    <row r="3498" ht="15">
      <c r="D3498" s="85"/>
    </row>
    <row r="3499" ht="15">
      <c r="D3499" s="85"/>
    </row>
    <row r="3500" ht="15">
      <c r="D3500" s="85"/>
    </row>
    <row r="3501" ht="15">
      <c r="D3501" s="85"/>
    </row>
    <row r="3502" ht="15">
      <c r="D3502" s="85"/>
    </row>
    <row r="3503" ht="15">
      <c r="D3503" s="85"/>
    </row>
    <row r="3504" ht="15">
      <c r="D3504" s="85"/>
    </row>
    <row r="3505" ht="15">
      <c r="D3505" s="85"/>
    </row>
    <row r="3506" ht="15">
      <c r="D3506" s="85"/>
    </row>
    <row r="3507" ht="15">
      <c r="D3507" s="85"/>
    </row>
    <row r="3508" ht="15">
      <c r="D3508" s="85"/>
    </row>
    <row r="3509" ht="15">
      <c r="D3509" s="85"/>
    </row>
    <row r="3510" ht="15">
      <c r="D3510" s="85"/>
    </row>
    <row r="3511" ht="15">
      <c r="D3511" s="85"/>
    </row>
    <row r="3512" ht="15">
      <c r="D3512" s="85"/>
    </row>
    <row r="3513" ht="15">
      <c r="D3513" s="85"/>
    </row>
    <row r="3514" ht="15">
      <c r="D3514" s="85"/>
    </row>
    <row r="3515" ht="15">
      <c r="D3515" s="85"/>
    </row>
    <row r="3516" ht="15">
      <c r="D3516" s="85"/>
    </row>
    <row r="3517" ht="15">
      <c r="D3517" s="85"/>
    </row>
    <row r="3518" ht="15">
      <c r="D3518" s="85"/>
    </row>
    <row r="3519" ht="15">
      <c r="D3519" s="85"/>
    </row>
    <row r="3520" ht="15">
      <c r="D3520" s="85"/>
    </row>
    <row r="3521" ht="15">
      <c r="D3521" s="85"/>
    </row>
    <row r="3522" ht="15">
      <c r="D3522" s="85"/>
    </row>
    <row r="3523" ht="15">
      <c r="D3523" s="85"/>
    </row>
    <row r="3524" ht="15">
      <c r="D3524" s="85"/>
    </row>
    <row r="3525" ht="15">
      <c r="D3525" s="85"/>
    </row>
    <row r="3526" ht="15">
      <c r="D3526" s="85"/>
    </row>
    <row r="3527" ht="15">
      <c r="D3527" s="85"/>
    </row>
    <row r="3528" ht="15">
      <c r="D3528" s="85"/>
    </row>
    <row r="3529" ht="15">
      <c r="D3529" s="85"/>
    </row>
    <row r="3530" ht="15">
      <c r="D3530" s="85"/>
    </row>
    <row r="3531" ht="15">
      <c r="D3531" s="85"/>
    </row>
    <row r="3532" ht="15">
      <c r="D3532" s="85"/>
    </row>
    <row r="3533" ht="15">
      <c r="D3533" s="85"/>
    </row>
    <row r="3534" ht="15">
      <c r="D3534" s="85"/>
    </row>
    <row r="3535" ht="15">
      <c r="D3535" s="85"/>
    </row>
    <row r="3536" ht="15">
      <c r="D3536" s="85"/>
    </row>
    <row r="3537" ht="15">
      <c r="D3537" s="85"/>
    </row>
    <row r="3538" ht="15">
      <c r="D3538" s="85"/>
    </row>
    <row r="3539" ht="15">
      <c r="D3539" s="85"/>
    </row>
    <row r="3540" ht="15">
      <c r="D3540" s="85"/>
    </row>
    <row r="3541" ht="15">
      <c r="D3541" s="85"/>
    </row>
    <row r="3542" ht="15">
      <c r="D3542" s="85"/>
    </row>
    <row r="3543" ht="15">
      <c r="D3543" s="85"/>
    </row>
    <row r="3544" ht="15">
      <c r="D3544" s="85"/>
    </row>
    <row r="3545" ht="15">
      <c r="D3545" s="85"/>
    </row>
    <row r="3546" ht="15">
      <c r="D3546" s="85"/>
    </row>
    <row r="3547" ht="15">
      <c r="D3547" s="85"/>
    </row>
    <row r="3548" ht="15">
      <c r="D3548" s="85"/>
    </row>
    <row r="3549" ht="15">
      <c r="D3549" s="85"/>
    </row>
    <row r="3550" ht="15">
      <c r="D3550" s="85"/>
    </row>
    <row r="3551" ht="15">
      <c r="D3551" s="85"/>
    </row>
    <row r="3552" ht="15">
      <c r="D3552" s="85"/>
    </row>
    <row r="3553" ht="15">
      <c r="D3553" s="85"/>
    </row>
    <row r="3554" ht="15">
      <c r="D3554" s="85"/>
    </row>
    <row r="3555" ht="15">
      <c r="D3555" s="85"/>
    </row>
    <row r="3556" ht="15">
      <c r="D3556" s="85"/>
    </row>
    <row r="3557" ht="15">
      <c r="D3557" s="85"/>
    </row>
    <row r="3558" ht="15">
      <c r="D3558" s="85"/>
    </row>
    <row r="3559" ht="15">
      <c r="D3559" s="85"/>
    </row>
    <row r="3560" ht="15">
      <c r="D3560" s="85"/>
    </row>
    <row r="3561" ht="15">
      <c r="D3561" s="85"/>
    </row>
    <row r="3562" ht="15">
      <c r="D3562" s="85"/>
    </row>
    <row r="3563" ht="15">
      <c r="D3563" s="85"/>
    </row>
    <row r="3564" ht="15">
      <c r="D3564" s="85"/>
    </row>
    <row r="3565" ht="15">
      <c r="D3565" s="85"/>
    </row>
    <row r="3566" ht="15">
      <c r="D3566" s="85"/>
    </row>
    <row r="3567" ht="15">
      <c r="D3567" s="85"/>
    </row>
    <row r="3568" ht="15">
      <c r="D3568" s="85"/>
    </row>
    <row r="3569" ht="15">
      <c r="D3569" s="85"/>
    </row>
    <row r="3570" ht="15">
      <c r="D3570" s="85"/>
    </row>
    <row r="3571" ht="15">
      <c r="D3571" s="85"/>
    </row>
    <row r="3572" ht="15">
      <c r="D3572" s="85"/>
    </row>
    <row r="3573" ht="15">
      <c r="D3573" s="85"/>
    </row>
    <row r="3574" ht="15">
      <c r="D3574" s="85"/>
    </row>
    <row r="3575" ht="15">
      <c r="D3575" s="85"/>
    </row>
    <row r="3576" ht="15">
      <c r="D3576" s="85"/>
    </row>
    <row r="3577" ht="15">
      <c r="D3577" s="85"/>
    </row>
    <row r="3578" ht="15">
      <c r="D3578" s="85"/>
    </row>
    <row r="3579" ht="15">
      <c r="D3579" s="85"/>
    </row>
    <row r="3580" ht="15">
      <c r="D3580" s="85"/>
    </row>
    <row r="3581" ht="15">
      <c r="D3581" s="85"/>
    </row>
    <row r="3582" ht="15">
      <c r="D3582" s="85"/>
    </row>
    <row r="3583" ht="15">
      <c r="D3583" s="85"/>
    </row>
    <row r="3584" ht="15">
      <c r="D3584" s="85"/>
    </row>
    <row r="3585" ht="15">
      <c r="D3585" s="85"/>
    </row>
    <row r="3586" ht="15">
      <c r="D3586" s="85"/>
    </row>
    <row r="3587" ht="15">
      <c r="D3587" s="85"/>
    </row>
    <row r="3588" ht="15">
      <c r="D3588" s="85"/>
    </row>
    <row r="3589" ht="15">
      <c r="D3589" s="85"/>
    </row>
    <row r="3590" ht="15">
      <c r="D3590" s="85"/>
    </row>
    <row r="3591" ht="15">
      <c r="D3591" s="85"/>
    </row>
    <row r="3592" ht="15">
      <c r="D3592" s="85"/>
    </row>
    <row r="3593" ht="15">
      <c r="D3593" s="85"/>
    </row>
    <row r="3594" ht="15">
      <c r="D3594" s="85"/>
    </row>
    <row r="3595" ht="15">
      <c r="D3595" s="85"/>
    </row>
    <row r="3596" ht="15">
      <c r="D3596" s="85"/>
    </row>
    <row r="3597" ht="15">
      <c r="D3597" s="85"/>
    </row>
    <row r="3598" ht="15">
      <c r="D3598" s="85"/>
    </row>
    <row r="3599" ht="15">
      <c r="D3599" s="85"/>
    </row>
    <row r="3600" ht="15">
      <c r="D3600" s="85"/>
    </row>
    <row r="3601" ht="15">
      <c r="D3601" s="85"/>
    </row>
    <row r="3602" ht="15">
      <c r="D3602" s="85"/>
    </row>
    <row r="3603" ht="15">
      <c r="D3603" s="85"/>
    </row>
    <row r="3604" ht="15">
      <c r="D3604" s="85"/>
    </row>
    <row r="3605" ht="15">
      <c r="D3605" s="85"/>
    </row>
    <row r="3606" ht="15">
      <c r="D3606" s="85"/>
    </row>
    <row r="3607" ht="15">
      <c r="D3607" s="85"/>
    </row>
    <row r="3608" ht="15">
      <c r="D3608" s="85"/>
    </row>
    <row r="3609" ht="15">
      <c r="D3609" s="85"/>
    </row>
    <row r="3610" ht="15">
      <c r="D3610" s="85"/>
    </row>
    <row r="3611" ht="15">
      <c r="D3611" s="85"/>
    </row>
    <row r="3612" ht="15">
      <c r="D3612" s="85"/>
    </row>
    <row r="3613" ht="15">
      <c r="D3613" s="85"/>
    </row>
    <row r="3614" ht="15">
      <c r="D3614" s="85"/>
    </row>
    <row r="3615" ht="15">
      <c r="D3615" s="85"/>
    </row>
    <row r="3616" ht="15">
      <c r="D3616" s="85"/>
    </row>
    <row r="3617" ht="15">
      <c r="D3617" s="85"/>
    </row>
    <row r="3618" ht="15">
      <c r="D3618" s="85"/>
    </row>
    <row r="3619" ht="15">
      <c r="D3619" s="85"/>
    </row>
    <row r="3620" ht="15">
      <c r="D3620" s="85"/>
    </row>
    <row r="3621" ht="15">
      <c r="D3621" s="85"/>
    </row>
    <row r="3622" ht="15">
      <c r="D3622" s="85"/>
    </row>
    <row r="3623" ht="15">
      <c r="D3623" s="85"/>
    </row>
    <row r="3624" ht="15">
      <c r="D3624" s="85"/>
    </row>
    <row r="3625" ht="15">
      <c r="D3625" s="85"/>
    </row>
    <row r="3626" ht="15">
      <c r="D3626" s="85"/>
    </row>
    <row r="3627" ht="15">
      <c r="D3627" s="85"/>
    </row>
    <row r="3628" ht="15">
      <c r="D3628" s="85"/>
    </row>
    <row r="3629" ht="15">
      <c r="D3629" s="85"/>
    </row>
    <row r="3630" ht="15">
      <c r="D3630" s="85"/>
    </row>
    <row r="3631" ht="15">
      <c r="D3631" s="85"/>
    </row>
    <row r="3632" ht="15">
      <c r="D3632" s="85"/>
    </row>
    <row r="3633" ht="15">
      <c r="D3633" s="85"/>
    </row>
    <row r="3634" ht="15">
      <c r="D3634" s="85"/>
    </row>
    <row r="3635" ht="15">
      <c r="D3635" s="85"/>
    </row>
    <row r="3636" ht="15">
      <c r="D3636" s="85"/>
    </row>
    <row r="3637" ht="15">
      <c r="D3637" s="85"/>
    </row>
    <row r="3638" ht="15">
      <c r="D3638" s="85"/>
    </row>
    <row r="3639" ht="15">
      <c r="D3639" s="85"/>
    </row>
    <row r="3640" ht="15">
      <c r="D3640" s="85"/>
    </row>
    <row r="3641" ht="15">
      <c r="D3641" s="85"/>
    </row>
    <row r="3642" ht="15">
      <c r="D3642" s="85"/>
    </row>
    <row r="3643" ht="15">
      <c r="D3643" s="85"/>
    </row>
    <row r="3644" ht="15">
      <c r="D3644" s="85"/>
    </row>
    <row r="3645" ht="15">
      <c r="D3645" s="85"/>
    </row>
    <row r="3646" ht="15">
      <c r="D3646" s="85"/>
    </row>
    <row r="3647" ht="15">
      <c r="D3647" s="85"/>
    </row>
    <row r="3648" ht="15">
      <c r="D3648" s="85"/>
    </row>
    <row r="3649" ht="15">
      <c r="D3649" s="85"/>
    </row>
    <row r="3650" ht="15">
      <c r="D3650" s="85"/>
    </row>
    <row r="3651" ht="15">
      <c r="D3651" s="85"/>
    </row>
    <row r="3652" ht="15">
      <c r="D3652" s="85"/>
    </row>
    <row r="3653" ht="15">
      <c r="D3653" s="85"/>
    </row>
    <row r="3654" ht="15">
      <c r="D3654" s="85"/>
    </row>
    <row r="3655" ht="15">
      <c r="D3655" s="85"/>
    </row>
    <row r="3656" ht="15">
      <c r="D3656" s="85"/>
    </row>
    <row r="3657" ht="15">
      <c r="D3657" s="85"/>
    </row>
    <row r="3658" ht="15">
      <c r="D3658" s="85"/>
    </row>
    <row r="3659" ht="15">
      <c r="D3659" s="85"/>
    </row>
    <row r="3660" ht="15">
      <c r="D3660" s="85"/>
    </row>
    <row r="3661" ht="15">
      <c r="D3661" s="85"/>
    </row>
    <row r="3662" ht="15">
      <c r="D3662" s="85"/>
    </row>
    <row r="3663" ht="15">
      <c r="D3663" s="85"/>
    </row>
    <row r="3664" ht="15">
      <c r="D3664" s="85"/>
    </row>
    <row r="3665" ht="15">
      <c r="D3665" s="85"/>
    </row>
    <row r="3666" ht="15">
      <c r="D3666" s="85"/>
    </row>
    <row r="3667" ht="15">
      <c r="D3667" s="85"/>
    </row>
    <row r="3668" ht="15">
      <c r="D3668" s="85"/>
    </row>
    <row r="3669" ht="15">
      <c r="D3669" s="85"/>
    </row>
    <row r="3670" ht="15">
      <c r="D3670" s="85"/>
    </row>
    <row r="3671" ht="15">
      <c r="D3671" s="85"/>
    </row>
    <row r="3672" ht="15">
      <c r="D3672" s="85"/>
    </row>
    <row r="3673" ht="15">
      <c r="D3673" s="85"/>
    </row>
    <row r="3674" ht="15">
      <c r="D3674" s="85"/>
    </row>
    <row r="3675" ht="15">
      <c r="D3675" s="85"/>
    </row>
    <row r="3676" ht="15">
      <c r="D3676" s="85"/>
    </row>
    <row r="3677" ht="15">
      <c r="D3677" s="85"/>
    </row>
    <row r="3678" ht="15">
      <c r="D3678" s="85"/>
    </row>
    <row r="3679" ht="15">
      <c r="D3679" s="85"/>
    </row>
    <row r="3680" ht="15">
      <c r="D3680" s="85"/>
    </row>
    <row r="3681" ht="15">
      <c r="D3681" s="85"/>
    </row>
    <row r="3682" ht="15">
      <c r="D3682" s="85"/>
    </row>
    <row r="3683" ht="15">
      <c r="D3683" s="85"/>
    </row>
    <row r="3684" ht="15">
      <c r="D3684" s="85"/>
    </row>
    <row r="3685" ht="15">
      <c r="D3685" s="85"/>
    </row>
    <row r="3686" ht="15">
      <c r="D3686" s="85"/>
    </row>
    <row r="3687" ht="15">
      <c r="D3687" s="85"/>
    </row>
    <row r="3688" ht="15">
      <c r="D3688" s="85"/>
    </row>
    <row r="3689" ht="15">
      <c r="D3689" s="85"/>
    </row>
    <row r="3690" ht="15">
      <c r="D3690" s="85"/>
    </row>
    <row r="3691" ht="15">
      <c r="D3691" s="85"/>
    </row>
    <row r="3692" ht="15">
      <c r="D3692" s="85"/>
    </row>
    <row r="3693" ht="15">
      <c r="D3693" s="85"/>
    </row>
    <row r="3694" ht="15">
      <c r="D3694" s="85"/>
    </row>
    <row r="3695" ht="15">
      <c r="D3695" s="85"/>
    </row>
    <row r="3696" ht="15">
      <c r="D3696" s="85"/>
    </row>
    <row r="3697" ht="15">
      <c r="D3697" s="85"/>
    </row>
    <row r="3698" ht="15">
      <c r="D3698" s="85"/>
    </row>
    <row r="3699" ht="15">
      <c r="D3699" s="85"/>
    </row>
    <row r="3700" ht="15">
      <c r="D3700" s="85"/>
    </row>
    <row r="3701" ht="15">
      <c r="D3701" s="85"/>
    </row>
    <row r="3702" ht="15">
      <c r="D3702" s="85"/>
    </row>
    <row r="3703" ht="15">
      <c r="D3703" s="85"/>
    </row>
    <row r="3704" ht="15">
      <c r="D3704" s="85"/>
    </row>
    <row r="3705" ht="15">
      <c r="D3705" s="85"/>
    </row>
    <row r="3706" ht="15">
      <c r="D3706" s="85"/>
    </row>
    <row r="3707" ht="15">
      <c r="D3707" s="85"/>
    </row>
    <row r="3708" ht="15">
      <c r="D3708" s="85"/>
    </row>
    <row r="3709" ht="15">
      <c r="D3709" s="85"/>
    </row>
    <row r="3710" ht="15">
      <c r="D3710" s="85"/>
    </row>
    <row r="3711" ht="15">
      <c r="D3711" s="85"/>
    </row>
    <row r="3712" ht="15">
      <c r="D3712" s="85"/>
    </row>
    <row r="3713" ht="15">
      <c r="D3713" s="85"/>
    </row>
    <row r="3714" ht="15">
      <c r="D3714" s="85"/>
    </row>
    <row r="3715" ht="15">
      <c r="D3715" s="85"/>
    </row>
    <row r="3716" ht="15">
      <c r="D3716" s="85"/>
    </row>
    <row r="3717" ht="15">
      <c r="D3717" s="85"/>
    </row>
    <row r="3718" ht="15">
      <c r="D3718" s="85"/>
    </row>
    <row r="3719" ht="15">
      <c r="D3719" s="85"/>
    </row>
    <row r="3720" ht="15">
      <c r="D3720" s="85"/>
    </row>
    <row r="3721" ht="15">
      <c r="D3721" s="85"/>
    </row>
    <row r="3722" ht="15">
      <c r="D3722" s="85"/>
    </row>
    <row r="3723" ht="15">
      <c r="D3723" s="85"/>
    </row>
    <row r="3724" ht="15">
      <c r="D3724" s="85"/>
    </row>
    <row r="3725" ht="15">
      <c r="D3725" s="85"/>
    </row>
    <row r="3726" ht="15">
      <c r="D3726" s="85"/>
    </row>
    <row r="3727" ht="15">
      <c r="D3727" s="85"/>
    </row>
    <row r="3728" ht="15">
      <c r="D3728" s="85"/>
    </row>
    <row r="3729" ht="15">
      <c r="D3729" s="85"/>
    </row>
    <row r="3730" ht="15">
      <c r="D3730" s="85"/>
    </row>
    <row r="3731" ht="15">
      <c r="D3731" s="85"/>
    </row>
    <row r="3732" ht="15">
      <c r="D3732" s="85"/>
    </row>
    <row r="3733" ht="15">
      <c r="D3733" s="85"/>
    </row>
    <row r="3734" ht="15">
      <c r="D3734" s="85"/>
    </row>
    <row r="3735" ht="15">
      <c r="D3735" s="85"/>
    </row>
    <row r="3736" ht="15">
      <c r="D3736" s="85"/>
    </row>
    <row r="3737" ht="15">
      <c r="D3737" s="85"/>
    </row>
    <row r="3738" ht="15">
      <c r="D3738" s="85"/>
    </row>
    <row r="3739" ht="15">
      <c r="D3739" s="85"/>
    </row>
    <row r="3740" ht="15">
      <c r="D3740" s="85"/>
    </row>
    <row r="3741" ht="15">
      <c r="D3741" s="85"/>
    </row>
    <row r="3742" ht="15">
      <c r="D3742" s="85"/>
    </row>
    <row r="3743" ht="15">
      <c r="D3743" s="85"/>
    </row>
    <row r="3744" ht="15">
      <c r="D3744" s="85"/>
    </row>
    <row r="3745" ht="15">
      <c r="D3745" s="85"/>
    </row>
    <row r="3746" ht="15">
      <c r="D3746" s="85"/>
    </row>
    <row r="3747" ht="15">
      <c r="D3747" s="85"/>
    </row>
    <row r="3748" ht="15">
      <c r="D3748" s="85"/>
    </row>
    <row r="3749" ht="15">
      <c r="D3749" s="85"/>
    </row>
    <row r="3750" ht="15">
      <c r="D3750" s="85"/>
    </row>
    <row r="3751" ht="15">
      <c r="D3751" s="85"/>
    </row>
    <row r="3752" ht="15">
      <c r="D3752" s="85"/>
    </row>
    <row r="3753" ht="15">
      <c r="D3753" s="85"/>
    </row>
    <row r="3754" ht="15">
      <c r="D3754" s="85"/>
    </row>
    <row r="3755" ht="15">
      <c r="D3755" s="85"/>
    </row>
    <row r="3756" ht="15">
      <c r="D3756" s="85"/>
    </row>
    <row r="3757" ht="15">
      <c r="D3757" s="85"/>
    </row>
    <row r="3758" ht="15">
      <c r="D3758" s="85"/>
    </row>
    <row r="3759" ht="15">
      <c r="D3759" s="85"/>
    </row>
    <row r="3760" ht="15">
      <c r="D3760" s="85"/>
    </row>
    <row r="3761" ht="15">
      <c r="D3761" s="85"/>
    </row>
    <row r="3762" ht="15">
      <c r="D3762" s="85"/>
    </row>
    <row r="3763" ht="15">
      <c r="D3763" s="85"/>
    </row>
    <row r="3764" ht="15">
      <c r="D3764" s="85"/>
    </row>
    <row r="3765" ht="15">
      <c r="D3765" s="85"/>
    </row>
    <row r="3766" ht="15">
      <c r="D3766" s="85"/>
    </row>
    <row r="3767" ht="15">
      <c r="D3767" s="85"/>
    </row>
    <row r="3768" ht="15">
      <c r="D3768" s="85"/>
    </row>
    <row r="3769" ht="15">
      <c r="D3769" s="85"/>
    </row>
    <row r="3770" ht="15">
      <c r="D3770" s="85"/>
    </row>
    <row r="3771" ht="15">
      <c r="D3771" s="85"/>
    </row>
    <row r="3772" ht="15">
      <c r="D3772" s="85"/>
    </row>
    <row r="3773" ht="15">
      <c r="D3773" s="85"/>
    </row>
    <row r="3774" ht="15">
      <c r="D3774" s="85"/>
    </row>
    <row r="3775" ht="15">
      <c r="D3775" s="85"/>
    </row>
    <row r="3776" ht="15">
      <c r="D3776" s="85"/>
    </row>
    <row r="3777" ht="15">
      <c r="D3777" s="85"/>
    </row>
    <row r="3778" ht="15">
      <c r="D3778" s="85"/>
    </row>
    <row r="3779" ht="15">
      <c r="D3779" s="85"/>
    </row>
    <row r="3780" ht="15">
      <c r="D3780" s="85"/>
    </row>
    <row r="3781" ht="15">
      <c r="D3781" s="85"/>
    </row>
    <row r="3782" ht="15">
      <c r="D3782" s="85"/>
    </row>
    <row r="3783" ht="15">
      <c r="D3783" s="85"/>
    </row>
    <row r="3784" ht="15">
      <c r="D3784" s="85"/>
    </row>
    <row r="3785" ht="15">
      <c r="D3785" s="85"/>
    </row>
    <row r="3786" ht="15">
      <c r="D3786" s="85"/>
    </row>
    <row r="3787" ht="15">
      <c r="D3787" s="85"/>
    </row>
    <row r="3788" ht="15">
      <c r="D3788" s="85"/>
    </row>
    <row r="3789" ht="15">
      <c r="D3789" s="85"/>
    </row>
    <row r="3790" ht="15">
      <c r="D3790" s="85"/>
    </row>
    <row r="3791" ht="15">
      <c r="D3791" s="85"/>
    </row>
    <row r="3792" ht="15">
      <c r="D3792" s="85"/>
    </row>
    <row r="3793" ht="15">
      <c r="D3793" s="85"/>
    </row>
    <row r="3794" ht="15">
      <c r="D3794" s="85"/>
    </row>
    <row r="3795" ht="15">
      <c r="D3795" s="85"/>
    </row>
    <row r="3796" ht="15">
      <c r="D3796" s="85"/>
    </row>
    <row r="3797" ht="15">
      <c r="D3797" s="85"/>
    </row>
    <row r="3798" ht="15">
      <c r="D3798" s="85"/>
    </row>
    <row r="3799" ht="15">
      <c r="D3799" s="85"/>
    </row>
    <row r="3800" ht="15">
      <c r="D3800" s="85"/>
    </row>
    <row r="3801" ht="15">
      <c r="D3801" s="85"/>
    </row>
    <row r="3802" ht="15">
      <c r="D3802" s="85"/>
    </row>
    <row r="3803" ht="15">
      <c r="D3803" s="85"/>
    </row>
    <row r="3804" ht="15">
      <c r="D3804" s="85"/>
    </row>
    <row r="3805" ht="15">
      <c r="D3805" s="85"/>
    </row>
    <row r="3806" ht="15">
      <c r="D3806" s="85"/>
    </row>
    <row r="3807" ht="15">
      <c r="D3807" s="85"/>
    </row>
    <row r="3808" ht="15">
      <c r="D3808" s="85"/>
    </row>
    <row r="3809" ht="15">
      <c r="D3809" s="85"/>
    </row>
    <row r="3810" ht="15">
      <c r="D3810" s="85"/>
    </row>
    <row r="3811" ht="15">
      <c r="D3811" s="85"/>
    </row>
    <row r="3812" ht="15">
      <c r="D3812" s="85"/>
    </row>
    <row r="3813" ht="15">
      <c r="D3813" s="85"/>
    </row>
    <row r="3814" ht="15">
      <c r="D3814" s="85"/>
    </row>
    <row r="3815" ht="15">
      <c r="D3815" s="85"/>
    </row>
    <row r="3816" ht="15">
      <c r="D3816" s="85"/>
    </row>
    <row r="3817" ht="15">
      <c r="D3817" s="85"/>
    </row>
    <row r="3818" ht="15">
      <c r="D3818" s="85"/>
    </row>
    <row r="3819" ht="15">
      <c r="D3819" s="85"/>
    </row>
    <row r="3820" ht="15">
      <c r="D3820" s="85"/>
    </row>
    <row r="3821" ht="15">
      <c r="D3821" s="85"/>
    </row>
    <row r="3822" ht="15">
      <c r="D3822" s="85"/>
    </row>
    <row r="3823" ht="15">
      <c r="D3823" s="85"/>
    </row>
    <row r="3824" ht="15">
      <c r="D3824" s="85"/>
    </row>
    <row r="3825" ht="15">
      <c r="D3825" s="85"/>
    </row>
    <row r="3826" ht="15">
      <c r="D3826" s="85"/>
    </row>
    <row r="3827" ht="15">
      <c r="D3827" s="85"/>
    </row>
    <row r="3828" ht="15">
      <c r="D3828" s="85"/>
    </row>
    <row r="3829" ht="15">
      <c r="D3829" s="85"/>
    </row>
    <row r="3830" ht="15">
      <c r="D3830" s="85"/>
    </row>
    <row r="3831" ht="15">
      <c r="D3831" s="85"/>
    </row>
    <row r="3832" ht="15">
      <c r="D3832" s="85"/>
    </row>
    <row r="3833" ht="15">
      <c r="D3833" s="85"/>
    </row>
    <row r="3834" ht="15">
      <c r="D3834" s="85"/>
    </row>
    <row r="3835" ht="15">
      <c r="D3835" s="85"/>
    </row>
    <row r="3836" ht="15">
      <c r="D3836" s="85"/>
    </row>
    <row r="3837" ht="15">
      <c r="D3837" s="85"/>
    </row>
    <row r="3838" ht="15">
      <c r="D3838" s="85"/>
    </row>
    <row r="3839" ht="15">
      <c r="D3839" s="85"/>
    </row>
    <row r="3840" ht="15">
      <c r="D3840" s="85"/>
    </row>
    <row r="3841" ht="15">
      <c r="D3841" s="85"/>
    </row>
    <row r="3842" ht="15">
      <c r="D3842" s="85"/>
    </row>
    <row r="3843" ht="15">
      <c r="D3843" s="85"/>
    </row>
    <row r="3844" ht="15">
      <c r="D3844" s="85"/>
    </row>
    <row r="3845" ht="15">
      <c r="D3845" s="85"/>
    </row>
    <row r="3846" ht="15">
      <c r="D3846" s="85"/>
    </row>
    <row r="3847" ht="15">
      <c r="D3847" s="85"/>
    </row>
    <row r="3848" ht="15">
      <c r="D3848" s="85"/>
    </row>
    <row r="3849" ht="15">
      <c r="D3849" s="85"/>
    </row>
    <row r="3850" ht="15">
      <c r="D3850" s="85"/>
    </row>
    <row r="3851" ht="15">
      <c r="D3851" s="85"/>
    </row>
    <row r="3852" ht="15">
      <c r="D3852" s="85"/>
    </row>
    <row r="3853" ht="15">
      <c r="D3853" s="85"/>
    </row>
    <row r="3854" ht="15">
      <c r="D3854" s="85"/>
    </row>
    <row r="3855" ht="15">
      <c r="D3855" s="85"/>
    </row>
    <row r="3856" ht="15">
      <c r="D3856" s="85"/>
    </row>
    <row r="3857" ht="15">
      <c r="D3857" s="85"/>
    </row>
    <row r="3858" ht="15">
      <c r="D3858" s="85"/>
    </row>
    <row r="3859" ht="15">
      <c r="D3859" s="85"/>
    </row>
    <row r="3860" ht="15">
      <c r="D3860" s="85"/>
    </row>
    <row r="3861" ht="15">
      <c r="D3861" s="85"/>
    </row>
    <row r="3862" ht="15">
      <c r="D3862" s="85"/>
    </row>
    <row r="3863" ht="15">
      <c r="D3863" s="85"/>
    </row>
    <row r="3864" ht="15">
      <c r="D3864" s="85"/>
    </row>
    <row r="3865" ht="15">
      <c r="D3865" s="85"/>
    </row>
    <row r="3866" ht="15">
      <c r="D3866" s="85"/>
    </row>
    <row r="3867" ht="15">
      <c r="D3867" s="85"/>
    </row>
    <row r="3868" ht="15">
      <c r="D3868" s="85"/>
    </row>
    <row r="3869" ht="15">
      <c r="D3869" s="85"/>
    </row>
    <row r="3870" ht="15">
      <c r="D3870" s="85"/>
    </row>
    <row r="3871" ht="15">
      <c r="D3871" s="85"/>
    </row>
    <row r="3872" ht="15">
      <c r="D3872" s="85"/>
    </row>
    <row r="3873" ht="15">
      <c r="D3873" s="85"/>
    </row>
    <row r="3874" ht="15">
      <c r="D3874" s="85"/>
    </row>
    <row r="3875" ht="15">
      <c r="D3875" s="85"/>
    </row>
    <row r="3876" ht="15">
      <c r="D3876" s="85"/>
    </row>
    <row r="3877" ht="15">
      <c r="D3877" s="85"/>
    </row>
    <row r="3878" ht="15">
      <c r="D3878" s="85"/>
    </row>
    <row r="3879" ht="15">
      <c r="D3879" s="85"/>
    </row>
    <row r="3880" ht="15">
      <c r="D3880" s="85"/>
    </row>
    <row r="3881" ht="15">
      <c r="D3881" s="85"/>
    </row>
    <row r="3882" ht="15">
      <c r="D3882" s="85"/>
    </row>
    <row r="3883" ht="15">
      <c r="D3883" s="85"/>
    </row>
    <row r="3884" ht="15">
      <c r="D3884" s="85"/>
    </row>
    <row r="3885" ht="15">
      <c r="D3885" s="85"/>
    </row>
    <row r="3886" ht="15">
      <c r="D3886" s="85"/>
    </row>
    <row r="3887" ht="15">
      <c r="D3887" s="85"/>
    </row>
    <row r="3888" ht="15">
      <c r="D3888" s="85"/>
    </row>
    <row r="3889" ht="15">
      <c r="D3889" s="85"/>
    </row>
    <row r="3890" ht="15">
      <c r="D3890" s="85"/>
    </row>
    <row r="3891" ht="15">
      <c r="D3891" s="85"/>
    </row>
    <row r="3892" ht="15">
      <c r="D3892" s="85"/>
    </row>
    <row r="3893" ht="15">
      <c r="D3893" s="85"/>
    </row>
    <row r="3894" ht="15">
      <c r="D3894" s="85"/>
    </row>
    <row r="3895" ht="15">
      <c r="D3895" s="85"/>
    </row>
    <row r="3896" ht="15">
      <c r="D3896" s="85"/>
    </row>
    <row r="3897" ht="15">
      <c r="D3897" s="85"/>
    </row>
    <row r="3898" ht="15">
      <c r="D3898" s="85"/>
    </row>
    <row r="3899" ht="15">
      <c r="D3899" s="85"/>
    </row>
    <row r="3900" ht="15">
      <c r="D3900" s="85"/>
    </row>
    <row r="3901" ht="15">
      <c r="D3901" s="85"/>
    </row>
    <row r="3902" ht="15">
      <c r="D3902" s="85"/>
    </row>
    <row r="3903" ht="15">
      <c r="D3903" s="85"/>
    </row>
    <row r="3904" ht="15">
      <c r="D3904" s="85"/>
    </row>
    <row r="3905" ht="15">
      <c r="D3905" s="85"/>
    </row>
    <row r="3906" ht="15">
      <c r="D3906" s="85"/>
    </row>
    <row r="3907" ht="15">
      <c r="D3907" s="85"/>
    </row>
    <row r="3908" ht="15">
      <c r="D3908" s="85"/>
    </row>
    <row r="3909" ht="15">
      <c r="D3909" s="85"/>
    </row>
    <row r="3910" ht="15">
      <c r="D3910" s="85"/>
    </row>
    <row r="3911" ht="15">
      <c r="D3911" s="85"/>
    </row>
    <row r="3912" ht="15">
      <c r="D3912" s="85"/>
    </row>
    <row r="3913" ht="15">
      <c r="D3913" s="85"/>
    </row>
    <row r="3914" ht="15">
      <c r="D3914" s="85"/>
    </row>
    <row r="3915" ht="15">
      <c r="D3915" s="85"/>
    </row>
    <row r="3916" ht="15">
      <c r="D3916" s="85"/>
    </row>
    <row r="3917" ht="15">
      <c r="D3917" s="85"/>
    </row>
    <row r="3918" ht="15">
      <c r="D3918" s="85"/>
    </row>
    <row r="3919" ht="15">
      <c r="D3919" s="85"/>
    </row>
    <row r="3920" ht="15">
      <c r="D3920" s="85"/>
    </row>
    <row r="3921" ht="15">
      <c r="D3921" s="85"/>
    </row>
    <row r="3922" ht="15">
      <c r="D3922" s="85"/>
    </row>
    <row r="3923" ht="15">
      <c r="D3923" s="85"/>
    </row>
    <row r="3924" ht="15">
      <c r="D3924" s="85"/>
    </row>
    <row r="3925" ht="15">
      <c r="D3925" s="85"/>
    </row>
    <row r="3926" ht="15">
      <c r="D3926" s="85"/>
    </row>
    <row r="3927" ht="15">
      <c r="D3927" s="85"/>
    </row>
    <row r="3928" ht="15">
      <c r="D3928" s="85"/>
    </row>
    <row r="3929" ht="15">
      <c r="D3929" s="85"/>
    </row>
    <row r="3930" ht="15">
      <c r="D3930" s="85"/>
    </row>
    <row r="3931" ht="15">
      <c r="D3931" s="85"/>
    </row>
    <row r="3932" ht="15">
      <c r="D3932" s="85"/>
    </row>
    <row r="3933" ht="15">
      <c r="D3933" s="85"/>
    </row>
    <row r="3934" ht="15">
      <c r="D3934" s="85"/>
    </row>
    <row r="3935" ht="15">
      <c r="D3935" s="85"/>
    </row>
    <row r="3936" ht="15">
      <c r="D3936" s="85"/>
    </row>
    <row r="3937" ht="15">
      <c r="D3937" s="85"/>
    </row>
    <row r="3938" ht="15">
      <c r="D3938" s="85"/>
    </row>
    <row r="3939" ht="15">
      <c r="D3939" s="85"/>
    </row>
    <row r="3940" ht="15">
      <c r="D3940" s="85"/>
    </row>
    <row r="3941" ht="15">
      <c r="D3941" s="85"/>
    </row>
    <row r="3942" ht="15">
      <c r="D3942" s="85"/>
    </row>
    <row r="3943" ht="15">
      <c r="D3943" s="85"/>
    </row>
    <row r="3944" ht="15">
      <c r="D3944" s="85"/>
    </row>
    <row r="3945" ht="15">
      <c r="D3945" s="85"/>
    </row>
    <row r="3946" ht="15">
      <c r="D3946" s="85"/>
    </row>
    <row r="3947" ht="15">
      <c r="D3947" s="85"/>
    </row>
    <row r="3948" ht="15">
      <c r="D3948" s="85"/>
    </row>
    <row r="3949" ht="15">
      <c r="D3949" s="85"/>
    </row>
    <row r="3950" ht="15">
      <c r="D3950" s="85"/>
    </row>
    <row r="3951" ht="15">
      <c r="D3951" s="85"/>
    </row>
    <row r="3952" ht="15">
      <c r="D3952" s="85"/>
    </row>
    <row r="3953" ht="15">
      <c r="D3953" s="85"/>
    </row>
    <row r="3954" ht="15">
      <c r="D3954" s="85"/>
    </row>
    <row r="3955" ht="15">
      <c r="D3955" s="85"/>
    </row>
    <row r="3956" ht="15">
      <c r="D3956" s="85"/>
    </row>
    <row r="3957" ht="15">
      <c r="D3957" s="85"/>
    </row>
    <row r="3958" ht="15">
      <c r="D3958" s="85"/>
    </row>
    <row r="3959" ht="15">
      <c r="D3959" s="85"/>
    </row>
    <row r="3960" ht="15">
      <c r="D3960" s="85"/>
    </row>
    <row r="3961" ht="15">
      <c r="D3961" s="85"/>
    </row>
    <row r="3962" ht="15">
      <c r="D3962" s="85"/>
    </row>
    <row r="3963" ht="15">
      <c r="D3963" s="85"/>
    </row>
    <row r="3964" ht="15">
      <c r="D3964" s="85"/>
    </row>
    <row r="3965" ht="15">
      <c r="D3965" s="85"/>
    </row>
    <row r="3966" ht="15">
      <c r="D3966" s="85"/>
    </row>
    <row r="3967" ht="15">
      <c r="D3967" s="85"/>
    </row>
    <row r="3968" ht="15">
      <c r="D3968" s="85"/>
    </row>
    <row r="3969" ht="15">
      <c r="D3969" s="85"/>
    </row>
    <row r="3970" ht="15">
      <c r="D3970" s="85"/>
    </row>
    <row r="3971" ht="15">
      <c r="D3971" s="85"/>
    </row>
    <row r="3972" ht="15">
      <c r="D3972" s="85"/>
    </row>
    <row r="3973" ht="15">
      <c r="D3973" s="85"/>
    </row>
    <row r="3974" ht="15">
      <c r="D3974" s="85"/>
    </row>
    <row r="3975" ht="15">
      <c r="D3975" s="85"/>
    </row>
    <row r="3976" ht="15">
      <c r="D3976" s="85"/>
    </row>
    <row r="3977" ht="15">
      <c r="D3977" s="85"/>
    </row>
    <row r="3978" ht="15">
      <c r="D3978" s="85"/>
    </row>
    <row r="3979" ht="15">
      <c r="D3979" s="85"/>
    </row>
    <row r="3980" ht="15">
      <c r="D3980" s="85"/>
    </row>
    <row r="3981" ht="15">
      <c r="D3981" s="85"/>
    </row>
    <row r="3982" ht="15">
      <c r="D3982" s="85"/>
    </row>
    <row r="3983" ht="15">
      <c r="D3983" s="85"/>
    </row>
    <row r="3984" ht="15">
      <c r="D3984" s="85"/>
    </row>
    <row r="3985" ht="15">
      <c r="D3985" s="85"/>
    </row>
    <row r="3986" ht="15">
      <c r="D3986" s="85"/>
    </row>
    <row r="3987" ht="15">
      <c r="D3987" s="85"/>
    </row>
    <row r="3988" ht="15">
      <c r="D3988" s="85"/>
    </row>
    <row r="3989" ht="15">
      <c r="D3989" s="85"/>
    </row>
    <row r="3990" ht="15">
      <c r="D3990" s="85"/>
    </row>
    <row r="3991" ht="15">
      <c r="D3991" s="85"/>
    </row>
    <row r="3992" ht="15">
      <c r="D3992" s="85"/>
    </row>
    <row r="3993" ht="15">
      <c r="D3993" s="85"/>
    </row>
    <row r="3994" ht="15">
      <c r="D3994" s="85"/>
    </row>
    <row r="3995" ht="15">
      <c r="D3995" s="85"/>
    </row>
    <row r="3996" ht="15">
      <c r="D3996" s="85"/>
    </row>
    <row r="3997" ht="15">
      <c r="D3997" s="85"/>
    </row>
    <row r="3998" ht="15">
      <c r="D3998" s="85"/>
    </row>
    <row r="3999" ht="15">
      <c r="D3999" s="85"/>
    </row>
    <row r="4000" ht="15">
      <c r="D4000" s="85"/>
    </row>
    <row r="4001" ht="15">
      <c r="D4001" s="85"/>
    </row>
    <row r="4002" ht="15">
      <c r="D4002" s="85"/>
    </row>
    <row r="4003" ht="15">
      <c r="D4003" s="85"/>
    </row>
    <row r="4004" ht="15">
      <c r="D4004" s="85"/>
    </row>
    <row r="4005" ht="15">
      <c r="D4005" s="85"/>
    </row>
    <row r="4006" ht="15">
      <c r="D4006" s="85"/>
    </row>
    <row r="4007" ht="15">
      <c r="D4007" s="85"/>
    </row>
    <row r="4008" ht="15">
      <c r="D4008" s="85"/>
    </row>
    <row r="4009" ht="15">
      <c r="D4009" s="85"/>
    </row>
    <row r="4010" ht="15">
      <c r="D4010" s="85"/>
    </row>
    <row r="4011" ht="15">
      <c r="D4011" s="85"/>
    </row>
    <row r="4012" ht="15">
      <c r="D4012" s="85"/>
    </row>
    <row r="4013" ht="15">
      <c r="D4013" s="85"/>
    </row>
    <row r="4014" ht="15">
      <c r="D4014" s="85"/>
    </row>
    <row r="4015" ht="15">
      <c r="D4015" s="85"/>
    </row>
    <row r="4016" ht="15">
      <c r="D4016" s="85"/>
    </row>
    <row r="4017" ht="15">
      <c r="D4017" s="85"/>
    </row>
    <row r="4018" ht="15">
      <c r="D4018" s="85"/>
    </row>
    <row r="4019" ht="15">
      <c r="D4019" s="85"/>
    </row>
    <row r="4020" ht="15">
      <c r="D4020" s="85"/>
    </row>
    <row r="4021" ht="15">
      <c r="D4021" s="85"/>
    </row>
    <row r="4022" ht="15">
      <c r="D4022" s="85"/>
    </row>
    <row r="4023" ht="15">
      <c r="D4023" s="85"/>
    </row>
    <row r="4024" ht="15">
      <c r="D4024" s="85"/>
    </row>
    <row r="4025" ht="15">
      <c r="D4025" s="85"/>
    </row>
    <row r="4026" ht="15">
      <c r="D4026" s="85"/>
    </row>
    <row r="4027" ht="15">
      <c r="D4027" s="85"/>
    </row>
    <row r="4028" ht="15">
      <c r="D4028" s="85"/>
    </row>
    <row r="4029" ht="15">
      <c r="D4029" s="85"/>
    </row>
    <row r="4030" ht="15">
      <c r="D4030" s="85"/>
    </row>
    <row r="4031" ht="15">
      <c r="D4031" s="85"/>
    </row>
    <row r="4032" ht="15">
      <c r="D4032" s="85"/>
    </row>
    <row r="4033" ht="15">
      <c r="D4033" s="85"/>
    </row>
    <row r="4034" ht="15">
      <c r="D4034" s="85"/>
    </row>
    <row r="4035" ht="15">
      <c r="D4035" s="85"/>
    </row>
    <row r="4036" ht="15">
      <c r="D4036" s="85"/>
    </row>
    <row r="4037" ht="15">
      <c r="D4037" s="85"/>
    </row>
    <row r="4038" ht="15">
      <c r="D4038" s="85"/>
    </row>
    <row r="4039" ht="15">
      <c r="D4039" s="85"/>
    </row>
    <row r="4040" ht="15">
      <c r="D4040" s="85"/>
    </row>
    <row r="4041" ht="15">
      <c r="D4041" s="85"/>
    </row>
    <row r="4042" ht="15">
      <c r="D4042" s="85"/>
    </row>
    <row r="4043" ht="15">
      <c r="D4043" s="85"/>
    </row>
    <row r="4044" ht="15">
      <c r="D4044" s="85"/>
    </row>
    <row r="4045" ht="15">
      <c r="D4045" s="85"/>
    </row>
    <row r="4046" ht="15">
      <c r="D4046" s="85"/>
    </row>
    <row r="4047" ht="15">
      <c r="D4047" s="85"/>
    </row>
    <row r="4048" ht="15">
      <c r="D4048" s="85"/>
    </row>
    <row r="4049" ht="15">
      <c r="D4049" s="85"/>
    </row>
    <row r="4050" ht="15">
      <c r="D4050" s="85"/>
    </row>
    <row r="4051" ht="15">
      <c r="D4051" s="85"/>
    </row>
    <row r="4052" ht="15">
      <c r="D4052" s="85"/>
    </row>
    <row r="4053" ht="15">
      <c r="D4053" s="85"/>
    </row>
    <row r="4054" ht="15">
      <c r="D4054" s="85"/>
    </row>
    <row r="4055" ht="15">
      <c r="D4055" s="85"/>
    </row>
    <row r="4056" ht="15">
      <c r="D4056" s="85"/>
    </row>
    <row r="4057" ht="15">
      <c r="D4057" s="85"/>
    </row>
    <row r="4058" ht="15">
      <c r="D4058" s="85"/>
    </row>
    <row r="4059" ht="15">
      <c r="D4059" s="85"/>
    </row>
    <row r="4060" ht="15">
      <c r="D4060" s="85"/>
    </row>
    <row r="4061" ht="15">
      <c r="D4061" s="85"/>
    </row>
    <row r="4062" ht="15">
      <c r="D4062" s="85"/>
    </row>
    <row r="4063" ht="15">
      <c r="D4063" s="85"/>
    </row>
    <row r="4064" ht="15">
      <c r="D4064" s="85"/>
    </row>
    <row r="4065" ht="15">
      <c r="D4065" s="85"/>
    </row>
    <row r="4066" ht="15">
      <c r="D4066" s="85"/>
    </row>
    <row r="4067" ht="15">
      <c r="D4067" s="85"/>
    </row>
    <row r="4068" ht="15">
      <c r="D4068" s="85"/>
    </row>
    <row r="4069" ht="15">
      <c r="D4069" s="85"/>
    </row>
    <row r="4070" ht="15">
      <c r="D4070" s="85"/>
    </row>
    <row r="4071" ht="15">
      <c r="D4071" s="85"/>
    </row>
    <row r="4072" ht="15">
      <c r="D4072" s="85"/>
    </row>
    <row r="4073" ht="15">
      <c r="D4073" s="85"/>
    </row>
    <row r="4074" ht="15">
      <c r="D4074" s="85"/>
    </row>
    <row r="4075" ht="15">
      <c r="D4075" s="85"/>
    </row>
    <row r="4076" ht="15">
      <c r="D4076" s="85"/>
    </row>
    <row r="4077" ht="15">
      <c r="D4077" s="85"/>
    </row>
    <row r="4078" ht="15">
      <c r="D4078" s="85"/>
    </row>
    <row r="4079" ht="15">
      <c r="D4079" s="85"/>
    </row>
    <row r="4080" ht="15">
      <c r="D4080" s="85"/>
    </row>
    <row r="4081" ht="15">
      <c r="D4081" s="85"/>
    </row>
    <row r="4082" ht="15">
      <c r="D4082" s="85"/>
    </row>
    <row r="4083" ht="15">
      <c r="D4083" s="85"/>
    </row>
    <row r="4084" ht="15">
      <c r="D4084" s="85"/>
    </row>
    <row r="4085" ht="15">
      <c r="D4085" s="85"/>
    </row>
    <row r="4086" ht="15">
      <c r="D4086" s="85"/>
    </row>
    <row r="4087" ht="15">
      <c r="D4087" s="85"/>
    </row>
    <row r="4088" ht="15">
      <c r="D4088" s="85"/>
    </row>
    <row r="4089" ht="15">
      <c r="D4089" s="85"/>
    </row>
    <row r="4090" ht="15">
      <c r="D4090" s="85"/>
    </row>
    <row r="4091" ht="15">
      <c r="D4091" s="85"/>
    </row>
    <row r="4092" ht="15">
      <c r="D4092" s="85"/>
    </row>
    <row r="4093" ht="15">
      <c r="D4093" s="85"/>
    </row>
    <row r="4094" ht="15">
      <c r="D4094" s="85"/>
    </row>
    <row r="4095" ht="15">
      <c r="D4095" s="85"/>
    </row>
    <row r="4096" ht="15">
      <c r="D4096" s="85"/>
    </row>
    <row r="4097" ht="15">
      <c r="D4097" s="85"/>
    </row>
    <row r="4098" ht="15">
      <c r="D4098" s="85"/>
    </row>
    <row r="4099" ht="15">
      <c r="D4099" s="85"/>
    </row>
    <row r="4100" ht="15">
      <c r="D4100" s="85"/>
    </row>
    <row r="4101" ht="15">
      <c r="D4101" s="85"/>
    </row>
    <row r="4102" ht="15">
      <c r="D4102" s="85"/>
    </row>
    <row r="4103" ht="15">
      <c r="D4103" s="85"/>
    </row>
    <row r="4104" ht="15">
      <c r="D4104" s="85"/>
    </row>
    <row r="4105" ht="15">
      <c r="D4105" s="85"/>
    </row>
    <row r="4106" ht="15">
      <c r="D4106" s="85"/>
    </row>
    <row r="4107" ht="15">
      <c r="D4107" s="85"/>
    </row>
    <row r="4108" ht="15">
      <c r="D4108" s="85"/>
    </row>
    <row r="4109" ht="15">
      <c r="D4109" s="85"/>
    </row>
    <row r="4110" ht="15">
      <c r="D4110" s="85"/>
    </row>
    <row r="4111" ht="15">
      <c r="D4111" s="85"/>
    </row>
    <row r="4112" ht="15">
      <c r="D4112" s="85"/>
    </row>
    <row r="4113" ht="15">
      <c r="D4113" s="85"/>
    </row>
    <row r="4114" ht="15">
      <c r="D4114" s="85"/>
    </row>
    <row r="4115" ht="15">
      <c r="D4115" s="85"/>
    </row>
    <row r="4116" ht="15">
      <c r="D4116" s="85"/>
    </row>
    <row r="4117" ht="15">
      <c r="D4117" s="85"/>
    </row>
    <row r="4118" ht="15">
      <c r="D4118" s="85"/>
    </row>
    <row r="4119" ht="15">
      <c r="D4119" s="85"/>
    </row>
    <row r="4120" ht="15">
      <c r="D4120" s="85"/>
    </row>
    <row r="4121" ht="15">
      <c r="D4121" s="85"/>
    </row>
    <row r="4122" ht="15">
      <c r="D4122" s="85"/>
    </row>
    <row r="4123" ht="15">
      <c r="D4123" s="85"/>
    </row>
    <row r="4124" ht="15">
      <c r="D4124" s="85"/>
    </row>
    <row r="4125" ht="15">
      <c r="D4125" s="85"/>
    </row>
    <row r="4126" ht="15">
      <c r="D4126" s="85"/>
    </row>
    <row r="4127" ht="15">
      <c r="D4127" s="85"/>
    </row>
    <row r="4128" ht="15">
      <c r="D4128" s="85"/>
    </row>
    <row r="4129" ht="15">
      <c r="D4129" s="85"/>
    </row>
    <row r="4130" ht="15">
      <c r="D4130" s="85"/>
    </row>
    <row r="4131" ht="15">
      <c r="D4131" s="85"/>
    </row>
    <row r="4132" ht="15">
      <c r="D4132" s="85"/>
    </row>
    <row r="4133" ht="15">
      <c r="D4133" s="85"/>
    </row>
    <row r="4134" ht="15">
      <c r="D4134" s="85"/>
    </row>
    <row r="4135" ht="15">
      <c r="D4135" s="85"/>
    </row>
    <row r="4136" ht="15">
      <c r="D4136" s="85"/>
    </row>
    <row r="4137" ht="15">
      <c r="D4137" s="85"/>
    </row>
    <row r="4138" ht="15">
      <c r="D4138" s="85"/>
    </row>
    <row r="4139" ht="15">
      <c r="D4139" s="85"/>
    </row>
    <row r="4140" ht="15">
      <c r="D4140" s="85"/>
    </row>
    <row r="4141" ht="15">
      <c r="D4141" s="85"/>
    </row>
    <row r="4142" ht="15">
      <c r="D4142" s="85"/>
    </row>
    <row r="4143" ht="15">
      <c r="D4143" s="85"/>
    </row>
    <row r="4144" ht="15">
      <c r="D4144" s="85"/>
    </row>
    <row r="4145" ht="15">
      <c r="D4145" s="85"/>
    </row>
    <row r="4146" ht="15">
      <c r="D4146" s="85"/>
    </row>
    <row r="4147" ht="15">
      <c r="D4147" s="85"/>
    </row>
    <row r="4148" ht="15">
      <c r="D4148" s="85"/>
    </row>
    <row r="4149" ht="15">
      <c r="D4149" s="85"/>
    </row>
    <row r="4150" ht="15">
      <c r="D4150" s="85"/>
    </row>
    <row r="4151" ht="15">
      <c r="D4151" s="85"/>
    </row>
    <row r="4152" ht="15">
      <c r="D4152" s="85"/>
    </row>
    <row r="4153" ht="15">
      <c r="D4153" s="85"/>
    </row>
    <row r="4154" ht="15">
      <c r="D4154" s="85"/>
    </row>
    <row r="4155" ht="15">
      <c r="D4155" s="85"/>
    </row>
    <row r="4156" ht="15">
      <c r="D4156" s="85"/>
    </row>
    <row r="4157" ht="15">
      <c r="D4157" s="85"/>
    </row>
    <row r="4158" ht="15">
      <c r="D4158" s="85"/>
    </row>
    <row r="4159" ht="15">
      <c r="D4159" s="85"/>
    </row>
    <row r="4160" ht="15">
      <c r="D4160" s="85"/>
    </row>
    <row r="4161" ht="15">
      <c r="D4161" s="85"/>
    </row>
    <row r="4162" ht="15">
      <c r="D4162" s="85"/>
    </row>
    <row r="4163" ht="15">
      <c r="D4163" s="85"/>
    </row>
    <row r="4164" ht="15">
      <c r="D4164" s="85"/>
    </row>
    <row r="4165" ht="15">
      <c r="D4165" s="85"/>
    </row>
    <row r="4166" ht="15">
      <c r="D4166" s="85"/>
    </row>
    <row r="4167" ht="15">
      <c r="D4167" s="85"/>
    </row>
    <row r="4168" ht="15">
      <c r="D4168" s="85"/>
    </row>
    <row r="4169" ht="15">
      <c r="D4169" s="85"/>
    </row>
    <row r="4170" ht="15">
      <c r="D4170" s="85"/>
    </row>
    <row r="4171" ht="15">
      <c r="D4171" s="85"/>
    </row>
    <row r="4172" ht="15">
      <c r="D4172" s="85"/>
    </row>
    <row r="4173" ht="15">
      <c r="D4173" s="85"/>
    </row>
    <row r="4174" ht="15">
      <c r="D4174" s="85"/>
    </row>
    <row r="4175" ht="15">
      <c r="D4175" s="85"/>
    </row>
    <row r="4176" ht="15">
      <c r="D4176" s="85"/>
    </row>
    <row r="4177" ht="15">
      <c r="D4177" s="85"/>
    </row>
    <row r="4178" ht="15">
      <c r="D4178" s="85"/>
    </row>
    <row r="4179" ht="15">
      <c r="D4179" s="85"/>
    </row>
    <row r="4180" ht="15">
      <c r="D4180" s="85"/>
    </row>
    <row r="4181" ht="15">
      <c r="D4181" s="85"/>
    </row>
    <row r="4182" ht="15">
      <c r="D4182" s="85"/>
    </row>
    <row r="4183" ht="15">
      <c r="D4183" s="85"/>
    </row>
    <row r="4184" ht="15">
      <c r="D4184" s="85"/>
    </row>
    <row r="4185" ht="15">
      <c r="D4185" s="85"/>
    </row>
    <row r="4186" ht="15">
      <c r="D4186" s="85"/>
    </row>
    <row r="4187" ht="15">
      <c r="D4187" s="85"/>
    </row>
    <row r="4188" ht="15">
      <c r="D4188" s="85"/>
    </row>
    <row r="4189" ht="15">
      <c r="D4189" s="85"/>
    </row>
    <row r="4190" ht="15">
      <c r="D4190" s="85"/>
    </row>
    <row r="4191" ht="15">
      <c r="D4191" s="85"/>
    </row>
    <row r="4192" ht="15">
      <c r="D4192" s="85"/>
    </row>
    <row r="4193" ht="15">
      <c r="D4193" s="85"/>
    </row>
    <row r="4194" ht="15">
      <c r="D4194" s="85"/>
    </row>
    <row r="4195" ht="15">
      <c r="D4195" s="85"/>
    </row>
    <row r="4196" ht="15">
      <c r="D4196" s="85"/>
    </row>
    <row r="4197" ht="15">
      <c r="D4197" s="85"/>
    </row>
    <row r="4198" ht="15">
      <c r="D4198" s="85"/>
    </row>
    <row r="4199" ht="15">
      <c r="D4199" s="85"/>
    </row>
    <row r="4200" ht="15">
      <c r="D4200" s="85"/>
    </row>
    <row r="4201" ht="15">
      <c r="D4201" s="85"/>
    </row>
    <row r="4202" ht="15">
      <c r="D4202" s="85"/>
    </row>
    <row r="4203" ht="15">
      <c r="D4203" s="85"/>
    </row>
    <row r="4204" ht="15">
      <c r="D4204" s="85"/>
    </row>
    <row r="4205" ht="15">
      <c r="D4205" s="85"/>
    </row>
    <row r="4206" ht="15">
      <c r="D4206" s="85"/>
    </row>
    <row r="4207" ht="15">
      <c r="D4207" s="85"/>
    </row>
    <row r="4208" ht="15">
      <c r="D4208" s="85"/>
    </row>
    <row r="4209" ht="15">
      <c r="D4209" s="85"/>
    </row>
    <row r="4210" ht="15">
      <c r="D4210" s="85"/>
    </row>
    <row r="4211" ht="15">
      <c r="D4211" s="85"/>
    </row>
    <row r="4212" ht="15">
      <c r="D4212" s="85"/>
    </row>
    <row r="4213" ht="15">
      <c r="D4213" s="85"/>
    </row>
    <row r="4214" ht="15">
      <c r="D4214" s="85"/>
    </row>
    <row r="4215" ht="15">
      <c r="D4215" s="85"/>
    </row>
    <row r="4216" ht="15">
      <c r="D4216" s="85"/>
    </row>
    <row r="4217" ht="15">
      <c r="D4217" s="85"/>
    </row>
    <row r="4218" ht="15">
      <c r="D4218" s="85"/>
    </row>
    <row r="4219" ht="15">
      <c r="D4219" s="85"/>
    </row>
    <row r="4220" ht="15">
      <c r="D4220" s="85"/>
    </row>
    <row r="4221" ht="15">
      <c r="D4221" s="85"/>
    </row>
    <row r="4222" ht="15">
      <c r="D4222" s="85"/>
    </row>
    <row r="4223" ht="15">
      <c r="D4223" s="85"/>
    </row>
    <row r="4224" ht="15">
      <c r="D4224" s="85"/>
    </row>
    <row r="4225" ht="15">
      <c r="D4225" s="85"/>
    </row>
    <row r="4226" ht="15">
      <c r="D4226" s="85"/>
    </row>
    <row r="4227" ht="15">
      <c r="D4227" s="85"/>
    </row>
    <row r="4228" ht="15">
      <c r="D4228" s="85"/>
    </row>
    <row r="4229" ht="15">
      <c r="D4229" s="85"/>
    </row>
    <row r="4230" ht="15">
      <c r="D4230" s="85"/>
    </row>
    <row r="4231" ht="15">
      <c r="D4231" s="85"/>
    </row>
    <row r="4232" ht="15">
      <c r="D4232" s="85"/>
    </row>
    <row r="4233" ht="15">
      <c r="D4233" s="85"/>
    </row>
    <row r="4234" ht="15">
      <c r="D4234" s="85"/>
    </row>
    <row r="4235" ht="15">
      <c r="D4235" s="85"/>
    </row>
    <row r="4236" ht="15">
      <c r="D4236" s="85"/>
    </row>
    <row r="4237" ht="15">
      <c r="D4237" s="85"/>
    </row>
    <row r="4238" ht="15">
      <c r="D4238" s="85"/>
    </row>
    <row r="4239" ht="15">
      <c r="D4239" s="85"/>
    </row>
    <row r="4240" ht="15">
      <c r="D4240" s="85"/>
    </row>
    <row r="4241" ht="15">
      <c r="D4241" s="85"/>
    </row>
    <row r="4242" ht="15">
      <c r="D4242" s="85"/>
    </row>
    <row r="4243" ht="15">
      <c r="D4243" s="85"/>
    </row>
    <row r="4244" ht="15">
      <c r="D4244" s="85"/>
    </row>
    <row r="4245" ht="15">
      <c r="D4245" s="85"/>
    </row>
    <row r="4246" ht="15">
      <c r="D4246" s="85"/>
    </row>
    <row r="4247" ht="15">
      <c r="D4247" s="85"/>
    </row>
    <row r="4248" ht="15">
      <c r="D4248" s="85"/>
    </row>
    <row r="4249" ht="15">
      <c r="D4249" s="85"/>
    </row>
    <row r="4250" ht="15">
      <c r="D4250" s="85"/>
    </row>
    <row r="4251" ht="15">
      <c r="D4251" s="85"/>
    </row>
    <row r="4252" ht="15">
      <c r="D4252" s="85"/>
    </row>
    <row r="4253" ht="15">
      <c r="D4253" s="85"/>
    </row>
    <row r="4254" ht="15">
      <c r="D4254" s="85"/>
    </row>
    <row r="4255" ht="15">
      <c r="D4255" s="85"/>
    </row>
    <row r="4256" ht="15">
      <c r="D4256" s="85"/>
    </row>
    <row r="4257" ht="15">
      <c r="D4257" s="85"/>
    </row>
    <row r="4258" ht="15">
      <c r="D4258" s="85"/>
    </row>
    <row r="4259" ht="15">
      <c r="D4259" s="85"/>
    </row>
    <row r="4260" ht="15">
      <c r="D4260" s="85"/>
    </row>
    <row r="4261" ht="15">
      <c r="D4261" s="85"/>
    </row>
    <row r="4262" ht="15">
      <c r="D4262" s="85"/>
    </row>
    <row r="4263" ht="15">
      <c r="D4263" s="85"/>
    </row>
    <row r="4264" ht="15">
      <c r="D4264" s="85"/>
    </row>
    <row r="4265" ht="15">
      <c r="D4265" s="85"/>
    </row>
    <row r="4266" ht="15">
      <c r="D4266" s="85"/>
    </row>
    <row r="4267" ht="15">
      <c r="D4267" s="85"/>
    </row>
    <row r="4268" ht="15">
      <c r="D4268" s="85"/>
    </row>
    <row r="4269" ht="15">
      <c r="D4269" s="85"/>
    </row>
    <row r="4270" ht="15">
      <c r="D4270" s="85"/>
    </row>
    <row r="4271" ht="15">
      <c r="D4271" s="85"/>
    </row>
    <row r="4272" ht="15">
      <c r="D4272" s="85"/>
    </row>
    <row r="4273" ht="15">
      <c r="D4273" s="85"/>
    </row>
    <row r="4274" ht="15">
      <c r="D4274" s="85"/>
    </row>
    <row r="4275" ht="15">
      <c r="D4275" s="85"/>
    </row>
    <row r="4276" ht="15">
      <c r="D4276" s="85"/>
    </row>
    <row r="4277" ht="15">
      <c r="D4277" s="85"/>
    </row>
    <row r="4278" ht="15">
      <c r="D4278" s="85"/>
    </row>
    <row r="4279" ht="15">
      <c r="D4279" s="85"/>
    </row>
    <row r="4280" ht="15">
      <c r="D4280" s="85"/>
    </row>
    <row r="4281" ht="15">
      <c r="D4281" s="85"/>
    </row>
    <row r="4282" ht="15">
      <c r="D4282" s="85"/>
    </row>
    <row r="4283" ht="15">
      <c r="D4283" s="85"/>
    </row>
    <row r="4284" ht="15">
      <c r="D4284" s="85"/>
    </row>
    <row r="4285" ht="15">
      <c r="D4285" s="85"/>
    </row>
    <row r="4286" ht="15">
      <c r="D4286" s="85"/>
    </row>
    <row r="4287" ht="15">
      <c r="D4287" s="85"/>
    </row>
    <row r="4288" ht="15">
      <c r="D4288" s="85"/>
    </row>
    <row r="4289" ht="15">
      <c r="D4289" s="85"/>
    </row>
    <row r="4290" ht="15">
      <c r="D4290" s="85"/>
    </row>
    <row r="4291" ht="15">
      <c r="D4291" s="85"/>
    </row>
    <row r="4292" ht="15">
      <c r="D4292" s="85"/>
    </row>
    <row r="4293" ht="15">
      <c r="D4293" s="85"/>
    </row>
    <row r="4294" ht="15">
      <c r="D4294" s="85"/>
    </row>
    <row r="4295" ht="15">
      <c r="D4295" s="85"/>
    </row>
    <row r="4296" ht="15">
      <c r="D4296" s="85"/>
    </row>
    <row r="4297" ht="15">
      <c r="D4297" s="85"/>
    </row>
    <row r="4298" ht="15">
      <c r="D4298" s="85"/>
    </row>
    <row r="4299" ht="15">
      <c r="D4299" s="85"/>
    </row>
    <row r="4300" ht="15">
      <c r="D4300" s="85"/>
    </row>
    <row r="4301" ht="15">
      <c r="D4301" s="85"/>
    </row>
    <row r="4302" ht="15">
      <c r="D4302" s="85"/>
    </row>
    <row r="4303" ht="15">
      <c r="D4303" s="85"/>
    </row>
    <row r="4304" ht="15">
      <c r="D4304" s="85"/>
    </row>
    <row r="4305" ht="15">
      <c r="D4305" s="85"/>
    </row>
    <row r="4306" ht="15">
      <c r="D4306" s="85"/>
    </row>
    <row r="4307" ht="15">
      <c r="D4307" s="85"/>
    </row>
    <row r="4308" ht="15">
      <c r="D4308" s="85"/>
    </row>
    <row r="4309" ht="15">
      <c r="D4309" s="85"/>
    </row>
    <row r="4310" ht="15">
      <c r="D4310" s="85"/>
    </row>
    <row r="4311" ht="15">
      <c r="D4311" s="85"/>
    </row>
    <row r="4312" ht="15">
      <c r="D4312" s="85"/>
    </row>
    <row r="4313" ht="15">
      <c r="D4313" s="85"/>
    </row>
    <row r="4314" ht="15">
      <c r="D4314" s="85"/>
    </row>
    <row r="4315" ht="15">
      <c r="D4315" s="85"/>
    </row>
    <row r="4316" ht="15">
      <c r="D4316" s="85"/>
    </row>
    <row r="4317" ht="15">
      <c r="D4317" s="85"/>
    </row>
    <row r="4318" ht="15">
      <c r="D4318" s="85"/>
    </row>
    <row r="4319" ht="15">
      <c r="D4319" s="85"/>
    </row>
    <row r="4320" ht="15">
      <c r="D4320" s="85"/>
    </row>
    <row r="4321" ht="15">
      <c r="D4321" s="85"/>
    </row>
    <row r="4322" ht="15">
      <c r="D4322" s="85"/>
    </row>
    <row r="4323" ht="15">
      <c r="D4323" s="85"/>
    </row>
    <row r="4324" ht="15">
      <c r="D4324" s="85"/>
    </row>
    <row r="4325" ht="15">
      <c r="D4325" s="85"/>
    </row>
    <row r="4326" ht="15">
      <c r="D4326" s="85"/>
    </row>
    <row r="4327" ht="15">
      <c r="D4327" s="85"/>
    </row>
    <row r="4328" ht="15">
      <c r="D4328" s="85"/>
    </row>
    <row r="4329" ht="15">
      <c r="D4329" s="85"/>
    </row>
    <row r="4330" ht="15">
      <c r="D4330" s="85"/>
    </row>
    <row r="4331" ht="15">
      <c r="D4331" s="85"/>
    </row>
    <row r="4332" ht="15">
      <c r="D4332" s="85"/>
    </row>
    <row r="4333" ht="15">
      <c r="D4333" s="85"/>
    </row>
    <row r="4334" ht="15">
      <c r="D4334" s="85"/>
    </row>
    <row r="4335" ht="15">
      <c r="D4335" s="85"/>
    </row>
    <row r="4336" ht="15">
      <c r="D4336" s="85"/>
    </row>
    <row r="4337" ht="15">
      <c r="D4337" s="85"/>
    </row>
    <row r="4338" ht="15">
      <c r="D4338" s="85"/>
    </row>
    <row r="4339" ht="15">
      <c r="D4339" s="85"/>
    </row>
    <row r="4340" ht="15">
      <c r="D4340" s="85"/>
    </row>
    <row r="4341" ht="15">
      <c r="D4341" s="85"/>
    </row>
    <row r="4342" ht="15">
      <c r="D4342" s="85"/>
    </row>
    <row r="4343" ht="15">
      <c r="D4343" s="85"/>
    </row>
    <row r="4344" ht="15">
      <c r="D4344" s="85"/>
    </row>
    <row r="4345" ht="15">
      <c r="D4345" s="85"/>
    </row>
    <row r="4346" ht="15">
      <c r="D4346" s="85"/>
    </row>
    <row r="4347" ht="15">
      <c r="D4347" s="85"/>
    </row>
    <row r="4348" ht="15">
      <c r="D4348" s="85"/>
    </row>
    <row r="4349" ht="15">
      <c r="D4349" s="85"/>
    </row>
    <row r="4350" ht="15">
      <c r="D4350" s="85"/>
    </row>
    <row r="4351" ht="15">
      <c r="D4351" s="85"/>
    </row>
    <row r="4352" ht="15">
      <c r="D4352" s="85"/>
    </row>
    <row r="4353" ht="15">
      <c r="D4353" s="85"/>
    </row>
    <row r="4354" ht="15">
      <c r="D4354" s="85"/>
    </row>
    <row r="4355" ht="15">
      <c r="D4355" s="85"/>
    </row>
    <row r="4356" ht="15">
      <c r="D4356" s="85"/>
    </row>
    <row r="4357" ht="15">
      <c r="D4357" s="85"/>
    </row>
    <row r="4358" ht="15">
      <c r="D4358" s="85"/>
    </row>
    <row r="4359" ht="15">
      <c r="D4359" s="85"/>
    </row>
    <row r="4360" ht="15">
      <c r="D4360" s="85"/>
    </row>
    <row r="4361" ht="15">
      <c r="D4361" s="85"/>
    </row>
    <row r="4362" ht="15">
      <c r="D4362" s="85"/>
    </row>
    <row r="4363" ht="15">
      <c r="D4363" s="85"/>
    </row>
    <row r="4364" ht="15">
      <c r="D4364" s="85"/>
    </row>
    <row r="4365" ht="15">
      <c r="D4365" s="85"/>
    </row>
    <row r="4366" ht="15">
      <c r="D4366" s="85"/>
    </row>
    <row r="4367" ht="15">
      <c r="D4367" s="85"/>
    </row>
    <row r="4368" ht="15">
      <c r="D4368" s="85"/>
    </row>
    <row r="4369" ht="15">
      <c r="D4369" s="85"/>
    </row>
    <row r="4370" ht="15">
      <c r="D4370" s="85"/>
    </row>
    <row r="4371" ht="15">
      <c r="D4371" s="85"/>
    </row>
    <row r="4372" ht="15">
      <c r="D4372" s="85"/>
    </row>
    <row r="4373" ht="15">
      <c r="D4373" s="85"/>
    </row>
    <row r="4374" ht="15">
      <c r="D4374" s="85"/>
    </row>
    <row r="4375" ht="15">
      <c r="D4375" s="85"/>
    </row>
    <row r="4376" ht="15">
      <c r="D4376" s="85"/>
    </row>
    <row r="4377" ht="15">
      <c r="D4377" s="85"/>
    </row>
    <row r="4378" ht="15">
      <c r="D4378" s="85"/>
    </row>
    <row r="4379" ht="15">
      <c r="D4379" s="85"/>
    </row>
    <row r="4380" ht="15">
      <c r="D4380" s="85"/>
    </row>
    <row r="4381" ht="15">
      <c r="D4381" s="85"/>
    </row>
    <row r="4382" ht="15">
      <c r="D4382" s="85"/>
    </row>
    <row r="4383" ht="15">
      <c r="D4383" s="85"/>
    </row>
    <row r="4384" ht="15">
      <c r="D4384" s="85"/>
    </row>
    <row r="4385" ht="15">
      <c r="D4385" s="85"/>
    </row>
    <row r="4386" ht="15">
      <c r="D4386" s="85"/>
    </row>
    <row r="4387" ht="15">
      <c r="D4387" s="85"/>
    </row>
    <row r="4388" ht="15">
      <c r="D4388" s="85"/>
    </row>
    <row r="4389" ht="15">
      <c r="D4389" s="85"/>
    </row>
    <row r="4390" ht="15">
      <c r="D4390" s="85"/>
    </row>
    <row r="4391" ht="15">
      <c r="D4391" s="85"/>
    </row>
    <row r="4392" ht="15">
      <c r="D4392" s="85"/>
    </row>
    <row r="4393" ht="15">
      <c r="D4393" s="85"/>
    </row>
    <row r="4394" ht="15">
      <c r="D4394" s="85"/>
    </row>
    <row r="4395" ht="15">
      <c r="D4395" s="85"/>
    </row>
    <row r="4396" ht="15">
      <c r="D4396" s="85"/>
    </row>
    <row r="4397" ht="15">
      <c r="D4397" s="85"/>
    </row>
    <row r="4398" ht="15">
      <c r="D4398" s="85"/>
    </row>
    <row r="4399" ht="15">
      <c r="D4399" s="85"/>
    </row>
    <row r="4400" ht="15">
      <c r="D4400" s="85"/>
    </row>
    <row r="4401" ht="15">
      <c r="D4401" s="85"/>
    </row>
    <row r="4402" ht="15">
      <c r="D4402" s="85"/>
    </row>
    <row r="4403" ht="15">
      <c r="D4403" s="85"/>
    </row>
    <row r="4404" ht="15">
      <c r="D4404" s="85"/>
    </row>
    <row r="4405" ht="15">
      <c r="D4405" s="85"/>
    </row>
    <row r="4406" ht="15">
      <c r="D4406" s="85"/>
    </row>
    <row r="4407" ht="15">
      <c r="D4407" s="85"/>
    </row>
    <row r="4408" ht="15">
      <c r="D4408" s="85"/>
    </row>
    <row r="4409" ht="15">
      <c r="D4409" s="85"/>
    </row>
    <row r="4410" ht="15">
      <c r="D4410" s="85"/>
    </row>
    <row r="4411" ht="15">
      <c r="D4411" s="85"/>
    </row>
    <row r="4412" ht="15">
      <c r="D4412" s="85"/>
    </row>
    <row r="4413" ht="15">
      <c r="D4413" s="85"/>
    </row>
    <row r="4414" ht="15">
      <c r="D4414" s="85"/>
    </row>
    <row r="4415" ht="15">
      <c r="D4415" s="85"/>
    </row>
    <row r="4416" ht="15">
      <c r="D4416" s="85"/>
    </row>
    <row r="4417" ht="15">
      <c r="D4417" s="85"/>
    </row>
    <row r="4418" ht="15">
      <c r="D4418" s="85"/>
    </row>
    <row r="4419" ht="15">
      <c r="D4419" s="85"/>
    </row>
    <row r="4420" ht="15">
      <c r="D4420" s="85"/>
    </row>
    <row r="4421" ht="15">
      <c r="D4421" s="85"/>
    </row>
    <row r="4422" ht="15">
      <c r="D4422" s="85"/>
    </row>
    <row r="4423" ht="15">
      <c r="D4423" s="85"/>
    </row>
    <row r="4424" ht="15">
      <c r="D4424" s="85"/>
    </row>
    <row r="4425" ht="15">
      <c r="D4425" s="85"/>
    </row>
    <row r="4426" ht="15">
      <c r="D4426" s="85"/>
    </row>
    <row r="4427" ht="15">
      <c r="D4427" s="85"/>
    </row>
    <row r="4428" ht="15">
      <c r="D4428" s="85"/>
    </row>
    <row r="4429" ht="15">
      <c r="D4429" s="85"/>
    </row>
    <row r="4430" ht="15">
      <c r="D4430" s="85"/>
    </row>
    <row r="4431" ht="15">
      <c r="D4431" s="85"/>
    </row>
    <row r="4432" ht="15">
      <c r="D4432" s="85"/>
    </row>
    <row r="4433" ht="15">
      <c r="D4433" s="85"/>
    </row>
    <row r="4434" ht="15">
      <c r="D4434" s="85"/>
    </row>
    <row r="4435" ht="15">
      <c r="D4435" s="85"/>
    </row>
    <row r="4436" ht="15">
      <c r="D4436" s="85"/>
    </row>
    <row r="4437" ht="15">
      <c r="D4437" s="85"/>
    </row>
    <row r="4438" ht="15">
      <c r="D4438" s="85"/>
    </row>
    <row r="4439" ht="15">
      <c r="D4439" s="85"/>
    </row>
    <row r="4440" ht="15">
      <c r="D4440" s="85"/>
    </row>
    <row r="4441" ht="15">
      <c r="D4441" s="85"/>
    </row>
    <row r="4442" ht="15">
      <c r="D4442" s="85"/>
    </row>
    <row r="4443" ht="15">
      <c r="D4443" s="85"/>
    </row>
    <row r="4444" ht="15">
      <c r="D4444" s="85"/>
    </row>
    <row r="4445" ht="15">
      <c r="D4445" s="85"/>
    </row>
    <row r="4446" ht="15">
      <c r="D4446" s="85"/>
    </row>
    <row r="4447" ht="15">
      <c r="D4447" s="85"/>
    </row>
    <row r="4448" ht="15">
      <c r="D4448" s="85"/>
    </row>
    <row r="4449" ht="15">
      <c r="D4449" s="85"/>
    </row>
    <row r="4450" ht="15">
      <c r="D4450" s="85"/>
    </row>
    <row r="4451" ht="15">
      <c r="D4451" s="85"/>
    </row>
    <row r="4452" ht="15">
      <c r="D4452" s="85"/>
    </row>
    <row r="4453" ht="15">
      <c r="D4453" s="85"/>
    </row>
    <row r="4454" ht="15">
      <c r="D4454" s="85"/>
    </row>
    <row r="4455" ht="15">
      <c r="D4455" s="85"/>
    </row>
    <row r="4456" ht="15">
      <c r="D4456" s="85"/>
    </row>
    <row r="4457" ht="15">
      <c r="D4457" s="85"/>
    </row>
    <row r="4458" ht="15">
      <c r="D4458" s="85"/>
    </row>
    <row r="4459" ht="15">
      <c r="D4459" s="85"/>
    </row>
    <row r="4460" ht="15">
      <c r="D4460" s="85"/>
    </row>
    <row r="4461" ht="15">
      <c r="D4461" s="85"/>
    </row>
    <row r="4462" ht="15">
      <c r="D4462" s="85"/>
    </row>
    <row r="4463" ht="15">
      <c r="D4463" s="85"/>
    </row>
    <row r="4464" ht="15">
      <c r="D4464" s="85"/>
    </row>
    <row r="4465" ht="15">
      <c r="D4465" s="85"/>
    </row>
    <row r="4466" ht="15">
      <c r="D4466" s="85"/>
    </row>
    <row r="4467" ht="15">
      <c r="D4467" s="85"/>
    </row>
    <row r="4468" ht="15">
      <c r="D4468" s="85"/>
    </row>
    <row r="4469" ht="15">
      <c r="D4469" s="85"/>
    </row>
    <row r="4470" ht="15">
      <c r="D4470" s="85"/>
    </row>
    <row r="4471" ht="15">
      <c r="D4471" s="85"/>
    </row>
    <row r="4472" ht="15">
      <c r="D4472" s="85"/>
    </row>
    <row r="4473" ht="15">
      <c r="D4473" s="85"/>
    </row>
    <row r="4474" ht="15">
      <c r="D4474" s="85"/>
    </row>
    <row r="4475" ht="15">
      <c r="D4475" s="85"/>
    </row>
    <row r="4476" ht="15">
      <c r="D4476" s="85"/>
    </row>
    <row r="4477" ht="15">
      <c r="D4477" s="85"/>
    </row>
    <row r="4478" ht="15">
      <c r="D4478" s="85"/>
    </row>
    <row r="4479" ht="15">
      <c r="D4479" s="85"/>
    </row>
    <row r="4480" ht="15">
      <c r="D4480" s="85"/>
    </row>
    <row r="4481" ht="15">
      <c r="D4481" s="85"/>
    </row>
    <row r="4482" ht="15">
      <c r="D4482" s="85"/>
    </row>
    <row r="4483" ht="15">
      <c r="D4483" s="85"/>
    </row>
    <row r="4484" ht="15">
      <c r="D4484" s="85"/>
    </row>
    <row r="4485" ht="15">
      <c r="D4485" s="85"/>
    </row>
    <row r="4486" ht="15">
      <c r="D4486" s="85"/>
    </row>
    <row r="4487" ht="15">
      <c r="D4487" s="85"/>
    </row>
    <row r="4488" ht="15">
      <c r="D4488" s="85"/>
    </row>
    <row r="4489" ht="15">
      <c r="D4489" s="85"/>
    </row>
    <row r="4490" ht="15">
      <c r="D4490" s="85"/>
    </row>
    <row r="4491" ht="15">
      <c r="D4491" s="85"/>
    </row>
    <row r="4492" ht="15">
      <c r="D4492" s="85"/>
    </row>
    <row r="4493" ht="15">
      <c r="D4493" s="85"/>
    </row>
    <row r="4494" ht="15">
      <c r="D4494" s="85"/>
    </row>
    <row r="4495" ht="15">
      <c r="D4495" s="85"/>
    </row>
    <row r="4496" ht="15">
      <c r="D4496" s="85"/>
    </row>
    <row r="4497" ht="15">
      <c r="D4497" s="85"/>
    </row>
    <row r="4498" ht="15">
      <c r="D4498" s="85"/>
    </row>
    <row r="4499" ht="15">
      <c r="D4499" s="85"/>
    </row>
    <row r="4500" ht="15">
      <c r="D4500" s="85"/>
    </row>
    <row r="4501" ht="15">
      <c r="D4501" s="85"/>
    </row>
    <row r="4502" ht="15">
      <c r="D4502" s="85"/>
    </row>
    <row r="4503" ht="15">
      <c r="D4503" s="85"/>
    </row>
    <row r="4504" ht="15">
      <c r="D4504" s="85"/>
    </row>
    <row r="4505" ht="15">
      <c r="D4505" s="85"/>
    </row>
    <row r="4506" ht="15">
      <c r="D4506" s="85"/>
    </row>
    <row r="4507" ht="15">
      <c r="D4507" s="85"/>
    </row>
    <row r="4508" ht="15">
      <c r="D4508" s="85"/>
    </row>
    <row r="4509" ht="15">
      <c r="D4509" s="85"/>
    </row>
    <row r="4510" ht="15">
      <c r="D4510" s="85"/>
    </row>
    <row r="4511" ht="15">
      <c r="D4511" s="85"/>
    </row>
    <row r="4512" ht="15">
      <c r="D4512" s="85"/>
    </row>
    <row r="4513" ht="15">
      <c r="D4513" s="85"/>
    </row>
    <row r="4514" ht="15">
      <c r="D4514" s="85"/>
    </row>
    <row r="4515" ht="15">
      <c r="D4515" s="85"/>
    </row>
    <row r="4516" ht="15">
      <c r="D4516" s="85"/>
    </row>
    <row r="4517" ht="15">
      <c r="D4517" s="85"/>
    </row>
    <row r="4518" ht="15">
      <c r="D4518" s="85"/>
    </row>
    <row r="4519" ht="15">
      <c r="D4519" s="85"/>
    </row>
    <row r="4520" ht="15">
      <c r="D4520" s="85"/>
    </row>
    <row r="4521" ht="15">
      <c r="D4521" s="85"/>
    </row>
    <row r="4522" ht="15">
      <c r="D4522" s="85"/>
    </row>
    <row r="4523" ht="15">
      <c r="D4523" s="85"/>
    </row>
    <row r="4524" ht="15">
      <c r="D4524" s="85"/>
    </row>
    <row r="4525" ht="15">
      <c r="D4525" s="85"/>
    </row>
    <row r="4526" ht="15">
      <c r="D4526" s="85"/>
    </row>
    <row r="4527" ht="15">
      <c r="D4527" s="85"/>
    </row>
    <row r="4528" ht="15">
      <c r="D4528" s="85"/>
    </row>
    <row r="4529" ht="15">
      <c r="D4529" s="85"/>
    </row>
    <row r="4530" ht="15">
      <c r="D4530" s="85"/>
    </row>
    <row r="4531" ht="15">
      <c r="D4531" s="85"/>
    </row>
    <row r="4532" ht="15">
      <c r="D4532" s="85"/>
    </row>
    <row r="4533" ht="15">
      <c r="D4533" s="85"/>
    </row>
    <row r="4534" ht="15">
      <c r="D4534" s="85"/>
    </row>
    <row r="4535" ht="15">
      <c r="D4535" s="85"/>
    </row>
    <row r="4536" ht="15">
      <c r="D4536" s="85"/>
    </row>
    <row r="4537" ht="15">
      <c r="D4537" s="85"/>
    </row>
    <row r="4538" ht="15">
      <c r="D4538" s="85"/>
    </row>
    <row r="4539" ht="15">
      <c r="D4539" s="85"/>
    </row>
    <row r="4540" ht="15">
      <c r="D4540" s="85"/>
    </row>
    <row r="4541" ht="15">
      <c r="D4541" s="85"/>
    </row>
    <row r="4542" ht="15">
      <c r="D4542" s="85"/>
    </row>
    <row r="4543" ht="15">
      <c r="D4543" s="85"/>
    </row>
    <row r="4544" ht="15">
      <c r="D4544" s="85"/>
    </row>
    <row r="4545" ht="15">
      <c r="D4545" s="85"/>
    </row>
    <row r="4546" ht="15">
      <c r="D4546" s="85"/>
    </row>
    <row r="4547" ht="15">
      <c r="D4547" s="85"/>
    </row>
    <row r="4548" ht="15">
      <c r="D4548" s="85"/>
    </row>
    <row r="4549" ht="15">
      <c r="D4549" s="85"/>
    </row>
    <row r="4550" ht="15">
      <c r="D4550" s="85"/>
    </row>
    <row r="4551" ht="15">
      <c r="D4551" s="85"/>
    </row>
    <row r="4552" ht="15">
      <c r="D4552" s="85"/>
    </row>
    <row r="4553" ht="15">
      <c r="D4553" s="85"/>
    </row>
    <row r="4554" ht="15">
      <c r="D4554" s="85"/>
    </row>
    <row r="4555" ht="15">
      <c r="D4555" s="85"/>
    </row>
    <row r="4556" ht="15">
      <c r="D4556" s="85"/>
    </row>
    <row r="4557" ht="15">
      <c r="D4557" s="85"/>
    </row>
    <row r="4558" ht="15">
      <c r="D4558" s="85"/>
    </row>
    <row r="4559" ht="15">
      <c r="D4559" s="85"/>
    </row>
    <row r="4560" ht="15">
      <c r="D4560" s="85"/>
    </row>
    <row r="4561" ht="15">
      <c r="D4561" s="85"/>
    </row>
    <row r="4562" ht="15">
      <c r="D4562" s="85"/>
    </row>
    <row r="4563" ht="15">
      <c r="D4563" s="85"/>
    </row>
    <row r="4564" ht="15">
      <c r="D4564" s="85"/>
    </row>
    <row r="4565" ht="15">
      <c r="D4565" s="85"/>
    </row>
    <row r="4566" ht="15">
      <c r="D4566" s="85"/>
    </row>
    <row r="4567" ht="15">
      <c r="D4567" s="85"/>
    </row>
    <row r="4568" ht="15">
      <c r="D4568" s="85"/>
    </row>
    <row r="4569" ht="15">
      <c r="D4569" s="85"/>
    </row>
    <row r="4570" ht="15">
      <c r="D4570" s="85"/>
    </row>
    <row r="4571" ht="15">
      <c r="D4571" s="85"/>
    </row>
    <row r="4572" ht="15">
      <c r="D4572" s="85"/>
    </row>
    <row r="4573" ht="15">
      <c r="D4573" s="85"/>
    </row>
    <row r="4574" ht="15">
      <c r="D4574" s="85"/>
    </row>
    <row r="4575" ht="15">
      <c r="D4575" s="85"/>
    </row>
    <row r="4576" ht="15">
      <c r="D4576" s="85"/>
    </row>
    <row r="4577" ht="15">
      <c r="D4577" s="85"/>
    </row>
    <row r="4578" ht="15">
      <c r="D4578" s="85"/>
    </row>
    <row r="4579" ht="15">
      <c r="D4579" s="85"/>
    </row>
    <row r="4580" ht="15">
      <c r="D4580" s="85"/>
    </row>
    <row r="4581" ht="15">
      <c r="D4581" s="85"/>
    </row>
    <row r="4582" ht="15">
      <c r="D4582" s="85"/>
    </row>
    <row r="4583" ht="15">
      <c r="D4583" s="85"/>
    </row>
    <row r="4584" ht="15">
      <c r="D4584" s="85"/>
    </row>
    <row r="4585" ht="15">
      <c r="D4585" s="85"/>
    </row>
    <row r="4586" ht="15">
      <c r="D4586" s="85"/>
    </row>
    <row r="4587" ht="15">
      <c r="D4587" s="85"/>
    </row>
    <row r="4588" ht="15">
      <c r="D4588" s="85"/>
    </row>
    <row r="4589" ht="15">
      <c r="D4589" s="85"/>
    </row>
    <row r="4590" ht="15">
      <c r="D4590" s="85"/>
    </row>
    <row r="4591" ht="15">
      <c r="D4591" s="85"/>
    </row>
    <row r="4592" ht="15">
      <c r="D4592" s="85"/>
    </row>
    <row r="4593" ht="15">
      <c r="D4593" s="85"/>
    </row>
    <row r="4594" ht="15">
      <c r="D4594" s="85"/>
    </row>
    <row r="4595" ht="15">
      <c r="D4595" s="85"/>
    </row>
    <row r="4596" ht="15">
      <c r="D4596" s="85"/>
    </row>
    <row r="4597" ht="15">
      <c r="D4597" s="85"/>
    </row>
    <row r="4598" ht="15">
      <c r="D4598" s="85"/>
    </row>
    <row r="4599" ht="15">
      <c r="D4599" s="85"/>
    </row>
    <row r="4600" ht="15">
      <c r="D4600" s="85"/>
    </row>
    <row r="4601" ht="15">
      <c r="D4601" s="85"/>
    </row>
    <row r="4602" ht="15">
      <c r="D4602" s="85"/>
    </row>
    <row r="4603" ht="15">
      <c r="D4603" s="85"/>
    </row>
    <row r="4604" ht="15">
      <c r="D4604" s="85"/>
    </row>
    <row r="4605" ht="15">
      <c r="D4605" s="85"/>
    </row>
    <row r="4606" ht="15">
      <c r="D4606" s="85"/>
    </row>
    <row r="4607" ht="15">
      <c r="D4607" s="85"/>
    </row>
    <row r="4608" ht="15">
      <c r="D4608" s="85"/>
    </row>
    <row r="4609" ht="15">
      <c r="D4609" s="85"/>
    </row>
    <row r="4610" ht="15">
      <c r="D4610" s="85"/>
    </row>
    <row r="4611" ht="15">
      <c r="D4611" s="85"/>
    </row>
    <row r="4612" ht="15">
      <c r="D4612" s="85"/>
    </row>
    <row r="4613" ht="15">
      <c r="D4613" s="85"/>
    </row>
    <row r="4614" ht="15">
      <c r="D4614" s="85"/>
    </row>
    <row r="4615" ht="15">
      <c r="D4615" s="85"/>
    </row>
    <row r="4616" ht="15">
      <c r="D4616" s="85"/>
    </row>
    <row r="4617" ht="15">
      <c r="D4617" s="85"/>
    </row>
    <row r="4618" ht="15">
      <c r="D4618" s="85"/>
    </row>
    <row r="4619" ht="15">
      <c r="D4619" s="85"/>
    </row>
    <row r="4620" ht="15">
      <c r="D4620" s="85"/>
    </row>
    <row r="4621" ht="15">
      <c r="D4621" s="85"/>
    </row>
    <row r="4622" ht="15">
      <c r="D4622" s="85"/>
    </row>
    <row r="4623" ht="15">
      <c r="D4623" s="85"/>
    </row>
    <row r="4624" ht="15">
      <c r="D4624" s="85"/>
    </row>
    <row r="4625" ht="15">
      <c r="D4625" s="85"/>
    </row>
    <row r="4626" ht="15">
      <c r="D4626" s="85"/>
    </row>
    <row r="4627" ht="15">
      <c r="D4627" s="85"/>
    </row>
    <row r="4628" ht="15">
      <c r="D4628" s="85"/>
    </row>
    <row r="4629" ht="15">
      <c r="D4629" s="85"/>
    </row>
    <row r="4630" ht="15">
      <c r="D4630" s="85"/>
    </row>
    <row r="4631" ht="15">
      <c r="D4631" s="85"/>
    </row>
    <row r="4632" ht="15">
      <c r="D4632" s="85"/>
    </row>
    <row r="4633" ht="15">
      <c r="D4633" s="85"/>
    </row>
    <row r="4634" ht="15">
      <c r="D4634" s="85"/>
    </row>
    <row r="4635" ht="15">
      <c r="D4635" s="85"/>
    </row>
    <row r="4636" ht="15">
      <c r="D4636" s="85"/>
    </row>
    <row r="4637" ht="15">
      <c r="D4637" s="85"/>
    </row>
    <row r="4638" ht="15">
      <c r="D4638" s="85"/>
    </row>
    <row r="4639" ht="15">
      <c r="D4639" s="85"/>
    </row>
    <row r="4640" ht="15">
      <c r="D4640" s="85"/>
    </row>
    <row r="4641" ht="15">
      <c r="D4641" s="85"/>
    </row>
    <row r="4642" ht="15">
      <c r="D4642" s="85"/>
    </row>
    <row r="4643" ht="15">
      <c r="D4643" s="85"/>
    </row>
    <row r="4644" ht="15">
      <c r="D4644" s="85"/>
    </row>
    <row r="4645" ht="15">
      <c r="D4645" s="85"/>
    </row>
    <row r="4646" ht="15">
      <c r="D4646" s="85"/>
    </row>
    <row r="4647" ht="15">
      <c r="D4647" s="85"/>
    </row>
    <row r="4648" ht="15">
      <c r="D4648" s="85"/>
    </row>
    <row r="4649" ht="15">
      <c r="D4649" s="85"/>
    </row>
    <row r="4650" ht="15">
      <c r="D4650" s="85"/>
    </row>
    <row r="4651" ht="15">
      <c r="D4651" s="85"/>
    </row>
    <row r="4652" ht="15">
      <c r="D4652" s="85"/>
    </row>
    <row r="4653" ht="15">
      <c r="D4653" s="85"/>
    </row>
    <row r="4654" ht="15">
      <c r="D4654" s="85"/>
    </row>
    <row r="4655" ht="15">
      <c r="D4655" s="85"/>
    </row>
    <row r="4656" ht="15">
      <c r="D4656" s="85"/>
    </row>
    <row r="4657" ht="15">
      <c r="D4657" s="85"/>
    </row>
    <row r="4658" ht="15">
      <c r="D4658" s="85"/>
    </row>
    <row r="4659" ht="15">
      <c r="D4659" s="85"/>
    </row>
    <row r="4660" ht="15">
      <c r="D4660" s="85"/>
    </row>
    <row r="4661" ht="15">
      <c r="D4661" s="85"/>
    </row>
    <row r="4662" ht="15">
      <c r="D4662" s="85"/>
    </row>
    <row r="4663" ht="15">
      <c r="D4663" s="85"/>
    </row>
    <row r="4664" ht="15">
      <c r="D4664" s="85"/>
    </row>
    <row r="4665" ht="15">
      <c r="D4665" s="85"/>
    </row>
    <row r="4666" ht="15">
      <c r="D4666" s="85"/>
    </row>
    <row r="4667" ht="15">
      <c r="D4667" s="85"/>
    </row>
    <row r="4668" ht="15">
      <c r="D4668" s="85"/>
    </row>
    <row r="4669" ht="15">
      <c r="D4669" s="85"/>
    </row>
    <row r="4670" ht="15">
      <c r="D4670" s="85"/>
    </row>
    <row r="4671" ht="15">
      <c r="D4671" s="85"/>
    </row>
    <row r="4672" ht="15">
      <c r="D4672" s="85"/>
    </row>
    <row r="4673" ht="15">
      <c r="D4673" s="85"/>
    </row>
    <row r="4674" ht="15">
      <c r="D4674" s="85"/>
    </row>
    <row r="4675" ht="15">
      <c r="D4675" s="85"/>
    </row>
    <row r="4676" ht="15">
      <c r="D4676" s="85"/>
    </row>
    <row r="4677" ht="15">
      <c r="D4677" s="85"/>
    </row>
    <row r="4678" ht="15">
      <c r="D4678" s="85"/>
    </row>
    <row r="4679" ht="15">
      <c r="D4679" s="85"/>
    </row>
    <row r="4680" ht="15">
      <c r="D4680" s="85"/>
    </row>
    <row r="4681" ht="15">
      <c r="D4681" s="85"/>
    </row>
    <row r="4682" ht="15">
      <c r="D4682" s="85"/>
    </row>
    <row r="4683" ht="15">
      <c r="D4683" s="85"/>
    </row>
    <row r="4684" ht="15">
      <c r="D4684" s="85"/>
    </row>
    <row r="4685" ht="15">
      <c r="D4685" s="85"/>
    </row>
    <row r="4686" ht="15">
      <c r="D4686" s="85"/>
    </row>
    <row r="4687" ht="15">
      <c r="D4687" s="85"/>
    </row>
    <row r="4688" ht="15">
      <c r="D4688" s="85"/>
    </row>
    <row r="4689" ht="15">
      <c r="D4689" s="85"/>
    </row>
    <row r="4690" ht="15">
      <c r="D4690" s="85"/>
    </row>
    <row r="4691" ht="15">
      <c r="D4691" s="85"/>
    </row>
    <row r="4692" ht="15">
      <c r="D4692" s="85"/>
    </row>
    <row r="4693" ht="15">
      <c r="D4693" s="85"/>
    </row>
    <row r="4694" ht="15">
      <c r="D4694" s="85"/>
    </row>
    <row r="4695" ht="15">
      <c r="D4695" s="85"/>
    </row>
    <row r="4696" ht="15">
      <c r="D4696" s="85"/>
    </row>
    <row r="4697" ht="15">
      <c r="D4697" s="85"/>
    </row>
    <row r="4698" ht="15">
      <c r="D4698" s="85"/>
    </row>
    <row r="4699" ht="15">
      <c r="D4699" s="85"/>
    </row>
    <row r="4700" ht="15">
      <c r="D4700" s="85"/>
    </row>
    <row r="4701" ht="15">
      <c r="D4701" s="85"/>
    </row>
    <row r="4702" ht="15">
      <c r="D4702" s="85"/>
    </row>
    <row r="4703" ht="15">
      <c r="D4703" s="85"/>
    </row>
    <row r="4704" ht="15">
      <c r="D4704" s="85"/>
    </row>
    <row r="4705" ht="15">
      <c r="D4705" s="85"/>
    </row>
    <row r="4706" ht="15">
      <c r="D4706" s="85"/>
    </row>
    <row r="4707" ht="15">
      <c r="D4707" s="85"/>
    </row>
    <row r="4708" ht="15">
      <c r="D4708" s="85"/>
    </row>
    <row r="4709" ht="15">
      <c r="D4709" s="85"/>
    </row>
    <row r="4710" ht="15">
      <c r="D4710" s="85"/>
    </row>
    <row r="4711" ht="15">
      <c r="D4711" s="85"/>
    </row>
    <row r="4712" ht="15">
      <c r="D4712" s="85"/>
    </row>
    <row r="4713" ht="15">
      <c r="D4713" s="85"/>
    </row>
    <row r="4714" ht="15">
      <c r="D4714" s="85"/>
    </row>
    <row r="4715" ht="15">
      <c r="D4715" s="85"/>
    </row>
    <row r="4716" ht="15">
      <c r="D4716" s="85"/>
    </row>
    <row r="4717" ht="15">
      <c r="D4717" s="85"/>
    </row>
    <row r="4718" ht="15">
      <c r="D4718" s="85"/>
    </row>
    <row r="4719" ht="15">
      <c r="D4719" s="85"/>
    </row>
    <row r="4720" ht="15">
      <c r="D4720" s="85"/>
    </row>
    <row r="4721" ht="15">
      <c r="D4721" s="85"/>
    </row>
    <row r="4722" ht="15">
      <c r="D4722" s="85"/>
    </row>
    <row r="4723" ht="15">
      <c r="D4723" s="85"/>
    </row>
    <row r="4724" ht="15">
      <c r="D4724" s="85"/>
    </row>
    <row r="4725" ht="15">
      <c r="D4725" s="85"/>
    </row>
    <row r="4726" ht="15">
      <c r="D4726" s="85"/>
    </row>
    <row r="4727" ht="15">
      <c r="D4727" s="85"/>
    </row>
    <row r="4728" ht="15">
      <c r="D4728" s="85"/>
    </row>
    <row r="4729" ht="15">
      <c r="D4729" s="85"/>
    </row>
    <row r="4730" ht="15">
      <c r="D4730" s="85"/>
    </row>
    <row r="4731" ht="15">
      <c r="D4731" s="85"/>
    </row>
    <row r="4732" ht="15">
      <c r="D4732" s="85"/>
    </row>
    <row r="4733" ht="15">
      <c r="D4733" s="85"/>
    </row>
    <row r="4734" ht="15">
      <c r="D4734" s="85"/>
    </row>
    <row r="4735" ht="15">
      <c r="D4735" s="85"/>
    </row>
    <row r="4736" ht="15">
      <c r="D4736" s="85"/>
    </row>
    <row r="4737" ht="15">
      <c r="D4737" s="85"/>
    </row>
    <row r="4738" ht="15">
      <c r="D4738" s="85"/>
    </row>
    <row r="4739" ht="15">
      <c r="D4739" s="85"/>
    </row>
    <row r="4740" ht="15">
      <c r="D4740" s="85"/>
    </row>
    <row r="4741" ht="15">
      <c r="D4741" s="85"/>
    </row>
    <row r="4742" ht="15">
      <c r="D4742" s="85"/>
    </row>
    <row r="4743" ht="15">
      <c r="D4743" s="85"/>
    </row>
    <row r="4744" ht="15">
      <c r="D4744" s="85"/>
    </row>
    <row r="4745" ht="15">
      <c r="D4745" s="85"/>
    </row>
    <row r="4746" ht="15">
      <c r="D4746" s="85"/>
    </row>
    <row r="4747" ht="15">
      <c r="D4747" s="85"/>
    </row>
    <row r="4748" ht="15">
      <c r="D4748" s="85"/>
    </row>
    <row r="4749" ht="15">
      <c r="D4749" s="85"/>
    </row>
    <row r="4750" ht="15">
      <c r="D4750" s="85"/>
    </row>
    <row r="4751" ht="15">
      <c r="D4751" s="85"/>
    </row>
    <row r="4752" ht="15">
      <c r="D4752" s="85"/>
    </row>
    <row r="4753" ht="15">
      <c r="D4753" s="85"/>
    </row>
    <row r="4754" ht="15">
      <c r="D4754" s="85"/>
    </row>
    <row r="4755" ht="15">
      <c r="D4755" s="85"/>
    </row>
    <row r="4756" ht="15">
      <c r="D4756" s="85"/>
    </row>
    <row r="4757" ht="15">
      <c r="D4757" s="85"/>
    </row>
    <row r="4758" ht="15">
      <c r="D4758" s="85"/>
    </row>
    <row r="4759" ht="15">
      <c r="D4759" s="85"/>
    </row>
    <row r="4760" ht="15">
      <c r="D4760" s="85"/>
    </row>
    <row r="4761" ht="15">
      <c r="D4761" s="85"/>
    </row>
    <row r="4762" ht="15">
      <c r="D4762" s="85"/>
    </row>
    <row r="4763" ht="15">
      <c r="D4763" s="85"/>
    </row>
    <row r="4764" ht="15">
      <c r="D4764" s="85"/>
    </row>
    <row r="4765" ht="15">
      <c r="D4765" s="85"/>
    </row>
    <row r="4766" ht="15">
      <c r="D4766" s="85"/>
    </row>
    <row r="4767" ht="15">
      <c r="D4767" s="85"/>
    </row>
    <row r="4768" ht="15">
      <c r="D4768" s="85"/>
    </row>
    <row r="4769" ht="15">
      <c r="D4769" s="85"/>
    </row>
    <row r="4770" ht="15">
      <c r="D4770" s="85"/>
    </row>
    <row r="4771" ht="15">
      <c r="D4771" s="85"/>
    </row>
    <row r="4772" ht="15">
      <c r="D4772" s="85"/>
    </row>
    <row r="4773" ht="15">
      <c r="D4773" s="85"/>
    </row>
    <row r="4774" ht="15">
      <c r="D4774" s="85"/>
    </row>
    <row r="4775" ht="15">
      <c r="D4775" s="85"/>
    </row>
    <row r="4776" ht="15">
      <c r="D4776" s="85"/>
    </row>
    <row r="4777" ht="15">
      <c r="D4777" s="85"/>
    </row>
    <row r="4778" ht="15">
      <c r="D4778" s="85"/>
    </row>
    <row r="4779" ht="15">
      <c r="D4779" s="85"/>
    </row>
    <row r="4780" ht="15">
      <c r="D4780" s="85"/>
    </row>
    <row r="4781" ht="15">
      <c r="D4781" s="85"/>
    </row>
    <row r="4782" ht="15">
      <c r="D4782" s="85"/>
    </row>
    <row r="4783" ht="15">
      <c r="D4783" s="85"/>
    </row>
    <row r="4784" ht="15">
      <c r="D4784" s="85"/>
    </row>
    <row r="4785" ht="15">
      <c r="D4785" s="85"/>
    </row>
    <row r="4786" ht="15">
      <c r="D4786" s="85"/>
    </row>
    <row r="4787" ht="15">
      <c r="D4787" s="85"/>
    </row>
    <row r="4788" ht="15">
      <c r="D4788" s="85"/>
    </row>
    <row r="4789" ht="15">
      <c r="D4789" s="85"/>
    </row>
    <row r="4790" ht="15">
      <c r="D4790" s="85"/>
    </row>
    <row r="4791" ht="15">
      <c r="D4791" s="85"/>
    </row>
    <row r="4792" ht="15">
      <c r="D4792" s="85"/>
    </row>
    <row r="4793" ht="15">
      <c r="D4793" s="85"/>
    </row>
    <row r="4794" ht="15">
      <c r="D4794" s="85"/>
    </row>
    <row r="4795" ht="15">
      <c r="D4795" s="85"/>
    </row>
    <row r="4796" ht="15">
      <c r="D4796" s="85"/>
    </row>
    <row r="4797" ht="15">
      <c r="D4797" s="85"/>
    </row>
    <row r="4798" ht="15">
      <c r="D4798" s="85"/>
    </row>
    <row r="4799" ht="15">
      <c r="D4799" s="85"/>
    </row>
    <row r="4800" ht="15">
      <c r="D4800" s="85"/>
    </row>
    <row r="4801" ht="15">
      <c r="D4801" s="85"/>
    </row>
    <row r="4802" ht="15">
      <c r="D4802" s="85"/>
    </row>
    <row r="4803" ht="15">
      <c r="D4803" s="85"/>
    </row>
    <row r="4804" ht="15">
      <c r="D4804" s="85"/>
    </row>
    <row r="4805" ht="15">
      <c r="D4805" s="85"/>
    </row>
    <row r="4806" ht="15">
      <c r="D4806" s="85"/>
    </row>
    <row r="4807" ht="15">
      <c r="D4807" s="85"/>
    </row>
    <row r="4808" ht="15">
      <c r="D4808" s="85"/>
    </row>
    <row r="4809" ht="15">
      <c r="D4809" s="85"/>
    </row>
    <row r="4810" ht="15">
      <c r="D4810" s="85"/>
    </row>
    <row r="4811" ht="15">
      <c r="D4811" s="85"/>
    </row>
    <row r="4812" ht="15">
      <c r="D4812" s="85"/>
    </row>
    <row r="4813" ht="15">
      <c r="D4813" s="85"/>
    </row>
    <row r="4814" ht="15">
      <c r="D4814" s="85"/>
    </row>
    <row r="4815" ht="15">
      <c r="D4815" s="85"/>
    </row>
    <row r="4816" ht="15">
      <c r="D4816" s="85"/>
    </row>
    <row r="4817" ht="15">
      <c r="D4817" s="85"/>
    </row>
    <row r="4818" ht="15">
      <c r="D4818" s="85"/>
    </row>
    <row r="4819" ht="15">
      <c r="D4819" s="85"/>
    </row>
    <row r="4820" ht="15">
      <c r="D4820" s="85"/>
    </row>
    <row r="4821" ht="15">
      <c r="D4821" s="85"/>
    </row>
    <row r="4822" ht="15">
      <c r="D4822" s="85"/>
    </row>
    <row r="4823" ht="15">
      <c r="D4823" s="85"/>
    </row>
    <row r="4824" ht="15">
      <c r="D4824" s="85"/>
    </row>
    <row r="4825" ht="15">
      <c r="D4825" s="85"/>
    </row>
    <row r="4826" ht="15">
      <c r="D4826" s="85"/>
    </row>
    <row r="4827" ht="15">
      <c r="D4827" s="85"/>
    </row>
    <row r="4828" ht="15">
      <c r="D4828" s="85"/>
    </row>
    <row r="4829" ht="15">
      <c r="D4829" s="85"/>
    </row>
    <row r="4830" ht="15">
      <c r="D4830" s="85"/>
    </row>
    <row r="4831" ht="15">
      <c r="D4831" s="85"/>
    </row>
    <row r="4832" ht="15">
      <c r="D4832" s="85"/>
    </row>
    <row r="4833" ht="15">
      <c r="D4833" s="85"/>
    </row>
    <row r="4834" ht="15">
      <c r="D4834" s="85"/>
    </row>
    <row r="4835" ht="15">
      <c r="D4835" s="85"/>
    </row>
    <row r="4836" ht="15">
      <c r="D4836" s="85"/>
    </row>
    <row r="4837" ht="15">
      <c r="D4837" s="85"/>
    </row>
    <row r="4838" ht="15">
      <c r="D4838" s="85"/>
    </row>
    <row r="4839" ht="15">
      <c r="D4839" s="85"/>
    </row>
    <row r="4840" ht="15">
      <c r="D4840" s="85"/>
    </row>
    <row r="4841" ht="15">
      <c r="D4841" s="85"/>
    </row>
    <row r="4842" ht="15">
      <c r="D4842" s="85"/>
    </row>
    <row r="4843" ht="15">
      <c r="D4843" s="85"/>
    </row>
    <row r="4844" ht="15">
      <c r="D4844" s="85"/>
    </row>
    <row r="4845" ht="15">
      <c r="D4845" s="85"/>
    </row>
    <row r="4846" ht="15">
      <c r="D4846" s="85"/>
    </row>
    <row r="4847" ht="15">
      <c r="D4847" s="85"/>
    </row>
    <row r="4848" ht="15">
      <c r="D4848" s="85"/>
    </row>
    <row r="4849" ht="15">
      <c r="D4849" s="85"/>
    </row>
    <row r="4850" ht="15">
      <c r="D4850" s="85"/>
    </row>
    <row r="4851" ht="15">
      <c r="D4851" s="85"/>
    </row>
    <row r="4852" ht="15">
      <c r="D4852" s="85"/>
    </row>
    <row r="4853" ht="15">
      <c r="D4853" s="85"/>
    </row>
    <row r="4854" ht="15">
      <c r="D4854" s="85"/>
    </row>
    <row r="4855" ht="15">
      <c r="D4855" s="85"/>
    </row>
    <row r="4856" ht="15">
      <c r="D4856" s="85"/>
    </row>
    <row r="4857" ht="15">
      <c r="D4857" s="85"/>
    </row>
    <row r="4858" ht="15">
      <c r="D4858" s="85"/>
    </row>
    <row r="4859" ht="15">
      <c r="D4859" s="85"/>
    </row>
    <row r="4860" ht="15">
      <c r="D4860" s="85"/>
    </row>
    <row r="4861" ht="15">
      <c r="D4861" s="85"/>
    </row>
    <row r="4862" ht="15">
      <c r="D4862" s="85"/>
    </row>
    <row r="4863" ht="15">
      <c r="D4863" s="85"/>
    </row>
    <row r="4864" ht="15">
      <c r="D4864" s="85"/>
    </row>
    <row r="4865" ht="15">
      <c r="D4865" s="85"/>
    </row>
    <row r="4866" ht="15">
      <c r="D4866" s="85"/>
    </row>
    <row r="4867" ht="15">
      <c r="D4867" s="85"/>
    </row>
    <row r="4868" ht="15">
      <c r="D4868" s="85"/>
    </row>
    <row r="4869" ht="15">
      <c r="D4869" s="85"/>
    </row>
    <row r="4870" ht="15">
      <c r="D4870" s="85"/>
    </row>
    <row r="4871" ht="15">
      <c r="D4871" s="85"/>
    </row>
    <row r="4872" ht="15">
      <c r="D4872" s="85"/>
    </row>
    <row r="4873" ht="15">
      <c r="D4873" s="85"/>
    </row>
    <row r="4874" ht="15">
      <c r="D4874" s="85"/>
    </row>
    <row r="4875" ht="15">
      <c r="D4875" s="85"/>
    </row>
    <row r="4876" ht="15">
      <c r="D4876" s="85"/>
    </row>
    <row r="4877" ht="15">
      <c r="D4877" s="85"/>
    </row>
    <row r="4878" ht="15">
      <c r="D4878" s="85"/>
    </row>
    <row r="4879" ht="15">
      <c r="D4879" s="85"/>
    </row>
    <row r="4880" ht="15">
      <c r="D4880" s="85"/>
    </row>
    <row r="4881" ht="15">
      <c r="D4881" s="85"/>
    </row>
    <row r="4882" ht="15">
      <c r="D4882" s="85"/>
    </row>
    <row r="4883" ht="15">
      <c r="D4883" s="85"/>
    </row>
    <row r="4884" ht="15">
      <c r="D4884" s="85"/>
    </row>
    <row r="4885" ht="15">
      <c r="D4885" s="85"/>
    </row>
    <row r="4886" ht="15">
      <c r="D4886" s="85"/>
    </row>
    <row r="4887" ht="15">
      <c r="D4887" s="85"/>
    </row>
    <row r="4888" ht="15">
      <c r="D4888" s="85"/>
    </row>
    <row r="4889" ht="15">
      <c r="D4889" s="85"/>
    </row>
    <row r="4890" ht="15">
      <c r="D4890" s="85"/>
    </row>
    <row r="4891" ht="15">
      <c r="D4891" s="85"/>
    </row>
    <row r="4892" ht="15">
      <c r="D4892" s="85"/>
    </row>
    <row r="4893" ht="15">
      <c r="D4893" s="85"/>
    </row>
    <row r="4894" ht="15">
      <c r="D4894" s="85"/>
    </row>
    <row r="4895" ht="15">
      <c r="D4895" s="85"/>
    </row>
    <row r="4896" ht="15">
      <c r="D4896" s="85"/>
    </row>
    <row r="4897" ht="15">
      <c r="D4897" s="85"/>
    </row>
    <row r="4898" ht="15">
      <c r="D4898" s="85"/>
    </row>
    <row r="4899" ht="15">
      <c r="D4899" s="85"/>
    </row>
    <row r="4900" ht="15">
      <c r="D4900" s="85"/>
    </row>
    <row r="4901" ht="15">
      <c r="D4901" s="85"/>
    </row>
    <row r="4902" ht="15">
      <c r="D4902" s="85"/>
    </row>
    <row r="4903" ht="15">
      <c r="D4903" s="85"/>
    </row>
    <row r="4904" ht="15">
      <c r="D4904" s="85"/>
    </row>
    <row r="4905" ht="15">
      <c r="D4905" s="85"/>
    </row>
    <row r="4906" ht="15">
      <c r="D4906" s="85"/>
    </row>
    <row r="4907" ht="15">
      <c r="D4907" s="85"/>
    </row>
    <row r="4908" ht="15">
      <c r="D4908" s="85"/>
    </row>
    <row r="4909" ht="15">
      <c r="D4909" s="85"/>
    </row>
    <row r="4910" ht="15">
      <c r="D4910" s="85"/>
    </row>
    <row r="4911" ht="15">
      <c r="D4911" s="85"/>
    </row>
    <row r="4912" ht="15">
      <c r="D4912" s="85"/>
    </row>
    <row r="4913" ht="15">
      <c r="D4913" s="85"/>
    </row>
    <row r="4914" ht="15">
      <c r="D4914" s="85"/>
    </row>
    <row r="4915" ht="15">
      <c r="D4915" s="85"/>
    </row>
    <row r="4916" ht="15">
      <c r="D4916" s="85"/>
    </row>
    <row r="4917" ht="15">
      <c r="D4917" s="85"/>
    </row>
    <row r="4918" ht="15">
      <c r="D4918" s="85"/>
    </row>
    <row r="4919" ht="15">
      <c r="D4919" s="85"/>
    </row>
    <row r="4920" ht="15">
      <c r="D4920" s="85"/>
    </row>
    <row r="4921" ht="15">
      <c r="D4921" s="85"/>
    </row>
    <row r="4922" ht="15">
      <c r="D4922" s="85"/>
    </row>
    <row r="4923" ht="15">
      <c r="D4923" s="85"/>
    </row>
    <row r="4924" ht="15">
      <c r="D4924" s="85"/>
    </row>
    <row r="4925" ht="15">
      <c r="D4925" s="85"/>
    </row>
    <row r="4926" ht="15">
      <c r="D4926" s="85"/>
    </row>
    <row r="4927" ht="15">
      <c r="D4927" s="85"/>
    </row>
    <row r="4928" ht="15">
      <c r="D4928" s="85"/>
    </row>
    <row r="4929" ht="15">
      <c r="D4929" s="85"/>
    </row>
    <row r="4930" ht="15">
      <c r="D4930" s="85"/>
    </row>
    <row r="4931" ht="15">
      <c r="D4931" s="85"/>
    </row>
    <row r="4932" ht="15">
      <c r="D4932" s="85"/>
    </row>
    <row r="4933" ht="15">
      <c r="D4933" s="85"/>
    </row>
    <row r="4934" ht="15">
      <c r="D4934" s="85"/>
    </row>
    <row r="4935" ht="15">
      <c r="D4935" s="85"/>
    </row>
    <row r="4936" ht="15">
      <c r="D4936" s="85"/>
    </row>
    <row r="4937" ht="15">
      <c r="D4937" s="85"/>
    </row>
    <row r="4938" ht="15">
      <c r="D4938" s="85"/>
    </row>
    <row r="4939" ht="15">
      <c r="D4939" s="85"/>
    </row>
    <row r="4940" ht="15">
      <c r="D4940" s="85"/>
    </row>
    <row r="4941" ht="15">
      <c r="D4941" s="85"/>
    </row>
    <row r="4942" ht="15">
      <c r="D4942" s="85"/>
    </row>
    <row r="4943" ht="15">
      <c r="D4943" s="85"/>
    </row>
    <row r="4944" ht="15">
      <c r="D4944" s="85"/>
    </row>
    <row r="4945" ht="15">
      <c r="D4945" s="85"/>
    </row>
    <row r="4946" ht="15">
      <c r="D4946" s="85"/>
    </row>
    <row r="4947" ht="15">
      <c r="D4947" s="85"/>
    </row>
    <row r="4948" ht="15">
      <c r="D4948" s="85"/>
    </row>
    <row r="4949" ht="15">
      <c r="D4949" s="85"/>
    </row>
    <row r="4950" ht="15">
      <c r="D4950" s="85"/>
    </row>
    <row r="4951" ht="15">
      <c r="D4951" s="85"/>
    </row>
    <row r="4952" ht="15">
      <c r="D4952" s="85"/>
    </row>
    <row r="4953" ht="15">
      <c r="D4953" s="85"/>
    </row>
    <row r="4954" ht="15">
      <c r="D4954" s="85"/>
    </row>
    <row r="4955" ht="15">
      <c r="D4955" s="85"/>
    </row>
    <row r="4956" ht="15">
      <c r="D4956" s="85"/>
    </row>
    <row r="4957" ht="15">
      <c r="D4957" s="85"/>
    </row>
    <row r="4958" ht="15">
      <c r="D4958" s="85"/>
    </row>
    <row r="4959" ht="15">
      <c r="D4959" s="85"/>
    </row>
    <row r="4960" ht="15">
      <c r="D4960" s="85"/>
    </row>
    <row r="4961" ht="15">
      <c r="D4961" s="85"/>
    </row>
    <row r="4962" ht="15">
      <c r="D4962" s="85"/>
    </row>
    <row r="4963" ht="15">
      <c r="D4963" s="85"/>
    </row>
    <row r="4964" ht="15">
      <c r="D4964" s="85"/>
    </row>
    <row r="4965" ht="15">
      <c r="D4965" s="85"/>
    </row>
    <row r="4966" ht="15">
      <c r="D4966" s="85"/>
    </row>
    <row r="4967" ht="15">
      <c r="D4967" s="85"/>
    </row>
    <row r="4968" ht="15">
      <c r="D4968" s="85"/>
    </row>
    <row r="4969" ht="15">
      <c r="D4969" s="85"/>
    </row>
    <row r="4970" ht="15">
      <c r="D4970" s="85"/>
    </row>
    <row r="4971" ht="15">
      <c r="D4971" s="85"/>
    </row>
    <row r="4972" ht="15">
      <c r="D4972" s="85"/>
    </row>
    <row r="4973" ht="15">
      <c r="D4973" s="85"/>
    </row>
    <row r="4974" ht="15">
      <c r="D4974" s="85"/>
    </row>
    <row r="4975" ht="15">
      <c r="D4975" s="85"/>
    </row>
    <row r="4976" ht="15">
      <c r="D4976" s="85"/>
    </row>
    <row r="4977" ht="15">
      <c r="D4977" s="85"/>
    </row>
    <row r="4978" ht="15">
      <c r="D4978" s="85"/>
    </row>
    <row r="4979" ht="15">
      <c r="D4979" s="85"/>
    </row>
    <row r="4980" ht="15">
      <c r="D4980" s="85"/>
    </row>
    <row r="4981" ht="15">
      <c r="D4981" s="85"/>
    </row>
    <row r="4982" ht="15">
      <c r="D4982" s="85"/>
    </row>
    <row r="4983" ht="15">
      <c r="D4983" s="85"/>
    </row>
    <row r="4984" ht="15">
      <c r="D4984" s="85"/>
    </row>
    <row r="4985" ht="15">
      <c r="D4985" s="85"/>
    </row>
    <row r="4986" ht="15">
      <c r="D4986" s="85"/>
    </row>
    <row r="4987" ht="15">
      <c r="D4987" s="85"/>
    </row>
    <row r="4988" ht="15">
      <c r="D4988" s="85"/>
    </row>
    <row r="4989" ht="15">
      <c r="D4989" s="85"/>
    </row>
    <row r="4990" ht="15">
      <c r="D4990" s="85"/>
    </row>
    <row r="4991" ht="15">
      <c r="D4991" s="85"/>
    </row>
    <row r="4992" ht="15">
      <c r="D4992" s="85"/>
    </row>
    <row r="4993" ht="15">
      <c r="D4993" s="85"/>
    </row>
    <row r="4994" ht="15">
      <c r="D4994" s="85"/>
    </row>
    <row r="4995" ht="15">
      <c r="D4995" s="85"/>
    </row>
    <row r="4996" ht="15">
      <c r="D4996" s="85"/>
    </row>
    <row r="4997" ht="15">
      <c r="D4997" s="85"/>
    </row>
    <row r="4998" ht="15">
      <c r="D4998" s="85"/>
    </row>
    <row r="4999" ht="15">
      <c r="D4999" s="85"/>
    </row>
    <row r="5000" ht="15">
      <c r="D5000" s="85"/>
    </row>
  </sheetData>
  <sheetProtection algorithmName="SHA-512" hashValue="g/zb5pGKNODPYhZblBD/ngB/mi6RrfcFqwA39g4o5e37g/Fe2n0LvPjW3XQlL9DkgYxr66f3tdphoKcH4Q+fiw==" saltValue="PeXTgVG8OiGJE8WouUcR9Q==" spinCount="100000" sheet="1" objects="1" scenarios="1" selectLockedCells="1"/>
  <mergeCells count="60">
    <mergeCell ref="C34:G34"/>
    <mergeCell ref="A1:G1"/>
    <mergeCell ref="C2:G2"/>
    <mergeCell ref="C3:G3"/>
    <mergeCell ref="C4:G4"/>
    <mergeCell ref="C10:G10"/>
    <mergeCell ref="C12:G12"/>
    <mergeCell ref="C15:G15"/>
    <mergeCell ref="C17:G17"/>
    <mergeCell ref="C19:G19"/>
    <mergeCell ref="C21:G21"/>
    <mergeCell ref="C26:G26"/>
    <mergeCell ref="C61:G61"/>
    <mergeCell ref="C36:G36"/>
    <mergeCell ref="C45:G45"/>
    <mergeCell ref="C47:G47"/>
    <mergeCell ref="C49:G49"/>
    <mergeCell ref="C51:G51"/>
    <mergeCell ref="C52:G52"/>
    <mergeCell ref="C54:G54"/>
    <mergeCell ref="C55:G55"/>
    <mergeCell ref="C57:G57"/>
    <mergeCell ref="C58:G58"/>
    <mergeCell ref="C60:G60"/>
    <mergeCell ref="C84:G84"/>
    <mergeCell ref="C63:G63"/>
    <mergeCell ref="C64:G64"/>
    <mergeCell ref="C65:G65"/>
    <mergeCell ref="C67:G67"/>
    <mergeCell ref="C69:G69"/>
    <mergeCell ref="C71:G71"/>
    <mergeCell ref="C75:G75"/>
    <mergeCell ref="C79:G79"/>
    <mergeCell ref="C80:G80"/>
    <mergeCell ref="C81:G81"/>
    <mergeCell ref="C83:G83"/>
    <mergeCell ref="C152:G152"/>
    <mergeCell ref="C85:G85"/>
    <mergeCell ref="C87:G87"/>
    <mergeCell ref="C89:G89"/>
    <mergeCell ref="C91:G91"/>
    <mergeCell ref="C93:G93"/>
    <mergeCell ref="C95:G95"/>
    <mergeCell ref="C103:G103"/>
    <mergeCell ref="C106:G106"/>
    <mergeCell ref="C108:G108"/>
    <mergeCell ref="C147:G147"/>
    <mergeCell ref="C150:G150"/>
    <mergeCell ref="C199:G199"/>
    <mergeCell ref="C155:G155"/>
    <mergeCell ref="C158:G158"/>
    <mergeCell ref="C159:G159"/>
    <mergeCell ref="C160:G160"/>
    <mergeCell ref="C168:G168"/>
    <mergeCell ref="C169:G169"/>
    <mergeCell ref="C173:G173"/>
    <mergeCell ref="C186:G186"/>
    <mergeCell ref="C190:G190"/>
    <mergeCell ref="C194:G194"/>
    <mergeCell ref="C196:G196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E674E-1A44-402E-BA5D-69975197F707}">
  <dimension ref="A1:F96"/>
  <sheetViews>
    <sheetView workbookViewId="0" topLeftCell="A1">
      <selection activeCell="B19" sqref="B19"/>
    </sheetView>
  </sheetViews>
  <sheetFormatPr defaultColWidth="9.140625" defaultRowHeight="15"/>
  <cols>
    <col min="2" max="2" width="54.57421875" style="0" bestFit="1" customWidth="1"/>
  </cols>
  <sheetData>
    <row r="1" spans="2:6" ht="20.25">
      <c r="B1" s="268" t="s">
        <v>998</v>
      </c>
      <c r="C1" s="265"/>
      <c r="D1" s="265"/>
      <c r="E1" s="265"/>
      <c r="F1" s="265"/>
    </row>
    <row r="2" spans="2:6" ht="15">
      <c r="B2" s="270" t="s">
        <v>999</v>
      </c>
      <c r="C2" s="265"/>
      <c r="D2" s="265"/>
      <c r="E2" s="265"/>
      <c r="F2" s="265"/>
    </row>
    <row r="3" spans="2:6" ht="15">
      <c r="B3" s="271" t="s">
        <v>1000</v>
      </c>
      <c r="C3" s="265"/>
      <c r="D3" s="265"/>
      <c r="E3" s="265"/>
      <c r="F3" s="265"/>
    </row>
    <row r="4" spans="2:6" ht="15.75">
      <c r="B4" s="269"/>
      <c r="C4" s="265"/>
      <c r="D4" s="265"/>
      <c r="E4" s="265"/>
      <c r="F4" s="265"/>
    </row>
    <row r="5" spans="2:6" ht="27">
      <c r="B5" s="267" t="s">
        <v>1001</v>
      </c>
      <c r="C5" s="266" t="s">
        <v>1002</v>
      </c>
      <c r="D5" s="266" t="s">
        <v>1003</v>
      </c>
      <c r="E5" s="273" t="s">
        <v>1004</v>
      </c>
      <c r="F5" s="273" t="s">
        <v>1005</v>
      </c>
    </row>
    <row r="6" spans="2:6" s="14" customFormat="1" ht="15">
      <c r="B6" s="274" t="s">
        <v>1006</v>
      </c>
      <c r="C6" s="264" t="s">
        <v>188</v>
      </c>
      <c r="D6" s="264">
        <v>85</v>
      </c>
      <c r="E6" s="287"/>
      <c r="F6" s="275">
        <f>E6*D6</f>
        <v>0</v>
      </c>
    </row>
    <row r="7" spans="2:6" s="14" customFormat="1" ht="15">
      <c r="B7" s="274" t="s">
        <v>1007</v>
      </c>
      <c r="C7" s="264" t="s">
        <v>188</v>
      </c>
      <c r="D7" s="264">
        <v>460</v>
      </c>
      <c r="E7" s="287"/>
      <c r="F7" s="275">
        <f aca="true" t="shared" si="0" ref="F7:F32">E7*D7</f>
        <v>0</v>
      </c>
    </row>
    <row r="8" spans="2:6" s="14" customFormat="1" ht="15">
      <c r="B8" s="272" t="s">
        <v>1008</v>
      </c>
      <c r="C8" s="264" t="s">
        <v>188</v>
      </c>
      <c r="D8" s="264">
        <v>80</v>
      </c>
      <c r="E8" s="287"/>
      <c r="F8" s="275">
        <f t="shared" si="0"/>
        <v>0</v>
      </c>
    </row>
    <row r="9" spans="2:6" s="14" customFormat="1" ht="15">
      <c r="B9" s="274" t="s">
        <v>1009</v>
      </c>
      <c r="C9" s="264" t="s">
        <v>188</v>
      </c>
      <c r="D9" s="264">
        <v>450</v>
      </c>
      <c r="E9" s="287"/>
      <c r="F9" s="275">
        <f t="shared" si="0"/>
        <v>0</v>
      </c>
    </row>
    <row r="10" spans="2:6" s="14" customFormat="1" ht="15">
      <c r="B10" s="274" t="s">
        <v>1010</v>
      </c>
      <c r="C10" s="264" t="s">
        <v>188</v>
      </c>
      <c r="D10" s="264">
        <v>110</v>
      </c>
      <c r="E10" s="287"/>
      <c r="F10" s="275">
        <f t="shared" si="0"/>
        <v>0</v>
      </c>
    </row>
    <row r="11" spans="2:6" s="14" customFormat="1" ht="15">
      <c r="B11" s="272" t="s">
        <v>1011</v>
      </c>
      <c r="C11" s="264" t="s">
        <v>188</v>
      </c>
      <c r="D11" s="264">
        <v>145</v>
      </c>
      <c r="E11" s="287"/>
      <c r="F11" s="275">
        <f t="shared" si="0"/>
        <v>0</v>
      </c>
    </row>
    <row r="12" spans="2:6" s="14" customFormat="1" ht="15">
      <c r="B12" s="274" t="s">
        <v>1012</v>
      </c>
      <c r="C12" s="264" t="s">
        <v>188</v>
      </c>
      <c r="D12" s="264">
        <v>10</v>
      </c>
      <c r="E12" s="287"/>
      <c r="F12" s="275">
        <f t="shared" si="0"/>
        <v>0</v>
      </c>
    </row>
    <row r="13" spans="2:6" s="14" customFormat="1" ht="15">
      <c r="B13" s="274" t="s">
        <v>1013</v>
      </c>
      <c r="C13" s="264" t="s">
        <v>188</v>
      </c>
      <c r="D13" s="264">
        <v>300</v>
      </c>
      <c r="E13" s="287"/>
      <c r="F13" s="275">
        <f t="shared" si="0"/>
        <v>0</v>
      </c>
    </row>
    <row r="14" spans="2:6" s="14" customFormat="1" ht="15">
      <c r="B14" s="274" t="s">
        <v>1014</v>
      </c>
      <c r="C14" s="264" t="s">
        <v>188</v>
      </c>
      <c r="D14" s="264">
        <v>95</v>
      </c>
      <c r="E14" s="287"/>
      <c r="F14" s="275">
        <f t="shared" si="0"/>
        <v>0</v>
      </c>
    </row>
    <row r="15" spans="2:6" s="14" customFormat="1" ht="15">
      <c r="B15" s="274" t="s">
        <v>1015</v>
      </c>
      <c r="C15" s="264" t="s">
        <v>1016</v>
      </c>
      <c r="D15" s="264">
        <v>57</v>
      </c>
      <c r="E15" s="287"/>
      <c r="F15" s="275">
        <f t="shared" si="0"/>
        <v>0</v>
      </c>
    </row>
    <row r="16" spans="2:6" s="14" customFormat="1" ht="26.25">
      <c r="B16" s="274" t="s">
        <v>1017</v>
      </c>
      <c r="C16" s="264" t="s">
        <v>1016</v>
      </c>
      <c r="D16" s="264">
        <v>25</v>
      </c>
      <c r="E16" s="287"/>
      <c r="F16" s="275">
        <f t="shared" si="0"/>
        <v>0</v>
      </c>
    </row>
    <row r="17" spans="2:6" s="14" customFormat="1" ht="15">
      <c r="B17" s="274" t="s">
        <v>1018</v>
      </c>
      <c r="C17" s="264" t="s">
        <v>1016</v>
      </c>
      <c r="D17" s="264">
        <v>2</v>
      </c>
      <c r="E17" s="287"/>
      <c r="F17" s="275">
        <f t="shared" si="0"/>
        <v>0</v>
      </c>
    </row>
    <row r="18" spans="2:6" s="14" customFormat="1" ht="15">
      <c r="B18" s="272" t="s">
        <v>1019</v>
      </c>
      <c r="C18" s="264" t="s">
        <v>1016</v>
      </c>
      <c r="D18" s="264">
        <v>5</v>
      </c>
      <c r="E18" s="287"/>
      <c r="F18" s="275">
        <f t="shared" si="0"/>
        <v>0</v>
      </c>
    </row>
    <row r="19" spans="2:6" s="14" customFormat="1" ht="26.25">
      <c r="B19" s="272" t="s">
        <v>1020</v>
      </c>
      <c r="C19" s="264" t="s">
        <v>1016</v>
      </c>
      <c r="D19" s="264">
        <v>2</v>
      </c>
      <c r="E19" s="287"/>
      <c r="F19" s="275">
        <f t="shared" si="0"/>
        <v>0</v>
      </c>
    </row>
    <row r="20" spans="2:6" s="14" customFormat="1" ht="26.25">
      <c r="B20" s="272" t="s">
        <v>1021</v>
      </c>
      <c r="C20" s="264" t="s">
        <v>1016</v>
      </c>
      <c r="D20" s="264">
        <v>1</v>
      </c>
      <c r="E20" s="287"/>
      <c r="F20" s="275">
        <f t="shared" si="0"/>
        <v>0</v>
      </c>
    </row>
    <row r="21" spans="2:6" s="14" customFormat="1" ht="15">
      <c r="B21" s="272" t="s">
        <v>1022</v>
      </c>
      <c r="C21" s="264" t="s">
        <v>1016</v>
      </c>
      <c r="D21" s="264">
        <v>23</v>
      </c>
      <c r="E21" s="287"/>
      <c r="F21" s="275">
        <f t="shared" si="0"/>
        <v>0</v>
      </c>
    </row>
    <row r="22" spans="2:6" s="14" customFormat="1" ht="15">
      <c r="B22" s="274" t="s">
        <v>1023</v>
      </c>
      <c r="C22" s="264" t="s">
        <v>1016</v>
      </c>
      <c r="D22" s="264">
        <v>12</v>
      </c>
      <c r="E22" s="287"/>
      <c r="F22" s="275">
        <f t="shared" si="0"/>
        <v>0</v>
      </c>
    </row>
    <row r="23" spans="2:6" s="14" customFormat="1" ht="15">
      <c r="B23" s="274" t="s">
        <v>1024</v>
      </c>
      <c r="C23" s="264" t="s">
        <v>1016</v>
      </c>
      <c r="D23" s="264">
        <v>5</v>
      </c>
      <c r="E23" s="287"/>
      <c r="F23" s="275">
        <f t="shared" si="0"/>
        <v>0</v>
      </c>
    </row>
    <row r="24" spans="2:6" s="14" customFormat="1" ht="15">
      <c r="B24" s="272" t="s">
        <v>1025</v>
      </c>
      <c r="C24" s="264" t="s">
        <v>1016</v>
      </c>
      <c r="D24" s="264">
        <v>2</v>
      </c>
      <c r="E24" s="287"/>
      <c r="F24" s="275">
        <f t="shared" si="0"/>
        <v>0</v>
      </c>
    </row>
    <row r="25" spans="2:6" s="14" customFormat="1" ht="15">
      <c r="B25" s="274" t="s">
        <v>1026</v>
      </c>
      <c r="C25" s="264" t="s">
        <v>1016</v>
      </c>
      <c r="D25" s="264">
        <v>9</v>
      </c>
      <c r="E25" s="287"/>
      <c r="F25" s="275">
        <f t="shared" si="0"/>
        <v>0</v>
      </c>
    </row>
    <row r="26" spans="2:6" s="14" customFormat="1" ht="26.25">
      <c r="B26" s="274" t="s">
        <v>1027</v>
      </c>
      <c r="C26" s="264" t="s">
        <v>1016</v>
      </c>
      <c r="D26" s="264">
        <v>93</v>
      </c>
      <c r="E26" s="287"/>
      <c r="F26" s="275">
        <f t="shared" si="0"/>
        <v>0</v>
      </c>
    </row>
    <row r="27" spans="2:6" s="14" customFormat="1" ht="15">
      <c r="B27" s="272" t="s">
        <v>1028</v>
      </c>
      <c r="C27" s="264" t="s">
        <v>1016</v>
      </c>
      <c r="D27" s="264">
        <v>89</v>
      </c>
      <c r="E27" s="287"/>
      <c r="F27" s="275">
        <f t="shared" si="0"/>
        <v>0</v>
      </c>
    </row>
    <row r="28" spans="2:6" s="14" customFormat="1" ht="15">
      <c r="B28" s="272" t="s">
        <v>1029</v>
      </c>
      <c r="C28" s="264" t="s">
        <v>1016</v>
      </c>
      <c r="D28" s="264">
        <v>15</v>
      </c>
      <c r="E28" s="287"/>
      <c r="F28" s="275">
        <f t="shared" si="0"/>
        <v>0</v>
      </c>
    </row>
    <row r="29" spans="2:6" s="14" customFormat="1" ht="15">
      <c r="B29" s="272" t="s">
        <v>1030</v>
      </c>
      <c r="C29" s="264" t="s">
        <v>1016</v>
      </c>
      <c r="D29" s="264">
        <v>2</v>
      </c>
      <c r="E29" s="287"/>
      <c r="F29" s="275">
        <f t="shared" si="0"/>
        <v>0</v>
      </c>
    </row>
    <row r="30" spans="2:6" s="14" customFormat="1" ht="15">
      <c r="B30" s="272" t="s">
        <v>1031</v>
      </c>
      <c r="C30" s="264" t="s">
        <v>1016</v>
      </c>
      <c r="D30" s="264">
        <v>2</v>
      </c>
      <c r="E30" s="287"/>
      <c r="F30" s="275">
        <f t="shared" si="0"/>
        <v>0</v>
      </c>
    </row>
    <row r="31" spans="2:6" s="14" customFormat="1" ht="15">
      <c r="B31" s="272" t="s">
        <v>1032</v>
      </c>
      <c r="C31" s="264" t="s">
        <v>188</v>
      </c>
      <c r="D31" s="264">
        <v>6</v>
      </c>
      <c r="E31" s="287"/>
      <c r="F31" s="275">
        <f t="shared" si="0"/>
        <v>0</v>
      </c>
    </row>
    <row r="32" spans="2:6" s="14" customFormat="1" ht="15">
      <c r="B32" s="274" t="s">
        <v>1033</v>
      </c>
      <c r="C32" s="264" t="s">
        <v>188</v>
      </c>
      <c r="D32" s="264">
        <v>45</v>
      </c>
      <c r="E32" s="287"/>
      <c r="F32" s="275">
        <f t="shared" si="0"/>
        <v>0</v>
      </c>
    </row>
    <row r="33" spans="1:6" s="14" customFormat="1" ht="15">
      <c r="A33" s="274"/>
      <c r="B33" s="274"/>
      <c r="C33" s="264"/>
      <c r="D33" s="264"/>
      <c r="E33" s="264"/>
      <c r="F33" s="275"/>
    </row>
    <row r="34" spans="1:6" s="14" customFormat="1" ht="15">
      <c r="A34" s="276"/>
      <c r="B34" s="277"/>
      <c r="C34" s="277"/>
      <c r="D34" s="277"/>
      <c r="E34" s="277"/>
      <c r="F34" s="278"/>
    </row>
    <row r="35" spans="1:6" s="14" customFormat="1" ht="15.75">
      <c r="A35" s="274"/>
      <c r="B35" s="279" t="s">
        <v>1034</v>
      </c>
      <c r="C35" s="264"/>
      <c r="D35" s="264"/>
      <c r="E35" s="264"/>
      <c r="F35" s="275"/>
    </row>
    <row r="36" spans="1:6" s="14" customFormat="1" ht="27">
      <c r="A36" s="273" t="s">
        <v>1035</v>
      </c>
      <c r="B36" s="280" t="s">
        <v>1036</v>
      </c>
      <c r="C36" s="273" t="s">
        <v>1002</v>
      </c>
      <c r="D36" s="273" t="s">
        <v>1003</v>
      </c>
      <c r="E36" s="273"/>
      <c r="F36" s="281"/>
    </row>
    <row r="37" spans="1:6" s="14" customFormat="1" ht="15">
      <c r="A37" s="272" t="s">
        <v>1037</v>
      </c>
      <c r="B37" s="272" t="s">
        <v>1038</v>
      </c>
      <c r="C37" s="264" t="s">
        <v>1016</v>
      </c>
      <c r="D37" s="264">
        <v>2</v>
      </c>
      <c r="E37" s="287"/>
      <c r="F37" s="275">
        <f aca="true" t="shared" si="1" ref="F37:F41">E37*D37</f>
        <v>0</v>
      </c>
    </row>
    <row r="38" spans="1:6" s="14" customFormat="1" ht="15">
      <c r="A38" s="272" t="s">
        <v>1039</v>
      </c>
      <c r="B38" s="272" t="s">
        <v>1040</v>
      </c>
      <c r="C38" s="264" t="s">
        <v>1016</v>
      </c>
      <c r="D38" s="264">
        <v>6</v>
      </c>
      <c r="E38" s="287"/>
      <c r="F38" s="275">
        <f t="shared" si="1"/>
        <v>0</v>
      </c>
    </row>
    <row r="39" spans="1:6" s="14" customFormat="1" ht="15">
      <c r="A39" s="272" t="s">
        <v>1041</v>
      </c>
      <c r="B39" s="272" t="s">
        <v>1042</v>
      </c>
      <c r="C39" s="264" t="s">
        <v>1016</v>
      </c>
      <c r="D39" s="264">
        <v>2</v>
      </c>
      <c r="E39" s="287"/>
      <c r="F39" s="275">
        <f t="shared" si="1"/>
        <v>0</v>
      </c>
    </row>
    <row r="40" spans="1:6" s="14" customFormat="1" ht="15">
      <c r="A40" s="272" t="s">
        <v>1043</v>
      </c>
      <c r="B40" s="272" t="s">
        <v>1044</v>
      </c>
      <c r="C40" s="264" t="s">
        <v>1016</v>
      </c>
      <c r="D40" s="264">
        <v>1</v>
      </c>
      <c r="E40" s="287"/>
      <c r="F40" s="275">
        <f t="shared" si="1"/>
        <v>0</v>
      </c>
    </row>
    <row r="41" spans="1:6" s="14" customFormat="1" ht="15">
      <c r="A41" s="272"/>
      <c r="B41" s="272" t="s">
        <v>1045</v>
      </c>
      <c r="C41" s="282" t="s">
        <v>1016</v>
      </c>
      <c r="D41" s="264">
        <v>10</v>
      </c>
      <c r="E41" s="287"/>
      <c r="F41" s="275">
        <f t="shared" si="1"/>
        <v>0</v>
      </c>
    </row>
    <row r="42" spans="1:6" s="14" customFormat="1" ht="15">
      <c r="A42" s="272"/>
      <c r="B42" s="272"/>
      <c r="C42" s="282"/>
      <c r="D42" s="264"/>
      <c r="E42" s="264"/>
      <c r="F42" s="275"/>
    </row>
    <row r="43" spans="1:6" s="14" customFormat="1" ht="15.75">
      <c r="A43" s="274"/>
      <c r="B43" s="279" t="s">
        <v>1046</v>
      </c>
      <c r="C43" s="264"/>
      <c r="D43" s="264"/>
      <c r="E43" s="264"/>
      <c r="F43" s="275"/>
    </row>
    <row r="44" spans="1:6" s="14" customFormat="1" ht="27">
      <c r="A44" s="273" t="s">
        <v>1035</v>
      </c>
      <c r="B44" s="280" t="s">
        <v>1036</v>
      </c>
      <c r="C44" s="273" t="s">
        <v>1002</v>
      </c>
      <c r="D44" s="273" t="s">
        <v>1003</v>
      </c>
      <c r="E44" s="273"/>
      <c r="F44" s="281"/>
    </row>
    <row r="45" spans="1:6" s="14" customFormat="1" ht="15">
      <c r="A45" s="272" t="s">
        <v>1047</v>
      </c>
      <c r="B45" s="272" t="s">
        <v>1038</v>
      </c>
      <c r="C45" s="264" t="s">
        <v>1016</v>
      </c>
      <c r="D45" s="264">
        <v>1</v>
      </c>
      <c r="E45" s="287"/>
      <c r="F45" s="275">
        <f aca="true" t="shared" si="2" ref="F45:F48">E45*D45</f>
        <v>0</v>
      </c>
    </row>
    <row r="46" spans="1:6" s="14" customFormat="1" ht="15">
      <c r="A46" s="272" t="s">
        <v>1048</v>
      </c>
      <c r="B46" s="272" t="s">
        <v>1040</v>
      </c>
      <c r="C46" s="264" t="s">
        <v>1016</v>
      </c>
      <c r="D46" s="264">
        <v>1</v>
      </c>
      <c r="E46" s="287"/>
      <c r="F46" s="275">
        <f t="shared" si="2"/>
        <v>0</v>
      </c>
    </row>
    <row r="47" spans="1:6" s="14" customFormat="1" ht="15">
      <c r="A47" s="272" t="s">
        <v>1043</v>
      </c>
      <c r="B47" s="272" t="s">
        <v>1049</v>
      </c>
      <c r="C47" s="264" t="s">
        <v>1016</v>
      </c>
      <c r="D47" s="264">
        <v>1</v>
      </c>
      <c r="E47" s="287"/>
      <c r="F47" s="275">
        <f t="shared" si="2"/>
        <v>0</v>
      </c>
    </row>
    <row r="48" spans="1:6" s="14" customFormat="1" ht="15">
      <c r="A48" s="272"/>
      <c r="B48" s="272" t="s">
        <v>1045</v>
      </c>
      <c r="C48" s="282" t="s">
        <v>1016</v>
      </c>
      <c r="D48" s="264">
        <v>10</v>
      </c>
      <c r="E48" s="287"/>
      <c r="F48" s="275">
        <f t="shared" si="2"/>
        <v>0</v>
      </c>
    </row>
    <row r="49" spans="1:6" s="14" customFormat="1" ht="15">
      <c r="A49" s="272"/>
      <c r="B49" s="272"/>
      <c r="C49" s="282"/>
      <c r="D49" s="264"/>
      <c r="E49" s="264"/>
      <c r="F49" s="275"/>
    </row>
    <row r="50" spans="1:6" s="14" customFormat="1" ht="15">
      <c r="A50" s="272"/>
      <c r="B50" s="272"/>
      <c r="C50" s="282"/>
      <c r="D50" s="264"/>
      <c r="E50" s="264"/>
      <c r="F50" s="275"/>
    </row>
    <row r="51" spans="1:6" s="14" customFormat="1" ht="15">
      <c r="A51" s="272"/>
      <c r="B51" s="272"/>
      <c r="C51" s="282"/>
      <c r="D51" s="264"/>
      <c r="E51" s="264"/>
      <c r="F51" s="275"/>
    </row>
    <row r="52" spans="1:6" s="14" customFormat="1" ht="15.75">
      <c r="A52" s="274"/>
      <c r="B52" s="279" t="s">
        <v>1050</v>
      </c>
      <c r="C52" s="264"/>
      <c r="D52" s="264"/>
      <c r="E52" s="264"/>
      <c r="F52" s="275"/>
    </row>
    <row r="53" spans="1:6" s="14" customFormat="1" ht="27">
      <c r="A53" s="273" t="s">
        <v>1035</v>
      </c>
      <c r="B53" s="280" t="s">
        <v>1036</v>
      </c>
      <c r="C53" s="273" t="s">
        <v>1002</v>
      </c>
      <c r="D53" s="273" t="s">
        <v>1003</v>
      </c>
      <c r="E53" s="273"/>
      <c r="F53" s="281"/>
    </row>
    <row r="54" spans="1:6" s="14" customFormat="1" ht="15">
      <c r="A54" s="272" t="s">
        <v>1051</v>
      </c>
      <c r="B54" s="272" t="s">
        <v>1038</v>
      </c>
      <c r="C54" s="264" t="s">
        <v>1016</v>
      </c>
      <c r="D54" s="264">
        <v>3</v>
      </c>
      <c r="E54" s="287"/>
      <c r="F54" s="275">
        <f aca="true" t="shared" si="3" ref="F54:F57">E54*D54</f>
        <v>0</v>
      </c>
    </row>
    <row r="55" spans="1:6" s="14" customFormat="1" ht="15">
      <c r="A55" s="272" t="s">
        <v>1052</v>
      </c>
      <c r="B55" s="272" t="s">
        <v>1040</v>
      </c>
      <c r="C55" s="264" t="s">
        <v>1016</v>
      </c>
      <c r="D55" s="264">
        <v>3</v>
      </c>
      <c r="E55" s="287"/>
      <c r="F55" s="275">
        <f t="shared" si="3"/>
        <v>0</v>
      </c>
    </row>
    <row r="56" spans="1:6" s="14" customFormat="1" ht="15">
      <c r="A56" s="272" t="s">
        <v>1043</v>
      </c>
      <c r="B56" s="272" t="s">
        <v>1049</v>
      </c>
      <c r="C56" s="264" t="s">
        <v>1016</v>
      </c>
      <c r="D56" s="264">
        <v>1</v>
      </c>
      <c r="E56" s="287"/>
      <c r="F56" s="275">
        <f t="shared" si="3"/>
        <v>0</v>
      </c>
    </row>
    <row r="57" spans="1:6" s="14" customFormat="1" ht="15">
      <c r="A57" s="272"/>
      <c r="B57" s="272" t="s">
        <v>1045</v>
      </c>
      <c r="C57" s="282" t="s">
        <v>1016</v>
      </c>
      <c r="D57" s="264">
        <v>10</v>
      </c>
      <c r="E57" s="287"/>
      <c r="F57" s="275">
        <f t="shared" si="3"/>
        <v>0</v>
      </c>
    </row>
    <row r="58" spans="1:6" s="14" customFormat="1" ht="15">
      <c r="A58" s="272"/>
      <c r="B58" s="272"/>
      <c r="C58" s="282"/>
      <c r="D58" s="264"/>
      <c r="E58" s="264"/>
      <c r="F58" s="275"/>
    </row>
    <row r="59" spans="1:6" s="14" customFormat="1" ht="15.75">
      <c r="A59" s="274"/>
      <c r="B59" s="279" t="s">
        <v>1053</v>
      </c>
      <c r="C59" s="264"/>
      <c r="D59" s="264"/>
      <c r="E59" s="264"/>
      <c r="F59" s="275"/>
    </row>
    <row r="60" spans="1:6" s="14" customFormat="1" ht="27">
      <c r="A60" s="273" t="s">
        <v>1035</v>
      </c>
      <c r="B60" s="280" t="s">
        <v>1036</v>
      </c>
      <c r="C60" s="273" t="s">
        <v>1002</v>
      </c>
      <c r="D60" s="273" t="s">
        <v>1003</v>
      </c>
      <c r="E60" s="273"/>
      <c r="F60" s="281"/>
    </row>
    <row r="61" spans="1:6" s="14" customFormat="1" ht="15">
      <c r="A61" s="272" t="s">
        <v>1051</v>
      </c>
      <c r="B61" s="272" t="s">
        <v>1038</v>
      </c>
      <c r="C61" s="264" t="s">
        <v>1016</v>
      </c>
      <c r="D61" s="264">
        <v>3</v>
      </c>
      <c r="E61" s="287"/>
      <c r="F61" s="275">
        <f aca="true" t="shared" si="4" ref="F61:F64">E61*D61</f>
        <v>0</v>
      </c>
    </row>
    <row r="62" spans="1:6" s="14" customFormat="1" ht="15">
      <c r="A62" s="272" t="s">
        <v>1052</v>
      </c>
      <c r="B62" s="272" t="s">
        <v>1040</v>
      </c>
      <c r="C62" s="264" t="s">
        <v>1016</v>
      </c>
      <c r="D62" s="264">
        <v>2</v>
      </c>
      <c r="E62" s="287"/>
      <c r="F62" s="275">
        <f t="shared" si="4"/>
        <v>0</v>
      </c>
    </row>
    <row r="63" spans="1:6" s="14" customFormat="1" ht="15">
      <c r="A63" s="272" t="s">
        <v>1043</v>
      </c>
      <c r="B63" s="272" t="s">
        <v>1049</v>
      </c>
      <c r="C63" s="264" t="s">
        <v>1016</v>
      </c>
      <c r="D63" s="264">
        <v>1</v>
      </c>
      <c r="E63" s="287"/>
      <c r="F63" s="275">
        <f t="shared" si="4"/>
        <v>0</v>
      </c>
    </row>
    <row r="64" spans="1:6" s="14" customFormat="1" ht="15">
      <c r="A64" s="272"/>
      <c r="B64" s="272" t="s">
        <v>1045</v>
      </c>
      <c r="C64" s="282" t="s">
        <v>1016</v>
      </c>
      <c r="D64" s="264">
        <v>10</v>
      </c>
      <c r="E64" s="287"/>
      <c r="F64" s="275">
        <f t="shared" si="4"/>
        <v>0</v>
      </c>
    </row>
    <row r="65" spans="1:6" s="14" customFormat="1" ht="15">
      <c r="A65" s="272"/>
      <c r="B65" s="272"/>
      <c r="C65" s="282"/>
      <c r="D65" s="264"/>
      <c r="E65" s="264"/>
      <c r="F65" s="275"/>
    </row>
    <row r="66" spans="1:6" s="14" customFormat="1" ht="15.75">
      <c r="A66" s="274"/>
      <c r="B66" s="279" t="s">
        <v>1054</v>
      </c>
      <c r="C66" s="264"/>
      <c r="D66" s="264"/>
      <c r="E66" s="264"/>
      <c r="F66" s="275"/>
    </row>
    <row r="67" spans="1:6" s="14" customFormat="1" ht="27">
      <c r="A67" s="273" t="s">
        <v>1035</v>
      </c>
      <c r="B67" s="280" t="s">
        <v>1036</v>
      </c>
      <c r="C67" s="273" t="s">
        <v>1002</v>
      </c>
      <c r="D67" s="273" t="s">
        <v>1003</v>
      </c>
      <c r="E67" s="273"/>
      <c r="F67" s="281"/>
    </row>
    <row r="68" spans="1:6" s="14" customFormat="1" ht="15">
      <c r="A68" s="272" t="s">
        <v>1055</v>
      </c>
      <c r="B68" s="272" t="s">
        <v>1038</v>
      </c>
      <c r="C68" s="264" t="s">
        <v>1016</v>
      </c>
      <c r="D68" s="264">
        <v>2</v>
      </c>
      <c r="E68" s="287"/>
      <c r="F68" s="275">
        <f aca="true" t="shared" si="5" ref="F68:F71">E68*D68</f>
        <v>0</v>
      </c>
    </row>
    <row r="69" spans="1:6" s="14" customFormat="1" ht="15">
      <c r="A69" s="272" t="s">
        <v>1056</v>
      </c>
      <c r="B69" s="272" t="s">
        <v>1040</v>
      </c>
      <c r="C69" s="264" t="s">
        <v>1016</v>
      </c>
      <c r="D69" s="264">
        <v>2</v>
      </c>
      <c r="E69" s="287"/>
      <c r="F69" s="275">
        <f t="shared" si="5"/>
        <v>0</v>
      </c>
    </row>
    <row r="70" spans="1:6" s="14" customFormat="1" ht="15">
      <c r="A70" s="272" t="s">
        <v>1043</v>
      </c>
      <c r="B70" s="272" t="s">
        <v>1049</v>
      </c>
      <c r="C70" s="264" t="s">
        <v>1016</v>
      </c>
      <c r="D70" s="264">
        <v>1</v>
      </c>
      <c r="E70" s="287"/>
      <c r="F70" s="275">
        <f t="shared" si="5"/>
        <v>0</v>
      </c>
    </row>
    <row r="71" spans="1:6" s="14" customFormat="1" ht="15">
      <c r="A71" s="272"/>
      <c r="B71" s="272" t="s">
        <v>1045</v>
      </c>
      <c r="C71" s="282" t="s">
        <v>1016</v>
      </c>
      <c r="D71" s="264">
        <v>10</v>
      </c>
      <c r="E71" s="287"/>
      <c r="F71" s="275">
        <f t="shared" si="5"/>
        <v>0</v>
      </c>
    </row>
    <row r="72" spans="1:6" s="14" customFormat="1" ht="15">
      <c r="A72" s="272"/>
      <c r="B72" s="272"/>
      <c r="C72" s="282"/>
      <c r="D72" s="264"/>
      <c r="E72" s="264"/>
      <c r="F72" s="275"/>
    </row>
    <row r="73" spans="1:6" s="14" customFormat="1" ht="15.75">
      <c r="A73" s="274"/>
      <c r="B73" s="279" t="s">
        <v>1057</v>
      </c>
      <c r="C73" s="264"/>
      <c r="D73" s="264"/>
      <c r="E73" s="264"/>
      <c r="F73" s="275"/>
    </row>
    <row r="74" spans="1:6" s="14" customFormat="1" ht="27">
      <c r="A74" s="273" t="s">
        <v>1035</v>
      </c>
      <c r="B74" s="280" t="s">
        <v>1036</v>
      </c>
      <c r="C74" s="273" t="s">
        <v>1002</v>
      </c>
      <c r="D74" s="273" t="s">
        <v>1003</v>
      </c>
      <c r="E74" s="273"/>
      <c r="F74" s="281"/>
    </row>
    <row r="75" spans="1:6" s="14" customFormat="1" ht="15">
      <c r="A75" s="272" t="s">
        <v>1055</v>
      </c>
      <c r="B75" s="272" t="s">
        <v>1038</v>
      </c>
      <c r="C75" s="264" t="s">
        <v>1016</v>
      </c>
      <c r="D75" s="264">
        <v>2</v>
      </c>
      <c r="E75" s="287"/>
      <c r="F75" s="275">
        <f aca="true" t="shared" si="6" ref="F75:F78">E75*D75</f>
        <v>0</v>
      </c>
    </row>
    <row r="76" spans="1:6" s="14" customFormat="1" ht="15">
      <c r="A76" s="272" t="s">
        <v>1056</v>
      </c>
      <c r="B76" s="272" t="s">
        <v>1040</v>
      </c>
      <c r="C76" s="264" t="s">
        <v>1016</v>
      </c>
      <c r="D76" s="264">
        <v>2</v>
      </c>
      <c r="E76" s="287"/>
      <c r="F76" s="275">
        <f t="shared" si="6"/>
        <v>0</v>
      </c>
    </row>
    <row r="77" spans="1:6" s="14" customFormat="1" ht="15">
      <c r="A77" s="272" t="s">
        <v>1043</v>
      </c>
      <c r="B77" s="272" t="s">
        <v>1049</v>
      </c>
      <c r="C77" s="264" t="s">
        <v>1016</v>
      </c>
      <c r="D77" s="264">
        <v>1</v>
      </c>
      <c r="E77" s="287"/>
      <c r="F77" s="275">
        <f t="shared" si="6"/>
        <v>0</v>
      </c>
    </row>
    <row r="78" spans="1:6" s="14" customFormat="1" ht="15">
      <c r="A78" s="272"/>
      <c r="B78" s="272" t="s">
        <v>1045</v>
      </c>
      <c r="C78" s="282" t="s">
        <v>1016</v>
      </c>
      <c r="D78" s="264">
        <v>10</v>
      </c>
      <c r="E78" s="287"/>
      <c r="F78" s="275">
        <f t="shared" si="6"/>
        <v>0</v>
      </c>
    </row>
    <row r="79" spans="1:6" s="14" customFormat="1" ht="15">
      <c r="A79" s="272"/>
      <c r="B79" s="272"/>
      <c r="C79" s="282"/>
      <c r="D79" s="264"/>
      <c r="E79" s="264"/>
      <c r="F79" s="275"/>
    </row>
    <row r="80" spans="1:6" s="14" customFormat="1" ht="15.75">
      <c r="A80" s="274"/>
      <c r="B80" s="279" t="s">
        <v>1058</v>
      </c>
      <c r="C80" s="264"/>
      <c r="D80" s="264"/>
      <c r="E80" s="264"/>
      <c r="F80" s="275"/>
    </row>
    <row r="81" spans="1:6" s="14" customFormat="1" ht="27">
      <c r="A81" s="273" t="s">
        <v>1035</v>
      </c>
      <c r="B81" s="280" t="s">
        <v>1036</v>
      </c>
      <c r="C81" s="273" t="s">
        <v>1002</v>
      </c>
      <c r="D81" s="273" t="s">
        <v>1003</v>
      </c>
      <c r="E81" s="273"/>
      <c r="F81" s="281"/>
    </row>
    <row r="82" spans="1:6" s="14" customFormat="1" ht="15">
      <c r="A82" s="272" t="s">
        <v>1047</v>
      </c>
      <c r="B82" s="272" t="s">
        <v>1038</v>
      </c>
      <c r="C82" s="264" t="s">
        <v>1016</v>
      </c>
      <c r="D82" s="264">
        <v>1</v>
      </c>
      <c r="E82" s="287"/>
      <c r="F82" s="275">
        <f aca="true" t="shared" si="7" ref="F82:F85">E82*D82</f>
        <v>0</v>
      </c>
    </row>
    <row r="83" spans="1:6" s="14" customFormat="1" ht="15">
      <c r="A83" s="272" t="s">
        <v>1059</v>
      </c>
      <c r="B83" s="272" t="s">
        <v>1040</v>
      </c>
      <c r="C83" s="264" t="s">
        <v>1016</v>
      </c>
      <c r="D83" s="264">
        <v>2</v>
      </c>
      <c r="E83" s="287"/>
      <c r="F83" s="275">
        <f t="shared" si="7"/>
        <v>0</v>
      </c>
    </row>
    <row r="84" spans="1:6" s="14" customFormat="1" ht="15">
      <c r="A84" s="272" t="s">
        <v>1043</v>
      </c>
      <c r="B84" s="272" t="s">
        <v>1049</v>
      </c>
      <c r="C84" s="264" t="s">
        <v>1016</v>
      </c>
      <c r="D84" s="264">
        <v>1</v>
      </c>
      <c r="E84" s="287"/>
      <c r="F84" s="275">
        <f t="shared" si="7"/>
        <v>0</v>
      </c>
    </row>
    <row r="85" spans="1:6" s="14" customFormat="1" ht="15">
      <c r="A85" s="272"/>
      <c r="B85" s="272" t="s">
        <v>1045</v>
      </c>
      <c r="C85" s="282" t="s">
        <v>1016</v>
      </c>
      <c r="D85" s="264">
        <v>10</v>
      </c>
      <c r="E85" s="287"/>
      <c r="F85" s="275">
        <f t="shared" si="7"/>
        <v>0</v>
      </c>
    </row>
    <row r="86" spans="1:6" s="14" customFormat="1" ht="15">
      <c r="A86" s="272"/>
      <c r="B86" s="272"/>
      <c r="C86" s="282"/>
      <c r="D86" s="264"/>
      <c r="E86" s="264"/>
      <c r="F86" s="275"/>
    </row>
    <row r="87" spans="1:6" s="14" customFormat="1" ht="15">
      <c r="A87" s="272"/>
      <c r="B87" s="272"/>
      <c r="C87" s="264"/>
      <c r="D87" s="264"/>
      <c r="E87" s="264"/>
      <c r="F87" s="275"/>
    </row>
    <row r="88" spans="1:6" s="14" customFormat="1" ht="15">
      <c r="A88" s="274"/>
      <c r="B88" s="274" t="s">
        <v>1060</v>
      </c>
      <c r="C88" s="274"/>
      <c r="D88" s="274"/>
      <c r="E88" s="274"/>
      <c r="F88" s="275"/>
    </row>
    <row r="89" spans="1:6" s="14" customFormat="1" ht="15">
      <c r="A89" s="274"/>
      <c r="B89" s="272" t="s">
        <v>1061</v>
      </c>
      <c r="C89" s="274" t="s">
        <v>1062</v>
      </c>
      <c r="D89" s="264">
        <v>1</v>
      </c>
      <c r="E89" s="287"/>
      <c r="F89" s="275">
        <f aca="true" t="shared" si="8" ref="F89:F94">E89*D89</f>
        <v>0</v>
      </c>
    </row>
    <row r="90" spans="1:6" s="14" customFormat="1" ht="15">
      <c r="A90" s="274"/>
      <c r="B90" s="274" t="s">
        <v>1063</v>
      </c>
      <c r="C90" s="274" t="s">
        <v>1062</v>
      </c>
      <c r="D90" s="264">
        <v>1</v>
      </c>
      <c r="E90" s="287"/>
      <c r="F90" s="275">
        <f t="shared" si="8"/>
        <v>0</v>
      </c>
    </row>
    <row r="91" spans="1:6" s="14" customFormat="1" ht="15">
      <c r="A91" s="274"/>
      <c r="B91" s="274" t="s">
        <v>1064</v>
      </c>
      <c r="C91" s="288" t="s">
        <v>1062</v>
      </c>
      <c r="D91" s="264">
        <v>1</v>
      </c>
      <c r="E91" s="287"/>
      <c r="F91" s="275">
        <f t="shared" si="8"/>
        <v>0</v>
      </c>
    </row>
    <row r="92" spans="1:6" s="14" customFormat="1" ht="15">
      <c r="A92" s="274"/>
      <c r="B92" s="274" t="s">
        <v>1065</v>
      </c>
      <c r="C92" s="274" t="s">
        <v>1062</v>
      </c>
      <c r="D92" s="264">
        <v>1</v>
      </c>
      <c r="E92" s="287"/>
      <c r="F92" s="275">
        <f t="shared" si="8"/>
        <v>0</v>
      </c>
    </row>
    <row r="93" spans="1:6" s="14" customFormat="1" ht="15">
      <c r="A93" s="274"/>
      <c r="B93" s="274" t="s">
        <v>1066</v>
      </c>
      <c r="C93" s="274" t="s">
        <v>1062</v>
      </c>
      <c r="D93" s="264">
        <v>1</v>
      </c>
      <c r="E93" s="287"/>
      <c r="F93" s="275">
        <f t="shared" si="8"/>
        <v>0</v>
      </c>
    </row>
    <row r="94" spans="1:6" s="14" customFormat="1" ht="15">
      <c r="A94" s="274"/>
      <c r="B94" s="274" t="s">
        <v>1067</v>
      </c>
      <c r="C94" s="274" t="s">
        <v>1062</v>
      </c>
      <c r="D94" s="264">
        <v>1</v>
      </c>
      <c r="E94" s="287"/>
      <c r="F94" s="275">
        <f t="shared" si="8"/>
        <v>0</v>
      </c>
    </row>
    <row r="95" s="14" customFormat="1" ht="15"/>
    <row r="96" spans="1:6" s="286" customFormat="1" ht="15">
      <c r="A96" s="283"/>
      <c r="B96" s="284" t="s">
        <v>1068</v>
      </c>
      <c r="C96" s="283"/>
      <c r="D96" s="283"/>
      <c r="E96" s="283"/>
      <c r="F96" s="285">
        <f>F94+F93+F92+F91+F90+F89+F85+F84+F83+F82+F78+F77+F76+F75+F71+F70+F69+F68+F64+F63+F62+F61+F57+F56+F55+F54+F48+F47+F46+F45+F41+F40+F39+F38+F37+F32+F31+F30+F29+F28+F27+F26+F25+F24+F23+F22+F21+F20+F19+F18+F17+F16+F15+F14+F13+F12+F11+F10+F9+F8+F7+F6</f>
        <v>0</v>
      </c>
    </row>
    <row r="97" s="14" customFormat="1" ht="15"/>
    <row r="98" s="14" customFormat="1" ht="15"/>
    <row r="99" s="14" customFormat="1" ht="15"/>
    <row r="100" s="14" customFormat="1" ht="15"/>
    <row r="101" s="14" customFormat="1" ht="15"/>
    <row r="102" s="14" customFormat="1" ht="15"/>
    <row r="103" s="14" customFormat="1" ht="15"/>
    <row r="104" s="14" customFormat="1" ht="15"/>
    <row r="105" s="14" customFormat="1" ht="15"/>
    <row r="106" s="14" customFormat="1" ht="15"/>
    <row r="107" s="14" customFormat="1" ht="15"/>
    <row r="108" s="14" customFormat="1" ht="15"/>
    <row r="109" s="14" customFormat="1" ht="15"/>
    <row r="110" s="14" customFormat="1" ht="15"/>
    <row r="111" s="14" customFormat="1" ht="15"/>
    <row r="112" s="14" customFormat="1" ht="15"/>
    <row r="113" s="14" customFormat="1" ht="15"/>
    <row r="114" s="14" customFormat="1" ht="15"/>
    <row r="115" s="14" customFormat="1" ht="15"/>
    <row r="116" s="14" customFormat="1" ht="15"/>
  </sheetData>
  <sheetProtection selectLockedCells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C43C7-929D-40EE-A17C-BB554DCA85AA}">
  <dimension ref="A1:BH4948"/>
  <sheetViews>
    <sheetView tabSelected="1" workbookViewId="0" topLeftCell="A4">
      <selection activeCell="F17" sqref="F17"/>
    </sheetView>
  </sheetViews>
  <sheetFormatPr defaultColWidth="9.140625" defaultRowHeight="15" outlineLevelRow="1"/>
  <cols>
    <col min="1" max="1" width="3.421875" style="0" customWidth="1"/>
    <col min="2" max="2" width="12.57421875" style="116" customWidth="1"/>
    <col min="3" max="3" width="63.28125" style="116" customWidth="1"/>
    <col min="4" max="4" width="4.8515625" style="0" customWidth="1"/>
    <col min="5" max="5" width="10.57421875" style="0" customWidth="1"/>
    <col min="6" max="6" width="9.8515625" style="0" customWidth="1"/>
    <col min="7" max="7" width="12.7109375" style="0" customWidth="1"/>
    <col min="8" max="17" width="9.140625" style="0" hidden="1" customWidth="1"/>
    <col min="18" max="18" width="6.8515625" style="0" customWidth="1"/>
    <col min="20" max="24" width="9.140625" style="0" hidden="1" customWidth="1"/>
    <col min="29" max="29" width="9.140625" style="0" hidden="1" customWidth="1"/>
    <col min="31" max="41" width="9.140625" style="0" hidden="1" customWidth="1"/>
  </cols>
  <sheetData>
    <row r="1" spans="1:33" ht="15.75" customHeight="1">
      <c r="A1" s="365" t="s">
        <v>117</v>
      </c>
      <c r="B1" s="365"/>
      <c r="C1" s="365"/>
      <c r="D1" s="365"/>
      <c r="E1" s="365"/>
      <c r="F1" s="365"/>
      <c r="G1" s="365"/>
      <c r="AG1" t="s">
        <v>118</v>
      </c>
    </row>
    <row r="2" spans="1:33" ht="24.95" customHeight="1">
      <c r="A2" s="114" t="s">
        <v>119</v>
      </c>
      <c r="B2" s="115" t="s">
        <v>5</v>
      </c>
      <c r="C2" s="353" t="s">
        <v>6</v>
      </c>
      <c r="D2" s="354"/>
      <c r="E2" s="354"/>
      <c r="F2" s="354"/>
      <c r="G2" s="355"/>
      <c r="AG2" t="s">
        <v>120</v>
      </c>
    </row>
    <row r="3" spans="1:33" ht="24.95" customHeight="1">
      <c r="A3" s="114" t="s">
        <v>121</v>
      </c>
      <c r="B3" s="115" t="s">
        <v>50</v>
      </c>
      <c r="C3" s="353" t="s">
        <v>51</v>
      </c>
      <c r="D3" s="354"/>
      <c r="E3" s="354"/>
      <c r="F3" s="354"/>
      <c r="G3" s="355"/>
      <c r="AC3" s="116" t="s">
        <v>120</v>
      </c>
      <c r="AG3" t="s">
        <v>122</v>
      </c>
    </row>
    <row r="4" spans="1:33" ht="24.95" customHeight="1">
      <c r="A4" s="117" t="s">
        <v>123</v>
      </c>
      <c r="B4" s="118" t="s">
        <v>58</v>
      </c>
      <c r="C4" s="356" t="s">
        <v>59</v>
      </c>
      <c r="D4" s="357"/>
      <c r="E4" s="357"/>
      <c r="F4" s="357"/>
      <c r="G4" s="358"/>
      <c r="AG4" t="s">
        <v>124</v>
      </c>
    </row>
    <row r="5" ht="15">
      <c r="D5" s="85"/>
    </row>
    <row r="6" spans="1:24" ht="60">
      <c r="A6" s="119" t="s">
        <v>125</v>
      </c>
      <c r="B6" s="120" t="s">
        <v>126</v>
      </c>
      <c r="C6" s="120" t="s">
        <v>127</v>
      </c>
      <c r="D6" s="121" t="s">
        <v>128</v>
      </c>
      <c r="E6" s="119" t="s">
        <v>129</v>
      </c>
      <c r="F6" s="122" t="s">
        <v>130</v>
      </c>
      <c r="G6" s="119" t="s">
        <v>20</v>
      </c>
      <c r="H6" s="123" t="s">
        <v>131</v>
      </c>
      <c r="I6" s="123" t="s">
        <v>132</v>
      </c>
      <c r="J6" s="123" t="s">
        <v>133</v>
      </c>
      <c r="K6" s="123" t="s">
        <v>134</v>
      </c>
      <c r="L6" s="123" t="s">
        <v>135</v>
      </c>
      <c r="M6" s="123" t="s">
        <v>136</v>
      </c>
      <c r="N6" s="123" t="s">
        <v>137</v>
      </c>
      <c r="O6" s="123" t="s">
        <v>138</v>
      </c>
      <c r="P6" s="123" t="s">
        <v>139</v>
      </c>
      <c r="Q6" s="123" t="s">
        <v>140</v>
      </c>
      <c r="R6" s="123" t="s">
        <v>141</v>
      </c>
      <c r="S6" s="123" t="s">
        <v>142</v>
      </c>
      <c r="T6" s="123" t="s">
        <v>143</v>
      </c>
      <c r="U6" s="123" t="s">
        <v>144</v>
      </c>
      <c r="V6" s="123" t="s">
        <v>145</v>
      </c>
      <c r="W6" s="123" t="s">
        <v>146</v>
      </c>
      <c r="X6" s="123" t="s">
        <v>147</v>
      </c>
    </row>
    <row r="7" spans="1:24" ht="15" hidden="1">
      <c r="A7" s="124"/>
      <c r="B7" s="125"/>
      <c r="C7" s="125"/>
      <c r="D7" s="126"/>
      <c r="E7" s="12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</row>
    <row r="8" spans="1:33" s="14" customFormat="1" ht="15" customHeight="1">
      <c r="A8" s="245" t="s">
        <v>148</v>
      </c>
      <c r="B8" s="246" t="s">
        <v>83</v>
      </c>
      <c r="C8" s="205" t="s">
        <v>84</v>
      </c>
      <c r="D8" s="247"/>
      <c r="E8" s="248"/>
      <c r="F8" s="249"/>
      <c r="G8" s="249">
        <f>SUMIF(AG9:AG17,"&lt;&gt;NOR",G9:G17)</f>
        <v>0</v>
      </c>
      <c r="H8" s="249"/>
      <c r="I8" s="249">
        <f>SUM(I9:I17)</f>
        <v>0</v>
      </c>
      <c r="J8" s="249"/>
      <c r="K8" s="249">
        <f>SUM(K9:K17)</f>
        <v>0</v>
      </c>
      <c r="L8" s="249"/>
      <c r="M8" s="249">
        <f>SUM(M9:M17)</f>
        <v>0</v>
      </c>
      <c r="N8" s="249"/>
      <c r="O8" s="249">
        <f>SUM(O9:O17)</f>
        <v>0.5800000000000001</v>
      </c>
      <c r="P8" s="249"/>
      <c r="Q8" s="249">
        <f>SUM(Q9:Q17)</f>
        <v>0</v>
      </c>
      <c r="R8" s="249"/>
      <c r="S8" s="249"/>
      <c r="T8" s="250"/>
      <c r="U8" s="251"/>
      <c r="V8" s="251">
        <f>SUM(V9:V17)</f>
        <v>40.480000000000004</v>
      </c>
      <c r="W8" s="251"/>
      <c r="X8" s="251"/>
      <c r="AG8" s="14" t="s">
        <v>149</v>
      </c>
    </row>
    <row r="9" spans="1:60" s="14" customFormat="1" ht="15" customHeight="1" outlineLevel="1">
      <c r="A9" s="234">
        <v>19</v>
      </c>
      <c r="B9" s="235" t="s">
        <v>1069</v>
      </c>
      <c r="C9" s="213" t="s">
        <v>1070</v>
      </c>
      <c r="D9" s="236" t="s">
        <v>152</v>
      </c>
      <c r="E9" s="237">
        <v>2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0.122</v>
      </c>
      <c r="O9" s="239">
        <f>ROUND(E9*N9,2)</f>
        <v>0.24</v>
      </c>
      <c r="P9" s="239">
        <v>0</v>
      </c>
      <c r="Q9" s="239">
        <f>ROUND(E9*P9,2)</f>
        <v>0</v>
      </c>
      <c r="R9" s="239" t="s">
        <v>484</v>
      </c>
      <c r="S9" s="239" t="s">
        <v>154</v>
      </c>
      <c r="T9" s="240" t="s">
        <v>155</v>
      </c>
      <c r="U9" s="241">
        <v>8.93108</v>
      </c>
      <c r="V9" s="241">
        <f>ROUND(E9*U9,2)</f>
        <v>17.86</v>
      </c>
      <c r="W9" s="241"/>
      <c r="X9" s="241" t="s">
        <v>485</v>
      </c>
      <c r="Y9" s="242"/>
      <c r="Z9" s="242"/>
      <c r="AA9" s="242"/>
      <c r="AB9" s="242"/>
      <c r="AC9" s="242"/>
      <c r="AD9" s="242"/>
      <c r="AE9" s="242"/>
      <c r="AF9" s="242"/>
      <c r="AG9" s="242" t="s">
        <v>486</v>
      </c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</row>
    <row r="10" spans="1:60" s="14" customFormat="1" ht="15" customHeight="1" outlineLevel="1">
      <c r="A10" s="243"/>
      <c r="B10" s="244"/>
      <c r="C10" s="224" t="s">
        <v>544</v>
      </c>
      <c r="D10" s="225"/>
      <c r="E10" s="226">
        <v>1</v>
      </c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2"/>
      <c r="Z10" s="242"/>
      <c r="AA10" s="242"/>
      <c r="AB10" s="242"/>
      <c r="AC10" s="242"/>
      <c r="AD10" s="242"/>
      <c r="AE10" s="242"/>
      <c r="AF10" s="242"/>
      <c r="AG10" s="242" t="s">
        <v>161</v>
      </c>
      <c r="AH10" s="242">
        <v>0</v>
      </c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</row>
    <row r="11" spans="1:60" s="14" customFormat="1" ht="15" customHeight="1" outlineLevel="1">
      <c r="A11" s="243"/>
      <c r="B11" s="244"/>
      <c r="C11" s="224" t="s">
        <v>365</v>
      </c>
      <c r="D11" s="225"/>
      <c r="E11" s="226">
        <v>1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2"/>
      <c r="Z11" s="242"/>
      <c r="AA11" s="242"/>
      <c r="AB11" s="242"/>
      <c r="AC11" s="242"/>
      <c r="AD11" s="242"/>
      <c r="AE11" s="242"/>
      <c r="AF11" s="242"/>
      <c r="AG11" s="242" t="s">
        <v>161</v>
      </c>
      <c r="AH11" s="242">
        <v>0</v>
      </c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</row>
    <row r="12" spans="1:60" s="14" customFormat="1" ht="15" customHeight="1" outlineLevel="1">
      <c r="A12" s="234">
        <v>20</v>
      </c>
      <c r="B12" s="235" t="s">
        <v>1071</v>
      </c>
      <c r="C12" s="213" t="s">
        <v>1072</v>
      </c>
      <c r="D12" s="236" t="s">
        <v>152</v>
      </c>
      <c r="E12" s="237">
        <v>1</v>
      </c>
      <c r="F12" s="238"/>
      <c r="G12" s="239">
        <f>ROUND(E12*F12,2)</f>
        <v>0</v>
      </c>
      <c r="H12" s="238"/>
      <c r="I12" s="239">
        <f>ROUND(E12*H12,2)</f>
        <v>0</v>
      </c>
      <c r="J12" s="238"/>
      <c r="K12" s="239">
        <f>ROUND(E12*J12,2)</f>
        <v>0</v>
      </c>
      <c r="L12" s="239">
        <v>21</v>
      </c>
      <c r="M12" s="239">
        <f>G12*(1+L12/100)</f>
        <v>0</v>
      </c>
      <c r="N12" s="239">
        <v>0.161</v>
      </c>
      <c r="O12" s="239">
        <f>ROUND(E12*N12,2)</f>
        <v>0.16</v>
      </c>
      <c r="P12" s="239">
        <v>0</v>
      </c>
      <c r="Q12" s="239">
        <f>ROUND(E12*P12,2)</f>
        <v>0</v>
      </c>
      <c r="R12" s="239" t="s">
        <v>484</v>
      </c>
      <c r="S12" s="239" t="s">
        <v>154</v>
      </c>
      <c r="T12" s="240" t="s">
        <v>155</v>
      </c>
      <c r="U12" s="241">
        <v>10.55634</v>
      </c>
      <c r="V12" s="241">
        <f>ROUND(E12*U12,2)</f>
        <v>10.56</v>
      </c>
      <c r="W12" s="241"/>
      <c r="X12" s="241" t="s">
        <v>485</v>
      </c>
      <c r="Y12" s="242"/>
      <c r="Z12" s="242"/>
      <c r="AA12" s="242"/>
      <c r="AB12" s="242"/>
      <c r="AC12" s="242"/>
      <c r="AD12" s="242"/>
      <c r="AE12" s="242"/>
      <c r="AF12" s="242"/>
      <c r="AG12" s="242" t="s">
        <v>486</v>
      </c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</row>
    <row r="13" spans="1:60" s="14" customFormat="1" ht="15" customHeight="1" outlineLevel="1">
      <c r="A13" s="243"/>
      <c r="B13" s="244"/>
      <c r="C13" s="224" t="s">
        <v>357</v>
      </c>
      <c r="D13" s="225"/>
      <c r="E13" s="226">
        <v>1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2"/>
      <c r="Z13" s="242"/>
      <c r="AA13" s="242"/>
      <c r="AB13" s="242"/>
      <c r="AC13" s="242"/>
      <c r="AD13" s="242"/>
      <c r="AE13" s="242"/>
      <c r="AF13" s="242"/>
      <c r="AG13" s="242" t="s">
        <v>161</v>
      </c>
      <c r="AH13" s="242">
        <v>0</v>
      </c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</row>
    <row r="14" spans="1:60" s="14" customFormat="1" ht="15" customHeight="1" outlineLevel="1">
      <c r="A14" s="234">
        <v>21</v>
      </c>
      <c r="B14" s="235" t="s">
        <v>1073</v>
      </c>
      <c r="C14" s="213" t="s">
        <v>1074</v>
      </c>
      <c r="D14" s="236" t="s">
        <v>152</v>
      </c>
      <c r="E14" s="237">
        <v>1</v>
      </c>
      <c r="F14" s="238"/>
      <c r="G14" s="239">
        <f>ROUND(E14*F14,2)</f>
        <v>0</v>
      </c>
      <c r="H14" s="238"/>
      <c r="I14" s="239">
        <f>ROUND(E14*H14,2)</f>
        <v>0</v>
      </c>
      <c r="J14" s="238"/>
      <c r="K14" s="239">
        <f>ROUND(E14*J14,2)</f>
        <v>0</v>
      </c>
      <c r="L14" s="239">
        <v>21</v>
      </c>
      <c r="M14" s="239">
        <f>G14*(1+L14/100)</f>
        <v>0</v>
      </c>
      <c r="N14" s="239">
        <v>0.184</v>
      </c>
      <c r="O14" s="239">
        <f>ROUND(E14*N14,2)</f>
        <v>0.18</v>
      </c>
      <c r="P14" s="239">
        <v>0</v>
      </c>
      <c r="Q14" s="239">
        <f>ROUND(E14*P14,2)</f>
        <v>0</v>
      </c>
      <c r="R14" s="239" t="s">
        <v>484</v>
      </c>
      <c r="S14" s="239" t="s">
        <v>154</v>
      </c>
      <c r="T14" s="240" t="s">
        <v>155</v>
      </c>
      <c r="U14" s="241">
        <v>12.06441</v>
      </c>
      <c r="V14" s="241">
        <f>ROUND(E14*U14,2)</f>
        <v>12.06</v>
      </c>
      <c r="W14" s="241"/>
      <c r="X14" s="241" t="s">
        <v>485</v>
      </c>
      <c r="Y14" s="242"/>
      <c r="Z14" s="242"/>
      <c r="AA14" s="242"/>
      <c r="AB14" s="242"/>
      <c r="AC14" s="242"/>
      <c r="AD14" s="242"/>
      <c r="AE14" s="242"/>
      <c r="AF14" s="242"/>
      <c r="AG14" s="242" t="s">
        <v>486</v>
      </c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</row>
    <row r="15" spans="1:60" s="14" customFormat="1" ht="15" customHeight="1" outlineLevel="1">
      <c r="A15" s="243"/>
      <c r="B15" s="244"/>
      <c r="C15" s="224" t="s">
        <v>773</v>
      </c>
      <c r="D15" s="225"/>
      <c r="E15" s="226">
        <v>1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2"/>
      <c r="Z15" s="242"/>
      <c r="AA15" s="242"/>
      <c r="AB15" s="242"/>
      <c r="AC15" s="242"/>
      <c r="AD15" s="242"/>
      <c r="AE15" s="242"/>
      <c r="AF15" s="242"/>
      <c r="AG15" s="242" t="s">
        <v>161</v>
      </c>
      <c r="AH15" s="242">
        <v>0</v>
      </c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</row>
    <row r="16" spans="1:60" s="14" customFormat="1" ht="15" customHeight="1" outlineLevel="1">
      <c r="A16" s="252">
        <v>22</v>
      </c>
      <c r="B16" s="253" t="s">
        <v>1075</v>
      </c>
      <c r="C16" s="223" t="s">
        <v>1076</v>
      </c>
      <c r="D16" s="254" t="s">
        <v>1016</v>
      </c>
      <c r="E16" s="255">
        <v>2</v>
      </c>
      <c r="F16" s="256"/>
      <c r="G16" s="257">
        <f aca="true" t="shared" si="0" ref="G16:G17">ROUND(E16*F16,2)</f>
        <v>0</v>
      </c>
      <c r="H16" s="256"/>
      <c r="I16" s="257">
        <f aca="true" t="shared" si="1" ref="I16:I17">ROUND(E16*H16,2)</f>
        <v>0</v>
      </c>
      <c r="J16" s="256"/>
      <c r="K16" s="257">
        <f aca="true" t="shared" si="2" ref="K16:K17">ROUND(E16*J16,2)</f>
        <v>0</v>
      </c>
      <c r="L16" s="257">
        <v>21</v>
      </c>
      <c r="M16" s="257">
        <f aca="true" t="shared" si="3" ref="M16:M17">G16*(1+L16/100)</f>
        <v>0</v>
      </c>
      <c r="N16" s="257">
        <v>0</v>
      </c>
      <c r="O16" s="257">
        <f aca="true" t="shared" si="4" ref="O16:O17">ROUND(E16*N16,2)</f>
        <v>0</v>
      </c>
      <c r="P16" s="257">
        <v>0</v>
      </c>
      <c r="Q16" s="257">
        <f aca="true" t="shared" si="5" ref="Q16:Q17">ROUND(E16*P16,2)</f>
        <v>0</v>
      </c>
      <c r="R16" s="257"/>
      <c r="S16" s="257" t="s">
        <v>375</v>
      </c>
      <c r="T16" s="258" t="s">
        <v>547</v>
      </c>
      <c r="U16" s="241">
        <v>0</v>
      </c>
      <c r="V16" s="241">
        <f aca="true" t="shared" si="6" ref="V16:V17">ROUND(E16*U16,2)</f>
        <v>0</v>
      </c>
      <c r="W16" s="241"/>
      <c r="X16" s="241" t="s">
        <v>376</v>
      </c>
      <c r="Y16" s="242"/>
      <c r="Z16" s="242"/>
      <c r="AA16" s="242"/>
      <c r="AB16" s="242"/>
      <c r="AC16" s="242"/>
      <c r="AD16" s="242"/>
      <c r="AE16" s="242"/>
      <c r="AF16" s="242"/>
      <c r="AG16" s="242" t="s">
        <v>377</v>
      </c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</row>
    <row r="17" spans="1:60" s="14" customFormat="1" ht="15" customHeight="1" outlineLevel="1">
      <c r="A17" s="252">
        <v>23</v>
      </c>
      <c r="B17" s="253" t="s">
        <v>1077</v>
      </c>
      <c r="C17" s="223" t="s">
        <v>1078</v>
      </c>
      <c r="D17" s="254" t="s">
        <v>1016</v>
      </c>
      <c r="E17" s="255">
        <v>2</v>
      </c>
      <c r="F17" s="256"/>
      <c r="G17" s="257">
        <f t="shared" si="0"/>
        <v>0</v>
      </c>
      <c r="H17" s="256"/>
      <c r="I17" s="257">
        <f t="shared" si="1"/>
        <v>0</v>
      </c>
      <c r="J17" s="256"/>
      <c r="K17" s="257">
        <f t="shared" si="2"/>
        <v>0</v>
      </c>
      <c r="L17" s="257">
        <v>21</v>
      </c>
      <c r="M17" s="257">
        <f t="shared" si="3"/>
        <v>0</v>
      </c>
      <c r="N17" s="257">
        <v>0</v>
      </c>
      <c r="O17" s="257">
        <f t="shared" si="4"/>
        <v>0</v>
      </c>
      <c r="P17" s="257">
        <v>0</v>
      </c>
      <c r="Q17" s="257">
        <f t="shared" si="5"/>
        <v>0</v>
      </c>
      <c r="R17" s="257"/>
      <c r="S17" s="257" t="s">
        <v>375</v>
      </c>
      <c r="T17" s="258" t="s">
        <v>547</v>
      </c>
      <c r="U17" s="241">
        <v>0</v>
      </c>
      <c r="V17" s="241">
        <f t="shared" si="6"/>
        <v>0</v>
      </c>
      <c r="W17" s="241"/>
      <c r="X17" s="241" t="s">
        <v>376</v>
      </c>
      <c r="Y17" s="242"/>
      <c r="Z17" s="242"/>
      <c r="AA17" s="242"/>
      <c r="AB17" s="242"/>
      <c r="AC17" s="242"/>
      <c r="AD17" s="242"/>
      <c r="AE17" s="242"/>
      <c r="AF17" s="242"/>
      <c r="AG17" s="242" t="s">
        <v>377</v>
      </c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</row>
    <row r="18" spans="1:33" s="14" customFormat="1" ht="15" customHeight="1">
      <c r="A18" s="259"/>
      <c r="B18" s="260" t="s">
        <v>20</v>
      </c>
      <c r="C18" s="230"/>
      <c r="D18" s="261"/>
      <c r="E18" s="262"/>
      <c r="F18" s="262"/>
      <c r="G18" s="263">
        <f>G8</f>
        <v>0</v>
      </c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AE18" s="14">
        <f>SUMIF(L7:L17,#REF!,G7:G17)</f>
        <v>0</v>
      </c>
      <c r="AF18" s="14">
        <f>SUMIF(L7:L17,#REF!,G7:G17)</f>
        <v>0</v>
      </c>
      <c r="AG18" s="14" t="s">
        <v>736</v>
      </c>
    </row>
    <row r="19" spans="2:33" s="14" customFormat="1" ht="15" customHeight="1">
      <c r="B19" s="201"/>
      <c r="C19" s="164"/>
      <c r="D19" s="202"/>
      <c r="AG19" s="14" t="s">
        <v>737</v>
      </c>
    </row>
    <row r="20" spans="2:4" s="14" customFormat="1" ht="15" customHeight="1">
      <c r="B20" s="201"/>
      <c r="C20" s="201"/>
      <c r="D20" s="202"/>
    </row>
    <row r="21" spans="2:4" s="14" customFormat="1" ht="15" customHeight="1">
      <c r="B21" s="201"/>
      <c r="C21" s="201"/>
      <c r="D21" s="202"/>
    </row>
    <row r="22" spans="2:4" s="14" customFormat="1" ht="15" customHeight="1">
      <c r="B22" s="201"/>
      <c r="C22" s="201"/>
      <c r="D22" s="202"/>
    </row>
    <row r="23" spans="2:4" s="14" customFormat="1" ht="15" customHeight="1">
      <c r="B23" s="201"/>
      <c r="C23" s="201"/>
      <c r="D23" s="202"/>
    </row>
    <row r="24" spans="2:4" s="14" customFormat="1" ht="15" customHeight="1">
      <c r="B24" s="201"/>
      <c r="C24" s="201"/>
      <c r="D24" s="202"/>
    </row>
    <row r="25" spans="2:4" s="14" customFormat="1" ht="15" customHeight="1">
      <c r="B25" s="201"/>
      <c r="C25" s="201"/>
      <c r="D25" s="202"/>
    </row>
    <row r="26" spans="2:4" s="14" customFormat="1" ht="15" customHeight="1">
      <c r="B26" s="201"/>
      <c r="C26" s="201"/>
      <c r="D26" s="202"/>
    </row>
    <row r="27" spans="2:4" s="14" customFormat="1" ht="15" customHeight="1">
      <c r="B27" s="201"/>
      <c r="C27" s="201"/>
      <c r="D27" s="202"/>
    </row>
    <row r="28" spans="2:4" s="14" customFormat="1" ht="15" customHeight="1">
      <c r="B28" s="201"/>
      <c r="C28" s="201"/>
      <c r="D28" s="202"/>
    </row>
    <row r="29" spans="2:4" s="14" customFormat="1" ht="15" customHeight="1">
      <c r="B29" s="201"/>
      <c r="C29" s="201"/>
      <c r="D29" s="202"/>
    </row>
    <row r="30" spans="2:4" s="14" customFormat="1" ht="15" customHeight="1">
      <c r="B30" s="201"/>
      <c r="C30" s="201"/>
      <c r="D30" s="202"/>
    </row>
    <row r="31" spans="2:4" s="14" customFormat="1" ht="15" customHeight="1">
      <c r="B31" s="201"/>
      <c r="C31" s="201"/>
      <c r="D31" s="202"/>
    </row>
    <row r="32" spans="2:4" s="14" customFormat="1" ht="15" customHeight="1">
      <c r="B32" s="201"/>
      <c r="C32" s="201"/>
      <c r="D32" s="202"/>
    </row>
    <row r="33" spans="2:4" s="14" customFormat="1" ht="15" customHeight="1">
      <c r="B33" s="201"/>
      <c r="C33" s="201"/>
      <c r="D33" s="202"/>
    </row>
    <row r="34" spans="2:4" s="14" customFormat="1" ht="15" customHeight="1">
      <c r="B34" s="201"/>
      <c r="C34" s="201"/>
      <c r="D34" s="202"/>
    </row>
    <row r="35" spans="2:4" s="14" customFormat="1" ht="15" customHeight="1">
      <c r="B35" s="201"/>
      <c r="C35" s="201"/>
      <c r="D35" s="202"/>
    </row>
    <row r="36" spans="2:4" s="14" customFormat="1" ht="15" customHeight="1">
      <c r="B36" s="201"/>
      <c r="C36" s="201"/>
      <c r="D36" s="202"/>
    </row>
    <row r="37" spans="2:4" s="14" customFormat="1" ht="15" customHeight="1">
      <c r="B37" s="201"/>
      <c r="C37" s="201"/>
      <c r="D37" s="202"/>
    </row>
    <row r="38" spans="2:4" s="14" customFormat="1" ht="15" customHeight="1">
      <c r="B38" s="201"/>
      <c r="C38" s="201"/>
      <c r="D38" s="202"/>
    </row>
    <row r="39" spans="2:4" s="14" customFormat="1" ht="15" customHeight="1">
      <c r="B39" s="201"/>
      <c r="C39" s="201"/>
      <c r="D39" s="202"/>
    </row>
    <row r="40" spans="2:4" s="14" customFormat="1" ht="15" customHeight="1">
      <c r="B40" s="201"/>
      <c r="C40" s="201"/>
      <c r="D40" s="202"/>
    </row>
    <row r="41" spans="2:4" s="14" customFormat="1" ht="15" customHeight="1">
      <c r="B41" s="201"/>
      <c r="C41" s="201"/>
      <c r="D41" s="202"/>
    </row>
    <row r="42" spans="2:4" s="14" customFormat="1" ht="15" customHeight="1">
      <c r="B42" s="201"/>
      <c r="C42" s="201"/>
      <c r="D42" s="202"/>
    </row>
    <row r="43" spans="2:4" s="14" customFormat="1" ht="15" customHeight="1">
      <c r="B43" s="201"/>
      <c r="C43" s="201"/>
      <c r="D43" s="202"/>
    </row>
    <row r="44" spans="2:4" s="14" customFormat="1" ht="15" customHeight="1">
      <c r="B44" s="201"/>
      <c r="C44" s="201"/>
      <c r="D44" s="202"/>
    </row>
    <row r="45" spans="2:4" s="14" customFormat="1" ht="15" customHeight="1">
      <c r="B45" s="201"/>
      <c r="C45" s="201"/>
      <c r="D45" s="202"/>
    </row>
    <row r="46" spans="2:4" s="14" customFormat="1" ht="15" customHeight="1">
      <c r="B46" s="201"/>
      <c r="C46" s="201"/>
      <c r="D46" s="202"/>
    </row>
    <row r="47" spans="2:4" s="14" customFormat="1" ht="15" customHeight="1">
      <c r="B47" s="201"/>
      <c r="C47" s="201"/>
      <c r="D47" s="202"/>
    </row>
    <row r="48" spans="2:4" s="14" customFormat="1" ht="15" customHeight="1">
      <c r="B48" s="201"/>
      <c r="C48" s="201"/>
      <c r="D48" s="202"/>
    </row>
    <row r="49" spans="2:4" s="14" customFormat="1" ht="15" customHeight="1">
      <c r="B49" s="201"/>
      <c r="C49" s="201"/>
      <c r="D49" s="202"/>
    </row>
    <row r="50" spans="2:4" s="14" customFormat="1" ht="15" customHeight="1">
      <c r="B50" s="201"/>
      <c r="C50" s="201"/>
      <c r="D50" s="202"/>
    </row>
    <row r="51" spans="2:4" s="14" customFormat="1" ht="15" customHeight="1">
      <c r="B51" s="201"/>
      <c r="C51" s="201"/>
      <c r="D51" s="202"/>
    </row>
    <row r="52" spans="2:4" s="14" customFormat="1" ht="15" customHeight="1">
      <c r="B52" s="201"/>
      <c r="C52" s="201"/>
      <c r="D52" s="202"/>
    </row>
    <row r="53" spans="2:4" s="14" customFormat="1" ht="15" customHeight="1">
      <c r="B53" s="201"/>
      <c r="C53" s="201"/>
      <c r="D53" s="202"/>
    </row>
    <row r="54" spans="2:4" s="14" customFormat="1" ht="15" customHeight="1">
      <c r="B54" s="201"/>
      <c r="C54" s="201"/>
      <c r="D54" s="202"/>
    </row>
    <row r="55" spans="2:4" s="14" customFormat="1" ht="15" customHeight="1">
      <c r="B55" s="201"/>
      <c r="C55" s="201"/>
      <c r="D55" s="202"/>
    </row>
    <row r="56" spans="2:4" s="14" customFormat="1" ht="15" customHeight="1">
      <c r="B56" s="201"/>
      <c r="C56" s="201"/>
      <c r="D56" s="202"/>
    </row>
    <row r="57" spans="2:4" s="14" customFormat="1" ht="15" customHeight="1">
      <c r="B57" s="201"/>
      <c r="C57" s="201"/>
      <c r="D57" s="202"/>
    </row>
    <row r="58" spans="2:4" s="14" customFormat="1" ht="15" customHeight="1">
      <c r="B58" s="201"/>
      <c r="C58" s="201"/>
      <c r="D58" s="202"/>
    </row>
    <row r="59" spans="2:4" s="14" customFormat="1" ht="15" customHeight="1">
      <c r="B59" s="201"/>
      <c r="C59" s="201"/>
      <c r="D59" s="202"/>
    </row>
    <row r="60" spans="2:4" s="14" customFormat="1" ht="15" customHeight="1">
      <c r="B60" s="201"/>
      <c r="C60" s="201"/>
      <c r="D60" s="202"/>
    </row>
    <row r="61" spans="2:4" s="14" customFormat="1" ht="15" customHeight="1">
      <c r="B61" s="201"/>
      <c r="C61" s="201"/>
      <c r="D61" s="202"/>
    </row>
    <row r="62" spans="2:4" s="14" customFormat="1" ht="15" customHeight="1">
      <c r="B62" s="201"/>
      <c r="C62" s="201"/>
      <c r="D62" s="202"/>
    </row>
    <row r="63" spans="2:4" s="14" customFormat="1" ht="15" customHeight="1">
      <c r="B63" s="201"/>
      <c r="C63" s="201"/>
      <c r="D63" s="202"/>
    </row>
    <row r="64" spans="2:4" s="14" customFormat="1" ht="15" customHeight="1">
      <c r="B64" s="201"/>
      <c r="C64" s="201"/>
      <c r="D64" s="202"/>
    </row>
    <row r="65" spans="2:4" s="14" customFormat="1" ht="15" customHeight="1">
      <c r="B65" s="201"/>
      <c r="C65" s="201"/>
      <c r="D65" s="202"/>
    </row>
    <row r="66" spans="2:4" s="14" customFormat="1" ht="15" customHeight="1">
      <c r="B66" s="201"/>
      <c r="C66" s="201"/>
      <c r="D66" s="202"/>
    </row>
    <row r="67" spans="2:4" s="14" customFormat="1" ht="15" customHeight="1">
      <c r="B67" s="201"/>
      <c r="C67" s="201"/>
      <c r="D67" s="202"/>
    </row>
    <row r="68" spans="2:4" s="14" customFormat="1" ht="15" customHeight="1">
      <c r="B68" s="201"/>
      <c r="C68" s="201"/>
      <c r="D68" s="202"/>
    </row>
    <row r="69" spans="2:4" s="14" customFormat="1" ht="15" customHeight="1">
      <c r="B69" s="201"/>
      <c r="C69" s="201"/>
      <c r="D69" s="202"/>
    </row>
    <row r="70" spans="2:4" s="14" customFormat="1" ht="15" customHeight="1">
      <c r="B70" s="201"/>
      <c r="C70" s="201"/>
      <c r="D70" s="202"/>
    </row>
    <row r="71" spans="2:4" s="14" customFormat="1" ht="15" customHeight="1">
      <c r="B71" s="201"/>
      <c r="C71" s="201"/>
      <c r="D71" s="202"/>
    </row>
    <row r="72" spans="2:4" s="14" customFormat="1" ht="15" customHeight="1">
      <c r="B72" s="201"/>
      <c r="C72" s="201"/>
      <c r="D72" s="202"/>
    </row>
    <row r="73" spans="2:4" s="14" customFormat="1" ht="15" customHeight="1">
      <c r="B73" s="201"/>
      <c r="C73" s="201"/>
      <c r="D73" s="202"/>
    </row>
    <row r="74" spans="2:4" s="14" customFormat="1" ht="15" customHeight="1">
      <c r="B74" s="201"/>
      <c r="C74" s="201"/>
      <c r="D74" s="202"/>
    </row>
    <row r="75" spans="2:4" s="14" customFormat="1" ht="15" customHeight="1">
      <c r="B75" s="201"/>
      <c r="C75" s="201"/>
      <c r="D75" s="202"/>
    </row>
    <row r="76" spans="2:4" s="14" customFormat="1" ht="15" customHeight="1">
      <c r="B76" s="201"/>
      <c r="C76" s="201"/>
      <c r="D76" s="202"/>
    </row>
    <row r="77" spans="2:4" s="14" customFormat="1" ht="15" customHeight="1">
      <c r="B77" s="201"/>
      <c r="C77" s="201"/>
      <c r="D77" s="202"/>
    </row>
    <row r="78" spans="2:4" s="14" customFormat="1" ht="15" customHeight="1">
      <c r="B78" s="201"/>
      <c r="C78" s="201"/>
      <c r="D78" s="202"/>
    </row>
    <row r="79" spans="2:4" s="14" customFormat="1" ht="15" customHeight="1">
      <c r="B79" s="201"/>
      <c r="C79" s="201"/>
      <c r="D79" s="202"/>
    </row>
    <row r="80" spans="2:4" s="14" customFormat="1" ht="15" customHeight="1">
      <c r="B80" s="201"/>
      <c r="C80" s="201"/>
      <c r="D80" s="202"/>
    </row>
    <row r="81" spans="2:4" s="14" customFormat="1" ht="15" customHeight="1">
      <c r="B81" s="201"/>
      <c r="C81" s="201"/>
      <c r="D81" s="202"/>
    </row>
    <row r="82" ht="15">
      <c r="D82" s="85"/>
    </row>
    <row r="83" ht="15">
      <c r="D83" s="85"/>
    </row>
    <row r="84" ht="15">
      <c r="D84" s="85"/>
    </row>
    <row r="85" ht="15">
      <c r="D85" s="85"/>
    </row>
    <row r="86" ht="15">
      <c r="D86" s="85"/>
    </row>
    <row r="87" ht="15">
      <c r="D87" s="85"/>
    </row>
    <row r="88" ht="15">
      <c r="D88" s="85"/>
    </row>
    <row r="89" ht="15">
      <c r="D89" s="85"/>
    </row>
    <row r="90" ht="15">
      <c r="D90" s="85"/>
    </row>
    <row r="91" ht="15">
      <c r="D91" s="85"/>
    </row>
    <row r="92" ht="15">
      <c r="D92" s="85"/>
    </row>
    <row r="93" ht="15">
      <c r="D93" s="85"/>
    </row>
    <row r="94" ht="15">
      <c r="D94" s="85"/>
    </row>
    <row r="95" ht="15">
      <c r="D95" s="85"/>
    </row>
    <row r="96" ht="15">
      <c r="D96" s="85"/>
    </row>
    <row r="97" ht="15">
      <c r="D97" s="85"/>
    </row>
    <row r="98" ht="15">
      <c r="D98" s="85"/>
    </row>
    <row r="99" ht="15">
      <c r="D99" s="85"/>
    </row>
    <row r="100" ht="15">
      <c r="D100" s="85"/>
    </row>
    <row r="101" ht="15">
      <c r="D101" s="85"/>
    </row>
    <row r="102" ht="15">
      <c r="D102" s="85"/>
    </row>
    <row r="103" ht="15">
      <c r="D103" s="85"/>
    </row>
    <row r="104" ht="15">
      <c r="D104" s="85"/>
    </row>
    <row r="105" ht="15">
      <c r="D105" s="85"/>
    </row>
    <row r="106" ht="15">
      <c r="D106" s="85"/>
    </row>
    <row r="107" ht="15">
      <c r="D107" s="85"/>
    </row>
    <row r="108" ht="15">
      <c r="D108" s="85"/>
    </row>
    <row r="109" ht="15">
      <c r="D109" s="85"/>
    </row>
    <row r="110" ht="15">
      <c r="D110" s="85"/>
    </row>
    <row r="111" ht="15">
      <c r="D111" s="85"/>
    </row>
    <row r="112" ht="15">
      <c r="D112" s="85"/>
    </row>
    <row r="113" ht="15">
      <c r="D113" s="85"/>
    </row>
    <row r="114" ht="15">
      <c r="D114" s="85"/>
    </row>
    <row r="115" ht="15">
      <c r="D115" s="85"/>
    </row>
    <row r="116" ht="15">
      <c r="D116" s="85"/>
    </row>
    <row r="117" ht="15">
      <c r="D117" s="85"/>
    </row>
    <row r="118" ht="15">
      <c r="D118" s="85"/>
    </row>
    <row r="119" ht="15">
      <c r="D119" s="85"/>
    </row>
    <row r="120" ht="15">
      <c r="D120" s="85"/>
    </row>
    <row r="121" ht="15">
      <c r="D121" s="85"/>
    </row>
    <row r="122" ht="15">
      <c r="D122" s="85"/>
    </row>
    <row r="123" ht="15">
      <c r="D123" s="85"/>
    </row>
    <row r="124" ht="15">
      <c r="D124" s="85"/>
    </row>
    <row r="125" ht="15">
      <c r="D125" s="85"/>
    </row>
    <row r="126" ht="15">
      <c r="D126" s="85"/>
    </row>
    <row r="127" ht="15">
      <c r="D127" s="85"/>
    </row>
    <row r="128" ht="15">
      <c r="D128" s="85"/>
    </row>
    <row r="129" ht="15">
      <c r="D129" s="85"/>
    </row>
    <row r="130" ht="15">
      <c r="D130" s="85"/>
    </row>
    <row r="131" ht="15">
      <c r="D131" s="85"/>
    </row>
    <row r="132" ht="15">
      <c r="D132" s="85"/>
    </row>
    <row r="133" ht="15">
      <c r="D133" s="85"/>
    </row>
    <row r="134" ht="15">
      <c r="D134" s="85"/>
    </row>
    <row r="135" ht="15">
      <c r="D135" s="85"/>
    </row>
    <row r="136" ht="15">
      <c r="D136" s="85"/>
    </row>
    <row r="137" ht="15">
      <c r="D137" s="85"/>
    </row>
    <row r="138" ht="15">
      <c r="D138" s="85"/>
    </row>
    <row r="139" ht="15">
      <c r="D139" s="85"/>
    </row>
    <row r="140" ht="15">
      <c r="D140" s="85"/>
    </row>
    <row r="141" ht="15">
      <c r="D141" s="85"/>
    </row>
    <row r="142" ht="15">
      <c r="D142" s="85"/>
    </row>
    <row r="143" ht="15">
      <c r="D143" s="85"/>
    </row>
    <row r="144" ht="15">
      <c r="D144" s="85"/>
    </row>
    <row r="145" ht="15">
      <c r="D145" s="85"/>
    </row>
    <row r="146" ht="15">
      <c r="D146" s="85"/>
    </row>
    <row r="147" ht="15">
      <c r="D147" s="85"/>
    </row>
    <row r="148" ht="15">
      <c r="D148" s="85"/>
    </row>
    <row r="149" ht="15">
      <c r="D149" s="85"/>
    </row>
    <row r="150" ht="15">
      <c r="D150" s="85"/>
    </row>
    <row r="151" ht="15">
      <c r="D151" s="85"/>
    </row>
    <row r="152" ht="15">
      <c r="D152" s="85"/>
    </row>
    <row r="153" ht="15">
      <c r="D153" s="85"/>
    </row>
    <row r="154" ht="15">
      <c r="D154" s="85"/>
    </row>
    <row r="155" ht="15">
      <c r="D155" s="85"/>
    </row>
    <row r="156" ht="15">
      <c r="D156" s="85"/>
    </row>
    <row r="157" ht="15">
      <c r="D157" s="85"/>
    </row>
    <row r="158" ht="15">
      <c r="D158" s="85"/>
    </row>
    <row r="159" ht="15">
      <c r="D159" s="85"/>
    </row>
    <row r="160" ht="15">
      <c r="D160" s="85"/>
    </row>
    <row r="161" ht="15">
      <c r="D161" s="85"/>
    </row>
    <row r="162" ht="15">
      <c r="D162" s="85"/>
    </row>
    <row r="163" ht="15">
      <c r="D163" s="85"/>
    </row>
    <row r="164" ht="15">
      <c r="D164" s="85"/>
    </row>
    <row r="165" ht="15">
      <c r="D165" s="85"/>
    </row>
    <row r="166" ht="15">
      <c r="D166" s="85"/>
    </row>
    <row r="167" ht="15">
      <c r="D167" s="85"/>
    </row>
    <row r="168" ht="15">
      <c r="D168" s="85"/>
    </row>
    <row r="169" ht="15">
      <c r="D169" s="85"/>
    </row>
    <row r="170" ht="15">
      <c r="D170" s="85"/>
    </row>
    <row r="171" ht="15">
      <c r="D171" s="85"/>
    </row>
    <row r="172" ht="15">
      <c r="D172" s="85"/>
    </row>
    <row r="173" ht="15">
      <c r="D173" s="85"/>
    </row>
    <row r="174" ht="15">
      <c r="D174" s="85"/>
    </row>
    <row r="175" ht="15">
      <c r="D175" s="85"/>
    </row>
    <row r="176" ht="15">
      <c r="D176" s="85"/>
    </row>
    <row r="177" ht="15">
      <c r="D177" s="85"/>
    </row>
    <row r="178" ht="15">
      <c r="D178" s="85"/>
    </row>
    <row r="179" ht="15">
      <c r="D179" s="85"/>
    </row>
    <row r="180" ht="15">
      <c r="D180" s="85"/>
    </row>
    <row r="181" ht="15">
      <c r="D181" s="85"/>
    </row>
    <row r="182" ht="15">
      <c r="D182" s="85"/>
    </row>
    <row r="183" ht="15">
      <c r="D183" s="85"/>
    </row>
    <row r="184" ht="15">
      <c r="D184" s="85"/>
    </row>
    <row r="185" ht="15">
      <c r="D185" s="85"/>
    </row>
    <row r="186" ht="15">
      <c r="D186" s="85"/>
    </row>
    <row r="187" ht="15">
      <c r="D187" s="85"/>
    </row>
    <row r="188" ht="15">
      <c r="D188" s="85"/>
    </row>
    <row r="189" ht="15">
      <c r="D189" s="85"/>
    </row>
    <row r="190" ht="15">
      <c r="D190" s="85"/>
    </row>
    <row r="191" ht="15">
      <c r="D191" s="85"/>
    </row>
    <row r="192" ht="15">
      <c r="D192" s="85"/>
    </row>
    <row r="193" ht="15">
      <c r="D193" s="85"/>
    </row>
    <row r="194" ht="15">
      <c r="D194" s="85"/>
    </row>
    <row r="195" ht="15">
      <c r="D195" s="85"/>
    </row>
    <row r="196" ht="15">
      <c r="D196" s="85"/>
    </row>
    <row r="197" ht="15">
      <c r="D197" s="85"/>
    </row>
    <row r="198" ht="15">
      <c r="D198" s="85"/>
    </row>
    <row r="199" ht="15">
      <c r="D199" s="85"/>
    </row>
    <row r="200" ht="15">
      <c r="D200" s="85"/>
    </row>
    <row r="201" ht="15">
      <c r="D201" s="85"/>
    </row>
    <row r="202" ht="15">
      <c r="D202" s="85"/>
    </row>
    <row r="203" ht="15">
      <c r="D203" s="85"/>
    </row>
    <row r="204" ht="15">
      <c r="D204" s="85"/>
    </row>
    <row r="205" ht="15">
      <c r="D205" s="85"/>
    </row>
    <row r="206" ht="15">
      <c r="D206" s="85"/>
    </row>
    <row r="207" ht="15">
      <c r="D207" s="85"/>
    </row>
    <row r="208" ht="15">
      <c r="D208" s="85"/>
    </row>
    <row r="209" ht="15">
      <c r="D209" s="85"/>
    </row>
    <row r="210" ht="15">
      <c r="D210" s="85"/>
    </row>
    <row r="211" ht="15">
      <c r="D211" s="85"/>
    </row>
    <row r="212" ht="15">
      <c r="D212" s="85"/>
    </row>
    <row r="213" ht="15">
      <c r="D213" s="85"/>
    </row>
    <row r="214" ht="15">
      <c r="D214" s="85"/>
    </row>
    <row r="215" ht="15">
      <c r="D215" s="85"/>
    </row>
    <row r="216" ht="15">
      <c r="D216" s="85"/>
    </row>
    <row r="217" ht="15">
      <c r="D217" s="85"/>
    </row>
    <row r="218" ht="15">
      <c r="D218" s="85"/>
    </row>
    <row r="219" ht="15">
      <c r="D219" s="85"/>
    </row>
    <row r="220" ht="15">
      <c r="D220" s="85"/>
    </row>
    <row r="221" ht="15">
      <c r="D221" s="85"/>
    </row>
    <row r="222" ht="15">
      <c r="D222" s="85"/>
    </row>
    <row r="223" ht="15">
      <c r="D223" s="85"/>
    </row>
    <row r="224" ht="15">
      <c r="D224" s="85"/>
    </row>
    <row r="225" ht="15">
      <c r="D225" s="85"/>
    </row>
    <row r="226" ht="15">
      <c r="D226" s="85"/>
    </row>
    <row r="227" ht="15">
      <c r="D227" s="85"/>
    </row>
    <row r="228" ht="15">
      <c r="D228" s="85"/>
    </row>
    <row r="229" ht="15">
      <c r="D229" s="85"/>
    </row>
    <row r="230" ht="15">
      <c r="D230" s="85"/>
    </row>
    <row r="231" ht="15">
      <c r="D231" s="85"/>
    </row>
    <row r="232" ht="15">
      <c r="D232" s="85"/>
    </row>
    <row r="233" ht="15">
      <c r="D233" s="85"/>
    </row>
    <row r="234" ht="15">
      <c r="D234" s="85"/>
    </row>
    <row r="235" ht="15">
      <c r="D235" s="85"/>
    </row>
    <row r="236" ht="15">
      <c r="D236" s="85"/>
    </row>
    <row r="237" ht="15">
      <c r="D237" s="85"/>
    </row>
    <row r="238" ht="15">
      <c r="D238" s="85"/>
    </row>
    <row r="239" ht="15">
      <c r="D239" s="85"/>
    </row>
    <row r="240" ht="15">
      <c r="D240" s="85"/>
    </row>
    <row r="241" ht="15">
      <c r="D241" s="85"/>
    </row>
    <row r="242" ht="15">
      <c r="D242" s="85"/>
    </row>
    <row r="243" ht="15">
      <c r="D243" s="85"/>
    </row>
    <row r="244" ht="15">
      <c r="D244" s="85"/>
    </row>
    <row r="245" ht="15">
      <c r="D245" s="85"/>
    </row>
    <row r="246" ht="15">
      <c r="D246" s="85"/>
    </row>
    <row r="247" ht="15">
      <c r="D247" s="85"/>
    </row>
    <row r="248" ht="15">
      <c r="D248" s="85"/>
    </row>
    <row r="249" ht="15">
      <c r="D249" s="85"/>
    </row>
    <row r="250" ht="15">
      <c r="D250" s="85"/>
    </row>
    <row r="251" ht="15">
      <c r="D251" s="85"/>
    </row>
    <row r="252" ht="15">
      <c r="D252" s="85"/>
    </row>
    <row r="253" ht="15">
      <c r="D253" s="85"/>
    </row>
    <row r="254" ht="15">
      <c r="D254" s="85"/>
    </row>
    <row r="255" ht="15">
      <c r="D255" s="85"/>
    </row>
    <row r="256" ht="15">
      <c r="D256" s="85"/>
    </row>
    <row r="257" ht="15">
      <c r="D257" s="85"/>
    </row>
    <row r="258" ht="15">
      <c r="D258" s="85"/>
    </row>
    <row r="259" ht="15">
      <c r="D259" s="85"/>
    </row>
    <row r="260" ht="15">
      <c r="D260" s="85"/>
    </row>
    <row r="261" ht="15">
      <c r="D261" s="85"/>
    </row>
    <row r="262" ht="15">
      <c r="D262" s="85"/>
    </row>
    <row r="263" ht="15">
      <c r="D263" s="85"/>
    </row>
    <row r="264" ht="15">
      <c r="D264" s="85"/>
    </row>
    <row r="265" ht="15">
      <c r="D265" s="85"/>
    </row>
    <row r="266" ht="15">
      <c r="D266" s="85"/>
    </row>
    <row r="267" ht="15">
      <c r="D267" s="85"/>
    </row>
    <row r="268" ht="15">
      <c r="D268" s="85"/>
    </row>
    <row r="269" ht="15">
      <c r="D269" s="85"/>
    </row>
    <row r="270" ht="15">
      <c r="D270" s="85"/>
    </row>
    <row r="271" ht="15">
      <c r="D271" s="85"/>
    </row>
    <row r="272" ht="15">
      <c r="D272" s="85"/>
    </row>
    <row r="273" ht="15">
      <c r="D273" s="85"/>
    </row>
    <row r="274" ht="15">
      <c r="D274" s="85"/>
    </row>
    <row r="275" ht="15">
      <c r="D275" s="85"/>
    </row>
    <row r="276" ht="15">
      <c r="D276" s="85"/>
    </row>
    <row r="277" ht="15">
      <c r="D277" s="85"/>
    </row>
    <row r="278" ht="15">
      <c r="D278" s="85"/>
    </row>
    <row r="279" ht="15">
      <c r="D279" s="85"/>
    </row>
    <row r="280" ht="15">
      <c r="D280" s="85"/>
    </row>
    <row r="281" ht="15">
      <c r="D281" s="85"/>
    </row>
    <row r="282" ht="15">
      <c r="D282" s="85"/>
    </row>
    <row r="283" ht="15">
      <c r="D283" s="85"/>
    </row>
    <row r="284" ht="15">
      <c r="D284" s="85"/>
    </row>
    <row r="285" ht="15">
      <c r="D285" s="85"/>
    </row>
    <row r="286" ht="15">
      <c r="D286" s="85"/>
    </row>
    <row r="287" ht="15">
      <c r="D287" s="85"/>
    </row>
    <row r="288" ht="15">
      <c r="D288" s="85"/>
    </row>
    <row r="289" ht="15">
      <c r="D289" s="85"/>
    </row>
    <row r="290" ht="15">
      <c r="D290" s="85"/>
    </row>
    <row r="291" ht="15">
      <c r="D291" s="85"/>
    </row>
    <row r="292" ht="15">
      <c r="D292" s="85"/>
    </row>
    <row r="293" ht="15">
      <c r="D293" s="85"/>
    </row>
    <row r="294" ht="15">
      <c r="D294" s="85"/>
    </row>
    <row r="295" ht="15">
      <c r="D295" s="85"/>
    </row>
    <row r="296" ht="15">
      <c r="D296" s="85"/>
    </row>
    <row r="297" ht="15">
      <c r="D297" s="85"/>
    </row>
    <row r="298" ht="15">
      <c r="D298" s="85"/>
    </row>
    <row r="299" ht="15">
      <c r="D299" s="85"/>
    </row>
    <row r="300" ht="15">
      <c r="D300" s="85"/>
    </row>
    <row r="301" ht="15">
      <c r="D301" s="85"/>
    </row>
    <row r="302" ht="15">
      <c r="D302" s="85"/>
    </row>
    <row r="303" ht="15">
      <c r="D303" s="85"/>
    </row>
    <row r="304" ht="15">
      <c r="D304" s="85"/>
    </row>
    <row r="305" ht="15">
      <c r="D305" s="85"/>
    </row>
    <row r="306" ht="15">
      <c r="D306" s="85"/>
    </row>
    <row r="307" ht="15">
      <c r="D307" s="85"/>
    </row>
    <row r="308" ht="15">
      <c r="D308" s="85"/>
    </row>
    <row r="309" ht="15">
      <c r="D309" s="85"/>
    </row>
    <row r="310" ht="15">
      <c r="D310" s="85"/>
    </row>
    <row r="311" ht="15">
      <c r="D311" s="85"/>
    </row>
    <row r="312" ht="15">
      <c r="D312" s="85"/>
    </row>
    <row r="313" ht="15">
      <c r="D313" s="85"/>
    </row>
    <row r="314" ht="15">
      <c r="D314" s="85"/>
    </row>
    <row r="315" ht="15">
      <c r="D315" s="85"/>
    </row>
    <row r="316" ht="15">
      <c r="D316" s="85"/>
    </row>
    <row r="317" ht="15">
      <c r="D317" s="85"/>
    </row>
    <row r="318" ht="15">
      <c r="D318" s="85"/>
    </row>
    <row r="319" ht="15">
      <c r="D319" s="85"/>
    </row>
    <row r="320" ht="15">
      <c r="D320" s="85"/>
    </row>
    <row r="321" ht="15">
      <c r="D321" s="85"/>
    </row>
    <row r="322" ht="15">
      <c r="D322" s="85"/>
    </row>
    <row r="323" ht="15">
      <c r="D323" s="85"/>
    </row>
    <row r="324" ht="15">
      <c r="D324" s="85"/>
    </row>
    <row r="325" ht="15">
      <c r="D325" s="85"/>
    </row>
    <row r="326" ht="15">
      <c r="D326" s="85"/>
    </row>
    <row r="327" ht="15">
      <c r="D327" s="85"/>
    </row>
    <row r="328" ht="15">
      <c r="D328" s="85"/>
    </row>
    <row r="329" ht="15">
      <c r="D329" s="85"/>
    </row>
    <row r="330" ht="15">
      <c r="D330" s="85"/>
    </row>
    <row r="331" ht="15">
      <c r="D331" s="85"/>
    </row>
    <row r="332" ht="15">
      <c r="D332" s="85"/>
    </row>
    <row r="333" ht="15">
      <c r="D333" s="85"/>
    </row>
    <row r="334" ht="15">
      <c r="D334" s="85"/>
    </row>
    <row r="335" ht="15">
      <c r="D335" s="85"/>
    </row>
    <row r="336" ht="15">
      <c r="D336" s="85"/>
    </row>
    <row r="337" ht="15">
      <c r="D337" s="85"/>
    </row>
    <row r="338" ht="15">
      <c r="D338" s="85"/>
    </row>
    <row r="339" ht="15">
      <c r="D339" s="85"/>
    </row>
    <row r="340" ht="15">
      <c r="D340" s="85"/>
    </row>
    <row r="341" ht="15">
      <c r="D341" s="85"/>
    </row>
    <row r="342" ht="15">
      <c r="D342" s="85"/>
    </row>
    <row r="343" ht="15">
      <c r="D343" s="85"/>
    </row>
    <row r="344" ht="15">
      <c r="D344" s="85"/>
    </row>
    <row r="345" ht="15">
      <c r="D345" s="85"/>
    </row>
    <row r="346" ht="15">
      <c r="D346" s="85"/>
    </row>
    <row r="347" ht="15">
      <c r="D347" s="85"/>
    </row>
    <row r="348" ht="15">
      <c r="D348" s="85"/>
    </row>
    <row r="349" ht="15">
      <c r="D349" s="85"/>
    </row>
    <row r="350" ht="15">
      <c r="D350" s="85"/>
    </row>
    <row r="351" ht="15">
      <c r="D351" s="85"/>
    </row>
    <row r="352" ht="15">
      <c r="D352" s="85"/>
    </row>
    <row r="353" ht="15">
      <c r="D353" s="85"/>
    </row>
    <row r="354" ht="15">
      <c r="D354" s="85"/>
    </row>
    <row r="355" ht="15">
      <c r="D355" s="85"/>
    </row>
    <row r="356" ht="15">
      <c r="D356" s="85"/>
    </row>
    <row r="357" ht="15">
      <c r="D357" s="85"/>
    </row>
    <row r="358" ht="15">
      <c r="D358" s="85"/>
    </row>
    <row r="359" ht="15">
      <c r="D359" s="85"/>
    </row>
    <row r="360" ht="15">
      <c r="D360" s="85"/>
    </row>
    <row r="361" ht="15">
      <c r="D361" s="85"/>
    </row>
    <row r="362" ht="15">
      <c r="D362" s="85"/>
    </row>
    <row r="363" ht="15">
      <c r="D363" s="85"/>
    </row>
    <row r="364" ht="15">
      <c r="D364" s="85"/>
    </row>
    <row r="365" ht="15">
      <c r="D365" s="85"/>
    </row>
    <row r="366" ht="15">
      <c r="D366" s="85"/>
    </row>
    <row r="367" ht="15">
      <c r="D367" s="85"/>
    </row>
    <row r="368" ht="15">
      <c r="D368" s="85"/>
    </row>
    <row r="369" ht="15">
      <c r="D369" s="85"/>
    </row>
    <row r="370" ht="15">
      <c r="D370" s="85"/>
    </row>
    <row r="371" ht="15">
      <c r="D371" s="85"/>
    </row>
    <row r="372" ht="15">
      <c r="D372" s="85"/>
    </row>
    <row r="373" ht="15">
      <c r="D373" s="85"/>
    </row>
    <row r="374" ht="15">
      <c r="D374" s="85"/>
    </row>
    <row r="375" ht="15">
      <c r="D375" s="85"/>
    </row>
    <row r="376" ht="15">
      <c r="D376" s="85"/>
    </row>
    <row r="377" ht="15">
      <c r="D377" s="85"/>
    </row>
    <row r="378" ht="15">
      <c r="D378" s="85"/>
    </row>
    <row r="379" ht="15">
      <c r="D379" s="85"/>
    </row>
    <row r="380" ht="15">
      <c r="D380" s="85"/>
    </row>
    <row r="381" ht="15">
      <c r="D381" s="85"/>
    </row>
    <row r="382" ht="15">
      <c r="D382" s="85"/>
    </row>
    <row r="383" ht="15">
      <c r="D383" s="85"/>
    </row>
    <row r="384" ht="15">
      <c r="D384" s="85"/>
    </row>
    <row r="385" ht="15">
      <c r="D385" s="85"/>
    </row>
    <row r="386" ht="15">
      <c r="D386" s="85"/>
    </row>
    <row r="387" ht="15">
      <c r="D387" s="85"/>
    </row>
    <row r="388" ht="15">
      <c r="D388" s="85"/>
    </row>
    <row r="389" ht="15">
      <c r="D389" s="85"/>
    </row>
    <row r="390" ht="15">
      <c r="D390" s="85"/>
    </row>
    <row r="391" ht="15">
      <c r="D391" s="85"/>
    </row>
    <row r="392" ht="15">
      <c r="D392" s="85"/>
    </row>
    <row r="393" ht="15">
      <c r="D393" s="85"/>
    </row>
    <row r="394" ht="15">
      <c r="D394" s="85"/>
    </row>
    <row r="395" ht="15">
      <c r="D395" s="85"/>
    </row>
    <row r="396" ht="15">
      <c r="D396" s="85"/>
    </row>
    <row r="397" ht="15">
      <c r="D397" s="85"/>
    </row>
    <row r="398" ht="15">
      <c r="D398" s="85"/>
    </row>
    <row r="399" ht="15">
      <c r="D399" s="85"/>
    </row>
    <row r="400" ht="15">
      <c r="D400" s="85"/>
    </row>
    <row r="401" ht="15">
      <c r="D401" s="85"/>
    </row>
    <row r="402" ht="15">
      <c r="D402" s="85"/>
    </row>
    <row r="403" ht="15">
      <c r="D403" s="85"/>
    </row>
    <row r="404" ht="15">
      <c r="D404" s="85"/>
    </row>
    <row r="405" ht="15">
      <c r="D405" s="85"/>
    </row>
    <row r="406" ht="15">
      <c r="D406" s="85"/>
    </row>
    <row r="407" ht="15">
      <c r="D407" s="85"/>
    </row>
    <row r="408" ht="15">
      <c r="D408" s="85"/>
    </row>
    <row r="409" ht="15">
      <c r="D409" s="85"/>
    </row>
    <row r="410" ht="15">
      <c r="D410" s="85"/>
    </row>
    <row r="411" ht="15">
      <c r="D411" s="85"/>
    </row>
    <row r="412" ht="15">
      <c r="D412" s="85"/>
    </row>
    <row r="413" ht="15">
      <c r="D413" s="85"/>
    </row>
    <row r="414" ht="15">
      <c r="D414" s="85"/>
    </row>
    <row r="415" ht="15">
      <c r="D415" s="85"/>
    </row>
    <row r="416" ht="15">
      <c r="D416" s="85"/>
    </row>
    <row r="417" ht="15">
      <c r="D417" s="85"/>
    </row>
    <row r="418" ht="15">
      <c r="D418" s="85"/>
    </row>
    <row r="419" ht="15">
      <c r="D419" s="85"/>
    </row>
    <row r="420" ht="15">
      <c r="D420" s="85"/>
    </row>
    <row r="421" ht="15">
      <c r="D421" s="85"/>
    </row>
    <row r="422" ht="15">
      <c r="D422" s="85"/>
    </row>
    <row r="423" ht="15">
      <c r="D423" s="85"/>
    </row>
    <row r="424" ht="15">
      <c r="D424" s="85"/>
    </row>
    <row r="425" ht="15">
      <c r="D425" s="85"/>
    </row>
    <row r="426" ht="15">
      <c r="D426" s="85"/>
    </row>
    <row r="427" ht="15">
      <c r="D427" s="85"/>
    </row>
    <row r="428" ht="15">
      <c r="D428" s="85"/>
    </row>
    <row r="429" ht="15">
      <c r="D429" s="85"/>
    </row>
    <row r="430" ht="15">
      <c r="D430" s="85"/>
    </row>
    <row r="431" ht="15">
      <c r="D431" s="85"/>
    </row>
    <row r="432" ht="15">
      <c r="D432" s="85"/>
    </row>
    <row r="433" ht="15">
      <c r="D433" s="85"/>
    </row>
    <row r="434" ht="15">
      <c r="D434" s="85"/>
    </row>
    <row r="435" ht="15">
      <c r="D435" s="85"/>
    </row>
    <row r="436" ht="15">
      <c r="D436" s="85"/>
    </row>
    <row r="437" ht="15">
      <c r="D437" s="85"/>
    </row>
    <row r="438" ht="15">
      <c r="D438" s="85"/>
    </row>
    <row r="439" ht="15">
      <c r="D439" s="85"/>
    </row>
    <row r="440" ht="15">
      <c r="D440" s="85"/>
    </row>
    <row r="441" ht="15">
      <c r="D441" s="85"/>
    </row>
    <row r="442" ht="15">
      <c r="D442" s="85"/>
    </row>
    <row r="443" ht="15">
      <c r="D443" s="85"/>
    </row>
    <row r="444" ht="15">
      <c r="D444" s="85"/>
    </row>
    <row r="445" ht="15">
      <c r="D445" s="85"/>
    </row>
    <row r="446" ht="15">
      <c r="D446" s="85"/>
    </row>
    <row r="447" ht="15">
      <c r="D447" s="85"/>
    </row>
    <row r="448" ht="15">
      <c r="D448" s="85"/>
    </row>
    <row r="449" ht="15">
      <c r="D449" s="85"/>
    </row>
    <row r="450" ht="15">
      <c r="D450" s="85"/>
    </row>
    <row r="451" ht="15">
      <c r="D451" s="85"/>
    </row>
    <row r="452" ht="15">
      <c r="D452" s="85"/>
    </row>
    <row r="453" ht="15">
      <c r="D453" s="85"/>
    </row>
    <row r="454" ht="15">
      <c r="D454" s="85"/>
    </row>
    <row r="455" ht="15">
      <c r="D455" s="85"/>
    </row>
    <row r="456" ht="15">
      <c r="D456" s="85"/>
    </row>
    <row r="457" ht="15">
      <c r="D457" s="85"/>
    </row>
    <row r="458" ht="15">
      <c r="D458" s="85"/>
    </row>
    <row r="459" ht="15">
      <c r="D459" s="85"/>
    </row>
    <row r="460" ht="15">
      <c r="D460" s="85"/>
    </row>
    <row r="461" ht="15">
      <c r="D461" s="85"/>
    </row>
    <row r="462" ht="15">
      <c r="D462" s="85"/>
    </row>
    <row r="463" ht="15">
      <c r="D463" s="85"/>
    </row>
    <row r="464" ht="15">
      <c r="D464" s="85"/>
    </row>
    <row r="465" ht="15">
      <c r="D465" s="85"/>
    </row>
    <row r="466" ht="15">
      <c r="D466" s="85"/>
    </row>
    <row r="467" ht="15">
      <c r="D467" s="85"/>
    </row>
    <row r="468" ht="15">
      <c r="D468" s="85"/>
    </row>
    <row r="469" ht="15">
      <c r="D469" s="85"/>
    </row>
    <row r="470" ht="15">
      <c r="D470" s="85"/>
    </row>
    <row r="471" ht="15">
      <c r="D471" s="85"/>
    </row>
    <row r="472" ht="15">
      <c r="D472" s="85"/>
    </row>
    <row r="473" ht="15">
      <c r="D473" s="85"/>
    </row>
    <row r="474" ht="15">
      <c r="D474" s="85"/>
    </row>
    <row r="475" ht="15">
      <c r="D475" s="85"/>
    </row>
    <row r="476" ht="15">
      <c r="D476" s="85"/>
    </row>
    <row r="477" ht="15">
      <c r="D477" s="85"/>
    </row>
    <row r="478" ht="15">
      <c r="D478" s="85"/>
    </row>
    <row r="479" ht="15">
      <c r="D479" s="85"/>
    </row>
    <row r="480" ht="15">
      <c r="D480" s="85"/>
    </row>
    <row r="481" ht="15">
      <c r="D481" s="85"/>
    </row>
    <row r="482" ht="15">
      <c r="D482" s="85"/>
    </row>
    <row r="483" ht="15">
      <c r="D483" s="85"/>
    </row>
    <row r="484" ht="15">
      <c r="D484" s="85"/>
    </row>
    <row r="485" ht="15">
      <c r="D485" s="85"/>
    </row>
    <row r="486" ht="15">
      <c r="D486" s="85"/>
    </row>
    <row r="487" ht="15">
      <c r="D487" s="85"/>
    </row>
    <row r="488" ht="15">
      <c r="D488" s="85"/>
    </row>
    <row r="489" ht="15">
      <c r="D489" s="85"/>
    </row>
    <row r="490" ht="15">
      <c r="D490" s="85"/>
    </row>
    <row r="491" ht="15">
      <c r="D491" s="85"/>
    </row>
    <row r="492" ht="15">
      <c r="D492" s="85"/>
    </row>
    <row r="493" ht="15">
      <c r="D493" s="85"/>
    </row>
    <row r="494" ht="15">
      <c r="D494" s="85"/>
    </row>
    <row r="495" ht="15">
      <c r="D495" s="85"/>
    </row>
    <row r="496" ht="15">
      <c r="D496" s="85"/>
    </row>
    <row r="497" ht="15">
      <c r="D497" s="85"/>
    </row>
    <row r="498" ht="15">
      <c r="D498" s="85"/>
    </row>
    <row r="499" ht="15">
      <c r="D499" s="85"/>
    </row>
    <row r="500" ht="15">
      <c r="D500" s="85"/>
    </row>
    <row r="501" ht="15">
      <c r="D501" s="85"/>
    </row>
    <row r="502" ht="15">
      <c r="D502" s="85"/>
    </row>
    <row r="503" ht="15">
      <c r="D503" s="85"/>
    </row>
    <row r="504" ht="15">
      <c r="D504" s="85"/>
    </row>
    <row r="505" ht="15">
      <c r="D505" s="85"/>
    </row>
    <row r="506" ht="15">
      <c r="D506" s="85"/>
    </row>
    <row r="507" ht="15">
      <c r="D507" s="85"/>
    </row>
    <row r="508" ht="15">
      <c r="D508" s="85"/>
    </row>
    <row r="509" ht="15">
      <c r="D509" s="85"/>
    </row>
    <row r="510" ht="15">
      <c r="D510" s="85"/>
    </row>
    <row r="511" ht="15">
      <c r="D511" s="85"/>
    </row>
    <row r="512" ht="15">
      <c r="D512" s="85"/>
    </row>
    <row r="513" ht="15">
      <c r="D513" s="85"/>
    </row>
    <row r="514" ht="15">
      <c r="D514" s="85"/>
    </row>
    <row r="515" ht="15">
      <c r="D515" s="85"/>
    </row>
    <row r="516" ht="15">
      <c r="D516" s="85"/>
    </row>
    <row r="517" ht="15">
      <c r="D517" s="85"/>
    </row>
    <row r="518" ht="15">
      <c r="D518" s="85"/>
    </row>
    <row r="519" ht="15">
      <c r="D519" s="85"/>
    </row>
    <row r="520" ht="15">
      <c r="D520" s="85"/>
    </row>
    <row r="521" ht="15">
      <c r="D521" s="85"/>
    </row>
    <row r="522" ht="15">
      <c r="D522" s="85"/>
    </row>
    <row r="523" ht="15">
      <c r="D523" s="85"/>
    </row>
    <row r="524" ht="15">
      <c r="D524" s="85"/>
    </row>
    <row r="525" ht="15">
      <c r="D525" s="85"/>
    </row>
    <row r="526" ht="15">
      <c r="D526" s="85"/>
    </row>
    <row r="527" ht="15">
      <c r="D527" s="85"/>
    </row>
    <row r="528" ht="15">
      <c r="D528" s="85"/>
    </row>
    <row r="529" ht="15">
      <c r="D529" s="85"/>
    </row>
    <row r="530" ht="15">
      <c r="D530" s="85"/>
    </row>
    <row r="531" ht="15">
      <c r="D531" s="85"/>
    </row>
    <row r="532" ht="15">
      <c r="D532" s="85"/>
    </row>
    <row r="533" ht="15">
      <c r="D533" s="85"/>
    </row>
    <row r="534" ht="15">
      <c r="D534" s="85"/>
    </row>
    <row r="535" ht="15">
      <c r="D535" s="85"/>
    </row>
    <row r="536" ht="15">
      <c r="D536" s="85"/>
    </row>
    <row r="537" ht="15">
      <c r="D537" s="85"/>
    </row>
    <row r="538" ht="15">
      <c r="D538" s="85"/>
    </row>
    <row r="539" ht="15">
      <c r="D539" s="85"/>
    </row>
    <row r="540" ht="15">
      <c r="D540" s="85"/>
    </row>
    <row r="541" ht="15">
      <c r="D541" s="85"/>
    </row>
    <row r="542" ht="15">
      <c r="D542" s="85"/>
    </row>
    <row r="543" ht="15">
      <c r="D543" s="85"/>
    </row>
    <row r="544" ht="15">
      <c r="D544" s="85"/>
    </row>
    <row r="545" ht="15">
      <c r="D545" s="85"/>
    </row>
    <row r="546" ht="15">
      <c r="D546" s="85"/>
    </row>
    <row r="547" ht="15">
      <c r="D547" s="85"/>
    </row>
    <row r="548" ht="15">
      <c r="D548" s="85"/>
    </row>
    <row r="549" ht="15">
      <c r="D549" s="85"/>
    </row>
    <row r="550" ht="15">
      <c r="D550" s="85"/>
    </row>
    <row r="551" ht="15">
      <c r="D551" s="85"/>
    </row>
    <row r="552" ht="15">
      <c r="D552" s="85"/>
    </row>
    <row r="553" ht="15">
      <c r="D553" s="85"/>
    </row>
    <row r="554" ht="15">
      <c r="D554" s="85"/>
    </row>
    <row r="555" ht="15">
      <c r="D555" s="85"/>
    </row>
    <row r="556" ht="15">
      <c r="D556" s="85"/>
    </row>
    <row r="557" ht="15">
      <c r="D557" s="85"/>
    </row>
    <row r="558" ht="15">
      <c r="D558" s="85"/>
    </row>
    <row r="559" ht="15">
      <c r="D559" s="85"/>
    </row>
    <row r="560" ht="15">
      <c r="D560" s="85"/>
    </row>
    <row r="561" ht="15">
      <c r="D561" s="85"/>
    </row>
    <row r="562" ht="15">
      <c r="D562" s="85"/>
    </row>
    <row r="563" ht="15">
      <c r="D563" s="85"/>
    </row>
    <row r="564" ht="15">
      <c r="D564" s="85"/>
    </row>
    <row r="565" ht="15">
      <c r="D565" s="85"/>
    </row>
    <row r="566" ht="15">
      <c r="D566" s="85"/>
    </row>
    <row r="567" ht="15">
      <c r="D567" s="85"/>
    </row>
    <row r="568" ht="15">
      <c r="D568" s="85"/>
    </row>
    <row r="569" ht="15">
      <c r="D569" s="85"/>
    </row>
    <row r="570" ht="15">
      <c r="D570" s="85"/>
    </row>
    <row r="571" ht="15">
      <c r="D571" s="85"/>
    </row>
    <row r="572" ht="15">
      <c r="D572" s="85"/>
    </row>
    <row r="573" ht="15">
      <c r="D573" s="85"/>
    </row>
    <row r="574" ht="15">
      <c r="D574" s="85"/>
    </row>
    <row r="575" ht="15">
      <c r="D575" s="85"/>
    </row>
    <row r="576" ht="15">
      <c r="D576" s="85"/>
    </row>
    <row r="577" ht="15">
      <c r="D577" s="85"/>
    </row>
    <row r="578" ht="15">
      <c r="D578" s="85"/>
    </row>
    <row r="579" ht="15">
      <c r="D579" s="85"/>
    </row>
    <row r="580" ht="15">
      <c r="D580" s="85"/>
    </row>
    <row r="581" ht="15">
      <c r="D581" s="85"/>
    </row>
    <row r="582" ht="15">
      <c r="D582" s="85"/>
    </row>
    <row r="583" ht="15">
      <c r="D583" s="85"/>
    </row>
    <row r="584" ht="15">
      <c r="D584" s="85"/>
    </row>
    <row r="585" ht="15">
      <c r="D585" s="85"/>
    </row>
    <row r="586" ht="15">
      <c r="D586" s="85"/>
    </row>
    <row r="587" ht="15">
      <c r="D587" s="85"/>
    </row>
    <row r="588" ht="15">
      <c r="D588" s="85"/>
    </row>
    <row r="589" ht="15">
      <c r="D589" s="85"/>
    </row>
    <row r="590" ht="15">
      <c r="D590" s="85"/>
    </row>
    <row r="591" ht="15">
      <c r="D591" s="85"/>
    </row>
    <row r="592" ht="15">
      <c r="D592" s="85"/>
    </row>
    <row r="593" ht="15">
      <c r="D593" s="85"/>
    </row>
    <row r="594" ht="15">
      <c r="D594" s="85"/>
    </row>
    <row r="595" ht="15">
      <c r="D595" s="85"/>
    </row>
    <row r="596" ht="15">
      <c r="D596" s="85"/>
    </row>
    <row r="597" ht="15">
      <c r="D597" s="85"/>
    </row>
    <row r="598" ht="15">
      <c r="D598" s="85"/>
    </row>
    <row r="599" ht="15">
      <c r="D599" s="85"/>
    </row>
    <row r="600" ht="15">
      <c r="D600" s="85"/>
    </row>
    <row r="601" ht="15">
      <c r="D601" s="85"/>
    </row>
    <row r="602" ht="15">
      <c r="D602" s="85"/>
    </row>
    <row r="603" ht="15">
      <c r="D603" s="85"/>
    </row>
    <row r="604" ht="15">
      <c r="D604" s="85"/>
    </row>
    <row r="605" ht="15">
      <c r="D605" s="85"/>
    </row>
    <row r="606" ht="15">
      <c r="D606" s="85"/>
    </row>
    <row r="607" ht="15">
      <c r="D607" s="85"/>
    </row>
    <row r="608" ht="15">
      <c r="D608" s="85"/>
    </row>
    <row r="609" ht="15">
      <c r="D609" s="85"/>
    </row>
    <row r="610" ht="15">
      <c r="D610" s="85"/>
    </row>
    <row r="611" ht="15">
      <c r="D611" s="85"/>
    </row>
    <row r="612" ht="15">
      <c r="D612" s="85"/>
    </row>
    <row r="613" ht="15">
      <c r="D613" s="85"/>
    </row>
    <row r="614" ht="15">
      <c r="D614" s="85"/>
    </row>
    <row r="615" ht="15">
      <c r="D615" s="85"/>
    </row>
    <row r="616" ht="15">
      <c r="D616" s="85"/>
    </row>
    <row r="617" ht="15">
      <c r="D617" s="85"/>
    </row>
    <row r="618" ht="15">
      <c r="D618" s="85"/>
    </row>
    <row r="619" ht="15">
      <c r="D619" s="85"/>
    </row>
    <row r="620" ht="15">
      <c r="D620" s="85"/>
    </row>
    <row r="621" ht="15">
      <c r="D621" s="85"/>
    </row>
    <row r="622" ht="15">
      <c r="D622" s="85"/>
    </row>
    <row r="623" ht="15">
      <c r="D623" s="85"/>
    </row>
    <row r="624" ht="15">
      <c r="D624" s="85"/>
    </row>
    <row r="625" ht="15">
      <c r="D625" s="85"/>
    </row>
    <row r="626" ht="15">
      <c r="D626" s="85"/>
    </row>
    <row r="627" ht="15">
      <c r="D627" s="85"/>
    </row>
    <row r="628" ht="15">
      <c r="D628" s="85"/>
    </row>
    <row r="629" ht="15">
      <c r="D629" s="85"/>
    </row>
    <row r="630" ht="15">
      <c r="D630" s="85"/>
    </row>
    <row r="631" ht="15">
      <c r="D631" s="85"/>
    </row>
    <row r="632" ht="15">
      <c r="D632" s="85"/>
    </row>
    <row r="633" ht="15">
      <c r="D633" s="85"/>
    </row>
    <row r="634" ht="15">
      <c r="D634" s="85"/>
    </row>
    <row r="635" ht="15">
      <c r="D635" s="85"/>
    </row>
    <row r="636" ht="15">
      <c r="D636" s="85"/>
    </row>
    <row r="637" ht="15">
      <c r="D637" s="85"/>
    </row>
    <row r="638" ht="15">
      <c r="D638" s="85"/>
    </row>
    <row r="639" ht="15">
      <c r="D639" s="85"/>
    </row>
    <row r="640" ht="15">
      <c r="D640" s="85"/>
    </row>
    <row r="641" ht="15">
      <c r="D641" s="85"/>
    </row>
    <row r="642" ht="15">
      <c r="D642" s="85"/>
    </row>
    <row r="643" ht="15">
      <c r="D643" s="85"/>
    </row>
    <row r="644" ht="15">
      <c r="D644" s="85"/>
    </row>
    <row r="645" ht="15">
      <c r="D645" s="85"/>
    </row>
    <row r="646" ht="15">
      <c r="D646" s="85"/>
    </row>
    <row r="647" ht="15">
      <c r="D647" s="85"/>
    </row>
    <row r="648" ht="15">
      <c r="D648" s="85"/>
    </row>
    <row r="649" ht="15">
      <c r="D649" s="85"/>
    </row>
    <row r="650" ht="15">
      <c r="D650" s="85"/>
    </row>
    <row r="651" ht="15">
      <c r="D651" s="85"/>
    </row>
    <row r="652" ht="15">
      <c r="D652" s="85"/>
    </row>
    <row r="653" ht="15">
      <c r="D653" s="85"/>
    </row>
    <row r="654" ht="15">
      <c r="D654" s="85"/>
    </row>
    <row r="655" ht="15">
      <c r="D655" s="85"/>
    </row>
    <row r="656" ht="15">
      <c r="D656" s="85"/>
    </row>
    <row r="657" ht="15">
      <c r="D657" s="85"/>
    </row>
    <row r="658" ht="15">
      <c r="D658" s="85"/>
    </row>
    <row r="659" ht="15">
      <c r="D659" s="85"/>
    </row>
    <row r="660" ht="15">
      <c r="D660" s="85"/>
    </row>
    <row r="661" ht="15">
      <c r="D661" s="85"/>
    </row>
    <row r="662" ht="15">
      <c r="D662" s="85"/>
    </row>
    <row r="663" ht="15">
      <c r="D663" s="85"/>
    </row>
    <row r="664" ht="15">
      <c r="D664" s="85"/>
    </row>
    <row r="665" ht="15">
      <c r="D665" s="85"/>
    </row>
    <row r="666" ht="15">
      <c r="D666" s="85"/>
    </row>
    <row r="667" ht="15">
      <c r="D667" s="85"/>
    </row>
    <row r="668" ht="15">
      <c r="D668" s="85"/>
    </row>
    <row r="669" ht="15">
      <c r="D669" s="85"/>
    </row>
    <row r="670" ht="15">
      <c r="D670" s="85"/>
    </row>
    <row r="671" ht="15">
      <c r="D671" s="85"/>
    </row>
    <row r="672" ht="15">
      <c r="D672" s="85"/>
    </row>
    <row r="673" ht="15">
      <c r="D673" s="85"/>
    </row>
    <row r="674" ht="15">
      <c r="D674" s="85"/>
    </row>
    <row r="675" ht="15">
      <c r="D675" s="85"/>
    </row>
    <row r="676" ht="15">
      <c r="D676" s="85"/>
    </row>
    <row r="677" ht="15">
      <c r="D677" s="85"/>
    </row>
    <row r="678" ht="15">
      <c r="D678" s="85"/>
    </row>
    <row r="679" ht="15">
      <c r="D679" s="85"/>
    </row>
    <row r="680" ht="15">
      <c r="D680" s="85"/>
    </row>
    <row r="681" ht="15">
      <c r="D681" s="85"/>
    </row>
    <row r="682" ht="15">
      <c r="D682" s="85"/>
    </row>
    <row r="683" ht="15">
      <c r="D683" s="85"/>
    </row>
    <row r="684" ht="15">
      <c r="D684" s="85"/>
    </row>
    <row r="685" ht="15">
      <c r="D685" s="85"/>
    </row>
    <row r="686" ht="15">
      <c r="D686" s="85"/>
    </row>
    <row r="687" ht="15">
      <c r="D687" s="85"/>
    </row>
    <row r="688" ht="15">
      <c r="D688" s="85"/>
    </row>
    <row r="689" ht="15">
      <c r="D689" s="85"/>
    </row>
    <row r="690" ht="15">
      <c r="D690" s="85"/>
    </row>
    <row r="691" ht="15">
      <c r="D691" s="85"/>
    </row>
    <row r="692" ht="15">
      <c r="D692" s="85"/>
    </row>
    <row r="693" ht="15">
      <c r="D693" s="85"/>
    </row>
    <row r="694" ht="15">
      <c r="D694" s="85"/>
    </row>
    <row r="695" ht="15">
      <c r="D695" s="85"/>
    </row>
    <row r="696" ht="15">
      <c r="D696" s="85"/>
    </row>
    <row r="697" ht="15">
      <c r="D697" s="85"/>
    </row>
    <row r="698" ht="15">
      <c r="D698" s="85"/>
    </row>
    <row r="699" ht="15">
      <c r="D699" s="85"/>
    </row>
    <row r="700" ht="15">
      <c r="D700" s="85"/>
    </row>
    <row r="701" ht="15">
      <c r="D701" s="85"/>
    </row>
    <row r="702" ht="15">
      <c r="D702" s="85"/>
    </row>
    <row r="703" ht="15">
      <c r="D703" s="85"/>
    </row>
    <row r="704" ht="15">
      <c r="D704" s="85"/>
    </row>
    <row r="705" ht="15">
      <c r="D705" s="85"/>
    </row>
    <row r="706" ht="15">
      <c r="D706" s="85"/>
    </row>
    <row r="707" ht="15">
      <c r="D707" s="85"/>
    </row>
    <row r="708" ht="15">
      <c r="D708" s="85"/>
    </row>
    <row r="709" ht="15">
      <c r="D709" s="85"/>
    </row>
    <row r="710" ht="15">
      <c r="D710" s="85"/>
    </row>
    <row r="711" ht="15">
      <c r="D711" s="85"/>
    </row>
    <row r="712" ht="15">
      <c r="D712" s="85"/>
    </row>
    <row r="713" ht="15">
      <c r="D713" s="85"/>
    </row>
    <row r="714" ht="15">
      <c r="D714" s="85"/>
    </row>
    <row r="715" ht="15">
      <c r="D715" s="85"/>
    </row>
    <row r="716" ht="15">
      <c r="D716" s="85"/>
    </row>
    <row r="717" ht="15">
      <c r="D717" s="85"/>
    </row>
    <row r="718" ht="15">
      <c r="D718" s="85"/>
    </row>
    <row r="719" ht="15">
      <c r="D719" s="85"/>
    </row>
    <row r="720" ht="15">
      <c r="D720" s="85"/>
    </row>
    <row r="721" ht="15">
      <c r="D721" s="85"/>
    </row>
    <row r="722" ht="15">
      <c r="D722" s="85"/>
    </row>
    <row r="723" ht="15">
      <c r="D723" s="85"/>
    </row>
    <row r="724" ht="15">
      <c r="D724" s="85"/>
    </row>
    <row r="725" ht="15">
      <c r="D725" s="85"/>
    </row>
    <row r="726" ht="15">
      <c r="D726" s="85"/>
    </row>
    <row r="727" ht="15">
      <c r="D727" s="85"/>
    </row>
    <row r="728" ht="15">
      <c r="D728" s="85"/>
    </row>
    <row r="729" ht="15">
      <c r="D729" s="85"/>
    </row>
    <row r="730" ht="15">
      <c r="D730" s="85"/>
    </row>
    <row r="731" ht="15">
      <c r="D731" s="85"/>
    </row>
    <row r="732" ht="15">
      <c r="D732" s="85"/>
    </row>
    <row r="733" ht="15">
      <c r="D733" s="85"/>
    </row>
    <row r="734" ht="15">
      <c r="D734" s="85"/>
    </row>
    <row r="735" ht="15">
      <c r="D735" s="85"/>
    </row>
    <row r="736" ht="15">
      <c r="D736" s="85"/>
    </row>
    <row r="737" ht="15">
      <c r="D737" s="85"/>
    </row>
    <row r="738" ht="15">
      <c r="D738" s="85"/>
    </row>
    <row r="739" ht="15">
      <c r="D739" s="85"/>
    </row>
    <row r="740" ht="15">
      <c r="D740" s="85"/>
    </row>
    <row r="741" ht="15">
      <c r="D741" s="85"/>
    </row>
    <row r="742" ht="15">
      <c r="D742" s="85"/>
    </row>
    <row r="743" ht="15">
      <c r="D743" s="85"/>
    </row>
    <row r="744" ht="15">
      <c r="D744" s="85"/>
    </row>
    <row r="745" ht="15">
      <c r="D745" s="85"/>
    </row>
    <row r="746" ht="15">
      <c r="D746" s="85"/>
    </row>
    <row r="747" ht="15">
      <c r="D747" s="85"/>
    </row>
    <row r="748" ht="15">
      <c r="D748" s="85"/>
    </row>
    <row r="749" ht="15">
      <c r="D749" s="85"/>
    </row>
    <row r="750" ht="15">
      <c r="D750" s="85"/>
    </row>
    <row r="751" ht="15">
      <c r="D751" s="85"/>
    </row>
    <row r="752" ht="15">
      <c r="D752" s="85"/>
    </row>
    <row r="753" ht="15">
      <c r="D753" s="85"/>
    </row>
    <row r="754" ht="15">
      <c r="D754" s="85"/>
    </row>
    <row r="755" ht="15">
      <c r="D755" s="85"/>
    </row>
    <row r="756" ht="15">
      <c r="D756" s="85"/>
    </row>
    <row r="757" ht="15">
      <c r="D757" s="85"/>
    </row>
    <row r="758" ht="15">
      <c r="D758" s="85"/>
    </row>
    <row r="759" ht="15">
      <c r="D759" s="85"/>
    </row>
    <row r="760" ht="15">
      <c r="D760" s="85"/>
    </row>
    <row r="761" ht="15">
      <c r="D761" s="85"/>
    </row>
    <row r="762" ht="15">
      <c r="D762" s="85"/>
    </row>
    <row r="763" ht="15">
      <c r="D763" s="85"/>
    </row>
    <row r="764" ht="15">
      <c r="D764" s="85"/>
    </row>
    <row r="765" ht="15">
      <c r="D765" s="85"/>
    </row>
    <row r="766" ht="15">
      <c r="D766" s="85"/>
    </row>
    <row r="767" ht="15">
      <c r="D767" s="85"/>
    </row>
    <row r="768" ht="15">
      <c r="D768" s="85"/>
    </row>
    <row r="769" ht="15">
      <c r="D769" s="85"/>
    </row>
    <row r="770" ht="15">
      <c r="D770" s="85"/>
    </row>
    <row r="771" ht="15">
      <c r="D771" s="85"/>
    </row>
    <row r="772" ht="15">
      <c r="D772" s="85"/>
    </row>
    <row r="773" ht="15">
      <c r="D773" s="85"/>
    </row>
    <row r="774" ht="15">
      <c r="D774" s="85"/>
    </row>
    <row r="775" ht="15">
      <c r="D775" s="85"/>
    </row>
    <row r="776" ht="15">
      <c r="D776" s="85"/>
    </row>
    <row r="777" ht="15">
      <c r="D777" s="85"/>
    </row>
    <row r="778" ht="15">
      <c r="D778" s="85"/>
    </row>
    <row r="779" ht="15">
      <c r="D779" s="85"/>
    </row>
    <row r="780" ht="15">
      <c r="D780" s="85"/>
    </row>
    <row r="781" ht="15">
      <c r="D781" s="85"/>
    </row>
    <row r="782" ht="15">
      <c r="D782" s="85"/>
    </row>
    <row r="783" ht="15">
      <c r="D783" s="85"/>
    </row>
    <row r="784" ht="15">
      <c r="D784" s="85"/>
    </row>
    <row r="785" ht="15">
      <c r="D785" s="85"/>
    </row>
    <row r="786" ht="15">
      <c r="D786" s="85"/>
    </row>
    <row r="787" ht="15">
      <c r="D787" s="85"/>
    </row>
    <row r="788" ht="15">
      <c r="D788" s="85"/>
    </row>
    <row r="789" ht="15">
      <c r="D789" s="85"/>
    </row>
    <row r="790" ht="15">
      <c r="D790" s="85"/>
    </row>
    <row r="791" ht="15">
      <c r="D791" s="85"/>
    </row>
    <row r="792" ht="15">
      <c r="D792" s="85"/>
    </row>
    <row r="793" ht="15">
      <c r="D793" s="85"/>
    </row>
    <row r="794" ht="15">
      <c r="D794" s="85"/>
    </row>
    <row r="795" ht="15">
      <c r="D795" s="85"/>
    </row>
    <row r="796" ht="15">
      <c r="D796" s="85"/>
    </row>
    <row r="797" ht="15">
      <c r="D797" s="85"/>
    </row>
    <row r="798" ht="15">
      <c r="D798" s="85"/>
    </row>
    <row r="799" ht="15">
      <c r="D799" s="85"/>
    </row>
    <row r="800" ht="15">
      <c r="D800" s="85"/>
    </row>
    <row r="801" ht="15">
      <c r="D801" s="85"/>
    </row>
    <row r="802" ht="15">
      <c r="D802" s="85"/>
    </row>
    <row r="803" ht="15">
      <c r="D803" s="85"/>
    </row>
    <row r="804" ht="15">
      <c r="D804" s="85"/>
    </row>
    <row r="805" ht="15">
      <c r="D805" s="85"/>
    </row>
    <row r="806" ht="15">
      <c r="D806" s="85"/>
    </row>
    <row r="807" ht="15">
      <c r="D807" s="85"/>
    </row>
    <row r="808" ht="15">
      <c r="D808" s="85"/>
    </row>
    <row r="809" ht="15">
      <c r="D809" s="85"/>
    </row>
    <row r="810" ht="15">
      <c r="D810" s="85"/>
    </row>
    <row r="811" ht="15">
      <c r="D811" s="85"/>
    </row>
    <row r="812" ht="15">
      <c r="D812" s="85"/>
    </row>
    <row r="813" ht="15">
      <c r="D813" s="85"/>
    </row>
    <row r="814" ht="15">
      <c r="D814" s="85"/>
    </row>
    <row r="815" ht="15">
      <c r="D815" s="85"/>
    </row>
    <row r="816" ht="15">
      <c r="D816" s="85"/>
    </row>
    <row r="817" ht="15">
      <c r="D817" s="85"/>
    </row>
    <row r="818" ht="15">
      <c r="D818" s="85"/>
    </row>
    <row r="819" ht="15">
      <c r="D819" s="85"/>
    </row>
    <row r="820" ht="15">
      <c r="D820" s="85"/>
    </row>
    <row r="821" ht="15">
      <c r="D821" s="85"/>
    </row>
    <row r="822" ht="15">
      <c r="D822" s="85"/>
    </row>
    <row r="823" ht="15">
      <c r="D823" s="85"/>
    </row>
    <row r="824" ht="15">
      <c r="D824" s="85"/>
    </row>
    <row r="825" ht="15">
      <c r="D825" s="85"/>
    </row>
    <row r="826" ht="15">
      <c r="D826" s="85"/>
    </row>
    <row r="827" ht="15">
      <c r="D827" s="85"/>
    </row>
    <row r="828" ht="15">
      <c r="D828" s="85"/>
    </row>
    <row r="829" ht="15">
      <c r="D829" s="85"/>
    </row>
    <row r="830" ht="15">
      <c r="D830" s="85"/>
    </row>
    <row r="831" ht="15">
      <c r="D831" s="85"/>
    </row>
    <row r="832" ht="15">
      <c r="D832" s="85"/>
    </row>
    <row r="833" ht="15">
      <c r="D833" s="85"/>
    </row>
    <row r="834" ht="15">
      <c r="D834" s="85"/>
    </row>
    <row r="835" ht="15">
      <c r="D835" s="85"/>
    </row>
    <row r="836" ht="15">
      <c r="D836" s="85"/>
    </row>
    <row r="837" ht="15">
      <c r="D837" s="85"/>
    </row>
    <row r="838" ht="15">
      <c r="D838" s="85"/>
    </row>
    <row r="839" ht="15">
      <c r="D839" s="85"/>
    </row>
    <row r="840" ht="15">
      <c r="D840" s="85"/>
    </row>
    <row r="841" ht="15">
      <c r="D841" s="85"/>
    </row>
    <row r="842" ht="15">
      <c r="D842" s="85"/>
    </row>
    <row r="843" ht="15">
      <c r="D843" s="85"/>
    </row>
    <row r="844" ht="15">
      <c r="D844" s="85"/>
    </row>
    <row r="845" ht="15">
      <c r="D845" s="85"/>
    </row>
    <row r="846" ht="15">
      <c r="D846" s="85"/>
    </row>
    <row r="847" ht="15">
      <c r="D847" s="85"/>
    </row>
    <row r="848" ht="15">
      <c r="D848" s="85"/>
    </row>
    <row r="849" ht="15">
      <c r="D849" s="85"/>
    </row>
    <row r="850" ht="15">
      <c r="D850" s="85"/>
    </row>
    <row r="851" ht="15">
      <c r="D851" s="85"/>
    </row>
    <row r="852" ht="15">
      <c r="D852" s="85"/>
    </row>
    <row r="853" ht="15">
      <c r="D853" s="85"/>
    </row>
    <row r="854" ht="15">
      <c r="D854" s="85"/>
    </row>
    <row r="855" ht="15">
      <c r="D855" s="85"/>
    </row>
    <row r="856" ht="15">
      <c r="D856" s="85"/>
    </row>
    <row r="857" ht="15">
      <c r="D857" s="85"/>
    </row>
    <row r="858" ht="15">
      <c r="D858" s="85"/>
    </row>
    <row r="859" ht="15">
      <c r="D859" s="85"/>
    </row>
    <row r="860" ht="15">
      <c r="D860" s="85"/>
    </row>
    <row r="861" ht="15">
      <c r="D861" s="85"/>
    </row>
    <row r="862" ht="15">
      <c r="D862" s="85"/>
    </row>
    <row r="863" ht="15">
      <c r="D863" s="85"/>
    </row>
    <row r="864" ht="15">
      <c r="D864" s="85"/>
    </row>
    <row r="865" ht="15">
      <c r="D865" s="85"/>
    </row>
    <row r="866" ht="15">
      <c r="D866" s="85"/>
    </row>
    <row r="867" ht="15">
      <c r="D867" s="85"/>
    </row>
    <row r="868" ht="15">
      <c r="D868" s="85"/>
    </row>
    <row r="869" ht="15">
      <c r="D869" s="85"/>
    </row>
    <row r="870" ht="15">
      <c r="D870" s="85"/>
    </row>
    <row r="871" ht="15">
      <c r="D871" s="85"/>
    </row>
    <row r="872" ht="15">
      <c r="D872" s="85"/>
    </row>
    <row r="873" ht="15">
      <c r="D873" s="85"/>
    </row>
    <row r="874" ht="15">
      <c r="D874" s="85"/>
    </row>
    <row r="875" ht="15">
      <c r="D875" s="85"/>
    </row>
    <row r="876" ht="15">
      <c r="D876" s="85"/>
    </row>
    <row r="877" ht="15">
      <c r="D877" s="85"/>
    </row>
    <row r="878" ht="15">
      <c r="D878" s="85"/>
    </row>
    <row r="879" ht="15">
      <c r="D879" s="85"/>
    </row>
    <row r="880" ht="15">
      <c r="D880" s="85"/>
    </row>
    <row r="881" ht="15">
      <c r="D881" s="85"/>
    </row>
    <row r="882" ht="15">
      <c r="D882" s="85"/>
    </row>
    <row r="883" ht="15">
      <c r="D883" s="85"/>
    </row>
    <row r="884" ht="15">
      <c r="D884" s="85"/>
    </row>
    <row r="885" ht="15">
      <c r="D885" s="85"/>
    </row>
    <row r="886" ht="15">
      <c r="D886" s="85"/>
    </row>
    <row r="887" ht="15">
      <c r="D887" s="85"/>
    </row>
    <row r="888" ht="15">
      <c r="D888" s="85"/>
    </row>
    <row r="889" ht="15">
      <c r="D889" s="85"/>
    </row>
    <row r="890" ht="15">
      <c r="D890" s="85"/>
    </row>
    <row r="891" ht="15">
      <c r="D891" s="85"/>
    </row>
    <row r="892" ht="15">
      <c r="D892" s="85"/>
    </row>
    <row r="893" ht="15">
      <c r="D893" s="85"/>
    </row>
    <row r="894" ht="15">
      <c r="D894" s="85"/>
    </row>
    <row r="895" ht="15">
      <c r="D895" s="85"/>
    </row>
    <row r="896" ht="15">
      <c r="D896" s="85"/>
    </row>
    <row r="897" ht="15">
      <c r="D897" s="85"/>
    </row>
    <row r="898" ht="15">
      <c r="D898" s="85"/>
    </row>
    <row r="899" ht="15">
      <c r="D899" s="85"/>
    </row>
    <row r="900" ht="15">
      <c r="D900" s="85"/>
    </row>
    <row r="901" ht="15">
      <c r="D901" s="85"/>
    </row>
    <row r="902" ht="15">
      <c r="D902" s="85"/>
    </row>
    <row r="903" ht="15">
      <c r="D903" s="85"/>
    </row>
    <row r="904" ht="15">
      <c r="D904" s="85"/>
    </row>
    <row r="905" ht="15">
      <c r="D905" s="85"/>
    </row>
    <row r="906" ht="15">
      <c r="D906" s="85"/>
    </row>
    <row r="907" ht="15">
      <c r="D907" s="85"/>
    </row>
    <row r="908" ht="15">
      <c r="D908" s="85"/>
    </row>
    <row r="909" ht="15">
      <c r="D909" s="85"/>
    </row>
    <row r="910" ht="15">
      <c r="D910" s="85"/>
    </row>
    <row r="911" ht="15">
      <c r="D911" s="85"/>
    </row>
    <row r="912" ht="15">
      <c r="D912" s="85"/>
    </row>
    <row r="913" ht="15">
      <c r="D913" s="85"/>
    </row>
    <row r="914" ht="15">
      <c r="D914" s="85"/>
    </row>
    <row r="915" ht="15">
      <c r="D915" s="85"/>
    </row>
    <row r="916" ht="15">
      <c r="D916" s="85"/>
    </row>
    <row r="917" ht="15">
      <c r="D917" s="85"/>
    </row>
    <row r="918" ht="15">
      <c r="D918" s="85"/>
    </row>
    <row r="919" ht="15">
      <c r="D919" s="85"/>
    </row>
    <row r="920" ht="15">
      <c r="D920" s="85"/>
    </row>
    <row r="921" ht="15">
      <c r="D921" s="85"/>
    </row>
    <row r="922" ht="15">
      <c r="D922" s="85"/>
    </row>
    <row r="923" ht="15">
      <c r="D923" s="85"/>
    </row>
    <row r="924" ht="15">
      <c r="D924" s="85"/>
    </row>
    <row r="925" ht="15">
      <c r="D925" s="85"/>
    </row>
    <row r="926" ht="15">
      <c r="D926" s="85"/>
    </row>
    <row r="927" ht="15">
      <c r="D927" s="85"/>
    </row>
    <row r="928" ht="15">
      <c r="D928" s="85"/>
    </row>
    <row r="929" ht="15">
      <c r="D929" s="85"/>
    </row>
    <row r="930" ht="15">
      <c r="D930" s="85"/>
    </row>
    <row r="931" ht="15">
      <c r="D931" s="85"/>
    </row>
    <row r="932" ht="15">
      <c r="D932" s="85"/>
    </row>
    <row r="933" ht="15">
      <c r="D933" s="85"/>
    </row>
    <row r="934" ht="15">
      <c r="D934" s="85"/>
    </row>
    <row r="935" ht="15">
      <c r="D935" s="85"/>
    </row>
    <row r="936" ht="15">
      <c r="D936" s="85"/>
    </row>
    <row r="937" ht="15">
      <c r="D937" s="85"/>
    </row>
    <row r="938" ht="15">
      <c r="D938" s="85"/>
    </row>
    <row r="939" ht="15">
      <c r="D939" s="85"/>
    </row>
    <row r="940" ht="15">
      <c r="D940" s="85"/>
    </row>
    <row r="941" ht="15">
      <c r="D941" s="85"/>
    </row>
    <row r="942" ht="15">
      <c r="D942" s="85"/>
    </row>
    <row r="943" ht="15">
      <c r="D943" s="85"/>
    </row>
    <row r="944" ht="15">
      <c r="D944" s="85"/>
    </row>
    <row r="945" ht="15">
      <c r="D945" s="85"/>
    </row>
    <row r="946" ht="15">
      <c r="D946" s="85"/>
    </row>
    <row r="947" ht="15">
      <c r="D947" s="85"/>
    </row>
    <row r="948" ht="15">
      <c r="D948" s="85"/>
    </row>
    <row r="949" ht="15">
      <c r="D949" s="85"/>
    </row>
    <row r="950" ht="15">
      <c r="D950" s="85"/>
    </row>
    <row r="951" ht="15">
      <c r="D951" s="85"/>
    </row>
    <row r="952" ht="15">
      <c r="D952" s="85"/>
    </row>
    <row r="953" ht="15">
      <c r="D953" s="85"/>
    </row>
    <row r="954" ht="15">
      <c r="D954" s="85"/>
    </row>
    <row r="955" ht="15">
      <c r="D955" s="85"/>
    </row>
    <row r="956" ht="15">
      <c r="D956" s="85"/>
    </row>
    <row r="957" ht="15">
      <c r="D957" s="85"/>
    </row>
    <row r="958" ht="15">
      <c r="D958" s="85"/>
    </row>
    <row r="959" ht="15">
      <c r="D959" s="85"/>
    </row>
    <row r="960" ht="15">
      <c r="D960" s="85"/>
    </row>
    <row r="961" ht="15">
      <c r="D961" s="85"/>
    </row>
    <row r="962" ht="15">
      <c r="D962" s="85"/>
    </row>
    <row r="963" ht="15">
      <c r="D963" s="85"/>
    </row>
    <row r="964" ht="15">
      <c r="D964" s="85"/>
    </row>
    <row r="965" ht="15">
      <c r="D965" s="85"/>
    </row>
    <row r="966" ht="15">
      <c r="D966" s="85"/>
    </row>
    <row r="967" ht="15">
      <c r="D967" s="85"/>
    </row>
    <row r="968" ht="15">
      <c r="D968" s="85"/>
    </row>
    <row r="969" ht="15">
      <c r="D969" s="85"/>
    </row>
    <row r="970" ht="15">
      <c r="D970" s="85"/>
    </row>
    <row r="971" ht="15">
      <c r="D971" s="85"/>
    </row>
    <row r="972" ht="15">
      <c r="D972" s="85"/>
    </row>
    <row r="973" ht="15">
      <c r="D973" s="85"/>
    </row>
    <row r="974" ht="15">
      <c r="D974" s="85"/>
    </row>
    <row r="975" ht="15">
      <c r="D975" s="85"/>
    </row>
    <row r="976" ht="15">
      <c r="D976" s="85"/>
    </row>
    <row r="977" ht="15">
      <c r="D977" s="85"/>
    </row>
    <row r="978" ht="15">
      <c r="D978" s="85"/>
    </row>
    <row r="979" ht="15">
      <c r="D979" s="85"/>
    </row>
    <row r="980" ht="15">
      <c r="D980" s="85"/>
    </row>
    <row r="981" ht="15">
      <c r="D981" s="85"/>
    </row>
    <row r="982" ht="15">
      <c r="D982" s="85"/>
    </row>
    <row r="983" ht="15">
      <c r="D983" s="85"/>
    </row>
    <row r="984" ht="15">
      <c r="D984" s="85"/>
    </row>
    <row r="985" ht="15">
      <c r="D985" s="85"/>
    </row>
    <row r="986" ht="15">
      <c r="D986" s="85"/>
    </row>
    <row r="987" ht="15">
      <c r="D987" s="85"/>
    </row>
    <row r="988" ht="15">
      <c r="D988" s="85"/>
    </row>
    <row r="989" ht="15">
      <c r="D989" s="85"/>
    </row>
    <row r="990" ht="15">
      <c r="D990" s="85"/>
    </row>
    <row r="991" ht="15">
      <c r="D991" s="85"/>
    </row>
    <row r="992" ht="15">
      <c r="D992" s="85"/>
    </row>
    <row r="993" ht="15">
      <c r="D993" s="85"/>
    </row>
    <row r="994" ht="15">
      <c r="D994" s="85"/>
    </row>
    <row r="995" ht="15">
      <c r="D995" s="85"/>
    </row>
    <row r="996" ht="15">
      <c r="D996" s="85"/>
    </row>
    <row r="997" ht="15">
      <c r="D997" s="85"/>
    </row>
    <row r="998" ht="15">
      <c r="D998" s="85"/>
    </row>
    <row r="999" ht="15">
      <c r="D999" s="85"/>
    </row>
    <row r="1000" ht="15">
      <c r="D1000" s="85"/>
    </row>
    <row r="1001" ht="15">
      <c r="D1001" s="85"/>
    </row>
    <row r="1002" ht="15">
      <c r="D1002" s="85"/>
    </row>
    <row r="1003" ht="15">
      <c r="D1003" s="85"/>
    </row>
    <row r="1004" ht="15">
      <c r="D1004" s="85"/>
    </row>
    <row r="1005" ht="15">
      <c r="D1005" s="85"/>
    </row>
    <row r="1006" ht="15">
      <c r="D1006" s="85"/>
    </row>
    <row r="1007" ht="15">
      <c r="D1007" s="85"/>
    </row>
    <row r="1008" ht="15">
      <c r="D1008" s="85"/>
    </row>
    <row r="1009" ht="15">
      <c r="D1009" s="85"/>
    </row>
    <row r="1010" ht="15">
      <c r="D1010" s="85"/>
    </row>
    <row r="1011" ht="15">
      <c r="D1011" s="85"/>
    </row>
    <row r="1012" ht="15">
      <c r="D1012" s="85"/>
    </row>
    <row r="1013" ht="15">
      <c r="D1013" s="85"/>
    </row>
    <row r="1014" ht="15">
      <c r="D1014" s="85"/>
    </row>
    <row r="1015" ht="15">
      <c r="D1015" s="85"/>
    </row>
    <row r="1016" ht="15">
      <c r="D1016" s="85"/>
    </row>
    <row r="1017" ht="15">
      <c r="D1017" s="85"/>
    </row>
    <row r="1018" ht="15">
      <c r="D1018" s="85"/>
    </row>
    <row r="1019" ht="15">
      <c r="D1019" s="85"/>
    </row>
    <row r="1020" ht="15">
      <c r="D1020" s="85"/>
    </row>
    <row r="1021" ht="15">
      <c r="D1021" s="85"/>
    </row>
    <row r="1022" ht="15">
      <c r="D1022" s="85"/>
    </row>
    <row r="1023" ht="15">
      <c r="D1023" s="85"/>
    </row>
    <row r="1024" ht="15">
      <c r="D1024" s="85"/>
    </row>
    <row r="1025" ht="15">
      <c r="D1025" s="85"/>
    </row>
    <row r="1026" ht="15">
      <c r="D1026" s="85"/>
    </row>
    <row r="1027" ht="15">
      <c r="D1027" s="85"/>
    </row>
    <row r="1028" ht="15">
      <c r="D1028" s="85"/>
    </row>
    <row r="1029" ht="15">
      <c r="D1029" s="85"/>
    </row>
    <row r="1030" ht="15">
      <c r="D1030" s="85"/>
    </row>
    <row r="1031" ht="15">
      <c r="D1031" s="85"/>
    </row>
    <row r="1032" ht="15">
      <c r="D1032" s="85"/>
    </row>
    <row r="1033" ht="15">
      <c r="D1033" s="85"/>
    </row>
    <row r="1034" ht="15">
      <c r="D1034" s="85"/>
    </row>
    <row r="1035" ht="15">
      <c r="D1035" s="85"/>
    </row>
    <row r="1036" ht="15">
      <c r="D1036" s="85"/>
    </row>
    <row r="1037" ht="15">
      <c r="D1037" s="85"/>
    </row>
    <row r="1038" ht="15">
      <c r="D1038" s="85"/>
    </row>
    <row r="1039" ht="15">
      <c r="D1039" s="85"/>
    </row>
    <row r="1040" ht="15">
      <c r="D1040" s="85"/>
    </row>
    <row r="1041" ht="15">
      <c r="D1041" s="85"/>
    </row>
    <row r="1042" ht="15">
      <c r="D1042" s="85"/>
    </row>
    <row r="1043" ht="15">
      <c r="D1043" s="85"/>
    </row>
    <row r="1044" ht="15">
      <c r="D1044" s="85"/>
    </row>
    <row r="1045" ht="15">
      <c r="D1045" s="85"/>
    </row>
    <row r="1046" ht="15">
      <c r="D1046" s="85"/>
    </row>
    <row r="1047" ht="15">
      <c r="D1047" s="85"/>
    </row>
    <row r="1048" ht="15">
      <c r="D1048" s="85"/>
    </row>
    <row r="1049" ht="15">
      <c r="D1049" s="85"/>
    </row>
    <row r="1050" ht="15">
      <c r="D1050" s="85"/>
    </row>
    <row r="1051" ht="15">
      <c r="D1051" s="85"/>
    </row>
    <row r="1052" ht="15">
      <c r="D1052" s="85"/>
    </row>
    <row r="1053" ht="15">
      <c r="D1053" s="85"/>
    </row>
    <row r="1054" ht="15">
      <c r="D1054" s="85"/>
    </row>
    <row r="1055" ht="15">
      <c r="D1055" s="85"/>
    </row>
    <row r="1056" ht="15">
      <c r="D1056" s="85"/>
    </row>
    <row r="1057" ht="15">
      <c r="D1057" s="85"/>
    </row>
    <row r="1058" ht="15">
      <c r="D1058" s="85"/>
    </row>
    <row r="1059" ht="15">
      <c r="D1059" s="85"/>
    </row>
    <row r="1060" ht="15">
      <c r="D1060" s="85"/>
    </row>
    <row r="1061" ht="15">
      <c r="D1061" s="85"/>
    </row>
    <row r="1062" ht="15">
      <c r="D1062" s="85"/>
    </row>
    <row r="1063" ht="15">
      <c r="D1063" s="85"/>
    </row>
    <row r="1064" ht="15">
      <c r="D1064" s="85"/>
    </row>
    <row r="1065" ht="15">
      <c r="D1065" s="85"/>
    </row>
    <row r="1066" ht="15">
      <c r="D1066" s="85"/>
    </row>
    <row r="1067" ht="15">
      <c r="D1067" s="85"/>
    </row>
    <row r="1068" ht="15">
      <c r="D1068" s="85"/>
    </row>
    <row r="1069" ht="15">
      <c r="D1069" s="85"/>
    </row>
    <row r="1070" ht="15">
      <c r="D1070" s="85"/>
    </row>
    <row r="1071" ht="15">
      <c r="D1071" s="85"/>
    </row>
    <row r="1072" ht="15">
      <c r="D1072" s="85"/>
    </row>
    <row r="1073" ht="15">
      <c r="D1073" s="85"/>
    </row>
    <row r="1074" ht="15">
      <c r="D1074" s="85"/>
    </row>
    <row r="1075" ht="15">
      <c r="D1075" s="85"/>
    </row>
    <row r="1076" ht="15">
      <c r="D1076" s="85"/>
    </row>
    <row r="1077" ht="15">
      <c r="D1077" s="85"/>
    </row>
    <row r="1078" ht="15">
      <c r="D1078" s="85"/>
    </row>
    <row r="1079" ht="15">
      <c r="D1079" s="85"/>
    </row>
    <row r="1080" ht="15">
      <c r="D1080" s="85"/>
    </row>
    <row r="1081" ht="15">
      <c r="D1081" s="85"/>
    </row>
    <row r="1082" ht="15">
      <c r="D1082" s="85"/>
    </row>
    <row r="1083" ht="15">
      <c r="D1083" s="85"/>
    </row>
    <row r="1084" ht="15">
      <c r="D1084" s="85"/>
    </row>
    <row r="1085" ht="15">
      <c r="D1085" s="85"/>
    </row>
    <row r="1086" ht="15">
      <c r="D1086" s="85"/>
    </row>
    <row r="1087" ht="15">
      <c r="D1087" s="85"/>
    </row>
    <row r="1088" ht="15">
      <c r="D1088" s="85"/>
    </row>
    <row r="1089" ht="15">
      <c r="D1089" s="85"/>
    </row>
    <row r="1090" ht="15">
      <c r="D1090" s="85"/>
    </row>
    <row r="1091" ht="15">
      <c r="D1091" s="85"/>
    </row>
    <row r="1092" ht="15">
      <c r="D1092" s="85"/>
    </row>
    <row r="1093" ht="15">
      <c r="D1093" s="85"/>
    </row>
    <row r="1094" ht="15">
      <c r="D1094" s="85"/>
    </row>
    <row r="1095" ht="15">
      <c r="D1095" s="85"/>
    </row>
    <row r="1096" ht="15">
      <c r="D1096" s="85"/>
    </row>
    <row r="1097" ht="15">
      <c r="D1097" s="85"/>
    </row>
    <row r="1098" ht="15">
      <c r="D1098" s="85"/>
    </row>
    <row r="1099" ht="15">
      <c r="D1099" s="85"/>
    </row>
    <row r="1100" ht="15">
      <c r="D1100" s="85"/>
    </row>
    <row r="1101" ht="15">
      <c r="D1101" s="85"/>
    </row>
    <row r="1102" ht="15">
      <c r="D1102" s="85"/>
    </row>
    <row r="1103" ht="15">
      <c r="D1103" s="85"/>
    </row>
    <row r="1104" ht="15">
      <c r="D1104" s="85"/>
    </row>
    <row r="1105" ht="15">
      <c r="D1105" s="85"/>
    </row>
    <row r="1106" ht="15">
      <c r="D1106" s="85"/>
    </row>
    <row r="1107" ht="15">
      <c r="D1107" s="85"/>
    </row>
    <row r="1108" ht="15">
      <c r="D1108" s="85"/>
    </row>
    <row r="1109" ht="15">
      <c r="D1109" s="85"/>
    </row>
    <row r="1110" ht="15">
      <c r="D1110" s="85"/>
    </row>
    <row r="1111" ht="15">
      <c r="D1111" s="85"/>
    </row>
    <row r="1112" ht="15">
      <c r="D1112" s="85"/>
    </row>
    <row r="1113" ht="15">
      <c r="D1113" s="85"/>
    </row>
    <row r="1114" ht="15">
      <c r="D1114" s="85"/>
    </row>
    <row r="1115" ht="15">
      <c r="D1115" s="85"/>
    </row>
    <row r="1116" ht="15">
      <c r="D1116" s="85"/>
    </row>
    <row r="1117" ht="15">
      <c r="D1117" s="85"/>
    </row>
    <row r="1118" ht="15">
      <c r="D1118" s="85"/>
    </row>
    <row r="1119" ht="15">
      <c r="D1119" s="85"/>
    </row>
    <row r="1120" ht="15">
      <c r="D1120" s="85"/>
    </row>
    <row r="1121" ht="15">
      <c r="D1121" s="85"/>
    </row>
    <row r="1122" ht="15">
      <c r="D1122" s="85"/>
    </row>
    <row r="1123" ht="15">
      <c r="D1123" s="85"/>
    </row>
    <row r="1124" ht="15">
      <c r="D1124" s="85"/>
    </row>
    <row r="1125" ht="15">
      <c r="D1125" s="85"/>
    </row>
    <row r="1126" ht="15">
      <c r="D1126" s="85"/>
    </row>
    <row r="1127" ht="15">
      <c r="D1127" s="85"/>
    </row>
    <row r="1128" ht="15">
      <c r="D1128" s="85"/>
    </row>
    <row r="1129" ht="15">
      <c r="D1129" s="85"/>
    </row>
    <row r="1130" ht="15">
      <c r="D1130" s="85"/>
    </row>
    <row r="1131" ht="15">
      <c r="D1131" s="85"/>
    </row>
    <row r="1132" ht="15">
      <c r="D1132" s="85"/>
    </row>
    <row r="1133" ht="15">
      <c r="D1133" s="85"/>
    </row>
    <row r="1134" ht="15">
      <c r="D1134" s="85"/>
    </row>
    <row r="1135" ht="15">
      <c r="D1135" s="85"/>
    </row>
    <row r="1136" ht="15">
      <c r="D1136" s="85"/>
    </row>
    <row r="1137" ht="15">
      <c r="D1137" s="85"/>
    </row>
    <row r="1138" ht="15">
      <c r="D1138" s="85"/>
    </row>
    <row r="1139" ht="15">
      <c r="D1139" s="85"/>
    </row>
    <row r="1140" ht="15">
      <c r="D1140" s="85"/>
    </row>
    <row r="1141" ht="15">
      <c r="D1141" s="85"/>
    </row>
    <row r="1142" ht="15">
      <c r="D1142" s="85"/>
    </row>
    <row r="1143" ht="15">
      <c r="D1143" s="85"/>
    </row>
    <row r="1144" ht="15">
      <c r="D1144" s="85"/>
    </row>
    <row r="1145" ht="15">
      <c r="D1145" s="85"/>
    </row>
    <row r="1146" ht="15">
      <c r="D1146" s="85"/>
    </row>
    <row r="1147" ht="15">
      <c r="D1147" s="85"/>
    </row>
    <row r="1148" ht="15">
      <c r="D1148" s="85"/>
    </row>
    <row r="1149" ht="15">
      <c r="D1149" s="85"/>
    </row>
    <row r="1150" ht="15">
      <c r="D1150" s="85"/>
    </row>
    <row r="1151" ht="15">
      <c r="D1151" s="85"/>
    </row>
    <row r="1152" ht="15">
      <c r="D1152" s="85"/>
    </row>
    <row r="1153" ht="15">
      <c r="D1153" s="85"/>
    </row>
    <row r="1154" ht="15">
      <c r="D1154" s="85"/>
    </row>
    <row r="1155" ht="15">
      <c r="D1155" s="85"/>
    </row>
    <row r="1156" ht="15">
      <c r="D1156" s="85"/>
    </row>
    <row r="1157" ht="15">
      <c r="D1157" s="85"/>
    </row>
    <row r="1158" ht="15">
      <c r="D1158" s="85"/>
    </row>
    <row r="1159" ht="15">
      <c r="D1159" s="85"/>
    </row>
    <row r="1160" ht="15">
      <c r="D1160" s="85"/>
    </row>
    <row r="1161" ht="15">
      <c r="D1161" s="85"/>
    </row>
    <row r="1162" ht="15">
      <c r="D1162" s="85"/>
    </row>
    <row r="1163" ht="15">
      <c r="D1163" s="85"/>
    </row>
    <row r="1164" ht="15">
      <c r="D1164" s="85"/>
    </row>
    <row r="1165" ht="15">
      <c r="D1165" s="85"/>
    </row>
    <row r="1166" ht="15">
      <c r="D1166" s="85"/>
    </row>
    <row r="1167" ht="15">
      <c r="D1167" s="85"/>
    </row>
    <row r="1168" ht="15">
      <c r="D1168" s="85"/>
    </row>
    <row r="1169" ht="15">
      <c r="D1169" s="85"/>
    </row>
    <row r="1170" ht="15">
      <c r="D1170" s="85"/>
    </row>
    <row r="1171" ht="15">
      <c r="D1171" s="85"/>
    </row>
    <row r="1172" ht="15">
      <c r="D1172" s="85"/>
    </row>
    <row r="1173" ht="15">
      <c r="D1173" s="85"/>
    </row>
    <row r="1174" ht="15">
      <c r="D1174" s="85"/>
    </row>
    <row r="1175" ht="15">
      <c r="D1175" s="85"/>
    </row>
    <row r="1176" ht="15">
      <c r="D1176" s="85"/>
    </row>
    <row r="1177" ht="15">
      <c r="D1177" s="85"/>
    </row>
    <row r="1178" ht="15">
      <c r="D1178" s="85"/>
    </row>
    <row r="1179" ht="15">
      <c r="D1179" s="85"/>
    </row>
    <row r="1180" ht="15">
      <c r="D1180" s="85"/>
    </row>
    <row r="1181" ht="15">
      <c r="D1181" s="85"/>
    </row>
    <row r="1182" ht="15">
      <c r="D1182" s="85"/>
    </row>
    <row r="1183" ht="15">
      <c r="D1183" s="85"/>
    </row>
    <row r="1184" ht="15">
      <c r="D1184" s="85"/>
    </row>
    <row r="1185" ht="15">
      <c r="D1185" s="85"/>
    </row>
    <row r="1186" ht="15">
      <c r="D1186" s="85"/>
    </row>
    <row r="1187" ht="15">
      <c r="D1187" s="85"/>
    </row>
    <row r="1188" ht="15">
      <c r="D1188" s="85"/>
    </row>
    <row r="1189" ht="15">
      <c r="D1189" s="85"/>
    </row>
    <row r="1190" ht="15">
      <c r="D1190" s="85"/>
    </row>
    <row r="1191" ht="15">
      <c r="D1191" s="85"/>
    </row>
    <row r="1192" ht="15">
      <c r="D1192" s="85"/>
    </row>
    <row r="1193" ht="15">
      <c r="D1193" s="85"/>
    </row>
    <row r="1194" ht="15">
      <c r="D1194" s="85"/>
    </row>
    <row r="1195" ht="15">
      <c r="D1195" s="85"/>
    </row>
    <row r="1196" ht="15">
      <c r="D1196" s="85"/>
    </row>
    <row r="1197" ht="15">
      <c r="D1197" s="85"/>
    </row>
    <row r="1198" ht="15">
      <c r="D1198" s="85"/>
    </row>
    <row r="1199" ht="15">
      <c r="D1199" s="85"/>
    </row>
    <row r="1200" ht="15">
      <c r="D1200" s="85"/>
    </row>
    <row r="1201" ht="15">
      <c r="D1201" s="85"/>
    </row>
    <row r="1202" ht="15">
      <c r="D1202" s="85"/>
    </row>
    <row r="1203" ht="15">
      <c r="D1203" s="85"/>
    </row>
    <row r="1204" ht="15">
      <c r="D1204" s="85"/>
    </row>
    <row r="1205" ht="15">
      <c r="D1205" s="85"/>
    </row>
    <row r="1206" ht="15">
      <c r="D1206" s="85"/>
    </row>
    <row r="1207" ht="15">
      <c r="D1207" s="85"/>
    </row>
    <row r="1208" ht="15">
      <c r="D1208" s="85"/>
    </row>
    <row r="1209" ht="15">
      <c r="D1209" s="85"/>
    </row>
    <row r="1210" ht="15">
      <c r="D1210" s="85"/>
    </row>
    <row r="1211" ht="15">
      <c r="D1211" s="85"/>
    </row>
    <row r="1212" ht="15">
      <c r="D1212" s="85"/>
    </row>
    <row r="1213" ht="15">
      <c r="D1213" s="85"/>
    </row>
    <row r="1214" ht="15">
      <c r="D1214" s="85"/>
    </row>
    <row r="1215" ht="15">
      <c r="D1215" s="85"/>
    </row>
    <row r="1216" ht="15">
      <c r="D1216" s="85"/>
    </row>
    <row r="1217" ht="15">
      <c r="D1217" s="85"/>
    </row>
    <row r="1218" ht="15">
      <c r="D1218" s="85"/>
    </row>
    <row r="1219" ht="15">
      <c r="D1219" s="85"/>
    </row>
    <row r="1220" ht="15">
      <c r="D1220" s="85"/>
    </row>
    <row r="1221" ht="15">
      <c r="D1221" s="85"/>
    </row>
    <row r="1222" ht="15">
      <c r="D1222" s="85"/>
    </row>
    <row r="1223" ht="15">
      <c r="D1223" s="85"/>
    </row>
    <row r="1224" ht="15">
      <c r="D1224" s="85"/>
    </row>
    <row r="1225" ht="15">
      <c r="D1225" s="85"/>
    </row>
    <row r="1226" ht="15">
      <c r="D1226" s="85"/>
    </row>
    <row r="1227" ht="15">
      <c r="D1227" s="85"/>
    </row>
    <row r="1228" ht="15">
      <c r="D1228" s="85"/>
    </row>
    <row r="1229" ht="15">
      <c r="D1229" s="85"/>
    </row>
    <row r="1230" ht="15">
      <c r="D1230" s="85"/>
    </row>
    <row r="1231" ht="15">
      <c r="D1231" s="85"/>
    </row>
    <row r="1232" ht="15">
      <c r="D1232" s="85"/>
    </row>
    <row r="1233" ht="15">
      <c r="D1233" s="85"/>
    </row>
    <row r="1234" ht="15">
      <c r="D1234" s="85"/>
    </row>
    <row r="1235" ht="15">
      <c r="D1235" s="85"/>
    </row>
    <row r="1236" ht="15">
      <c r="D1236" s="85"/>
    </row>
    <row r="1237" ht="15">
      <c r="D1237" s="85"/>
    </row>
    <row r="1238" ht="15">
      <c r="D1238" s="85"/>
    </row>
    <row r="1239" ht="15">
      <c r="D1239" s="85"/>
    </row>
    <row r="1240" ht="15">
      <c r="D1240" s="85"/>
    </row>
    <row r="1241" ht="15">
      <c r="D1241" s="85"/>
    </row>
    <row r="1242" ht="15">
      <c r="D1242" s="85"/>
    </row>
    <row r="1243" ht="15">
      <c r="D1243" s="85"/>
    </row>
    <row r="1244" ht="15">
      <c r="D1244" s="85"/>
    </row>
    <row r="1245" ht="15">
      <c r="D1245" s="85"/>
    </row>
    <row r="1246" ht="15">
      <c r="D1246" s="85"/>
    </row>
    <row r="1247" ht="15">
      <c r="D1247" s="85"/>
    </row>
    <row r="1248" ht="15">
      <c r="D1248" s="85"/>
    </row>
    <row r="1249" ht="15">
      <c r="D1249" s="85"/>
    </row>
    <row r="1250" ht="15">
      <c r="D1250" s="85"/>
    </row>
    <row r="1251" ht="15">
      <c r="D1251" s="85"/>
    </row>
    <row r="1252" ht="15">
      <c r="D1252" s="85"/>
    </row>
    <row r="1253" ht="15">
      <c r="D1253" s="85"/>
    </row>
    <row r="1254" ht="15">
      <c r="D1254" s="85"/>
    </row>
    <row r="1255" ht="15">
      <c r="D1255" s="85"/>
    </row>
    <row r="1256" ht="15">
      <c r="D1256" s="85"/>
    </row>
    <row r="1257" ht="15">
      <c r="D1257" s="85"/>
    </row>
    <row r="1258" ht="15">
      <c r="D1258" s="85"/>
    </row>
    <row r="1259" ht="15">
      <c r="D1259" s="85"/>
    </row>
    <row r="1260" ht="15">
      <c r="D1260" s="85"/>
    </row>
    <row r="1261" ht="15">
      <c r="D1261" s="85"/>
    </row>
    <row r="1262" ht="15">
      <c r="D1262" s="85"/>
    </row>
    <row r="1263" ht="15">
      <c r="D1263" s="85"/>
    </row>
    <row r="1264" ht="15">
      <c r="D1264" s="85"/>
    </row>
    <row r="1265" ht="15">
      <c r="D1265" s="85"/>
    </row>
    <row r="1266" ht="15">
      <c r="D1266" s="85"/>
    </row>
    <row r="1267" ht="15">
      <c r="D1267" s="85"/>
    </row>
    <row r="1268" ht="15">
      <c r="D1268" s="85"/>
    </row>
    <row r="1269" ht="15">
      <c r="D1269" s="85"/>
    </row>
    <row r="1270" ht="15">
      <c r="D1270" s="85"/>
    </row>
    <row r="1271" ht="15">
      <c r="D1271" s="85"/>
    </row>
    <row r="1272" ht="15">
      <c r="D1272" s="85"/>
    </row>
    <row r="1273" ht="15">
      <c r="D1273" s="85"/>
    </row>
    <row r="1274" ht="15">
      <c r="D1274" s="85"/>
    </row>
    <row r="1275" ht="15">
      <c r="D1275" s="85"/>
    </row>
    <row r="1276" ht="15">
      <c r="D1276" s="85"/>
    </row>
    <row r="1277" ht="15">
      <c r="D1277" s="85"/>
    </row>
    <row r="1278" ht="15">
      <c r="D1278" s="85"/>
    </row>
    <row r="1279" ht="15">
      <c r="D1279" s="85"/>
    </row>
    <row r="1280" ht="15">
      <c r="D1280" s="85"/>
    </row>
    <row r="1281" ht="15">
      <c r="D1281" s="85"/>
    </row>
    <row r="1282" ht="15">
      <c r="D1282" s="85"/>
    </row>
    <row r="1283" ht="15">
      <c r="D1283" s="85"/>
    </row>
    <row r="1284" ht="15">
      <c r="D1284" s="85"/>
    </row>
    <row r="1285" ht="15">
      <c r="D1285" s="85"/>
    </row>
    <row r="1286" ht="15">
      <c r="D1286" s="85"/>
    </row>
    <row r="1287" ht="15">
      <c r="D1287" s="85"/>
    </row>
    <row r="1288" ht="15">
      <c r="D1288" s="85"/>
    </row>
    <row r="1289" ht="15">
      <c r="D1289" s="85"/>
    </row>
    <row r="1290" ht="15">
      <c r="D1290" s="85"/>
    </row>
    <row r="1291" ht="15">
      <c r="D1291" s="85"/>
    </row>
    <row r="1292" ht="15">
      <c r="D1292" s="85"/>
    </row>
    <row r="1293" ht="15">
      <c r="D1293" s="85"/>
    </row>
    <row r="1294" ht="15">
      <c r="D1294" s="85"/>
    </row>
    <row r="1295" ht="15">
      <c r="D1295" s="85"/>
    </row>
    <row r="1296" ht="15">
      <c r="D1296" s="85"/>
    </row>
    <row r="1297" ht="15">
      <c r="D1297" s="85"/>
    </row>
    <row r="1298" ht="15">
      <c r="D1298" s="85"/>
    </row>
    <row r="1299" ht="15">
      <c r="D1299" s="85"/>
    </row>
    <row r="1300" ht="15">
      <c r="D1300" s="85"/>
    </row>
    <row r="1301" ht="15">
      <c r="D1301" s="85"/>
    </row>
    <row r="1302" ht="15">
      <c r="D1302" s="85"/>
    </row>
    <row r="1303" ht="15">
      <c r="D1303" s="85"/>
    </row>
    <row r="1304" ht="15">
      <c r="D1304" s="85"/>
    </row>
    <row r="1305" ht="15">
      <c r="D1305" s="85"/>
    </row>
    <row r="1306" ht="15">
      <c r="D1306" s="85"/>
    </row>
    <row r="1307" ht="15">
      <c r="D1307" s="85"/>
    </row>
    <row r="1308" ht="15">
      <c r="D1308" s="85"/>
    </row>
    <row r="1309" ht="15">
      <c r="D1309" s="85"/>
    </row>
    <row r="1310" ht="15">
      <c r="D1310" s="85"/>
    </row>
    <row r="1311" ht="15">
      <c r="D1311" s="85"/>
    </row>
    <row r="1312" ht="15">
      <c r="D1312" s="85"/>
    </row>
    <row r="1313" ht="15">
      <c r="D1313" s="85"/>
    </row>
    <row r="1314" ht="15">
      <c r="D1314" s="85"/>
    </row>
    <row r="1315" ht="15">
      <c r="D1315" s="85"/>
    </row>
    <row r="1316" ht="15">
      <c r="D1316" s="85"/>
    </row>
    <row r="1317" ht="15">
      <c r="D1317" s="85"/>
    </row>
    <row r="1318" ht="15">
      <c r="D1318" s="85"/>
    </row>
    <row r="1319" ht="15">
      <c r="D1319" s="85"/>
    </row>
    <row r="1320" ht="15">
      <c r="D1320" s="85"/>
    </row>
    <row r="1321" ht="15">
      <c r="D1321" s="85"/>
    </row>
    <row r="1322" ht="15">
      <c r="D1322" s="85"/>
    </row>
    <row r="1323" ht="15">
      <c r="D1323" s="85"/>
    </row>
    <row r="1324" ht="15">
      <c r="D1324" s="85"/>
    </row>
    <row r="1325" ht="15">
      <c r="D1325" s="85"/>
    </row>
    <row r="1326" ht="15">
      <c r="D1326" s="85"/>
    </row>
    <row r="1327" ht="15">
      <c r="D1327" s="85"/>
    </row>
    <row r="1328" ht="15">
      <c r="D1328" s="85"/>
    </row>
    <row r="1329" ht="15">
      <c r="D1329" s="85"/>
    </row>
    <row r="1330" ht="15">
      <c r="D1330" s="85"/>
    </row>
    <row r="1331" ht="15">
      <c r="D1331" s="85"/>
    </row>
    <row r="1332" ht="15">
      <c r="D1332" s="85"/>
    </row>
    <row r="1333" ht="15">
      <c r="D1333" s="85"/>
    </row>
    <row r="1334" ht="15">
      <c r="D1334" s="85"/>
    </row>
    <row r="1335" ht="15">
      <c r="D1335" s="85"/>
    </row>
    <row r="1336" ht="15">
      <c r="D1336" s="85"/>
    </row>
    <row r="1337" ht="15">
      <c r="D1337" s="85"/>
    </row>
    <row r="1338" ht="15">
      <c r="D1338" s="85"/>
    </row>
    <row r="1339" ht="15">
      <c r="D1339" s="85"/>
    </row>
    <row r="1340" ht="15">
      <c r="D1340" s="85"/>
    </row>
    <row r="1341" ht="15">
      <c r="D1341" s="85"/>
    </row>
    <row r="1342" ht="15">
      <c r="D1342" s="85"/>
    </row>
    <row r="1343" ht="15">
      <c r="D1343" s="85"/>
    </row>
    <row r="1344" ht="15">
      <c r="D1344" s="85"/>
    </row>
    <row r="1345" ht="15">
      <c r="D1345" s="85"/>
    </row>
    <row r="1346" ht="15">
      <c r="D1346" s="85"/>
    </row>
    <row r="1347" ht="15">
      <c r="D1347" s="85"/>
    </row>
    <row r="1348" ht="15">
      <c r="D1348" s="85"/>
    </row>
    <row r="1349" ht="15">
      <c r="D1349" s="85"/>
    </row>
    <row r="1350" ht="15">
      <c r="D1350" s="85"/>
    </row>
    <row r="1351" ht="15">
      <c r="D1351" s="85"/>
    </row>
    <row r="1352" ht="15">
      <c r="D1352" s="85"/>
    </row>
    <row r="1353" ht="15">
      <c r="D1353" s="85"/>
    </row>
    <row r="1354" ht="15">
      <c r="D1354" s="85"/>
    </row>
    <row r="1355" ht="15">
      <c r="D1355" s="85"/>
    </row>
    <row r="1356" ht="15">
      <c r="D1356" s="85"/>
    </row>
    <row r="1357" ht="15">
      <c r="D1357" s="85"/>
    </row>
    <row r="1358" ht="15">
      <c r="D1358" s="85"/>
    </row>
    <row r="1359" ht="15">
      <c r="D1359" s="85"/>
    </row>
    <row r="1360" ht="15">
      <c r="D1360" s="85"/>
    </row>
    <row r="1361" ht="15">
      <c r="D1361" s="85"/>
    </row>
    <row r="1362" ht="15">
      <c r="D1362" s="85"/>
    </row>
    <row r="1363" ht="15">
      <c r="D1363" s="85"/>
    </row>
    <row r="1364" ht="15">
      <c r="D1364" s="85"/>
    </row>
    <row r="1365" ht="15">
      <c r="D1365" s="85"/>
    </row>
    <row r="1366" ht="15">
      <c r="D1366" s="85"/>
    </row>
    <row r="1367" ht="15">
      <c r="D1367" s="85"/>
    </row>
    <row r="1368" ht="15">
      <c r="D1368" s="85"/>
    </row>
    <row r="1369" ht="15">
      <c r="D1369" s="85"/>
    </row>
    <row r="1370" ht="15">
      <c r="D1370" s="85"/>
    </row>
    <row r="1371" ht="15">
      <c r="D1371" s="85"/>
    </row>
    <row r="1372" ht="15">
      <c r="D1372" s="85"/>
    </row>
    <row r="1373" ht="15">
      <c r="D1373" s="85"/>
    </row>
    <row r="1374" ht="15">
      <c r="D1374" s="85"/>
    </row>
    <row r="1375" ht="15">
      <c r="D1375" s="85"/>
    </row>
    <row r="1376" ht="15">
      <c r="D1376" s="85"/>
    </row>
    <row r="1377" ht="15">
      <c r="D1377" s="85"/>
    </row>
    <row r="1378" ht="15">
      <c r="D1378" s="85"/>
    </row>
    <row r="1379" ht="15">
      <c r="D1379" s="85"/>
    </row>
    <row r="1380" ht="15">
      <c r="D1380" s="85"/>
    </row>
    <row r="1381" ht="15">
      <c r="D1381" s="85"/>
    </row>
    <row r="1382" ht="15">
      <c r="D1382" s="85"/>
    </row>
    <row r="1383" ht="15">
      <c r="D1383" s="85"/>
    </row>
    <row r="1384" ht="15">
      <c r="D1384" s="85"/>
    </row>
    <row r="1385" ht="15">
      <c r="D1385" s="85"/>
    </row>
    <row r="1386" ht="15">
      <c r="D1386" s="85"/>
    </row>
    <row r="1387" ht="15">
      <c r="D1387" s="85"/>
    </row>
    <row r="1388" ht="15">
      <c r="D1388" s="85"/>
    </row>
    <row r="1389" ht="15">
      <c r="D1389" s="85"/>
    </row>
    <row r="1390" ht="15">
      <c r="D1390" s="85"/>
    </row>
    <row r="1391" ht="15">
      <c r="D1391" s="85"/>
    </row>
    <row r="1392" ht="15">
      <c r="D1392" s="85"/>
    </row>
    <row r="1393" ht="15">
      <c r="D1393" s="85"/>
    </row>
    <row r="1394" ht="15">
      <c r="D1394" s="85"/>
    </row>
    <row r="1395" ht="15">
      <c r="D1395" s="85"/>
    </row>
    <row r="1396" ht="15">
      <c r="D1396" s="85"/>
    </row>
    <row r="1397" ht="15">
      <c r="D1397" s="85"/>
    </row>
    <row r="1398" ht="15">
      <c r="D1398" s="85"/>
    </row>
    <row r="1399" ht="15">
      <c r="D1399" s="85"/>
    </row>
    <row r="1400" ht="15">
      <c r="D1400" s="85"/>
    </row>
    <row r="1401" ht="15">
      <c r="D1401" s="85"/>
    </row>
    <row r="1402" ht="15">
      <c r="D1402" s="85"/>
    </row>
    <row r="1403" ht="15">
      <c r="D1403" s="85"/>
    </row>
    <row r="1404" ht="15">
      <c r="D1404" s="85"/>
    </row>
    <row r="1405" ht="15">
      <c r="D1405" s="85"/>
    </row>
    <row r="1406" ht="15">
      <c r="D1406" s="85"/>
    </row>
    <row r="1407" ht="15">
      <c r="D1407" s="85"/>
    </row>
    <row r="1408" ht="15">
      <c r="D1408" s="85"/>
    </row>
    <row r="1409" ht="15">
      <c r="D1409" s="85"/>
    </row>
    <row r="1410" ht="15">
      <c r="D1410" s="85"/>
    </row>
    <row r="1411" ht="15">
      <c r="D1411" s="85"/>
    </row>
    <row r="1412" ht="15">
      <c r="D1412" s="85"/>
    </row>
    <row r="1413" ht="15">
      <c r="D1413" s="85"/>
    </row>
    <row r="1414" ht="15">
      <c r="D1414" s="85"/>
    </row>
    <row r="1415" ht="15">
      <c r="D1415" s="85"/>
    </row>
    <row r="1416" ht="15">
      <c r="D1416" s="85"/>
    </row>
    <row r="1417" ht="15">
      <c r="D1417" s="85"/>
    </row>
    <row r="1418" ht="15">
      <c r="D1418" s="85"/>
    </row>
    <row r="1419" ht="15">
      <c r="D1419" s="85"/>
    </row>
    <row r="1420" ht="15">
      <c r="D1420" s="85"/>
    </row>
    <row r="1421" ht="15">
      <c r="D1421" s="85"/>
    </row>
    <row r="1422" ht="15">
      <c r="D1422" s="85"/>
    </row>
    <row r="1423" ht="15">
      <c r="D1423" s="85"/>
    </row>
    <row r="1424" ht="15">
      <c r="D1424" s="85"/>
    </row>
    <row r="1425" ht="15">
      <c r="D1425" s="85"/>
    </row>
    <row r="1426" ht="15">
      <c r="D1426" s="85"/>
    </row>
    <row r="1427" ht="15">
      <c r="D1427" s="85"/>
    </row>
    <row r="1428" ht="15">
      <c r="D1428" s="85"/>
    </row>
    <row r="1429" ht="15">
      <c r="D1429" s="85"/>
    </row>
    <row r="1430" ht="15">
      <c r="D1430" s="85"/>
    </row>
    <row r="1431" ht="15">
      <c r="D1431" s="85"/>
    </row>
    <row r="1432" ht="15">
      <c r="D1432" s="85"/>
    </row>
    <row r="1433" ht="15">
      <c r="D1433" s="85"/>
    </row>
    <row r="1434" ht="15">
      <c r="D1434" s="85"/>
    </row>
    <row r="1435" ht="15">
      <c r="D1435" s="85"/>
    </row>
    <row r="1436" ht="15">
      <c r="D1436" s="85"/>
    </row>
    <row r="1437" ht="15">
      <c r="D1437" s="85"/>
    </row>
    <row r="1438" ht="15">
      <c r="D1438" s="85"/>
    </row>
    <row r="1439" ht="15">
      <c r="D1439" s="85"/>
    </row>
    <row r="1440" ht="15">
      <c r="D1440" s="85"/>
    </row>
    <row r="1441" ht="15">
      <c r="D1441" s="85"/>
    </row>
    <row r="1442" ht="15">
      <c r="D1442" s="85"/>
    </row>
    <row r="1443" ht="15">
      <c r="D1443" s="85"/>
    </row>
    <row r="1444" ht="15">
      <c r="D1444" s="85"/>
    </row>
    <row r="1445" ht="15">
      <c r="D1445" s="85"/>
    </row>
    <row r="1446" ht="15">
      <c r="D1446" s="85"/>
    </row>
    <row r="1447" ht="15">
      <c r="D1447" s="85"/>
    </row>
    <row r="1448" ht="15">
      <c r="D1448" s="85"/>
    </row>
    <row r="1449" ht="15">
      <c r="D1449" s="85"/>
    </row>
    <row r="1450" ht="15">
      <c r="D1450" s="85"/>
    </row>
    <row r="1451" ht="15">
      <c r="D1451" s="85"/>
    </row>
    <row r="1452" ht="15">
      <c r="D1452" s="85"/>
    </row>
    <row r="1453" ht="15">
      <c r="D1453" s="85"/>
    </row>
    <row r="1454" ht="15">
      <c r="D1454" s="85"/>
    </row>
    <row r="1455" ht="15">
      <c r="D1455" s="85"/>
    </row>
    <row r="1456" ht="15">
      <c r="D1456" s="85"/>
    </row>
    <row r="1457" ht="15">
      <c r="D1457" s="85"/>
    </row>
    <row r="1458" ht="15">
      <c r="D1458" s="85"/>
    </row>
    <row r="1459" ht="15">
      <c r="D1459" s="85"/>
    </row>
    <row r="1460" ht="15">
      <c r="D1460" s="85"/>
    </row>
    <row r="1461" ht="15">
      <c r="D1461" s="85"/>
    </row>
    <row r="1462" ht="15">
      <c r="D1462" s="85"/>
    </row>
    <row r="1463" ht="15">
      <c r="D1463" s="85"/>
    </row>
    <row r="1464" ht="15">
      <c r="D1464" s="85"/>
    </row>
    <row r="1465" ht="15">
      <c r="D1465" s="85"/>
    </row>
    <row r="1466" ht="15">
      <c r="D1466" s="85"/>
    </row>
    <row r="1467" ht="15">
      <c r="D1467" s="85"/>
    </row>
    <row r="1468" ht="15">
      <c r="D1468" s="85"/>
    </row>
    <row r="1469" ht="15">
      <c r="D1469" s="85"/>
    </row>
    <row r="1470" ht="15">
      <c r="D1470" s="85"/>
    </row>
    <row r="1471" ht="15">
      <c r="D1471" s="85"/>
    </row>
    <row r="1472" ht="15">
      <c r="D1472" s="85"/>
    </row>
    <row r="1473" ht="15">
      <c r="D1473" s="85"/>
    </row>
    <row r="1474" ht="15">
      <c r="D1474" s="85"/>
    </row>
    <row r="1475" ht="15">
      <c r="D1475" s="85"/>
    </row>
    <row r="1476" ht="15">
      <c r="D1476" s="85"/>
    </row>
    <row r="1477" ht="15">
      <c r="D1477" s="85"/>
    </row>
    <row r="1478" ht="15">
      <c r="D1478" s="85"/>
    </row>
    <row r="1479" ht="15">
      <c r="D1479" s="85"/>
    </row>
    <row r="1480" ht="15">
      <c r="D1480" s="85"/>
    </row>
    <row r="1481" ht="15">
      <c r="D1481" s="85"/>
    </row>
    <row r="1482" ht="15">
      <c r="D1482" s="85"/>
    </row>
    <row r="1483" ht="15">
      <c r="D1483" s="85"/>
    </row>
    <row r="1484" ht="15">
      <c r="D1484" s="85"/>
    </row>
    <row r="1485" ht="15">
      <c r="D1485" s="85"/>
    </row>
    <row r="1486" ht="15">
      <c r="D1486" s="85"/>
    </row>
    <row r="1487" ht="15">
      <c r="D1487" s="85"/>
    </row>
    <row r="1488" ht="15">
      <c r="D1488" s="85"/>
    </row>
    <row r="1489" ht="15">
      <c r="D1489" s="85"/>
    </row>
    <row r="1490" ht="15">
      <c r="D1490" s="85"/>
    </row>
    <row r="1491" ht="15">
      <c r="D1491" s="85"/>
    </row>
    <row r="1492" ht="15">
      <c r="D1492" s="85"/>
    </row>
    <row r="1493" ht="15">
      <c r="D1493" s="85"/>
    </row>
    <row r="1494" ht="15">
      <c r="D1494" s="85"/>
    </row>
    <row r="1495" ht="15">
      <c r="D1495" s="85"/>
    </row>
    <row r="1496" ht="15">
      <c r="D1496" s="85"/>
    </row>
    <row r="1497" ht="15">
      <c r="D1497" s="85"/>
    </row>
    <row r="1498" ht="15">
      <c r="D1498" s="85"/>
    </row>
    <row r="1499" ht="15">
      <c r="D1499" s="85"/>
    </row>
    <row r="1500" ht="15">
      <c r="D1500" s="85"/>
    </row>
    <row r="1501" ht="15">
      <c r="D1501" s="85"/>
    </row>
    <row r="1502" ht="15">
      <c r="D1502" s="85"/>
    </row>
    <row r="1503" ht="15">
      <c r="D1503" s="85"/>
    </row>
    <row r="1504" ht="15">
      <c r="D1504" s="85"/>
    </row>
    <row r="1505" ht="15">
      <c r="D1505" s="85"/>
    </row>
    <row r="1506" ht="15">
      <c r="D1506" s="85"/>
    </row>
    <row r="1507" ht="15">
      <c r="D1507" s="85"/>
    </row>
    <row r="1508" ht="15">
      <c r="D1508" s="85"/>
    </row>
    <row r="1509" ht="15">
      <c r="D1509" s="85"/>
    </row>
    <row r="1510" ht="15">
      <c r="D1510" s="85"/>
    </row>
    <row r="1511" ht="15">
      <c r="D1511" s="85"/>
    </row>
    <row r="1512" ht="15">
      <c r="D1512" s="85"/>
    </row>
    <row r="1513" ht="15">
      <c r="D1513" s="85"/>
    </row>
    <row r="1514" ht="15">
      <c r="D1514" s="85"/>
    </row>
    <row r="1515" ht="15">
      <c r="D1515" s="85"/>
    </row>
    <row r="1516" ht="15">
      <c r="D1516" s="85"/>
    </row>
    <row r="1517" ht="15">
      <c r="D1517" s="85"/>
    </row>
    <row r="1518" ht="15">
      <c r="D1518" s="85"/>
    </row>
    <row r="1519" ht="15">
      <c r="D1519" s="85"/>
    </row>
    <row r="1520" ht="15">
      <c r="D1520" s="85"/>
    </row>
    <row r="1521" ht="15">
      <c r="D1521" s="85"/>
    </row>
    <row r="1522" ht="15">
      <c r="D1522" s="85"/>
    </row>
    <row r="1523" ht="15">
      <c r="D1523" s="85"/>
    </row>
    <row r="1524" ht="15">
      <c r="D1524" s="85"/>
    </row>
    <row r="1525" ht="15">
      <c r="D1525" s="85"/>
    </row>
    <row r="1526" ht="15">
      <c r="D1526" s="85"/>
    </row>
    <row r="1527" ht="15">
      <c r="D1527" s="85"/>
    </row>
    <row r="1528" ht="15">
      <c r="D1528" s="85"/>
    </row>
    <row r="1529" ht="15">
      <c r="D1529" s="85"/>
    </row>
    <row r="1530" ht="15">
      <c r="D1530" s="85"/>
    </row>
    <row r="1531" ht="15">
      <c r="D1531" s="85"/>
    </row>
    <row r="1532" ht="15">
      <c r="D1532" s="85"/>
    </row>
    <row r="1533" ht="15">
      <c r="D1533" s="85"/>
    </row>
    <row r="1534" ht="15">
      <c r="D1534" s="85"/>
    </row>
    <row r="1535" ht="15">
      <c r="D1535" s="85"/>
    </row>
    <row r="1536" ht="15">
      <c r="D1536" s="85"/>
    </row>
    <row r="1537" ht="15">
      <c r="D1537" s="85"/>
    </row>
    <row r="1538" ht="15">
      <c r="D1538" s="85"/>
    </row>
    <row r="1539" ht="15">
      <c r="D1539" s="85"/>
    </row>
    <row r="1540" ht="15">
      <c r="D1540" s="85"/>
    </row>
    <row r="1541" ht="15">
      <c r="D1541" s="85"/>
    </row>
    <row r="1542" ht="15">
      <c r="D1542" s="85"/>
    </row>
    <row r="1543" ht="15">
      <c r="D1543" s="85"/>
    </row>
    <row r="1544" ht="15">
      <c r="D1544" s="85"/>
    </row>
    <row r="1545" ht="15">
      <c r="D1545" s="85"/>
    </row>
    <row r="1546" ht="15">
      <c r="D1546" s="85"/>
    </row>
    <row r="1547" ht="15">
      <c r="D1547" s="85"/>
    </row>
    <row r="1548" ht="15">
      <c r="D1548" s="85"/>
    </row>
    <row r="1549" ht="15">
      <c r="D1549" s="85"/>
    </row>
    <row r="1550" ht="15">
      <c r="D1550" s="85"/>
    </row>
    <row r="1551" ht="15">
      <c r="D1551" s="85"/>
    </row>
    <row r="1552" ht="15">
      <c r="D1552" s="85"/>
    </row>
    <row r="1553" ht="15">
      <c r="D1553" s="85"/>
    </row>
    <row r="1554" ht="15">
      <c r="D1554" s="85"/>
    </row>
    <row r="1555" ht="15">
      <c r="D1555" s="85"/>
    </row>
    <row r="1556" ht="15">
      <c r="D1556" s="85"/>
    </row>
    <row r="1557" ht="15">
      <c r="D1557" s="85"/>
    </row>
    <row r="1558" ht="15">
      <c r="D1558" s="85"/>
    </row>
    <row r="1559" ht="15">
      <c r="D1559" s="85"/>
    </row>
    <row r="1560" ht="15">
      <c r="D1560" s="85"/>
    </row>
    <row r="1561" ht="15">
      <c r="D1561" s="85"/>
    </row>
    <row r="1562" ht="15">
      <c r="D1562" s="85"/>
    </row>
    <row r="1563" ht="15">
      <c r="D1563" s="85"/>
    </row>
    <row r="1564" ht="15">
      <c r="D1564" s="85"/>
    </row>
    <row r="1565" ht="15">
      <c r="D1565" s="85"/>
    </row>
    <row r="1566" ht="15">
      <c r="D1566" s="85"/>
    </row>
    <row r="1567" ht="15">
      <c r="D1567" s="85"/>
    </row>
    <row r="1568" ht="15">
      <c r="D1568" s="85"/>
    </row>
    <row r="1569" ht="15">
      <c r="D1569" s="85"/>
    </row>
    <row r="1570" ht="15">
      <c r="D1570" s="85"/>
    </row>
    <row r="1571" ht="15">
      <c r="D1571" s="85"/>
    </row>
    <row r="1572" ht="15">
      <c r="D1572" s="85"/>
    </row>
    <row r="1573" ht="15">
      <c r="D1573" s="85"/>
    </row>
    <row r="1574" ht="15">
      <c r="D1574" s="85"/>
    </row>
    <row r="1575" ht="15">
      <c r="D1575" s="85"/>
    </row>
    <row r="1576" ht="15">
      <c r="D1576" s="85"/>
    </row>
    <row r="1577" ht="15">
      <c r="D1577" s="85"/>
    </row>
    <row r="1578" ht="15">
      <c r="D1578" s="85"/>
    </row>
    <row r="1579" ht="15">
      <c r="D1579" s="85"/>
    </row>
    <row r="1580" ht="15">
      <c r="D1580" s="85"/>
    </row>
    <row r="1581" ht="15">
      <c r="D1581" s="85"/>
    </row>
    <row r="1582" ht="15">
      <c r="D1582" s="85"/>
    </row>
    <row r="1583" ht="15">
      <c r="D1583" s="85"/>
    </row>
    <row r="1584" ht="15">
      <c r="D1584" s="85"/>
    </row>
    <row r="1585" ht="15">
      <c r="D1585" s="85"/>
    </row>
    <row r="1586" ht="15">
      <c r="D1586" s="85"/>
    </row>
    <row r="1587" ht="15">
      <c r="D1587" s="85"/>
    </row>
    <row r="1588" ht="15">
      <c r="D1588" s="85"/>
    </row>
    <row r="1589" ht="15">
      <c r="D1589" s="85"/>
    </row>
    <row r="1590" ht="15">
      <c r="D1590" s="85"/>
    </row>
    <row r="1591" ht="15">
      <c r="D1591" s="85"/>
    </row>
    <row r="1592" ht="15">
      <c r="D1592" s="85"/>
    </row>
    <row r="1593" ht="15">
      <c r="D1593" s="85"/>
    </row>
    <row r="1594" ht="15">
      <c r="D1594" s="85"/>
    </row>
    <row r="1595" ht="15">
      <c r="D1595" s="85"/>
    </row>
    <row r="1596" ht="15">
      <c r="D1596" s="85"/>
    </row>
    <row r="1597" ht="15">
      <c r="D1597" s="85"/>
    </row>
    <row r="1598" ht="15">
      <c r="D1598" s="85"/>
    </row>
    <row r="1599" ht="15">
      <c r="D1599" s="85"/>
    </row>
    <row r="1600" ht="15">
      <c r="D1600" s="85"/>
    </row>
    <row r="1601" ht="15">
      <c r="D1601" s="85"/>
    </row>
    <row r="1602" ht="15">
      <c r="D1602" s="85"/>
    </row>
    <row r="1603" ht="15">
      <c r="D1603" s="85"/>
    </row>
    <row r="1604" ht="15">
      <c r="D1604" s="85"/>
    </row>
    <row r="1605" ht="15">
      <c r="D1605" s="85"/>
    </row>
    <row r="1606" ht="15">
      <c r="D1606" s="85"/>
    </row>
    <row r="1607" ht="15">
      <c r="D1607" s="85"/>
    </row>
    <row r="1608" ht="15">
      <c r="D1608" s="85"/>
    </row>
    <row r="1609" ht="15">
      <c r="D1609" s="85"/>
    </row>
    <row r="1610" ht="15">
      <c r="D1610" s="85"/>
    </row>
    <row r="1611" ht="15">
      <c r="D1611" s="85"/>
    </row>
    <row r="1612" ht="15">
      <c r="D1612" s="85"/>
    </row>
    <row r="1613" ht="15">
      <c r="D1613" s="85"/>
    </row>
    <row r="1614" ht="15">
      <c r="D1614" s="85"/>
    </row>
    <row r="1615" ht="15">
      <c r="D1615" s="85"/>
    </row>
    <row r="1616" ht="15">
      <c r="D1616" s="85"/>
    </row>
    <row r="1617" ht="15">
      <c r="D1617" s="85"/>
    </row>
    <row r="1618" ht="15">
      <c r="D1618" s="85"/>
    </row>
    <row r="1619" ht="15">
      <c r="D1619" s="85"/>
    </row>
    <row r="1620" ht="15">
      <c r="D1620" s="85"/>
    </row>
    <row r="1621" ht="15">
      <c r="D1621" s="85"/>
    </row>
    <row r="1622" ht="15">
      <c r="D1622" s="85"/>
    </row>
    <row r="1623" ht="15">
      <c r="D1623" s="85"/>
    </row>
    <row r="1624" ht="15">
      <c r="D1624" s="85"/>
    </row>
    <row r="1625" ht="15">
      <c r="D1625" s="85"/>
    </row>
    <row r="1626" ht="15">
      <c r="D1626" s="85"/>
    </row>
    <row r="1627" ht="15">
      <c r="D1627" s="85"/>
    </row>
    <row r="1628" ht="15">
      <c r="D1628" s="85"/>
    </row>
    <row r="1629" ht="15">
      <c r="D1629" s="85"/>
    </row>
    <row r="1630" ht="15">
      <c r="D1630" s="85"/>
    </row>
    <row r="1631" ht="15">
      <c r="D1631" s="85"/>
    </row>
    <row r="1632" ht="15">
      <c r="D1632" s="85"/>
    </row>
    <row r="1633" ht="15">
      <c r="D1633" s="85"/>
    </row>
    <row r="1634" ht="15">
      <c r="D1634" s="85"/>
    </row>
    <row r="1635" ht="15">
      <c r="D1635" s="85"/>
    </row>
    <row r="1636" ht="15">
      <c r="D1636" s="85"/>
    </row>
    <row r="1637" ht="15">
      <c r="D1637" s="85"/>
    </row>
    <row r="1638" ht="15">
      <c r="D1638" s="85"/>
    </row>
    <row r="1639" ht="15">
      <c r="D1639" s="85"/>
    </row>
    <row r="1640" ht="15">
      <c r="D1640" s="85"/>
    </row>
    <row r="1641" ht="15">
      <c r="D1641" s="85"/>
    </row>
    <row r="1642" ht="15">
      <c r="D1642" s="85"/>
    </row>
    <row r="1643" ht="15">
      <c r="D1643" s="85"/>
    </row>
    <row r="1644" ht="15">
      <c r="D1644" s="85"/>
    </row>
    <row r="1645" ht="15">
      <c r="D1645" s="85"/>
    </row>
    <row r="1646" ht="15">
      <c r="D1646" s="85"/>
    </row>
    <row r="1647" ht="15">
      <c r="D1647" s="85"/>
    </row>
    <row r="1648" ht="15">
      <c r="D1648" s="85"/>
    </row>
    <row r="1649" ht="15">
      <c r="D1649" s="85"/>
    </row>
    <row r="1650" ht="15">
      <c r="D1650" s="85"/>
    </row>
    <row r="1651" ht="15">
      <c r="D1651" s="85"/>
    </row>
    <row r="1652" ht="15">
      <c r="D1652" s="85"/>
    </row>
    <row r="1653" ht="15">
      <c r="D1653" s="85"/>
    </row>
    <row r="1654" ht="15">
      <c r="D1654" s="85"/>
    </row>
    <row r="1655" ht="15">
      <c r="D1655" s="85"/>
    </row>
    <row r="1656" ht="15">
      <c r="D1656" s="85"/>
    </row>
    <row r="1657" ht="15">
      <c r="D1657" s="85"/>
    </row>
    <row r="1658" ht="15">
      <c r="D1658" s="85"/>
    </row>
    <row r="1659" ht="15">
      <c r="D1659" s="85"/>
    </row>
    <row r="1660" ht="15">
      <c r="D1660" s="85"/>
    </row>
    <row r="1661" ht="15">
      <c r="D1661" s="85"/>
    </row>
    <row r="1662" ht="15">
      <c r="D1662" s="85"/>
    </row>
    <row r="1663" ht="15">
      <c r="D1663" s="85"/>
    </row>
    <row r="1664" ht="15">
      <c r="D1664" s="85"/>
    </row>
    <row r="1665" ht="15">
      <c r="D1665" s="85"/>
    </row>
    <row r="1666" ht="15">
      <c r="D1666" s="85"/>
    </row>
    <row r="1667" ht="15">
      <c r="D1667" s="85"/>
    </row>
    <row r="1668" ht="15">
      <c r="D1668" s="85"/>
    </row>
    <row r="1669" ht="15">
      <c r="D1669" s="85"/>
    </row>
    <row r="1670" ht="15">
      <c r="D1670" s="85"/>
    </row>
    <row r="1671" ht="15">
      <c r="D1671" s="85"/>
    </row>
    <row r="1672" ht="15">
      <c r="D1672" s="85"/>
    </row>
    <row r="1673" ht="15">
      <c r="D1673" s="85"/>
    </row>
    <row r="1674" ht="15">
      <c r="D1674" s="85"/>
    </row>
    <row r="1675" ht="15">
      <c r="D1675" s="85"/>
    </row>
    <row r="1676" ht="15">
      <c r="D1676" s="85"/>
    </row>
    <row r="1677" ht="15">
      <c r="D1677" s="85"/>
    </row>
    <row r="1678" ht="15">
      <c r="D1678" s="85"/>
    </row>
    <row r="1679" ht="15">
      <c r="D1679" s="85"/>
    </row>
    <row r="1680" ht="15">
      <c r="D1680" s="85"/>
    </row>
    <row r="1681" ht="15">
      <c r="D1681" s="85"/>
    </row>
    <row r="1682" ht="15">
      <c r="D1682" s="85"/>
    </row>
    <row r="1683" ht="15">
      <c r="D1683" s="85"/>
    </row>
    <row r="1684" ht="15">
      <c r="D1684" s="85"/>
    </row>
    <row r="1685" ht="15">
      <c r="D1685" s="85"/>
    </row>
    <row r="1686" ht="15">
      <c r="D1686" s="85"/>
    </row>
    <row r="1687" ht="15">
      <c r="D1687" s="85"/>
    </row>
    <row r="1688" ht="15">
      <c r="D1688" s="85"/>
    </row>
    <row r="1689" ht="15">
      <c r="D1689" s="85"/>
    </row>
    <row r="1690" ht="15">
      <c r="D1690" s="85"/>
    </row>
    <row r="1691" ht="15">
      <c r="D1691" s="85"/>
    </row>
    <row r="1692" ht="15">
      <c r="D1692" s="85"/>
    </row>
    <row r="1693" ht="15">
      <c r="D1693" s="85"/>
    </row>
    <row r="1694" ht="15">
      <c r="D1694" s="85"/>
    </row>
    <row r="1695" ht="15">
      <c r="D1695" s="85"/>
    </row>
    <row r="1696" ht="15">
      <c r="D1696" s="85"/>
    </row>
    <row r="1697" ht="15">
      <c r="D1697" s="85"/>
    </row>
    <row r="1698" ht="15">
      <c r="D1698" s="85"/>
    </row>
    <row r="1699" ht="15">
      <c r="D1699" s="85"/>
    </row>
    <row r="1700" ht="15">
      <c r="D1700" s="85"/>
    </row>
    <row r="1701" ht="15">
      <c r="D1701" s="85"/>
    </row>
    <row r="1702" ht="15">
      <c r="D1702" s="85"/>
    </row>
    <row r="1703" ht="15">
      <c r="D1703" s="85"/>
    </row>
    <row r="1704" ht="15">
      <c r="D1704" s="85"/>
    </row>
    <row r="1705" ht="15">
      <c r="D1705" s="85"/>
    </row>
    <row r="1706" ht="15">
      <c r="D1706" s="85"/>
    </row>
    <row r="1707" ht="15">
      <c r="D1707" s="85"/>
    </row>
    <row r="1708" ht="15">
      <c r="D1708" s="85"/>
    </row>
    <row r="1709" ht="15">
      <c r="D1709" s="85"/>
    </row>
    <row r="1710" ht="15">
      <c r="D1710" s="85"/>
    </row>
    <row r="1711" ht="15">
      <c r="D1711" s="85"/>
    </row>
    <row r="1712" ht="15">
      <c r="D1712" s="85"/>
    </row>
    <row r="1713" ht="15">
      <c r="D1713" s="85"/>
    </row>
    <row r="1714" ht="15">
      <c r="D1714" s="85"/>
    </row>
    <row r="1715" ht="15">
      <c r="D1715" s="85"/>
    </row>
    <row r="1716" ht="15">
      <c r="D1716" s="85"/>
    </row>
    <row r="1717" ht="15">
      <c r="D1717" s="85"/>
    </row>
    <row r="1718" ht="15">
      <c r="D1718" s="85"/>
    </row>
    <row r="1719" ht="15">
      <c r="D1719" s="85"/>
    </row>
    <row r="1720" ht="15">
      <c r="D1720" s="85"/>
    </row>
    <row r="1721" ht="15">
      <c r="D1721" s="85"/>
    </row>
    <row r="1722" ht="15">
      <c r="D1722" s="85"/>
    </row>
    <row r="1723" ht="15">
      <c r="D1723" s="85"/>
    </row>
    <row r="1724" ht="15">
      <c r="D1724" s="85"/>
    </row>
    <row r="1725" ht="15">
      <c r="D1725" s="85"/>
    </row>
    <row r="1726" ht="15">
      <c r="D1726" s="85"/>
    </row>
    <row r="1727" ht="15">
      <c r="D1727" s="85"/>
    </row>
    <row r="1728" ht="15">
      <c r="D1728" s="85"/>
    </row>
    <row r="1729" ht="15">
      <c r="D1729" s="85"/>
    </row>
    <row r="1730" ht="15">
      <c r="D1730" s="85"/>
    </row>
    <row r="1731" ht="15">
      <c r="D1731" s="85"/>
    </row>
    <row r="1732" ht="15">
      <c r="D1732" s="85"/>
    </row>
    <row r="1733" ht="15">
      <c r="D1733" s="85"/>
    </row>
    <row r="1734" ht="15">
      <c r="D1734" s="85"/>
    </row>
    <row r="1735" ht="15">
      <c r="D1735" s="85"/>
    </row>
    <row r="1736" ht="15">
      <c r="D1736" s="85"/>
    </row>
    <row r="1737" ht="15">
      <c r="D1737" s="85"/>
    </row>
    <row r="1738" ht="15">
      <c r="D1738" s="85"/>
    </row>
    <row r="1739" ht="15">
      <c r="D1739" s="85"/>
    </row>
    <row r="1740" ht="15">
      <c r="D1740" s="85"/>
    </row>
    <row r="1741" ht="15">
      <c r="D1741" s="85"/>
    </row>
    <row r="1742" ht="15">
      <c r="D1742" s="85"/>
    </row>
    <row r="1743" ht="15">
      <c r="D1743" s="85"/>
    </row>
    <row r="1744" ht="15">
      <c r="D1744" s="85"/>
    </row>
    <row r="1745" ht="15">
      <c r="D1745" s="85"/>
    </row>
    <row r="1746" ht="15">
      <c r="D1746" s="85"/>
    </row>
    <row r="1747" ht="15">
      <c r="D1747" s="85"/>
    </row>
    <row r="1748" ht="15">
      <c r="D1748" s="85"/>
    </row>
    <row r="1749" ht="15">
      <c r="D1749" s="85"/>
    </row>
    <row r="1750" ht="15">
      <c r="D1750" s="85"/>
    </row>
    <row r="1751" ht="15">
      <c r="D1751" s="85"/>
    </row>
    <row r="1752" ht="15">
      <c r="D1752" s="85"/>
    </row>
    <row r="1753" ht="15">
      <c r="D1753" s="85"/>
    </row>
    <row r="1754" ht="15">
      <c r="D1754" s="85"/>
    </row>
    <row r="1755" ht="15">
      <c r="D1755" s="85"/>
    </row>
    <row r="1756" ht="15">
      <c r="D1756" s="85"/>
    </row>
    <row r="1757" ht="15">
      <c r="D1757" s="85"/>
    </row>
    <row r="1758" ht="15">
      <c r="D1758" s="85"/>
    </row>
    <row r="1759" ht="15">
      <c r="D1759" s="85"/>
    </row>
    <row r="1760" ht="15">
      <c r="D1760" s="85"/>
    </row>
    <row r="1761" ht="15">
      <c r="D1761" s="85"/>
    </row>
    <row r="1762" ht="15">
      <c r="D1762" s="85"/>
    </row>
    <row r="1763" ht="15">
      <c r="D1763" s="85"/>
    </row>
    <row r="1764" ht="15">
      <c r="D1764" s="85"/>
    </row>
    <row r="1765" ht="15">
      <c r="D1765" s="85"/>
    </row>
    <row r="1766" ht="15">
      <c r="D1766" s="85"/>
    </row>
    <row r="1767" ht="15">
      <c r="D1767" s="85"/>
    </row>
    <row r="1768" ht="15">
      <c r="D1768" s="85"/>
    </row>
    <row r="1769" ht="15">
      <c r="D1769" s="85"/>
    </row>
    <row r="1770" ht="15">
      <c r="D1770" s="85"/>
    </row>
    <row r="1771" ht="15">
      <c r="D1771" s="85"/>
    </row>
    <row r="1772" ht="15">
      <c r="D1772" s="85"/>
    </row>
    <row r="1773" ht="15">
      <c r="D1773" s="85"/>
    </row>
    <row r="1774" ht="15">
      <c r="D1774" s="85"/>
    </row>
    <row r="1775" ht="15">
      <c r="D1775" s="85"/>
    </row>
    <row r="1776" ht="15">
      <c r="D1776" s="85"/>
    </row>
    <row r="1777" ht="15">
      <c r="D1777" s="85"/>
    </row>
    <row r="1778" ht="15">
      <c r="D1778" s="85"/>
    </row>
    <row r="1779" ht="15">
      <c r="D1779" s="85"/>
    </row>
    <row r="1780" ht="15">
      <c r="D1780" s="85"/>
    </row>
    <row r="1781" ht="15">
      <c r="D1781" s="85"/>
    </row>
    <row r="1782" ht="15">
      <c r="D1782" s="85"/>
    </row>
    <row r="1783" ht="15">
      <c r="D1783" s="85"/>
    </row>
    <row r="1784" ht="15">
      <c r="D1784" s="85"/>
    </row>
    <row r="1785" ht="15">
      <c r="D1785" s="85"/>
    </row>
    <row r="1786" ht="15">
      <c r="D1786" s="85"/>
    </row>
    <row r="1787" ht="15">
      <c r="D1787" s="85"/>
    </row>
    <row r="1788" ht="15">
      <c r="D1788" s="85"/>
    </row>
    <row r="1789" ht="15">
      <c r="D1789" s="85"/>
    </row>
    <row r="1790" ht="15">
      <c r="D1790" s="85"/>
    </row>
    <row r="1791" ht="15">
      <c r="D1791" s="85"/>
    </row>
    <row r="1792" ht="15">
      <c r="D1792" s="85"/>
    </row>
    <row r="1793" ht="15">
      <c r="D1793" s="85"/>
    </row>
    <row r="1794" ht="15">
      <c r="D1794" s="85"/>
    </row>
    <row r="1795" ht="15">
      <c r="D1795" s="85"/>
    </row>
    <row r="1796" ht="15">
      <c r="D1796" s="85"/>
    </row>
    <row r="1797" ht="15">
      <c r="D1797" s="85"/>
    </row>
    <row r="1798" ht="15">
      <c r="D1798" s="85"/>
    </row>
    <row r="1799" ht="15">
      <c r="D1799" s="85"/>
    </row>
    <row r="1800" ht="15">
      <c r="D1800" s="85"/>
    </row>
    <row r="1801" ht="15">
      <c r="D1801" s="85"/>
    </row>
    <row r="1802" ht="15">
      <c r="D1802" s="85"/>
    </row>
    <row r="1803" ht="15">
      <c r="D1803" s="85"/>
    </row>
    <row r="1804" ht="15">
      <c r="D1804" s="85"/>
    </row>
    <row r="1805" ht="15">
      <c r="D1805" s="85"/>
    </row>
    <row r="1806" ht="15">
      <c r="D1806" s="85"/>
    </row>
    <row r="1807" ht="15">
      <c r="D1807" s="85"/>
    </row>
    <row r="1808" ht="15">
      <c r="D1808" s="85"/>
    </row>
    <row r="1809" ht="15">
      <c r="D1809" s="85"/>
    </row>
    <row r="1810" ht="15">
      <c r="D1810" s="85"/>
    </row>
    <row r="1811" ht="15">
      <c r="D1811" s="85"/>
    </row>
    <row r="1812" ht="15">
      <c r="D1812" s="85"/>
    </row>
    <row r="1813" ht="15">
      <c r="D1813" s="85"/>
    </row>
    <row r="1814" ht="15">
      <c r="D1814" s="85"/>
    </row>
    <row r="1815" ht="15">
      <c r="D1815" s="85"/>
    </row>
    <row r="1816" ht="15">
      <c r="D1816" s="85"/>
    </row>
    <row r="1817" ht="15">
      <c r="D1817" s="85"/>
    </row>
    <row r="1818" ht="15">
      <c r="D1818" s="85"/>
    </row>
    <row r="1819" ht="15">
      <c r="D1819" s="85"/>
    </row>
    <row r="1820" ht="15">
      <c r="D1820" s="85"/>
    </row>
    <row r="1821" ht="15">
      <c r="D1821" s="85"/>
    </row>
    <row r="1822" ht="15">
      <c r="D1822" s="85"/>
    </row>
    <row r="1823" ht="15">
      <c r="D1823" s="85"/>
    </row>
    <row r="1824" ht="15">
      <c r="D1824" s="85"/>
    </row>
    <row r="1825" ht="15">
      <c r="D1825" s="85"/>
    </row>
    <row r="1826" ht="15">
      <c r="D1826" s="85"/>
    </row>
    <row r="1827" ht="15">
      <c r="D1827" s="85"/>
    </row>
    <row r="1828" ht="15">
      <c r="D1828" s="85"/>
    </row>
    <row r="1829" ht="15">
      <c r="D1829" s="85"/>
    </row>
    <row r="1830" ht="15">
      <c r="D1830" s="85"/>
    </row>
    <row r="1831" ht="15">
      <c r="D1831" s="85"/>
    </row>
    <row r="1832" ht="15">
      <c r="D1832" s="85"/>
    </row>
    <row r="1833" ht="15">
      <c r="D1833" s="85"/>
    </row>
    <row r="1834" ht="15">
      <c r="D1834" s="85"/>
    </row>
    <row r="1835" ht="15">
      <c r="D1835" s="85"/>
    </row>
    <row r="1836" ht="15">
      <c r="D1836" s="85"/>
    </row>
    <row r="1837" ht="15">
      <c r="D1837" s="85"/>
    </row>
    <row r="1838" ht="15">
      <c r="D1838" s="85"/>
    </row>
    <row r="1839" ht="15">
      <c r="D1839" s="85"/>
    </row>
    <row r="1840" ht="15">
      <c r="D1840" s="85"/>
    </row>
    <row r="1841" ht="15">
      <c r="D1841" s="85"/>
    </row>
    <row r="1842" ht="15">
      <c r="D1842" s="85"/>
    </row>
    <row r="1843" ht="15">
      <c r="D1843" s="85"/>
    </row>
    <row r="1844" ht="15">
      <c r="D1844" s="85"/>
    </row>
    <row r="1845" ht="15">
      <c r="D1845" s="85"/>
    </row>
    <row r="1846" ht="15">
      <c r="D1846" s="85"/>
    </row>
    <row r="1847" ht="15">
      <c r="D1847" s="85"/>
    </row>
    <row r="1848" ht="15">
      <c r="D1848" s="85"/>
    </row>
    <row r="1849" ht="15">
      <c r="D1849" s="85"/>
    </row>
    <row r="1850" ht="15">
      <c r="D1850" s="85"/>
    </row>
    <row r="1851" ht="15">
      <c r="D1851" s="85"/>
    </row>
    <row r="1852" ht="15">
      <c r="D1852" s="85"/>
    </row>
    <row r="1853" ht="15">
      <c r="D1853" s="85"/>
    </row>
    <row r="1854" ht="15">
      <c r="D1854" s="85"/>
    </row>
    <row r="1855" ht="15">
      <c r="D1855" s="85"/>
    </row>
    <row r="1856" ht="15">
      <c r="D1856" s="85"/>
    </row>
    <row r="1857" ht="15">
      <c r="D1857" s="85"/>
    </row>
    <row r="1858" ht="15">
      <c r="D1858" s="85"/>
    </row>
    <row r="1859" ht="15">
      <c r="D1859" s="85"/>
    </row>
    <row r="1860" ht="15">
      <c r="D1860" s="85"/>
    </row>
    <row r="1861" ht="15">
      <c r="D1861" s="85"/>
    </row>
    <row r="1862" ht="15">
      <c r="D1862" s="85"/>
    </row>
    <row r="1863" ht="15">
      <c r="D1863" s="85"/>
    </row>
    <row r="1864" ht="15">
      <c r="D1864" s="85"/>
    </row>
    <row r="1865" ht="15">
      <c r="D1865" s="85"/>
    </row>
    <row r="1866" ht="15">
      <c r="D1866" s="85"/>
    </row>
    <row r="1867" ht="15">
      <c r="D1867" s="85"/>
    </row>
    <row r="1868" ht="15">
      <c r="D1868" s="85"/>
    </row>
    <row r="1869" ht="15">
      <c r="D1869" s="85"/>
    </row>
    <row r="1870" ht="15">
      <c r="D1870" s="85"/>
    </row>
    <row r="1871" ht="15">
      <c r="D1871" s="85"/>
    </row>
    <row r="1872" ht="15">
      <c r="D1872" s="85"/>
    </row>
    <row r="1873" ht="15">
      <c r="D1873" s="85"/>
    </row>
    <row r="1874" ht="15">
      <c r="D1874" s="85"/>
    </row>
    <row r="1875" ht="15">
      <c r="D1875" s="85"/>
    </row>
    <row r="1876" ht="15">
      <c r="D1876" s="85"/>
    </row>
    <row r="1877" ht="15">
      <c r="D1877" s="85"/>
    </row>
    <row r="1878" ht="15">
      <c r="D1878" s="85"/>
    </row>
    <row r="1879" ht="15">
      <c r="D1879" s="85"/>
    </row>
    <row r="1880" ht="15">
      <c r="D1880" s="85"/>
    </row>
    <row r="1881" ht="15">
      <c r="D1881" s="85"/>
    </row>
    <row r="1882" ht="15">
      <c r="D1882" s="85"/>
    </row>
    <row r="1883" ht="15">
      <c r="D1883" s="85"/>
    </row>
    <row r="1884" ht="15">
      <c r="D1884" s="85"/>
    </row>
    <row r="1885" ht="15">
      <c r="D1885" s="85"/>
    </row>
    <row r="1886" ht="15">
      <c r="D1886" s="85"/>
    </row>
    <row r="1887" ht="15">
      <c r="D1887" s="85"/>
    </row>
    <row r="1888" ht="15">
      <c r="D1888" s="85"/>
    </row>
    <row r="1889" ht="15">
      <c r="D1889" s="85"/>
    </row>
    <row r="1890" ht="15">
      <c r="D1890" s="85"/>
    </row>
    <row r="1891" ht="15">
      <c r="D1891" s="85"/>
    </row>
    <row r="1892" ht="15">
      <c r="D1892" s="85"/>
    </row>
    <row r="1893" ht="15">
      <c r="D1893" s="85"/>
    </row>
    <row r="1894" ht="15">
      <c r="D1894" s="85"/>
    </row>
    <row r="1895" ht="15">
      <c r="D1895" s="85"/>
    </row>
    <row r="1896" ht="15">
      <c r="D1896" s="85"/>
    </row>
    <row r="1897" ht="15">
      <c r="D1897" s="85"/>
    </row>
    <row r="1898" ht="15">
      <c r="D1898" s="85"/>
    </row>
    <row r="1899" ht="15">
      <c r="D1899" s="85"/>
    </row>
    <row r="1900" ht="15">
      <c r="D1900" s="85"/>
    </row>
    <row r="1901" ht="15">
      <c r="D1901" s="85"/>
    </row>
    <row r="1902" ht="15">
      <c r="D1902" s="85"/>
    </row>
    <row r="1903" ht="15">
      <c r="D1903" s="85"/>
    </row>
    <row r="1904" ht="15">
      <c r="D1904" s="85"/>
    </row>
    <row r="1905" ht="15">
      <c r="D1905" s="85"/>
    </row>
    <row r="1906" ht="15">
      <c r="D1906" s="85"/>
    </row>
    <row r="1907" ht="15">
      <c r="D1907" s="85"/>
    </row>
    <row r="1908" ht="15">
      <c r="D1908" s="85"/>
    </row>
    <row r="1909" ht="15">
      <c r="D1909" s="85"/>
    </row>
    <row r="1910" ht="15">
      <c r="D1910" s="85"/>
    </row>
    <row r="1911" ht="15">
      <c r="D1911" s="85"/>
    </row>
    <row r="1912" ht="15">
      <c r="D1912" s="85"/>
    </row>
    <row r="1913" ht="15">
      <c r="D1913" s="85"/>
    </row>
    <row r="1914" ht="15">
      <c r="D1914" s="85"/>
    </row>
    <row r="1915" ht="15">
      <c r="D1915" s="85"/>
    </row>
    <row r="1916" ht="15">
      <c r="D1916" s="85"/>
    </row>
    <row r="1917" ht="15">
      <c r="D1917" s="85"/>
    </row>
    <row r="1918" ht="15">
      <c r="D1918" s="85"/>
    </row>
    <row r="1919" ht="15">
      <c r="D1919" s="85"/>
    </row>
    <row r="1920" ht="15">
      <c r="D1920" s="85"/>
    </row>
    <row r="1921" ht="15">
      <c r="D1921" s="85"/>
    </row>
    <row r="1922" ht="15">
      <c r="D1922" s="85"/>
    </row>
    <row r="1923" ht="15">
      <c r="D1923" s="85"/>
    </row>
    <row r="1924" ht="15">
      <c r="D1924" s="85"/>
    </row>
    <row r="1925" ht="15">
      <c r="D1925" s="85"/>
    </row>
    <row r="1926" ht="15">
      <c r="D1926" s="85"/>
    </row>
    <row r="1927" ht="15">
      <c r="D1927" s="85"/>
    </row>
    <row r="1928" ht="15">
      <c r="D1928" s="85"/>
    </row>
    <row r="1929" ht="15">
      <c r="D1929" s="85"/>
    </row>
    <row r="1930" ht="15">
      <c r="D1930" s="85"/>
    </row>
    <row r="1931" ht="15">
      <c r="D1931" s="85"/>
    </row>
    <row r="1932" ht="15">
      <c r="D1932" s="85"/>
    </row>
    <row r="1933" ht="15">
      <c r="D1933" s="85"/>
    </row>
    <row r="1934" ht="15">
      <c r="D1934" s="85"/>
    </row>
    <row r="1935" ht="15">
      <c r="D1935" s="85"/>
    </row>
    <row r="1936" ht="15">
      <c r="D1936" s="85"/>
    </row>
    <row r="1937" ht="15">
      <c r="D1937" s="85"/>
    </row>
    <row r="1938" ht="15">
      <c r="D1938" s="85"/>
    </row>
    <row r="1939" ht="15">
      <c r="D1939" s="85"/>
    </row>
    <row r="1940" ht="15">
      <c r="D1940" s="85"/>
    </row>
    <row r="1941" ht="15">
      <c r="D1941" s="85"/>
    </row>
    <row r="1942" ht="15">
      <c r="D1942" s="85"/>
    </row>
    <row r="1943" ht="15">
      <c r="D1943" s="85"/>
    </row>
    <row r="1944" ht="15">
      <c r="D1944" s="85"/>
    </row>
    <row r="1945" ht="15">
      <c r="D1945" s="85"/>
    </row>
    <row r="1946" ht="15">
      <c r="D1946" s="85"/>
    </row>
    <row r="1947" ht="15">
      <c r="D1947" s="85"/>
    </row>
    <row r="1948" ht="15">
      <c r="D1948" s="85"/>
    </row>
    <row r="1949" ht="15">
      <c r="D1949" s="85"/>
    </row>
    <row r="1950" ht="15">
      <c r="D1950" s="85"/>
    </row>
    <row r="1951" ht="15">
      <c r="D1951" s="85"/>
    </row>
    <row r="1952" ht="15">
      <c r="D1952" s="85"/>
    </row>
    <row r="1953" ht="15">
      <c r="D1953" s="85"/>
    </row>
    <row r="1954" ht="15">
      <c r="D1954" s="85"/>
    </row>
    <row r="1955" ht="15">
      <c r="D1955" s="85"/>
    </row>
    <row r="1956" ht="15">
      <c r="D1956" s="85"/>
    </row>
    <row r="1957" ht="15">
      <c r="D1957" s="85"/>
    </row>
    <row r="1958" ht="15">
      <c r="D1958" s="85"/>
    </row>
    <row r="1959" ht="15">
      <c r="D1959" s="85"/>
    </row>
    <row r="1960" ht="15">
      <c r="D1960" s="85"/>
    </row>
    <row r="1961" ht="15">
      <c r="D1961" s="85"/>
    </row>
    <row r="1962" ht="15">
      <c r="D1962" s="85"/>
    </row>
    <row r="1963" ht="15">
      <c r="D1963" s="85"/>
    </row>
    <row r="1964" ht="15">
      <c r="D1964" s="85"/>
    </row>
    <row r="1965" ht="15">
      <c r="D1965" s="85"/>
    </row>
    <row r="1966" ht="15">
      <c r="D1966" s="85"/>
    </row>
    <row r="1967" ht="15">
      <c r="D1967" s="85"/>
    </row>
    <row r="1968" ht="15">
      <c r="D1968" s="85"/>
    </row>
    <row r="1969" ht="15">
      <c r="D1969" s="85"/>
    </row>
    <row r="1970" ht="15">
      <c r="D1970" s="85"/>
    </row>
    <row r="1971" ht="15">
      <c r="D1971" s="85"/>
    </row>
    <row r="1972" ht="15">
      <c r="D1972" s="85"/>
    </row>
    <row r="1973" ht="15">
      <c r="D1973" s="85"/>
    </row>
    <row r="1974" ht="15">
      <c r="D1974" s="85"/>
    </row>
    <row r="1975" ht="15">
      <c r="D1975" s="85"/>
    </row>
    <row r="1976" ht="15">
      <c r="D1976" s="85"/>
    </row>
    <row r="1977" ht="15">
      <c r="D1977" s="85"/>
    </row>
    <row r="1978" ht="15">
      <c r="D1978" s="85"/>
    </row>
    <row r="1979" ht="15">
      <c r="D1979" s="85"/>
    </row>
    <row r="1980" ht="15">
      <c r="D1980" s="85"/>
    </row>
    <row r="1981" ht="15">
      <c r="D1981" s="85"/>
    </row>
    <row r="1982" ht="15">
      <c r="D1982" s="85"/>
    </row>
    <row r="1983" ht="15">
      <c r="D1983" s="85"/>
    </row>
    <row r="1984" ht="15">
      <c r="D1984" s="85"/>
    </row>
    <row r="1985" ht="15">
      <c r="D1985" s="85"/>
    </row>
    <row r="1986" ht="15">
      <c r="D1986" s="85"/>
    </row>
    <row r="1987" ht="15">
      <c r="D1987" s="85"/>
    </row>
    <row r="1988" ht="15">
      <c r="D1988" s="85"/>
    </row>
    <row r="1989" ht="15">
      <c r="D1989" s="85"/>
    </row>
    <row r="1990" ht="15">
      <c r="D1990" s="85"/>
    </row>
    <row r="1991" ht="15">
      <c r="D1991" s="85"/>
    </row>
    <row r="1992" ht="15">
      <c r="D1992" s="85"/>
    </row>
    <row r="1993" ht="15">
      <c r="D1993" s="85"/>
    </row>
    <row r="1994" ht="15">
      <c r="D1994" s="85"/>
    </row>
    <row r="1995" ht="15">
      <c r="D1995" s="85"/>
    </row>
    <row r="1996" ht="15">
      <c r="D1996" s="85"/>
    </row>
    <row r="1997" ht="15">
      <c r="D1997" s="85"/>
    </row>
    <row r="1998" ht="15">
      <c r="D1998" s="85"/>
    </row>
    <row r="1999" ht="15">
      <c r="D1999" s="85"/>
    </row>
    <row r="2000" ht="15">
      <c r="D2000" s="85"/>
    </row>
    <row r="2001" ht="15">
      <c r="D2001" s="85"/>
    </row>
    <row r="2002" ht="15">
      <c r="D2002" s="85"/>
    </row>
    <row r="2003" ht="15">
      <c r="D2003" s="85"/>
    </row>
    <row r="2004" ht="15">
      <c r="D2004" s="85"/>
    </row>
    <row r="2005" ht="15">
      <c r="D2005" s="85"/>
    </row>
    <row r="2006" ht="15">
      <c r="D2006" s="85"/>
    </row>
    <row r="2007" ht="15">
      <c r="D2007" s="85"/>
    </row>
    <row r="2008" ht="15">
      <c r="D2008" s="85"/>
    </row>
    <row r="2009" ht="15">
      <c r="D2009" s="85"/>
    </row>
    <row r="2010" ht="15">
      <c r="D2010" s="85"/>
    </row>
    <row r="2011" ht="15">
      <c r="D2011" s="85"/>
    </row>
    <row r="2012" ht="15">
      <c r="D2012" s="85"/>
    </row>
    <row r="2013" ht="15">
      <c r="D2013" s="85"/>
    </row>
    <row r="2014" ht="15">
      <c r="D2014" s="85"/>
    </row>
    <row r="2015" ht="15">
      <c r="D2015" s="85"/>
    </row>
    <row r="2016" ht="15">
      <c r="D2016" s="85"/>
    </row>
    <row r="2017" ht="15">
      <c r="D2017" s="85"/>
    </row>
    <row r="2018" ht="15">
      <c r="D2018" s="85"/>
    </row>
    <row r="2019" ht="15">
      <c r="D2019" s="85"/>
    </row>
    <row r="2020" ht="15">
      <c r="D2020" s="85"/>
    </row>
    <row r="2021" ht="15">
      <c r="D2021" s="85"/>
    </row>
    <row r="2022" ht="15">
      <c r="D2022" s="85"/>
    </row>
    <row r="2023" ht="15">
      <c r="D2023" s="85"/>
    </row>
    <row r="2024" ht="15">
      <c r="D2024" s="85"/>
    </row>
    <row r="2025" ht="15">
      <c r="D2025" s="85"/>
    </row>
    <row r="2026" ht="15">
      <c r="D2026" s="85"/>
    </row>
    <row r="2027" ht="15">
      <c r="D2027" s="85"/>
    </row>
    <row r="2028" ht="15">
      <c r="D2028" s="85"/>
    </row>
    <row r="2029" ht="15">
      <c r="D2029" s="85"/>
    </row>
    <row r="2030" ht="15">
      <c r="D2030" s="85"/>
    </row>
    <row r="2031" ht="15">
      <c r="D2031" s="85"/>
    </row>
    <row r="2032" ht="15">
      <c r="D2032" s="85"/>
    </row>
    <row r="2033" ht="15">
      <c r="D2033" s="85"/>
    </row>
    <row r="2034" ht="15">
      <c r="D2034" s="85"/>
    </row>
    <row r="2035" ht="15">
      <c r="D2035" s="85"/>
    </row>
    <row r="2036" ht="15">
      <c r="D2036" s="85"/>
    </row>
    <row r="2037" ht="15">
      <c r="D2037" s="85"/>
    </row>
    <row r="2038" ht="15">
      <c r="D2038" s="85"/>
    </row>
    <row r="2039" ht="15">
      <c r="D2039" s="85"/>
    </row>
    <row r="2040" ht="15">
      <c r="D2040" s="85"/>
    </row>
    <row r="2041" ht="15">
      <c r="D2041" s="85"/>
    </row>
    <row r="2042" ht="15">
      <c r="D2042" s="85"/>
    </row>
    <row r="2043" ht="15">
      <c r="D2043" s="85"/>
    </row>
    <row r="2044" ht="15">
      <c r="D2044" s="85"/>
    </row>
    <row r="2045" ht="15">
      <c r="D2045" s="85"/>
    </row>
    <row r="2046" ht="15">
      <c r="D2046" s="85"/>
    </row>
    <row r="2047" ht="15">
      <c r="D2047" s="85"/>
    </row>
    <row r="2048" ht="15">
      <c r="D2048" s="85"/>
    </row>
    <row r="2049" ht="15">
      <c r="D2049" s="85"/>
    </row>
    <row r="2050" ht="15">
      <c r="D2050" s="85"/>
    </row>
    <row r="2051" ht="15">
      <c r="D2051" s="85"/>
    </row>
    <row r="2052" ht="15">
      <c r="D2052" s="85"/>
    </row>
    <row r="2053" ht="15">
      <c r="D2053" s="85"/>
    </row>
    <row r="2054" ht="15">
      <c r="D2054" s="85"/>
    </row>
    <row r="2055" ht="15">
      <c r="D2055" s="85"/>
    </row>
    <row r="2056" ht="15">
      <c r="D2056" s="85"/>
    </row>
    <row r="2057" ht="15">
      <c r="D2057" s="85"/>
    </row>
    <row r="2058" ht="15">
      <c r="D2058" s="85"/>
    </row>
    <row r="2059" ht="15">
      <c r="D2059" s="85"/>
    </row>
    <row r="2060" ht="15">
      <c r="D2060" s="85"/>
    </row>
    <row r="2061" ht="15">
      <c r="D2061" s="85"/>
    </row>
    <row r="2062" ht="15">
      <c r="D2062" s="85"/>
    </row>
    <row r="2063" ht="15">
      <c r="D2063" s="85"/>
    </row>
    <row r="2064" ht="15">
      <c r="D2064" s="85"/>
    </row>
    <row r="2065" ht="15">
      <c r="D2065" s="85"/>
    </row>
    <row r="2066" ht="15">
      <c r="D2066" s="85"/>
    </row>
    <row r="2067" ht="15">
      <c r="D2067" s="85"/>
    </row>
    <row r="2068" ht="15">
      <c r="D2068" s="85"/>
    </row>
    <row r="2069" ht="15">
      <c r="D2069" s="85"/>
    </row>
    <row r="2070" ht="15">
      <c r="D2070" s="85"/>
    </row>
    <row r="2071" ht="15">
      <c r="D2071" s="85"/>
    </row>
    <row r="2072" ht="15">
      <c r="D2072" s="85"/>
    </row>
    <row r="2073" ht="15">
      <c r="D2073" s="85"/>
    </row>
    <row r="2074" ht="15">
      <c r="D2074" s="85"/>
    </row>
    <row r="2075" ht="15">
      <c r="D2075" s="85"/>
    </row>
    <row r="2076" ht="15">
      <c r="D2076" s="85"/>
    </row>
    <row r="2077" ht="15">
      <c r="D2077" s="85"/>
    </row>
    <row r="2078" ht="15">
      <c r="D2078" s="85"/>
    </row>
    <row r="2079" ht="15">
      <c r="D2079" s="85"/>
    </row>
    <row r="2080" ht="15">
      <c r="D2080" s="85"/>
    </row>
    <row r="2081" ht="15">
      <c r="D2081" s="85"/>
    </row>
    <row r="2082" ht="15">
      <c r="D2082" s="85"/>
    </row>
    <row r="2083" ht="15">
      <c r="D2083" s="85"/>
    </row>
    <row r="2084" ht="15">
      <c r="D2084" s="85"/>
    </row>
    <row r="2085" ht="15">
      <c r="D2085" s="85"/>
    </row>
    <row r="2086" ht="15">
      <c r="D2086" s="85"/>
    </row>
    <row r="2087" ht="15">
      <c r="D2087" s="85"/>
    </row>
    <row r="2088" ht="15">
      <c r="D2088" s="85"/>
    </row>
    <row r="2089" ht="15">
      <c r="D2089" s="85"/>
    </row>
    <row r="2090" ht="15">
      <c r="D2090" s="85"/>
    </row>
    <row r="2091" ht="15">
      <c r="D2091" s="85"/>
    </row>
    <row r="2092" ht="15">
      <c r="D2092" s="85"/>
    </row>
    <row r="2093" ht="15">
      <c r="D2093" s="85"/>
    </row>
    <row r="2094" ht="15">
      <c r="D2094" s="85"/>
    </row>
    <row r="2095" ht="15">
      <c r="D2095" s="85"/>
    </row>
    <row r="2096" ht="15">
      <c r="D2096" s="85"/>
    </row>
    <row r="2097" ht="15">
      <c r="D2097" s="85"/>
    </row>
    <row r="2098" ht="15">
      <c r="D2098" s="85"/>
    </row>
    <row r="2099" ht="15">
      <c r="D2099" s="85"/>
    </row>
    <row r="2100" ht="15">
      <c r="D2100" s="85"/>
    </row>
    <row r="2101" ht="15">
      <c r="D2101" s="85"/>
    </row>
    <row r="2102" ht="15">
      <c r="D2102" s="85"/>
    </row>
    <row r="2103" ht="15">
      <c r="D2103" s="85"/>
    </row>
    <row r="2104" ht="15">
      <c r="D2104" s="85"/>
    </row>
    <row r="2105" ht="15">
      <c r="D2105" s="85"/>
    </row>
    <row r="2106" ht="15">
      <c r="D2106" s="85"/>
    </row>
    <row r="2107" ht="15">
      <c r="D2107" s="85"/>
    </row>
    <row r="2108" ht="15">
      <c r="D2108" s="85"/>
    </row>
    <row r="2109" ht="15">
      <c r="D2109" s="85"/>
    </row>
    <row r="2110" ht="15">
      <c r="D2110" s="85"/>
    </row>
    <row r="2111" ht="15">
      <c r="D2111" s="85"/>
    </row>
    <row r="2112" ht="15">
      <c r="D2112" s="85"/>
    </row>
    <row r="2113" ht="15">
      <c r="D2113" s="85"/>
    </row>
    <row r="2114" ht="15">
      <c r="D2114" s="85"/>
    </row>
    <row r="2115" ht="15">
      <c r="D2115" s="85"/>
    </row>
    <row r="2116" ht="15">
      <c r="D2116" s="85"/>
    </row>
    <row r="2117" ht="15">
      <c r="D2117" s="85"/>
    </row>
    <row r="2118" ht="15">
      <c r="D2118" s="85"/>
    </row>
    <row r="2119" ht="15">
      <c r="D2119" s="85"/>
    </row>
    <row r="2120" ht="15">
      <c r="D2120" s="85"/>
    </row>
    <row r="2121" ht="15">
      <c r="D2121" s="85"/>
    </row>
    <row r="2122" ht="15">
      <c r="D2122" s="85"/>
    </row>
    <row r="2123" ht="15">
      <c r="D2123" s="85"/>
    </row>
    <row r="2124" ht="15">
      <c r="D2124" s="85"/>
    </row>
    <row r="2125" ht="15">
      <c r="D2125" s="85"/>
    </row>
    <row r="2126" ht="15">
      <c r="D2126" s="85"/>
    </row>
    <row r="2127" ht="15">
      <c r="D2127" s="85"/>
    </row>
    <row r="2128" ht="15">
      <c r="D2128" s="85"/>
    </row>
    <row r="2129" ht="15">
      <c r="D2129" s="85"/>
    </row>
    <row r="2130" ht="15">
      <c r="D2130" s="85"/>
    </row>
    <row r="2131" ht="15">
      <c r="D2131" s="85"/>
    </row>
    <row r="2132" ht="15">
      <c r="D2132" s="85"/>
    </row>
    <row r="2133" ht="15">
      <c r="D2133" s="85"/>
    </row>
    <row r="2134" ht="15">
      <c r="D2134" s="85"/>
    </row>
    <row r="2135" ht="15">
      <c r="D2135" s="85"/>
    </row>
    <row r="2136" ht="15">
      <c r="D2136" s="85"/>
    </row>
    <row r="2137" ht="15">
      <c r="D2137" s="85"/>
    </row>
    <row r="2138" ht="15">
      <c r="D2138" s="85"/>
    </row>
    <row r="2139" ht="15">
      <c r="D2139" s="85"/>
    </row>
    <row r="2140" ht="15">
      <c r="D2140" s="85"/>
    </row>
    <row r="2141" ht="15">
      <c r="D2141" s="85"/>
    </row>
    <row r="2142" ht="15">
      <c r="D2142" s="85"/>
    </row>
    <row r="2143" ht="15">
      <c r="D2143" s="85"/>
    </row>
    <row r="2144" ht="15">
      <c r="D2144" s="85"/>
    </row>
    <row r="2145" ht="15">
      <c r="D2145" s="85"/>
    </row>
    <row r="2146" ht="15">
      <c r="D2146" s="85"/>
    </row>
    <row r="2147" ht="15">
      <c r="D2147" s="85"/>
    </row>
    <row r="2148" ht="15">
      <c r="D2148" s="85"/>
    </row>
    <row r="2149" ht="15">
      <c r="D2149" s="85"/>
    </row>
    <row r="2150" ht="15">
      <c r="D2150" s="85"/>
    </row>
    <row r="2151" ht="15">
      <c r="D2151" s="85"/>
    </row>
    <row r="2152" ht="15">
      <c r="D2152" s="85"/>
    </row>
    <row r="2153" ht="15">
      <c r="D2153" s="85"/>
    </row>
    <row r="2154" ht="15">
      <c r="D2154" s="85"/>
    </row>
    <row r="2155" ht="15">
      <c r="D2155" s="85"/>
    </row>
    <row r="2156" ht="15">
      <c r="D2156" s="85"/>
    </row>
    <row r="2157" ht="15">
      <c r="D2157" s="85"/>
    </row>
    <row r="2158" ht="15">
      <c r="D2158" s="85"/>
    </row>
    <row r="2159" ht="15">
      <c r="D2159" s="85"/>
    </row>
    <row r="2160" ht="15">
      <c r="D2160" s="85"/>
    </row>
    <row r="2161" ht="15">
      <c r="D2161" s="85"/>
    </row>
    <row r="2162" ht="15">
      <c r="D2162" s="85"/>
    </row>
    <row r="2163" ht="15">
      <c r="D2163" s="85"/>
    </row>
    <row r="2164" ht="15">
      <c r="D2164" s="85"/>
    </row>
    <row r="2165" ht="15">
      <c r="D2165" s="85"/>
    </row>
    <row r="2166" ht="15">
      <c r="D2166" s="85"/>
    </row>
    <row r="2167" ht="15">
      <c r="D2167" s="85"/>
    </row>
    <row r="2168" ht="15">
      <c r="D2168" s="85"/>
    </row>
    <row r="2169" ht="15">
      <c r="D2169" s="85"/>
    </row>
    <row r="2170" ht="15">
      <c r="D2170" s="85"/>
    </row>
    <row r="2171" ht="15">
      <c r="D2171" s="85"/>
    </row>
    <row r="2172" ht="15">
      <c r="D2172" s="85"/>
    </row>
    <row r="2173" ht="15">
      <c r="D2173" s="85"/>
    </row>
    <row r="2174" ht="15">
      <c r="D2174" s="85"/>
    </row>
    <row r="2175" ht="15">
      <c r="D2175" s="85"/>
    </row>
    <row r="2176" ht="15">
      <c r="D2176" s="85"/>
    </row>
    <row r="2177" ht="15">
      <c r="D2177" s="85"/>
    </row>
    <row r="2178" ht="15">
      <c r="D2178" s="85"/>
    </row>
    <row r="2179" ht="15">
      <c r="D2179" s="85"/>
    </row>
    <row r="2180" ht="15">
      <c r="D2180" s="85"/>
    </row>
    <row r="2181" ht="15">
      <c r="D2181" s="85"/>
    </row>
    <row r="2182" ht="15">
      <c r="D2182" s="85"/>
    </row>
    <row r="2183" ht="15">
      <c r="D2183" s="85"/>
    </row>
    <row r="2184" ht="15">
      <c r="D2184" s="85"/>
    </row>
    <row r="2185" ht="15">
      <c r="D2185" s="85"/>
    </row>
    <row r="2186" ht="15">
      <c r="D2186" s="85"/>
    </row>
    <row r="2187" ht="15">
      <c r="D2187" s="85"/>
    </row>
    <row r="2188" ht="15">
      <c r="D2188" s="85"/>
    </row>
    <row r="2189" ht="15">
      <c r="D2189" s="85"/>
    </row>
    <row r="2190" ht="15">
      <c r="D2190" s="85"/>
    </row>
    <row r="2191" ht="15">
      <c r="D2191" s="85"/>
    </row>
    <row r="2192" ht="15">
      <c r="D2192" s="85"/>
    </row>
    <row r="2193" ht="15">
      <c r="D2193" s="85"/>
    </row>
    <row r="2194" ht="15">
      <c r="D2194" s="85"/>
    </row>
    <row r="2195" ht="15">
      <c r="D2195" s="85"/>
    </row>
    <row r="2196" ht="15">
      <c r="D2196" s="85"/>
    </row>
    <row r="2197" ht="15">
      <c r="D2197" s="85"/>
    </row>
    <row r="2198" ht="15">
      <c r="D2198" s="85"/>
    </row>
    <row r="2199" ht="15">
      <c r="D2199" s="85"/>
    </row>
    <row r="2200" ht="15">
      <c r="D2200" s="85"/>
    </row>
    <row r="2201" ht="15">
      <c r="D2201" s="85"/>
    </row>
    <row r="2202" ht="15">
      <c r="D2202" s="85"/>
    </row>
    <row r="2203" ht="15">
      <c r="D2203" s="85"/>
    </row>
    <row r="2204" ht="15">
      <c r="D2204" s="85"/>
    </row>
    <row r="2205" ht="15">
      <c r="D2205" s="85"/>
    </row>
    <row r="2206" ht="15">
      <c r="D2206" s="85"/>
    </row>
    <row r="2207" ht="15">
      <c r="D2207" s="85"/>
    </row>
    <row r="2208" ht="15">
      <c r="D2208" s="85"/>
    </row>
    <row r="2209" ht="15">
      <c r="D2209" s="85"/>
    </row>
    <row r="2210" ht="15">
      <c r="D2210" s="85"/>
    </row>
    <row r="2211" ht="15">
      <c r="D2211" s="85"/>
    </row>
    <row r="2212" ht="15">
      <c r="D2212" s="85"/>
    </row>
    <row r="2213" ht="15">
      <c r="D2213" s="85"/>
    </row>
    <row r="2214" ht="15">
      <c r="D2214" s="85"/>
    </row>
    <row r="2215" ht="15">
      <c r="D2215" s="85"/>
    </row>
    <row r="2216" ht="15">
      <c r="D2216" s="85"/>
    </row>
    <row r="2217" ht="15">
      <c r="D2217" s="85"/>
    </row>
    <row r="2218" ht="15">
      <c r="D2218" s="85"/>
    </row>
    <row r="2219" ht="15">
      <c r="D2219" s="85"/>
    </row>
    <row r="2220" ht="15">
      <c r="D2220" s="85"/>
    </row>
    <row r="2221" ht="15">
      <c r="D2221" s="85"/>
    </row>
    <row r="2222" ht="15">
      <c r="D2222" s="85"/>
    </row>
    <row r="2223" ht="15">
      <c r="D2223" s="85"/>
    </row>
    <row r="2224" ht="15">
      <c r="D2224" s="85"/>
    </row>
    <row r="2225" ht="15">
      <c r="D2225" s="85"/>
    </row>
    <row r="2226" ht="15">
      <c r="D2226" s="85"/>
    </row>
    <row r="2227" ht="15">
      <c r="D2227" s="85"/>
    </row>
    <row r="2228" ht="15">
      <c r="D2228" s="85"/>
    </row>
    <row r="2229" ht="15">
      <c r="D2229" s="85"/>
    </row>
    <row r="2230" ht="15">
      <c r="D2230" s="85"/>
    </row>
    <row r="2231" ht="15">
      <c r="D2231" s="85"/>
    </row>
    <row r="2232" ht="15">
      <c r="D2232" s="85"/>
    </row>
    <row r="2233" ht="15">
      <c r="D2233" s="85"/>
    </row>
    <row r="2234" ht="15">
      <c r="D2234" s="85"/>
    </row>
    <row r="2235" ht="15">
      <c r="D2235" s="85"/>
    </row>
    <row r="2236" ht="15">
      <c r="D2236" s="85"/>
    </row>
    <row r="2237" ht="15">
      <c r="D2237" s="85"/>
    </row>
    <row r="2238" ht="15">
      <c r="D2238" s="85"/>
    </row>
    <row r="2239" ht="15">
      <c r="D2239" s="85"/>
    </row>
    <row r="2240" ht="15">
      <c r="D2240" s="85"/>
    </row>
    <row r="2241" ht="15">
      <c r="D2241" s="85"/>
    </row>
    <row r="2242" ht="15">
      <c r="D2242" s="85"/>
    </row>
    <row r="2243" ht="15">
      <c r="D2243" s="85"/>
    </row>
    <row r="2244" ht="15">
      <c r="D2244" s="85"/>
    </row>
    <row r="2245" ht="15">
      <c r="D2245" s="85"/>
    </row>
    <row r="2246" ht="15">
      <c r="D2246" s="85"/>
    </row>
    <row r="2247" ht="15">
      <c r="D2247" s="85"/>
    </row>
    <row r="2248" ht="15">
      <c r="D2248" s="85"/>
    </row>
    <row r="2249" ht="15">
      <c r="D2249" s="85"/>
    </row>
    <row r="2250" ht="15">
      <c r="D2250" s="85"/>
    </row>
    <row r="2251" ht="15">
      <c r="D2251" s="85"/>
    </row>
    <row r="2252" ht="15">
      <c r="D2252" s="85"/>
    </row>
    <row r="2253" ht="15">
      <c r="D2253" s="85"/>
    </row>
    <row r="2254" ht="15">
      <c r="D2254" s="85"/>
    </row>
    <row r="2255" ht="15">
      <c r="D2255" s="85"/>
    </row>
    <row r="2256" ht="15">
      <c r="D2256" s="85"/>
    </row>
    <row r="2257" ht="15">
      <c r="D2257" s="85"/>
    </row>
    <row r="2258" ht="15">
      <c r="D2258" s="85"/>
    </row>
    <row r="2259" ht="15">
      <c r="D2259" s="85"/>
    </row>
    <row r="2260" ht="15">
      <c r="D2260" s="85"/>
    </row>
    <row r="2261" ht="15">
      <c r="D2261" s="85"/>
    </row>
    <row r="2262" ht="15">
      <c r="D2262" s="85"/>
    </row>
    <row r="2263" ht="15">
      <c r="D2263" s="85"/>
    </row>
    <row r="2264" ht="15">
      <c r="D2264" s="85"/>
    </row>
    <row r="2265" ht="15">
      <c r="D2265" s="85"/>
    </row>
    <row r="2266" ht="15">
      <c r="D2266" s="85"/>
    </row>
    <row r="2267" ht="15">
      <c r="D2267" s="85"/>
    </row>
    <row r="2268" ht="15">
      <c r="D2268" s="85"/>
    </row>
    <row r="2269" ht="15">
      <c r="D2269" s="85"/>
    </row>
    <row r="2270" ht="15">
      <c r="D2270" s="85"/>
    </row>
    <row r="2271" ht="15">
      <c r="D2271" s="85"/>
    </row>
    <row r="2272" ht="15">
      <c r="D2272" s="85"/>
    </row>
    <row r="2273" ht="15">
      <c r="D2273" s="85"/>
    </row>
    <row r="2274" ht="15">
      <c r="D2274" s="85"/>
    </row>
    <row r="2275" ht="15">
      <c r="D2275" s="85"/>
    </row>
    <row r="2276" ht="15">
      <c r="D2276" s="85"/>
    </row>
    <row r="2277" ht="15">
      <c r="D2277" s="85"/>
    </row>
    <row r="2278" ht="15">
      <c r="D2278" s="85"/>
    </row>
    <row r="2279" ht="15">
      <c r="D2279" s="85"/>
    </row>
    <row r="2280" ht="15">
      <c r="D2280" s="85"/>
    </row>
    <row r="2281" ht="15">
      <c r="D2281" s="85"/>
    </row>
    <row r="2282" ht="15">
      <c r="D2282" s="85"/>
    </row>
    <row r="2283" ht="15">
      <c r="D2283" s="85"/>
    </row>
    <row r="2284" ht="15">
      <c r="D2284" s="85"/>
    </row>
    <row r="2285" ht="15">
      <c r="D2285" s="85"/>
    </row>
    <row r="2286" ht="15">
      <c r="D2286" s="85"/>
    </row>
    <row r="2287" ht="15">
      <c r="D2287" s="85"/>
    </row>
    <row r="2288" ht="15">
      <c r="D2288" s="85"/>
    </row>
    <row r="2289" ht="15">
      <c r="D2289" s="85"/>
    </row>
    <row r="2290" ht="15">
      <c r="D2290" s="85"/>
    </row>
    <row r="2291" ht="15">
      <c r="D2291" s="85"/>
    </row>
    <row r="2292" ht="15">
      <c r="D2292" s="85"/>
    </row>
    <row r="2293" ht="15">
      <c r="D2293" s="85"/>
    </row>
    <row r="2294" ht="15">
      <c r="D2294" s="85"/>
    </row>
    <row r="2295" ht="15">
      <c r="D2295" s="85"/>
    </row>
    <row r="2296" ht="15">
      <c r="D2296" s="85"/>
    </row>
    <row r="2297" ht="15">
      <c r="D2297" s="85"/>
    </row>
    <row r="2298" ht="15">
      <c r="D2298" s="85"/>
    </row>
    <row r="2299" ht="15">
      <c r="D2299" s="85"/>
    </row>
    <row r="2300" ht="15">
      <c r="D2300" s="85"/>
    </row>
    <row r="2301" ht="15">
      <c r="D2301" s="85"/>
    </row>
    <row r="2302" ht="15">
      <c r="D2302" s="85"/>
    </row>
    <row r="2303" ht="15">
      <c r="D2303" s="85"/>
    </row>
    <row r="2304" ht="15">
      <c r="D2304" s="85"/>
    </row>
    <row r="2305" ht="15">
      <c r="D2305" s="85"/>
    </row>
    <row r="2306" ht="15">
      <c r="D2306" s="85"/>
    </row>
    <row r="2307" ht="15">
      <c r="D2307" s="85"/>
    </row>
    <row r="2308" ht="15">
      <c r="D2308" s="85"/>
    </row>
    <row r="2309" ht="15">
      <c r="D2309" s="85"/>
    </row>
    <row r="2310" ht="15">
      <c r="D2310" s="85"/>
    </row>
    <row r="2311" ht="15">
      <c r="D2311" s="85"/>
    </row>
    <row r="2312" ht="15">
      <c r="D2312" s="85"/>
    </row>
    <row r="2313" ht="15">
      <c r="D2313" s="85"/>
    </row>
    <row r="2314" ht="15">
      <c r="D2314" s="85"/>
    </row>
    <row r="2315" ht="15">
      <c r="D2315" s="85"/>
    </row>
    <row r="2316" ht="15">
      <c r="D2316" s="85"/>
    </row>
    <row r="2317" ht="15">
      <c r="D2317" s="85"/>
    </row>
    <row r="2318" ht="15">
      <c r="D2318" s="85"/>
    </row>
    <row r="2319" ht="15">
      <c r="D2319" s="85"/>
    </row>
    <row r="2320" ht="15">
      <c r="D2320" s="85"/>
    </row>
    <row r="2321" ht="15">
      <c r="D2321" s="85"/>
    </row>
    <row r="2322" ht="15">
      <c r="D2322" s="85"/>
    </row>
    <row r="2323" ht="15">
      <c r="D2323" s="85"/>
    </row>
    <row r="2324" ht="15">
      <c r="D2324" s="85"/>
    </row>
    <row r="2325" ht="15">
      <c r="D2325" s="85"/>
    </row>
    <row r="2326" ht="15">
      <c r="D2326" s="85"/>
    </row>
    <row r="2327" ht="15">
      <c r="D2327" s="85"/>
    </row>
    <row r="2328" ht="15">
      <c r="D2328" s="85"/>
    </row>
    <row r="2329" ht="15">
      <c r="D2329" s="85"/>
    </row>
    <row r="2330" ht="15">
      <c r="D2330" s="85"/>
    </row>
    <row r="2331" ht="15">
      <c r="D2331" s="85"/>
    </row>
    <row r="2332" ht="15">
      <c r="D2332" s="85"/>
    </row>
    <row r="2333" ht="15">
      <c r="D2333" s="85"/>
    </row>
    <row r="2334" ht="15">
      <c r="D2334" s="85"/>
    </row>
    <row r="2335" ht="15">
      <c r="D2335" s="85"/>
    </row>
    <row r="2336" ht="15">
      <c r="D2336" s="85"/>
    </row>
    <row r="2337" ht="15">
      <c r="D2337" s="85"/>
    </row>
    <row r="2338" ht="15">
      <c r="D2338" s="85"/>
    </row>
    <row r="2339" ht="15">
      <c r="D2339" s="85"/>
    </row>
    <row r="2340" ht="15">
      <c r="D2340" s="85"/>
    </row>
    <row r="2341" ht="15">
      <c r="D2341" s="85"/>
    </row>
    <row r="2342" ht="15">
      <c r="D2342" s="85"/>
    </row>
    <row r="2343" ht="15">
      <c r="D2343" s="85"/>
    </row>
    <row r="2344" ht="15">
      <c r="D2344" s="85"/>
    </row>
    <row r="2345" ht="15">
      <c r="D2345" s="85"/>
    </row>
    <row r="2346" ht="15">
      <c r="D2346" s="85"/>
    </row>
    <row r="2347" ht="15">
      <c r="D2347" s="85"/>
    </row>
    <row r="2348" ht="15">
      <c r="D2348" s="85"/>
    </row>
    <row r="2349" ht="15">
      <c r="D2349" s="85"/>
    </row>
    <row r="2350" ht="15">
      <c r="D2350" s="85"/>
    </row>
    <row r="2351" ht="15">
      <c r="D2351" s="85"/>
    </row>
    <row r="2352" ht="15">
      <c r="D2352" s="85"/>
    </row>
    <row r="2353" ht="15">
      <c r="D2353" s="85"/>
    </row>
    <row r="2354" ht="15">
      <c r="D2354" s="85"/>
    </row>
    <row r="2355" ht="15">
      <c r="D2355" s="85"/>
    </row>
    <row r="2356" ht="15">
      <c r="D2356" s="85"/>
    </row>
    <row r="2357" ht="15">
      <c r="D2357" s="85"/>
    </row>
    <row r="2358" ht="15">
      <c r="D2358" s="85"/>
    </row>
    <row r="2359" ht="15">
      <c r="D2359" s="85"/>
    </row>
    <row r="2360" ht="15">
      <c r="D2360" s="85"/>
    </row>
    <row r="2361" ht="15">
      <c r="D2361" s="85"/>
    </row>
    <row r="2362" ht="15">
      <c r="D2362" s="85"/>
    </row>
    <row r="2363" ht="15">
      <c r="D2363" s="85"/>
    </row>
    <row r="2364" ht="15">
      <c r="D2364" s="85"/>
    </row>
    <row r="2365" ht="15">
      <c r="D2365" s="85"/>
    </row>
    <row r="2366" ht="15">
      <c r="D2366" s="85"/>
    </row>
    <row r="2367" ht="15">
      <c r="D2367" s="85"/>
    </row>
    <row r="2368" ht="15">
      <c r="D2368" s="85"/>
    </row>
    <row r="2369" ht="15">
      <c r="D2369" s="85"/>
    </row>
    <row r="2370" ht="15">
      <c r="D2370" s="85"/>
    </row>
    <row r="2371" ht="15">
      <c r="D2371" s="85"/>
    </row>
    <row r="2372" ht="15">
      <c r="D2372" s="85"/>
    </row>
    <row r="2373" ht="15">
      <c r="D2373" s="85"/>
    </row>
    <row r="2374" ht="15">
      <c r="D2374" s="85"/>
    </row>
    <row r="2375" ht="15">
      <c r="D2375" s="85"/>
    </row>
    <row r="2376" ht="15">
      <c r="D2376" s="85"/>
    </row>
    <row r="2377" ht="15">
      <c r="D2377" s="85"/>
    </row>
    <row r="2378" ht="15">
      <c r="D2378" s="85"/>
    </row>
    <row r="2379" ht="15">
      <c r="D2379" s="85"/>
    </row>
    <row r="2380" ht="15">
      <c r="D2380" s="85"/>
    </row>
    <row r="2381" ht="15">
      <c r="D2381" s="85"/>
    </row>
    <row r="2382" ht="15">
      <c r="D2382" s="85"/>
    </row>
    <row r="2383" ht="15">
      <c r="D2383" s="85"/>
    </row>
    <row r="2384" ht="15">
      <c r="D2384" s="85"/>
    </row>
    <row r="2385" ht="15">
      <c r="D2385" s="85"/>
    </row>
    <row r="2386" ht="15">
      <c r="D2386" s="85"/>
    </row>
    <row r="2387" ht="15">
      <c r="D2387" s="85"/>
    </row>
    <row r="2388" ht="15">
      <c r="D2388" s="85"/>
    </row>
    <row r="2389" ht="15">
      <c r="D2389" s="85"/>
    </row>
    <row r="2390" ht="15">
      <c r="D2390" s="85"/>
    </row>
    <row r="2391" ht="15">
      <c r="D2391" s="85"/>
    </row>
    <row r="2392" ht="15">
      <c r="D2392" s="85"/>
    </row>
    <row r="2393" ht="15">
      <c r="D2393" s="85"/>
    </row>
    <row r="2394" ht="15">
      <c r="D2394" s="85"/>
    </row>
    <row r="2395" ht="15">
      <c r="D2395" s="85"/>
    </row>
    <row r="2396" ht="15">
      <c r="D2396" s="85"/>
    </row>
    <row r="2397" ht="15">
      <c r="D2397" s="85"/>
    </row>
    <row r="2398" ht="15">
      <c r="D2398" s="85"/>
    </row>
    <row r="2399" ht="15">
      <c r="D2399" s="85"/>
    </row>
    <row r="2400" ht="15">
      <c r="D2400" s="85"/>
    </row>
    <row r="2401" ht="15">
      <c r="D2401" s="85"/>
    </row>
    <row r="2402" ht="15">
      <c r="D2402" s="85"/>
    </row>
    <row r="2403" ht="15">
      <c r="D2403" s="85"/>
    </row>
    <row r="2404" ht="15">
      <c r="D2404" s="85"/>
    </row>
    <row r="2405" ht="15">
      <c r="D2405" s="85"/>
    </row>
    <row r="2406" ht="15">
      <c r="D2406" s="85"/>
    </row>
    <row r="2407" ht="15">
      <c r="D2407" s="85"/>
    </row>
    <row r="2408" ht="15">
      <c r="D2408" s="85"/>
    </row>
    <row r="2409" ht="15">
      <c r="D2409" s="85"/>
    </row>
    <row r="2410" ht="15">
      <c r="D2410" s="85"/>
    </row>
    <row r="2411" ht="15">
      <c r="D2411" s="85"/>
    </row>
    <row r="2412" ht="15">
      <c r="D2412" s="85"/>
    </row>
    <row r="2413" ht="15">
      <c r="D2413" s="85"/>
    </row>
    <row r="2414" ht="15">
      <c r="D2414" s="85"/>
    </row>
    <row r="2415" ht="15">
      <c r="D2415" s="85"/>
    </row>
    <row r="2416" ht="15">
      <c r="D2416" s="85"/>
    </row>
    <row r="2417" ht="15">
      <c r="D2417" s="85"/>
    </row>
    <row r="2418" ht="15">
      <c r="D2418" s="85"/>
    </row>
    <row r="2419" ht="15">
      <c r="D2419" s="85"/>
    </row>
    <row r="2420" ht="15">
      <c r="D2420" s="85"/>
    </row>
    <row r="2421" ht="15">
      <c r="D2421" s="85"/>
    </row>
    <row r="2422" ht="15">
      <c r="D2422" s="85"/>
    </row>
    <row r="2423" ht="15">
      <c r="D2423" s="85"/>
    </row>
    <row r="2424" ht="15">
      <c r="D2424" s="85"/>
    </row>
    <row r="2425" ht="15">
      <c r="D2425" s="85"/>
    </row>
    <row r="2426" ht="15">
      <c r="D2426" s="85"/>
    </row>
    <row r="2427" ht="15">
      <c r="D2427" s="85"/>
    </row>
    <row r="2428" ht="15">
      <c r="D2428" s="85"/>
    </row>
    <row r="2429" ht="15">
      <c r="D2429" s="85"/>
    </row>
    <row r="2430" ht="15">
      <c r="D2430" s="85"/>
    </row>
    <row r="2431" ht="15">
      <c r="D2431" s="85"/>
    </row>
    <row r="2432" ht="15">
      <c r="D2432" s="85"/>
    </row>
    <row r="2433" ht="15">
      <c r="D2433" s="85"/>
    </row>
    <row r="2434" ht="15">
      <c r="D2434" s="85"/>
    </row>
    <row r="2435" ht="15">
      <c r="D2435" s="85"/>
    </row>
    <row r="2436" ht="15">
      <c r="D2436" s="85"/>
    </row>
    <row r="2437" ht="15">
      <c r="D2437" s="85"/>
    </row>
    <row r="2438" ht="15">
      <c r="D2438" s="85"/>
    </row>
    <row r="2439" ht="15">
      <c r="D2439" s="85"/>
    </row>
    <row r="2440" ht="15">
      <c r="D2440" s="85"/>
    </row>
    <row r="2441" ht="15">
      <c r="D2441" s="85"/>
    </row>
    <row r="2442" ht="15">
      <c r="D2442" s="85"/>
    </row>
    <row r="2443" ht="15">
      <c r="D2443" s="85"/>
    </row>
    <row r="2444" ht="15">
      <c r="D2444" s="85"/>
    </row>
    <row r="2445" ht="15">
      <c r="D2445" s="85"/>
    </row>
    <row r="2446" ht="15">
      <c r="D2446" s="85"/>
    </row>
    <row r="2447" ht="15">
      <c r="D2447" s="85"/>
    </row>
    <row r="2448" ht="15">
      <c r="D2448" s="85"/>
    </row>
    <row r="2449" ht="15">
      <c r="D2449" s="85"/>
    </row>
    <row r="2450" ht="15">
      <c r="D2450" s="85"/>
    </row>
    <row r="2451" ht="15">
      <c r="D2451" s="85"/>
    </row>
    <row r="2452" ht="15">
      <c r="D2452" s="85"/>
    </row>
    <row r="2453" ht="15">
      <c r="D2453" s="85"/>
    </row>
    <row r="2454" ht="15">
      <c r="D2454" s="85"/>
    </row>
    <row r="2455" ht="15">
      <c r="D2455" s="85"/>
    </row>
    <row r="2456" ht="15">
      <c r="D2456" s="85"/>
    </row>
    <row r="2457" ht="15">
      <c r="D2457" s="85"/>
    </row>
    <row r="2458" ht="15">
      <c r="D2458" s="85"/>
    </row>
    <row r="2459" ht="15">
      <c r="D2459" s="85"/>
    </row>
    <row r="2460" ht="15">
      <c r="D2460" s="85"/>
    </row>
    <row r="2461" ht="15">
      <c r="D2461" s="85"/>
    </row>
    <row r="2462" ht="15">
      <c r="D2462" s="85"/>
    </row>
    <row r="2463" ht="15">
      <c r="D2463" s="85"/>
    </row>
    <row r="2464" ht="15">
      <c r="D2464" s="85"/>
    </row>
    <row r="2465" ht="15">
      <c r="D2465" s="85"/>
    </row>
    <row r="2466" ht="15">
      <c r="D2466" s="85"/>
    </row>
    <row r="2467" ht="15">
      <c r="D2467" s="85"/>
    </row>
    <row r="2468" ht="15">
      <c r="D2468" s="85"/>
    </row>
    <row r="2469" ht="15">
      <c r="D2469" s="85"/>
    </row>
    <row r="2470" ht="15">
      <c r="D2470" s="85"/>
    </row>
    <row r="2471" ht="15">
      <c r="D2471" s="85"/>
    </row>
    <row r="2472" ht="15">
      <c r="D2472" s="85"/>
    </row>
    <row r="2473" ht="15">
      <c r="D2473" s="85"/>
    </row>
    <row r="2474" ht="15">
      <c r="D2474" s="85"/>
    </row>
    <row r="2475" ht="15">
      <c r="D2475" s="85"/>
    </row>
    <row r="2476" ht="15">
      <c r="D2476" s="85"/>
    </row>
    <row r="2477" ht="15">
      <c r="D2477" s="85"/>
    </row>
    <row r="2478" ht="15">
      <c r="D2478" s="85"/>
    </row>
    <row r="2479" ht="15">
      <c r="D2479" s="85"/>
    </row>
    <row r="2480" ht="15">
      <c r="D2480" s="85"/>
    </row>
    <row r="2481" ht="15">
      <c r="D2481" s="85"/>
    </row>
    <row r="2482" ht="15">
      <c r="D2482" s="85"/>
    </row>
    <row r="2483" ht="15">
      <c r="D2483" s="85"/>
    </row>
    <row r="2484" ht="15">
      <c r="D2484" s="85"/>
    </row>
    <row r="2485" ht="15">
      <c r="D2485" s="85"/>
    </row>
    <row r="2486" ht="15">
      <c r="D2486" s="85"/>
    </row>
    <row r="2487" ht="15">
      <c r="D2487" s="85"/>
    </row>
    <row r="2488" ht="15">
      <c r="D2488" s="85"/>
    </row>
    <row r="2489" ht="15">
      <c r="D2489" s="85"/>
    </row>
    <row r="2490" ht="15">
      <c r="D2490" s="85"/>
    </row>
    <row r="2491" ht="15">
      <c r="D2491" s="85"/>
    </row>
    <row r="2492" ht="15">
      <c r="D2492" s="85"/>
    </row>
    <row r="2493" ht="15">
      <c r="D2493" s="85"/>
    </row>
    <row r="2494" ht="15">
      <c r="D2494" s="85"/>
    </row>
    <row r="2495" ht="15">
      <c r="D2495" s="85"/>
    </row>
    <row r="2496" ht="15">
      <c r="D2496" s="85"/>
    </row>
    <row r="2497" ht="15">
      <c r="D2497" s="85"/>
    </row>
    <row r="2498" ht="15">
      <c r="D2498" s="85"/>
    </row>
    <row r="2499" ht="15">
      <c r="D2499" s="85"/>
    </row>
    <row r="2500" ht="15">
      <c r="D2500" s="85"/>
    </row>
    <row r="2501" ht="15">
      <c r="D2501" s="85"/>
    </row>
    <row r="2502" ht="15">
      <c r="D2502" s="85"/>
    </row>
    <row r="2503" ht="15">
      <c r="D2503" s="85"/>
    </row>
    <row r="2504" ht="15">
      <c r="D2504" s="85"/>
    </row>
    <row r="2505" ht="15">
      <c r="D2505" s="85"/>
    </row>
    <row r="2506" ht="15">
      <c r="D2506" s="85"/>
    </row>
    <row r="2507" ht="15">
      <c r="D2507" s="85"/>
    </row>
    <row r="2508" ht="15">
      <c r="D2508" s="85"/>
    </row>
    <row r="2509" ht="15">
      <c r="D2509" s="85"/>
    </row>
    <row r="2510" ht="15">
      <c r="D2510" s="85"/>
    </row>
    <row r="2511" ht="15">
      <c r="D2511" s="85"/>
    </row>
    <row r="2512" ht="15">
      <c r="D2512" s="85"/>
    </row>
    <row r="2513" ht="15">
      <c r="D2513" s="85"/>
    </row>
    <row r="2514" ht="15">
      <c r="D2514" s="85"/>
    </row>
    <row r="2515" ht="15">
      <c r="D2515" s="85"/>
    </row>
    <row r="2516" ht="15">
      <c r="D2516" s="85"/>
    </row>
    <row r="2517" ht="15">
      <c r="D2517" s="85"/>
    </row>
    <row r="2518" ht="15">
      <c r="D2518" s="85"/>
    </row>
    <row r="2519" ht="15">
      <c r="D2519" s="85"/>
    </row>
    <row r="2520" ht="15">
      <c r="D2520" s="85"/>
    </row>
    <row r="2521" ht="15">
      <c r="D2521" s="85"/>
    </row>
    <row r="2522" ht="15">
      <c r="D2522" s="85"/>
    </row>
    <row r="2523" ht="15">
      <c r="D2523" s="85"/>
    </row>
    <row r="2524" ht="15">
      <c r="D2524" s="85"/>
    </row>
    <row r="2525" ht="15">
      <c r="D2525" s="85"/>
    </row>
    <row r="2526" ht="15">
      <c r="D2526" s="85"/>
    </row>
    <row r="2527" ht="15">
      <c r="D2527" s="85"/>
    </row>
    <row r="2528" ht="15">
      <c r="D2528" s="85"/>
    </row>
    <row r="2529" ht="15">
      <c r="D2529" s="85"/>
    </row>
    <row r="2530" ht="15">
      <c r="D2530" s="85"/>
    </row>
    <row r="2531" ht="15">
      <c r="D2531" s="85"/>
    </row>
    <row r="2532" ht="15">
      <c r="D2532" s="85"/>
    </row>
    <row r="2533" ht="15">
      <c r="D2533" s="85"/>
    </row>
    <row r="2534" ht="15">
      <c r="D2534" s="85"/>
    </row>
    <row r="2535" ht="15">
      <c r="D2535" s="85"/>
    </row>
    <row r="2536" ht="15">
      <c r="D2536" s="85"/>
    </row>
    <row r="2537" ht="15">
      <c r="D2537" s="85"/>
    </row>
    <row r="2538" ht="15">
      <c r="D2538" s="85"/>
    </row>
    <row r="2539" ht="15">
      <c r="D2539" s="85"/>
    </row>
    <row r="2540" ht="15">
      <c r="D2540" s="85"/>
    </row>
    <row r="2541" ht="15">
      <c r="D2541" s="85"/>
    </row>
    <row r="2542" ht="15">
      <c r="D2542" s="85"/>
    </row>
    <row r="2543" ht="15">
      <c r="D2543" s="85"/>
    </row>
    <row r="2544" ht="15">
      <c r="D2544" s="85"/>
    </row>
    <row r="2545" ht="15">
      <c r="D2545" s="85"/>
    </row>
    <row r="2546" ht="15">
      <c r="D2546" s="85"/>
    </row>
    <row r="2547" ht="15">
      <c r="D2547" s="85"/>
    </row>
    <row r="2548" ht="15">
      <c r="D2548" s="85"/>
    </row>
    <row r="2549" ht="15">
      <c r="D2549" s="85"/>
    </row>
    <row r="2550" ht="15">
      <c r="D2550" s="85"/>
    </row>
    <row r="2551" ht="15">
      <c r="D2551" s="85"/>
    </row>
    <row r="2552" ht="15">
      <c r="D2552" s="85"/>
    </row>
    <row r="2553" ht="15">
      <c r="D2553" s="85"/>
    </row>
    <row r="2554" ht="15">
      <c r="D2554" s="85"/>
    </row>
    <row r="2555" ht="15">
      <c r="D2555" s="85"/>
    </row>
    <row r="2556" ht="15">
      <c r="D2556" s="85"/>
    </row>
    <row r="2557" ht="15">
      <c r="D2557" s="85"/>
    </row>
    <row r="2558" ht="15">
      <c r="D2558" s="85"/>
    </row>
    <row r="2559" ht="15">
      <c r="D2559" s="85"/>
    </row>
    <row r="2560" ht="15">
      <c r="D2560" s="85"/>
    </row>
    <row r="2561" ht="15">
      <c r="D2561" s="85"/>
    </row>
    <row r="2562" ht="15">
      <c r="D2562" s="85"/>
    </row>
    <row r="2563" ht="15">
      <c r="D2563" s="85"/>
    </row>
    <row r="2564" ht="15">
      <c r="D2564" s="85"/>
    </row>
    <row r="2565" ht="15">
      <c r="D2565" s="85"/>
    </row>
    <row r="2566" ht="15">
      <c r="D2566" s="85"/>
    </row>
    <row r="2567" ht="15">
      <c r="D2567" s="85"/>
    </row>
    <row r="2568" ht="15">
      <c r="D2568" s="85"/>
    </row>
    <row r="2569" ht="15">
      <c r="D2569" s="85"/>
    </row>
    <row r="2570" ht="15">
      <c r="D2570" s="85"/>
    </row>
    <row r="2571" ht="15">
      <c r="D2571" s="85"/>
    </row>
    <row r="2572" ht="15">
      <c r="D2572" s="85"/>
    </row>
    <row r="2573" ht="15">
      <c r="D2573" s="85"/>
    </row>
    <row r="2574" ht="15">
      <c r="D2574" s="85"/>
    </row>
    <row r="2575" ht="15">
      <c r="D2575" s="85"/>
    </row>
    <row r="2576" ht="15">
      <c r="D2576" s="85"/>
    </row>
    <row r="2577" ht="15">
      <c r="D2577" s="85"/>
    </row>
    <row r="2578" ht="15">
      <c r="D2578" s="85"/>
    </row>
    <row r="2579" ht="15">
      <c r="D2579" s="85"/>
    </row>
    <row r="2580" ht="15">
      <c r="D2580" s="85"/>
    </row>
    <row r="2581" ht="15">
      <c r="D2581" s="85"/>
    </row>
    <row r="2582" ht="15">
      <c r="D2582" s="85"/>
    </row>
    <row r="2583" ht="15">
      <c r="D2583" s="85"/>
    </row>
    <row r="2584" ht="15">
      <c r="D2584" s="85"/>
    </row>
    <row r="2585" ht="15">
      <c r="D2585" s="85"/>
    </row>
    <row r="2586" ht="15">
      <c r="D2586" s="85"/>
    </row>
    <row r="2587" ht="15">
      <c r="D2587" s="85"/>
    </row>
    <row r="2588" ht="15">
      <c r="D2588" s="85"/>
    </row>
    <row r="2589" ht="15">
      <c r="D2589" s="85"/>
    </row>
    <row r="2590" ht="15">
      <c r="D2590" s="85"/>
    </row>
    <row r="2591" ht="15">
      <c r="D2591" s="85"/>
    </row>
    <row r="2592" ht="15">
      <c r="D2592" s="85"/>
    </row>
    <row r="2593" ht="15">
      <c r="D2593" s="85"/>
    </row>
    <row r="2594" ht="15">
      <c r="D2594" s="85"/>
    </row>
    <row r="2595" ht="15">
      <c r="D2595" s="85"/>
    </row>
    <row r="2596" ht="15">
      <c r="D2596" s="85"/>
    </row>
    <row r="2597" ht="15">
      <c r="D2597" s="85"/>
    </row>
    <row r="2598" ht="15">
      <c r="D2598" s="85"/>
    </row>
    <row r="2599" ht="15">
      <c r="D2599" s="85"/>
    </row>
    <row r="2600" ht="15">
      <c r="D2600" s="85"/>
    </row>
    <row r="2601" ht="15">
      <c r="D2601" s="85"/>
    </row>
    <row r="2602" ht="15">
      <c r="D2602" s="85"/>
    </row>
    <row r="2603" ht="15">
      <c r="D2603" s="85"/>
    </row>
    <row r="2604" ht="15">
      <c r="D2604" s="85"/>
    </row>
    <row r="2605" ht="15">
      <c r="D2605" s="85"/>
    </row>
    <row r="2606" ht="15">
      <c r="D2606" s="85"/>
    </row>
    <row r="2607" ht="15">
      <c r="D2607" s="85"/>
    </row>
    <row r="2608" ht="15">
      <c r="D2608" s="85"/>
    </row>
    <row r="2609" ht="15">
      <c r="D2609" s="85"/>
    </row>
    <row r="2610" ht="15">
      <c r="D2610" s="85"/>
    </row>
    <row r="2611" ht="15">
      <c r="D2611" s="85"/>
    </row>
    <row r="2612" ht="15">
      <c r="D2612" s="85"/>
    </row>
    <row r="2613" ht="15">
      <c r="D2613" s="85"/>
    </row>
    <row r="2614" ht="15">
      <c r="D2614" s="85"/>
    </row>
    <row r="2615" ht="15">
      <c r="D2615" s="85"/>
    </row>
    <row r="2616" ht="15">
      <c r="D2616" s="85"/>
    </row>
    <row r="2617" ht="15">
      <c r="D2617" s="85"/>
    </row>
    <row r="2618" ht="15">
      <c r="D2618" s="85"/>
    </row>
    <row r="2619" ht="15">
      <c r="D2619" s="85"/>
    </row>
    <row r="2620" ht="15">
      <c r="D2620" s="85"/>
    </row>
    <row r="2621" ht="15">
      <c r="D2621" s="85"/>
    </row>
    <row r="2622" ht="15">
      <c r="D2622" s="85"/>
    </row>
    <row r="2623" ht="15">
      <c r="D2623" s="85"/>
    </row>
    <row r="2624" ht="15">
      <c r="D2624" s="85"/>
    </row>
    <row r="2625" ht="15">
      <c r="D2625" s="85"/>
    </row>
    <row r="2626" ht="15">
      <c r="D2626" s="85"/>
    </row>
    <row r="2627" ht="15">
      <c r="D2627" s="85"/>
    </row>
    <row r="2628" ht="15">
      <c r="D2628" s="85"/>
    </row>
    <row r="2629" ht="15">
      <c r="D2629" s="85"/>
    </row>
    <row r="2630" ht="15">
      <c r="D2630" s="85"/>
    </row>
    <row r="2631" ht="15">
      <c r="D2631" s="85"/>
    </row>
    <row r="2632" ht="15">
      <c r="D2632" s="85"/>
    </row>
    <row r="2633" ht="15">
      <c r="D2633" s="85"/>
    </row>
    <row r="2634" ht="15">
      <c r="D2634" s="85"/>
    </row>
    <row r="2635" ht="15">
      <c r="D2635" s="85"/>
    </row>
    <row r="2636" ht="15">
      <c r="D2636" s="85"/>
    </row>
    <row r="2637" ht="15">
      <c r="D2637" s="85"/>
    </row>
    <row r="2638" ht="15">
      <c r="D2638" s="85"/>
    </row>
    <row r="2639" ht="15">
      <c r="D2639" s="85"/>
    </row>
    <row r="2640" ht="15">
      <c r="D2640" s="85"/>
    </row>
    <row r="2641" ht="15">
      <c r="D2641" s="85"/>
    </row>
    <row r="2642" ht="15">
      <c r="D2642" s="85"/>
    </row>
    <row r="2643" ht="15">
      <c r="D2643" s="85"/>
    </row>
    <row r="2644" ht="15">
      <c r="D2644" s="85"/>
    </row>
    <row r="2645" ht="15">
      <c r="D2645" s="85"/>
    </row>
    <row r="2646" ht="15">
      <c r="D2646" s="85"/>
    </row>
    <row r="2647" ht="15">
      <c r="D2647" s="85"/>
    </row>
    <row r="2648" ht="15">
      <c r="D2648" s="85"/>
    </row>
    <row r="2649" ht="15">
      <c r="D2649" s="85"/>
    </row>
    <row r="2650" ht="15">
      <c r="D2650" s="85"/>
    </row>
    <row r="2651" ht="15">
      <c r="D2651" s="85"/>
    </row>
    <row r="2652" ht="15">
      <c r="D2652" s="85"/>
    </row>
    <row r="2653" ht="15">
      <c r="D2653" s="85"/>
    </row>
    <row r="2654" ht="15">
      <c r="D2654" s="85"/>
    </row>
    <row r="2655" ht="15">
      <c r="D2655" s="85"/>
    </row>
    <row r="2656" ht="15">
      <c r="D2656" s="85"/>
    </row>
    <row r="2657" ht="15">
      <c r="D2657" s="85"/>
    </row>
    <row r="2658" ht="15">
      <c r="D2658" s="85"/>
    </row>
    <row r="2659" ht="15">
      <c r="D2659" s="85"/>
    </row>
    <row r="2660" ht="15">
      <c r="D2660" s="85"/>
    </row>
    <row r="2661" ht="15">
      <c r="D2661" s="85"/>
    </row>
    <row r="2662" ht="15">
      <c r="D2662" s="85"/>
    </row>
    <row r="2663" ht="15">
      <c r="D2663" s="85"/>
    </row>
    <row r="2664" ht="15">
      <c r="D2664" s="85"/>
    </row>
    <row r="2665" ht="15">
      <c r="D2665" s="85"/>
    </row>
    <row r="2666" ht="15">
      <c r="D2666" s="85"/>
    </row>
    <row r="2667" ht="15">
      <c r="D2667" s="85"/>
    </row>
    <row r="2668" ht="15">
      <c r="D2668" s="85"/>
    </row>
    <row r="2669" ht="15">
      <c r="D2669" s="85"/>
    </row>
    <row r="2670" ht="15">
      <c r="D2670" s="85"/>
    </row>
    <row r="2671" ht="15">
      <c r="D2671" s="85"/>
    </row>
    <row r="2672" ht="15">
      <c r="D2672" s="85"/>
    </row>
    <row r="2673" ht="15">
      <c r="D2673" s="85"/>
    </row>
    <row r="2674" ht="15">
      <c r="D2674" s="85"/>
    </row>
    <row r="2675" ht="15">
      <c r="D2675" s="85"/>
    </row>
    <row r="2676" ht="15">
      <c r="D2676" s="85"/>
    </row>
    <row r="2677" ht="15">
      <c r="D2677" s="85"/>
    </row>
    <row r="2678" ht="15">
      <c r="D2678" s="85"/>
    </row>
    <row r="2679" ht="15">
      <c r="D2679" s="85"/>
    </row>
    <row r="2680" ht="15">
      <c r="D2680" s="85"/>
    </row>
    <row r="2681" ht="15">
      <c r="D2681" s="85"/>
    </row>
    <row r="2682" ht="15">
      <c r="D2682" s="85"/>
    </row>
    <row r="2683" ht="15">
      <c r="D2683" s="85"/>
    </row>
    <row r="2684" ht="15">
      <c r="D2684" s="85"/>
    </row>
    <row r="2685" ht="15">
      <c r="D2685" s="85"/>
    </row>
    <row r="2686" ht="15">
      <c r="D2686" s="85"/>
    </row>
    <row r="2687" ht="15">
      <c r="D2687" s="85"/>
    </row>
    <row r="2688" ht="15">
      <c r="D2688" s="85"/>
    </row>
    <row r="2689" ht="15">
      <c r="D2689" s="85"/>
    </row>
    <row r="2690" ht="15">
      <c r="D2690" s="85"/>
    </row>
    <row r="2691" ht="15">
      <c r="D2691" s="85"/>
    </row>
    <row r="2692" ht="15">
      <c r="D2692" s="85"/>
    </row>
    <row r="2693" ht="15">
      <c r="D2693" s="85"/>
    </row>
    <row r="2694" ht="15">
      <c r="D2694" s="85"/>
    </row>
    <row r="2695" ht="15">
      <c r="D2695" s="85"/>
    </row>
    <row r="2696" ht="15">
      <c r="D2696" s="85"/>
    </row>
    <row r="2697" ht="15">
      <c r="D2697" s="85"/>
    </row>
    <row r="2698" ht="15">
      <c r="D2698" s="85"/>
    </row>
    <row r="2699" ht="15">
      <c r="D2699" s="85"/>
    </row>
    <row r="2700" ht="15">
      <c r="D2700" s="85"/>
    </row>
    <row r="2701" ht="15">
      <c r="D2701" s="85"/>
    </row>
    <row r="2702" ht="15">
      <c r="D2702" s="85"/>
    </row>
    <row r="2703" ht="15">
      <c r="D2703" s="85"/>
    </row>
    <row r="2704" ht="15">
      <c r="D2704" s="85"/>
    </row>
    <row r="2705" ht="15">
      <c r="D2705" s="85"/>
    </row>
    <row r="2706" ht="15">
      <c r="D2706" s="85"/>
    </row>
    <row r="2707" ht="15">
      <c r="D2707" s="85"/>
    </row>
    <row r="2708" ht="15">
      <c r="D2708" s="85"/>
    </row>
    <row r="2709" ht="15">
      <c r="D2709" s="85"/>
    </row>
    <row r="2710" ht="15">
      <c r="D2710" s="85"/>
    </row>
    <row r="2711" ht="15">
      <c r="D2711" s="85"/>
    </row>
    <row r="2712" ht="15">
      <c r="D2712" s="85"/>
    </row>
    <row r="2713" ht="15">
      <c r="D2713" s="85"/>
    </row>
    <row r="2714" ht="15">
      <c r="D2714" s="85"/>
    </row>
    <row r="2715" ht="15">
      <c r="D2715" s="85"/>
    </row>
    <row r="2716" ht="15">
      <c r="D2716" s="85"/>
    </row>
    <row r="2717" ht="15">
      <c r="D2717" s="85"/>
    </row>
    <row r="2718" ht="15">
      <c r="D2718" s="85"/>
    </row>
    <row r="2719" ht="15">
      <c r="D2719" s="85"/>
    </row>
    <row r="2720" ht="15">
      <c r="D2720" s="85"/>
    </row>
    <row r="2721" ht="15">
      <c r="D2721" s="85"/>
    </row>
    <row r="2722" ht="15">
      <c r="D2722" s="85"/>
    </row>
    <row r="2723" ht="15">
      <c r="D2723" s="85"/>
    </row>
    <row r="2724" ht="15">
      <c r="D2724" s="85"/>
    </row>
    <row r="2725" ht="15">
      <c r="D2725" s="85"/>
    </row>
    <row r="2726" ht="15">
      <c r="D2726" s="85"/>
    </row>
    <row r="2727" ht="15">
      <c r="D2727" s="85"/>
    </row>
    <row r="2728" ht="15">
      <c r="D2728" s="85"/>
    </row>
    <row r="2729" ht="15">
      <c r="D2729" s="85"/>
    </row>
    <row r="2730" ht="15">
      <c r="D2730" s="85"/>
    </row>
    <row r="2731" ht="15">
      <c r="D2731" s="85"/>
    </row>
    <row r="2732" ht="15">
      <c r="D2732" s="85"/>
    </row>
    <row r="2733" ht="15">
      <c r="D2733" s="85"/>
    </row>
    <row r="2734" ht="15">
      <c r="D2734" s="85"/>
    </row>
    <row r="2735" ht="15">
      <c r="D2735" s="85"/>
    </row>
    <row r="2736" ht="15">
      <c r="D2736" s="85"/>
    </row>
    <row r="2737" ht="15">
      <c r="D2737" s="85"/>
    </row>
    <row r="2738" ht="15">
      <c r="D2738" s="85"/>
    </row>
    <row r="2739" ht="15">
      <c r="D2739" s="85"/>
    </row>
    <row r="2740" ht="15">
      <c r="D2740" s="85"/>
    </row>
    <row r="2741" ht="15">
      <c r="D2741" s="85"/>
    </row>
    <row r="2742" ht="15">
      <c r="D2742" s="85"/>
    </row>
    <row r="2743" ht="15">
      <c r="D2743" s="85"/>
    </row>
    <row r="2744" ht="15">
      <c r="D2744" s="85"/>
    </row>
    <row r="2745" ht="15">
      <c r="D2745" s="85"/>
    </row>
    <row r="2746" ht="15">
      <c r="D2746" s="85"/>
    </row>
    <row r="2747" ht="15">
      <c r="D2747" s="85"/>
    </row>
    <row r="2748" ht="15">
      <c r="D2748" s="85"/>
    </row>
    <row r="2749" ht="15">
      <c r="D2749" s="85"/>
    </row>
    <row r="2750" ht="15">
      <c r="D2750" s="85"/>
    </row>
    <row r="2751" ht="15">
      <c r="D2751" s="85"/>
    </row>
    <row r="2752" ht="15">
      <c r="D2752" s="85"/>
    </row>
    <row r="2753" ht="15">
      <c r="D2753" s="85"/>
    </row>
    <row r="2754" ht="15">
      <c r="D2754" s="85"/>
    </row>
    <row r="2755" ht="15">
      <c r="D2755" s="85"/>
    </row>
    <row r="2756" ht="15">
      <c r="D2756" s="85"/>
    </row>
    <row r="2757" ht="15">
      <c r="D2757" s="85"/>
    </row>
    <row r="2758" ht="15">
      <c r="D2758" s="85"/>
    </row>
    <row r="2759" ht="15">
      <c r="D2759" s="85"/>
    </row>
    <row r="2760" ht="15">
      <c r="D2760" s="85"/>
    </row>
    <row r="2761" ht="15">
      <c r="D2761" s="85"/>
    </row>
    <row r="2762" ht="15">
      <c r="D2762" s="85"/>
    </row>
    <row r="2763" ht="15">
      <c r="D2763" s="85"/>
    </row>
    <row r="2764" ht="15">
      <c r="D2764" s="85"/>
    </row>
    <row r="2765" ht="15">
      <c r="D2765" s="85"/>
    </row>
    <row r="2766" ht="15">
      <c r="D2766" s="85"/>
    </row>
    <row r="2767" ht="15">
      <c r="D2767" s="85"/>
    </row>
    <row r="2768" ht="15">
      <c r="D2768" s="85"/>
    </row>
    <row r="2769" ht="15">
      <c r="D2769" s="85"/>
    </row>
    <row r="2770" ht="15">
      <c r="D2770" s="85"/>
    </row>
    <row r="2771" ht="15">
      <c r="D2771" s="85"/>
    </row>
    <row r="2772" ht="15">
      <c r="D2772" s="85"/>
    </row>
    <row r="2773" ht="15">
      <c r="D2773" s="85"/>
    </row>
    <row r="2774" ht="15">
      <c r="D2774" s="85"/>
    </row>
    <row r="2775" ht="15">
      <c r="D2775" s="85"/>
    </row>
    <row r="2776" ht="15">
      <c r="D2776" s="85"/>
    </row>
    <row r="2777" ht="15">
      <c r="D2777" s="85"/>
    </row>
    <row r="2778" ht="15">
      <c r="D2778" s="85"/>
    </row>
    <row r="2779" ht="15">
      <c r="D2779" s="85"/>
    </row>
    <row r="2780" ht="15">
      <c r="D2780" s="85"/>
    </row>
    <row r="2781" ht="15">
      <c r="D2781" s="85"/>
    </row>
    <row r="2782" ht="15">
      <c r="D2782" s="85"/>
    </row>
    <row r="2783" ht="15">
      <c r="D2783" s="85"/>
    </row>
    <row r="2784" ht="15">
      <c r="D2784" s="85"/>
    </row>
    <row r="2785" ht="15">
      <c r="D2785" s="85"/>
    </row>
    <row r="2786" ht="15">
      <c r="D2786" s="85"/>
    </row>
    <row r="2787" ht="15">
      <c r="D2787" s="85"/>
    </row>
    <row r="2788" ht="15">
      <c r="D2788" s="85"/>
    </row>
    <row r="2789" ht="15">
      <c r="D2789" s="85"/>
    </row>
    <row r="2790" ht="15">
      <c r="D2790" s="85"/>
    </row>
    <row r="2791" ht="15">
      <c r="D2791" s="85"/>
    </row>
    <row r="2792" ht="15">
      <c r="D2792" s="85"/>
    </row>
    <row r="2793" ht="15">
      <c r="D2793" s="85"/>
    </row>
    <row r="2794" ht="15">
      <c r="D2794" s="85"/>
    </row>
    <row r="2795" ht="15">
      <c r="D2795" s="85"/>
    </row>
    <row r="2796" ht="15">
      <c r="D2796" s="85"/>
    </row>
    <row r="2797" ht="15">
      <c r="D2797" s="85"/>
    </row>
    <row r="2798" ht="15">
      <c r="D2798" s="85"/>
    </row>
    <row r="2799" ht="15">
      <c r="D2799" s="85"/>
    </row>
    <row r="2800" ht="15">
      <c r="D2800" s="85"/>
    </row>
    <row r="2801" ht="15">
      <c r="D2801" s="85"/>
    </row>
    <row r="2802" ht="15">
      <c r="D2802" s="85"/>
    </row>
    <row r="2803" ht="15">
      <c r="D2803" s="85"/>
    </row>
    <row r="2804" ht="15">
      <c r="D2804" s="85"/>
    </row>
    <row r="2805" ht="15">
      <c r="D2805" s="85"/>
    </row>
    <row r="2806" ht="15">
      <c r="D2806" s="85"/>
    </row>
    <row r="2807" ht="15">
      <c r="D2807" s="85"/>
    </row>
    <row r="2808" ht="15">
      <c r="D2808" s="85"/>
    </row>
    <row r="2809" ht="15">
      <c r="D2809" s="85"/>
    </row>
    <row r="2810" ht="15">
      <c r="D2810" s="85"/>
    </row>
    <row r="2811" ht="15">
      <c r="D2811" s="85"/>
    </row>
    <row r="2812" ht="15">
      <c r="D2812" s="85"/>
    </row>
    <row r="2813" ht="15">
      <c r="D2813" s="85"/>
    </row>
    <row r="2814" ht="15">
      <c r="D2814" s="85"/>
    </row>
    <row r="2815" ht="15">
      <c r="D2815" s="85"/>
    </row>
    <row r="2816" ht="15">
      <c r="D2816" s="85"/>
    </row>
    <row r="2817" ht="15">
      <c r="D2817" s="85"/>
    </row>
    <row r="2818" ht="15">
      <c r="D2818" s="85"/>
    </row>
    <row r="2819" ht="15">
      <c r="D2819" s="85"/>
    </row>
    <row r="2820" ht="15">
      <c r="D2820" s="85"/>
    </row>
    <row r="2821" ht="15">
      <c r="D2821" s="85"/>
    </row>
    <row r="2822" ht="15">
      <c r="D2822" s="85"/>
    </row>
    <row r="2823" ht="15">
      <c r="D2823" s="85"/>
    </row>
    <row r="2824" ht="15">
      <c r="D2824" s="85"/>
    </row>
    <row r="2825" ht="15">
      <c r="D2825" s="85"/>
    </row>
    <row r="2826" ht="15">
      <c r="D2826" s="85"/>
    </row>
    <row r="2827" ht="15">
      <c r="D2827" s="85"/>
    </row>
    <row r="2828" ht="15">
      <c r="D2828" s="85"/>
    </row>
    <row r="2829" ht="15">
      <c r="D2829" s="85"/>
    </row>
    <row r="2830" ht="15">
      <c r="D2830" s="85"/>
    </row>
    <row r="2831" ht="15">
      <c r="D2831" s="85"/>
    </row>
    <row r="2832" ht="15">
      <c r="D2832" s="85"/>
    </row>
    <row r="2833" ht="15">
      <c r="D2833" s="85"/>
    </row>
    <row r="2834" ht="15">
      <c r="D2834" s="85"/>
    </row>
    <row r="2835" ht="15">
      <c r="D2835" s="85"/>
    </row>
    <row r="2836" ht="15">
      <c r="D2836" s="85"/>
    </row>
    <row r="2837" ht="15">
      <c r="D2837" s="85"/>
    </row>
    <row r="2838" ht="15">
      <c r="D2838" s="85"/>
    </row>
    <row r="2839" ht="15">
      <c r="D2839" s="85"/>
    </row>
    <row r="2840" ht="15">
      <c r="D2840" s="85"/>
    </row>
    <row r="2841" ht="15">
      <c r="D2841" s="85"/>
    </row>
    <row r="2842" ht="15">
      <c r="D2842" s="85"/>
    </row>
    <row r="2843" ht="15">
      <c r="D2843" s="85"/>
    </row>
    <row r="2844" ht="15">
      <c r="D2844" s="85"/>
    </row>
    <row r="2845" ht="15">
      <c r="D2845" s="85"/>
    </row>
    <row r="2846" ht="15">
      <c r="D2846" s="85"/>
    </row>
    <row r="2847" ht="15">
      <c r="D2847" s="85"/>
    </row>
    <row r="2848" ht="15">
      <c r="D2848" s="85"/>
    </row>
    <row r="2849" ht="15">
      <c r="D2849" s="85"/>
    </row>
    <row r="2850" ht="15">
      <c r="D2850" s="85"/>
    </row>
    <row r="2851" ht="15">
      <c r="D2851" s="85"/>
    </row>
    <row r="2852" ht="15">
      <c r="D2852" s="85"/>
    </row>
    <row r="2853" ht="15">
      <c r="D2853" s="85"/>
    </row>
    <row r="2854" ht="15">
      <c r="D2854" s="85"/>
    </row>
    <row r="2855" ht="15">
      <c r="D2855" s="85"/>
    </row>
    <row r="2856" ht="15">
      <c r="D2856" s="85"/>
    </row>
    <row r="2857" ht="15">
      <c r="D2857" s="85"/>
    </row>
    <row r="2858" ht="15">
      <c r="D2858" s="85"/>
    </row>
    <row r="2859" ht="15">
      <c r="D2859" s="85"/>
    </row>
    <row r="2860" ht="15">
      <c r="D2860" s="85"/>
    </row>
    <row r="2861" ht="15">
      <c r="D2861" s="85"/>
    </row>
    <row r="2862" ht="15">
      <c r="D2862" s="85"/>
    </row>
    <row r="2863" ht="15">
      <c r="D2863" s="85"/>
    </row>
    <row r="2864" ht="15">
      <c r="D2864" s="85"/>
    </row>
    <row r="2865" ht="15">
      <c r="D2865" s="85"/>
    </row>
    <row r="2866" ht="15">
      <c r="D2866" s="85"/>
    </row>
    <row r="2867" ht="15">
      <c r="D2867" s="85"/>
    </row>
    <row r="2868" ht="15">
      <c r="D2868" s="85"/>
    </row>
    <row r="2869" ht="15">
      <c r="D2869" s="85"/>
    </row>
    <row r="2870" ht="15">
      <c r="D2870" s="85"/>
    </row>
    <row r="2871" ht="15">
      <c r="D2871" s="85"/>
    </row>
    <row r="2872" ht="15">
      <c r="D2872" s="85"/>
    </row>
    <row r="2873" ht="15">
      <c r="D2873" s="85"/>
    </row>
    <row r="2874" ht="15">
      <c r="D2874" s="85"/>
    </row>
    <row r="2875" ht="15">
      <c r="D2875" s="85"/>
    </row>
    <row r="2876" ht="15">
      <c r="D2876" s="85"/>
    </row>
    <row r="2877" ht="15">
      <c r="D2877" s="85"/>
    </row>
    <row r="2878" ht="15">
      <c r="D2878" s="85"/>
    </row>
    <row r="2879" ht="15">
      <c r="D2879" s="85"/>
    </row>
    <row r="2880" ht="15">
      <c r="D2880" s="85"/>
    </row>
    <row r="2881" ht="15">
      <c r="D2881" s="85"/>
    </row>
    <row r="2882" ht="15">
      <c r="D2882" s="85"/>
    </row>
    <row r="2883" ht="15">
      <c r="D2883" s="85"/>
    </row>
    <row r="2884" ht="15">
      <c r="D2884" s="85"/>
    </row>
    <row r="2885" ht="15">
      <c r="D2885" s="85"/>
    </row>
    <row r="2886" ht="15">
      <c r="D2886" s="85"/>
    </row>
    <row r="2887" ht="15">
      <c r="D2887" s="85"/>
    </row>
    <row r="2888" ht="15">
      <c r="D2888" s="85"/>
    </row>
    <row r="2889" ht="15">
      <c r="D2889" s="85"/>
    </row>
    <row r="2890" ht="15">
      <c r="D2890" s="85"/>
    </row>
    <row r="2891" ht="15">
      <c r="D2891" s="85"/>
    </row>
    <row r="2892" ht="15">
      <c r="D2892" s="85"/>
    </row>
    <row r="2893" ht="15">
      <c r="D2893" s="85"/>
    </row>
    <row r="2894" ht="15">
      <c r="D2894" s="85"/>
    </row>
    <row r="2895" ht="15">
      <c r="D2895" s="85"/>
    </row>
    <row r="2896" ht="15">
      <c r="D2896" s="85"/>
    </row>
    <row r="2897" ht="15">
      <c r="D2897" s="85"/>
    </row>
    <row r="2898" ht="15">
      <c r="D2898" s="85"/>
    </row>
    <row r="2899" ht="15">
      <c r="D2899" s="85"/>
    </row>
    <row r="2900" ht="15">
      <c r="D2900" s="85"/>
    </row>
    <row r="2901" ht="15">
      <c r="D2901" s="85"/>
    </row>
    <row r="2902" ht="15">
      <c r="D2902" s="85"/>
    </row>
    <row r="2903" ht="15">
      <c r="D2903" s="85"/>
    </row>
    <row r="2904" ht="15">
      <c r="D2904" s="85"/>
    </row>
    <row r="2905" ht="15">
      <c r="D2905" s="85"/>
    </row>
    <row r="2906" ht="15">
      <c r="D2906" s="85"/>
    </row>
    <row r="2907" ht="15">
      <c r="D2907" s="85"/>
    </row>
    <row r="2908" ht="15">
      <c r="D2908" s="85"/>
    </row>
    <row r="2909" ht="15">
      <c r="D2909" s="85"/>
    </row>
    <row r="2910" ht="15">
      <c r="D2910" s="85"/>
    </row>
    <row r="2911" ht="15">
      <c r="D2911" s="85"/>
    </row>
    <row r="2912" ht="15">
      <c r="D2912" s="85"/>
    </row>
    <row r="2913" ht="15">
      <c r="D2913" s="85"/>
    </row>
    <row r="2914" ht="15">
      <c r="D2914" s="85"/>
    </row>
    <row r="2915" ht="15">
      <c r="D2915" s="85"/>
    </row>
    <row r="2916" ht="15">
      <c r="D2916" s="85"/>
    </row>
    <row r="2917" ht="15">
      <c r="D2917" s="85"/>
    </row>
    <row r="2918" ht="15">
      <c r="D2918" s="85"/>
    </row>
    <row r="2919" ht="15">
      <c r="D2919" s="85"/>
    </row>
    <row r="2920" ht="15">
      <c r="D2920" s="85"/>
    </row>
    <row r="2921" ht="15">
      <c r="D2921" s="85"/>
    </row>
    <row r="2922" ht="15">
      <c r="D2922" s="85"/>
    </row>
    <row r="2923" ht="15">
      <c r="D2923" s="85"/>
    </row>
    <row r="2924" ht="15">
      <c r="D2924" s="85"/>
    </row>
    <row r="2925" ht="15">
      <c r="D2925" s="85"/>
    </row>
    <row r="2926" ht="15">
      <c r="D2926" s="85"/>
    </row>
    <row r="2927" ht="15">
      <c r="D2927" s="85"/>
    </row>
    <row r="2928" ht="15">
      <c r="D2928" s="85"/>
    </row>
    <row r="2929" ht="15">
      <c r="D2929" s="85"/>
    </row>
    <row r="2930" ht="15">
      <c r="D2930" s="85"/>
    </row>
    <row r="2931" ht="15">
      <c r="D2931" s="85"/>
    </row>
    <row r="2932" ht="15">
      <c r="D2932" s="85"/>
    </row>
    <row r="2933" ht="15">
      <c r="D2933" s="85"/>
    </row>
    <row r="2934" ht="15">
      <c r="D2934" s="85"/>
    </row>
    <row r="2935" ht="15">
      <c r="D2935" s="85"/>
    </row>
    <row r="2936" ht="15">
      <c r="D2936" s="85"/>
    </row>
    <row r="2937" ht="15">
      <c r="D2937" s="85"/>
    </row>
    <row r="2938" ht="15">
      <c r="D2938" s="85"/>
    </row>
    <row r="2939" ht="15">
      <c r="D2939" s="85"/>
    </row>
    <row r="2940" ht="15">
      <c r="D2940" s="85"/>
    </row>
    <row r="2941" ht="15">
      <c r="D2941" s="85"/>
    </row>
    <row r="2942" ht="15">
      <c r="D2942" s="85"/>
    </row>
    <row r="2943" ht="15">
      <c r="D2943" s="85"/>
    </row>
    <row r="2944" ht="15">
      <c r="D2944" s="85"/>
    </row>
    <row r="2945" ht="15">
      <c r="D2945" s="85"/>
    </row>
    <row r="2946" ht="15">
      <c r="D2946" s="85"/>
    </row>
    <row r="2947" ht="15">
      <c r="D2947" s="85"/>
    </row>
    <row r="2948" ht="15">
      <c r="D2948" s="85"/>
    </row>
    <row r="2949" ht="15">
      <c r="D2949" s="85"/>
    </row>
    <row r="2950" ht="15">
      <c r="D2950" s="85"/>
    </row>
    <row r="2951" ht="15">
      <c r="D2951" s="85"/>
    </row>
    <row r="2952" ht="15">
      <c r="D2952" s="85"/>
    </row>
    <row r="2953" ht="15">
      <c r="D2953" s="85"/>
    </row>
    <row r="2954" ht="15">
      <c r="D2954" s="85"/>
    </row>
    <row r="2955" ht="15">
      <c r="D2955" s="85"/>
    </row>
    <row r="2956" ht="15">
      <c r="D2956" s="85"/>
    </row>
    <row r="2957" ht="15">
      <c r="D2957" s="85"/>
    </row>
    <row r="2958" ht="15">
      <c r="D2958" s="85"/>
    </row>
    <row r="2959" ht="15">
      <c r="D2959" s="85"/>
    </row>
    <row r="2960" ht="15">
      <c r="D2960" s="85"/>
    </row>
    <row r="2961" ht="15">
      <c r="D2961" s="85"/>
    </row>
    <row r="2962" ht="15">
      <c r="D2962" s="85"/>
    </row>
    <row r="2963" ht="15">
      <c r="D2963" s="85"/>
    </row>
    <row r="2964" ht="15">
      <c r="D2964" s="85"/>
    </row>
    <row r="2965" ht="15">
      <c r="D2965" s="85"/>
    </row>
    <row r="2966" ht="15">
      <c r="D2966" s="85"/>
    </row>
    <row r="2967" ht="15">
      <c r="D2967" s="85"/>
    </row>
    <row r="2968" ht="15">
      <c r="D2968" s="85"/>
    </row>
    <row r="2969" ht="15">
      <c r="D2969" s="85"/>
    </row>
    <row r="2970" ht="15">
      <c r="D2970" s="85"/>
    </row>
    <row r="2971" ht="15">
      <c r="D2971" s="85"/>
    </row>
    <row r="2972" ht="15">
      <c r="D2972" s="85"/>
    </row>
    <row r="2973" ht="15">
      <c r="D2973" s="85"/>
    </row>
    <row r="2974" ht="15">
      <c r="D2974" s="85"/>
    </row>
    <row r="2975" ht="15">
      <c r="D2975" s="85"/>
    </row>
    <row r="2976" ht="15">
      <c r="D2976" s="85"/>
    </row>
    <row r="2977" ht="15">
      <c r="D2977" s="85"/>
    </row>
    <row r="2978" ht="15">
      <c r="D2978" s="85"/>
    </row>
    <row r="2979" ht="15">
      <c r="D2979" s="85"/>
    </row>
    <row r="2980" ht="15">
      <c r="D2980" s="85"/>
    </row>
    <row r="2981" ht="15">
      <c r="D2981" s="85"/>
    </row>
    <row r="2982" ht="15">
      <c r="D2982" s="85"/>
    </row>
    <row r="2983" ht="15">
      <c r="D2983" s="85"/>
    </row>
    <row r="2984" ht="15">
      <c r="D2984" s="85"/>
    </row>
    <row r="2985" ht="15">
      <c r="D2985" s="85"/>
    </row>
    <row r="2986" ht="15">
      <c r="D2986" s="85"/>
    </row>
    <row r="2987" ht="15">
      <c r="D2987" s="85"/>
    </row>
    <row r="2988" ht="15">
      <c r="D2988" s="85"/>
    </row>
    <row r="2989" ht="15">
      <c r="D2989" s="85"/>
    </row>
    <row r="2990" ht="15">
      <c r="D2990" s="85"/>
    </row>
    <row r="2991" ht="15">
      <c r="D2991" s="85"/>
    </row>
    <row r="2992" ht="15">
      <c r="D2992" s="85"/>
    </row>
    <row r="2993" ht="15">
      <c r="D2993" s="85"/>
    </row>
    <row r="2994" ht="15">
      <c r="D2994" s="85"/>
    </row>
    <row r="2995" ht="15">
      <c r="D2995" s="85"/>
    </row>
    <row r="2996" ht="15">
      <c r="D2996" s="85"/>
    </row>
    <row r="2997" ht="15">
      <c r="D2997" s="85"/>
    </row>
    <row r="2998" ht="15">
      <c r="D2998" s="85"/>
    </row>
    <row r="2999" ht="15">
      <c r="D2999" s="85"/>
    </row>
    <row r="3000" ht="15">
      <c r="D3000" s="85"/>
    </row>
    <row r="3001" ht="15">
      <c r="D3001" s="85"/>
    </row>
    <row r="3002" ht="15">
      <c r="D3002" s="85"/>
    </row>
    <row r="3003" ht="15">
      <c r="D3003" s="85"/>
    </row>
    <row r="3004" ht="15">
      <c r="D3004" s="85"/>
    </row>
    <row r="3005" ht="15">
      <c r="D3005" s="85"/>
    </row>
    <row r="3006" ht="15">
      <c r="D3006" s="85"/>
    </row>
    <row r="3007" ht="15">
      <c r="D3007" s="85"/>
    </row>
    <row r="3008" ht="15">
      <c r="D3008" s="85"/>
    </row>
    <row r="3009" ht="15">
      <c r="D3009" s="85"/>
    </row>
    <row r="3010" ht="15">
      <c r="D3010" s="85"/>
    </row>
    <row r="3011" ht="15">
      <c r="D3011" s="85"/>
    </row>
    <row r="3012" ht="15">
      <c r="D3012" s="85"/>
    </row>
    <row r="3013" ht="15">
      <c r="D3013" s="85"/>
    </row>
    <row r="3014" ht="15">
      <c r="D3014" s="85"/>
    </row>
    <row r="3015" ht="15">
      <c r="D3015" s="85"/>
    </row>
    <row r="3016" ht="15">
      <c r="D3016" s="85"/>
    </row>
    <row r="3017" ht="15">
      <c r="D3017" s="85"/>
    </row>
    <row r="3018" ht="15">
      <c r="D3018" s="85"/>
    </row>
    <row r="3019" ht="15">
      <c r="D3019" s="85"/>
    </row>
    <row r="3020" ht="15">
      <c r="D3020" s="85"/>
    </row>
    <row r="3021" ht="15">
      <c r="D3021" s="85"/>
    </row>
    <row r="3022" ht="15">
      <c r="D3022" s="85"/>
    </row>
    <row r="3023" ht="15">
      <c r="D3023" s="85"/>
    </row>
    <row r="3024" ht="15">
      <c r="D3024" s="85"/>
    </row>
    <row r="3025" ht="15">
      <c r="D3025" s="85"/>
    </row>
    <row r="3026" ht="15">
      <c r="D3026" s="85"/>
    </row>
    <row r="3027" ht="15">
      <c r="D3027" s="85"/>
    </row>
    <row r="3028" ht="15">
      <c r="D3028" s="85"/>
    </row>
    <row r="3029" ht="15">
      <c r="D3029" s="85"/>
    </row>
    <row r="3030" ht="15">
      <c r="D3030" s="85"/>
    </row>
    <row r="3031" ht="15">
      <c r="D3031" s="85"/>
    </row>
    <row r="3032" ht="15">
      <c r="D3032" s="85"/>
    </row>
    <row r="3033" ht="15">
      <c r="D3033" s="85"/>
    </row>
    <row r="3034" ht="15">
      <c r="D3034" s="85"/>
    </row>
    <row r="3035" ht="15">
      <c r="D3035" s="85"/>
    </row>
    <row r="3036" ht="15">
      <c r="D3036" s="85"/>
    </row>
    <row r="3037" ht="15">
      <c r="D3037" s="85"/>
    </row>
    <row r="3038" ht="15">
      <c r="D3038" s="85"/>
    </row>
    <row r="3039" ht="15">
      <c r="D3039" s="85"/>
    </row>
    <row r="3040" ht="15">
      <c r="D3040" s="85"/>
    </row>
    <row r="3041" ht="15">
      <c r="D3041" s="85"/>
    </row>
    <row r="3042" ht="15">
      <c r="D3042" s="85"/>
    </row>
    <row r="3043" ht="15">
      <c r="D3043" s="85"/>
    </row>
    <row r="3044" ht="15">
      <c r="D3044" s="85"/>
    </row>
    <row r="3045" ht="15">
      <c r="D3045" s="85"/>
    </row>
    <row r="3046" ht="15">
      <c r="D3046" s="85"/>
    </row>
    <row r="3047" ht="15">
      <c r="D3047" s="85"/>
    </row>
    <row r="3048" ht="15">
      <c r="D3048" s="85"/>
    </row>
    <row r="3049" ht="15">
      <c r="D3049" s="85"/>
    </row>
    <row r="3050" ht="15">
      <c r="D3050" s="85"/>
    </row>
    <row r="3051" ht="15">
      <c r="D3051" s="85"/>
    </row>
    <row r="3052" ht="15">
      <c r="D3052" s="85"/>
    </row>
    <row r="3053" ht="15">
      <c r="D3053" s="85"/>
    </row>
    <row r="3054" ht="15">
      <c r="D3054" s="85"/>
    </row>
    <row r="3055" ht="15">
      <c r="D3055" s="85"/>
    </row>
    <row r="3056" ht="15">
      <c r="D3056" s="85"/>
    </row>
    <row r="3057" ht="15">
      <c r="D3057" s="85"/>
    </row>
    <row r="3058" ht="15">
      <c r="D3058" s="85"/>
    </row>
    <row r="3059" ht="15">
      <c r="D3059" s="85"/>
    </row>
    <row r="3060" ht="15">
      <c r="D3060" s="85"/>
    </row>
    <row r="3061" ht="15">
      <c r="D3061" s="85"/>
    </row>
    <row r="3062" ht="15">
      <c r="D3062" s="85"/>
    </row>
    <row r="3063" ht="15">
      <c r="D3063" s="85"/>
    </row>
    <row r="3064" ht="15">
      <c r="D3064" s="85"/>
    </row>
    <row r="3065" ht="15">
      <c r="D3065" s="85"/>
    </row>
    <row r="3066" ht="15">
      <c r="D3066" s="85"/>
    </row>
    <row r="3067" ht="15">
      <c r="D3067" s="85"/>
    </row>
    <row r="3068" ht="15">
      <c r="D3068" s="85"/>
    </row>
    <row r="3069" ht="15">
      <c r="D3069" s="85"/>
    </row>
    <row r="3070" ht="15">
      <c r="D3070" s="85"/>
    </row>
    <row r="3071" ht="15">
      <c r="D3071" s="85"/>
    </row>
    <row r="3072" ht="15">
      <c r="D3072" s="85"/>
    </row>
    <row r="3073" ht="15">
      <c r="D3073" s="85"/>
    </row>
    <row r="3074" ht="15">
      <c r="D3074" s="85"/>
    </row>
    <row r="3075" ht="15">
      <c r="D3075" s="85"/>
    </row>
    <row r="3076" ht="15">
      <c r="D3076" s="85"/>
    </row>
    <row r="3077" ht="15">
      <c r="D3077" s="85"/>
    </row>
    <row r="3078" ht="15">
      <c r="D3078" s="85"/>
    </row>
    <row r="3079" ht="15">
      <c r="D3079" s="85"/>
    </row>
    <row r="3080" ht="15">
      <c r="D3080" s="85"/>
    </row>
    <row r="3081" ht="15">
      <c r="D3081" s="85"/>
    </row>
    <row r="3082" ht="15">
      <c r="D3082" s="85"/>
    </row>
    <row r="3083" ht="15">
      <c r="D3083" s="85"/>
    </row>
    <row r="3084" ht="15">
      <c r="D3084" s="85"/>
    </row>
    <row r="3085" ht="15">
      <c r="D3085" s="85"/>
    </row>
    <row r="3086" ht="15">
      <c r="D3086" s="85"/>
    </row>
    <row r="3087" ht="15">
      <c r="D3087" s="85"/>
    </row>
    <row r="3088" ht="15">
      <c r="D3088" s="85"/>
    </row>
    <row r="3089" ht="15">
      <c r="D3089" s="85"/>
    </row>
    <row r="3090" ht="15">
      <c r="D3090" s="85"/>
    </row>
    <row r="3091" ht="15">
      <c r="D3091" s="85"/>
    </row>
    <row r="3092" ht="15">
      <c r="D3092" s="85"/>
    </row>
    <row r="3093" ht="15">
      <c r="D3093" s="85"/>
    </row>
    <row r="3094" ht="15">
      <c r="D3094" s="85"/>
    </row>
    <row r="3095" ht="15">
      <c r="D3095" s="85"/>
    </row>
    <row r="3096" ht="15">
      <c r="D3096" s="85"/>
    </row>
    <row r="3097" ht="15">
      <c r="D3097" s="85"/>
    </row>
    <row r="3098" ht="15">
      <c r="D3098" s="85"/>
    </row>
    <row r="3099" ht="15">
      <c r="D3099" s="85"/>
    </row>
    <row r="3100" ht="15">
      <c r="D3100" s="85"/>
    </row>
    <row r="3101" ht="15">
      <c r="D3101" s="85"/>
    </row>
    <row r="3102" ht="15">
      <c r="D3102" s="85"/>
    </row>
    <row r="3103" ht="15">
      <c r="D3103" s="85"/>
    </row>
    <row r="3104" ht="15">
      <c r="D3104" s="85"/>
    </row>
    <row r="3105" ht="15">
      <c r="D3105" s="85"/>
    </row>
    <row r="3106" ht="15">
      <c r="D3106" s="85"/>
    </row>
    <row r="3107" ht="15">
      <c r="D3107" s="85"/>
    </row>
    <row r="3108" ht="15">
      <c r="D3108" s="85"/>
    </row>
    <row r="3109" ht="15">
      <c r="D3109" s="85"/>
    </row>
    <row r="3110" ht="15">
      <c r="D3110" s="85"/>
    </row>
    <row r="3111" ht="15">
      <c r="D3111" s="85"/>
    </row>
    <row r="3112" ht="15">
      <c r="D3112" s="85"/>
    </row>
    <row r="3113" ht="15">
      <c r="D3113" s="85"/>
    </row>
    <row r="3114" ht="15">
      <c r="D3114" s="85"/>
    </row>
    <row r="3115" ht="15">
      <c r="D3115" s="85"/>
    </row>
    <row r="3116" ht="15">
      <c r="D3116" s="85"/>
    </row>
    <row r="3117" ht="15">
      <c r="D3117" s="85"/>
    </row>
    <row r="3118" ht="15">
      <c r="D3118" s="85"/>
    </row>
    <row r="3119" ht="15">
      <c r="D3119" s="85"/>
    </row>
    <row r="3120" ht="15">
      <c r="D3120" s="85"/>
    </row>
    <row r="3121" ht="15">
      <c r="D3121" s="85"/>
    </row>
    <row r="3122" ht="15">
      <c r="D3122" s="85"/>
    </row>
    <row r="3123" ht="15">
      <c r="D3123" s="85"/>
    </row>
    <row r="3124" ht="15">
      <c r="D3124" s="85"/>
    </row>
    <row r="3125" ht="15">
      <c r="D3125" s="85"/>
    </row>
    <row r="3126" ht="15">
      <c r="D3126" s="85"/>
    </row>
    <row r="3127" ht="15">
      <c r="D3127" s="85"/>
    </row>
    <row r="3128" ht="15">
      <c r="D3128" s="85"/>
    </row>
    <row r="3129" ht="15">
      <c r="D3129" s="85"/>
    </row>
    <row r="3130" ht="15">
      <c r="D3130" s="85"/>
    </row>
    <row r="3131" ht="15">
      <c r="D3131" s="85"/>
    </row>
    <row r="3132" ht="15">
      <c r="D3132" s="85"/>
    </row>
    <row r="3133" ht="15">
      <c r="D3133" s="85"/>
    </row>
    <row r="3134" ht="15">
      <c r="D3134" s="85"/>
    </row>
    <row r="3135" ht="15">
      <c r="D3135" s="85"/>
    </row>
    <row r="3136" ht="15">
      <c r="D3136" s="85"/>
    </row>
    <row r="3137" ht="15">
      <c r="D3137" s="85"/>
    </row>
    <row r="3138" ht="15">
      <c r="D3138" s="85"/>
    </row>
    <row r="3139" ht="15">
      <c r="D3139" s="85"/>
    </row>
    <row r="3140" ht="15">
      <c r="D3140" s="85"/>
    </row>
    <row r="3141" ht="15">
      <c r="D3141" s="85"/>
    </row>
    <row r="3142" ht="15">
      <c r="D3142" s="85"/>
    </row>
    <row r="3143" ht="15">
      <c r="D3143" s="85"/>
    </row>
    <row r="3144" ht="15">
      <c r="D3144" s="85"/>
    </row>
    <row r="3145" ht="15">
      <c r="D3145" s="85"/>
    </row>
    <row r="3146" ht="15">
      <c r="D3146" s="85"/>
    </row>
    <row r="3147" ht="15">
      <c r="D3147" s="85"/>
    </row>
    <row r="3148" ht="15">
      <c r="D3148" s="85"/>
    </row>
    <row r="3149" ht="15">
      <c r="D3149" s="85"/>
    </row>
    <row r="3150" ht="15">
      <c r="D3150" s="85"/>
    </row>
    <row r="3151" ht="15">
      <c r="D3151" s="85"/>
    </row>
    <row r="3152" ht="15">
      <c r="D3152" s="85"/>
    </row>
    <row r="3153" ht="15">
      <c r="D3153" s="85"/>
    </row>
    <row r="3154" ht="15">
      <c r="D3154" s="85"/>
    </row>
    <row r="3155" ht="15">
      <c r="D3155" s="85"/>
    </row>
    <row r="3156" ht="15">
      <c r="D3156" s="85"/>
    </row>
    <row r="3157" ht="15">
      <c r="D3157" s="85"/>
    </row>
    <row r="3158" ht="15">
      <c r="D3158" s="85"/>
    </row>
    <row r="3159" ht="15">
      <c r="D3159" s="85"/>
    </row>
    <row r="3160" ht="15">
      <c r="D3160" s="85"/>
    </row>
    <row r="3161" ht="15">
      <c r="D3161" s="85"/>
    </row>
    <row r="3162" ht="15">
      <c r="D3162" s="85"/>
    </row>
    <row r="3163" ht="15">
      <c r="D3163" s="85"/>
    </row>
    <row r="3164" ht="15">
      <c r="D3164" s="85"/>
    </row>
    <row r="3165" ht="15">
      <c r="D3165" s="85"/>
    </row>
    <row r="3166" ht="15">
      <c r="D3166" s="85"/>
    </row>
    <row r="3167" ht="15">
      <c r="D3167" s="85"/>
    </row>
    <row r="3168" ht="15">
      <c r="D3168" s="85"/>
    </row>
    <row r="3169" ht="15">
      <c r="D3169" s="85"/>
    </row>
    <row r="3170" ht="15">
      <c r="D3170" s="85"/>
    </row>
    <row r="3171" ht="15">
      <c r="D3171" s="85"/>
    </row>
    <row r="3172" ht="15">
      <c r="D3172" s="85"/>
    </row>
    <row r="3173" ht="15">
      <c r="D3173" s="85"/>
    </row>
    <row r="3174" ht="15">
      <c r="D3174" s="85"/>
    </row>
    <row r="3175" ht="15">
      <c r="D3175" s="85"/>
    </row>
    <row r="3176" ht="15">
      <c r="D3176" s="85"/>
    </row>
    <row r="3177" ht="15">
      <c r="D3177" s="85"/>
    </row>
    <row r="3178" ht="15">
      <c r="D3178" s="85"/>
    </row>
    <row r="3179" ht="15">
      <c r="D3179" s="85"/>
    </row>
    <row r="3180" ht="15">
      <c r="D3180" s="85"/>
    </row>
    <row r="3181" ht="15">
      <c r="D3181" s="85"/>
    </row>
    <row r="3182" ht="15">
      <c r="D3182" s="85"/>
    </row>
    <row r="3183" ht="15">
      <c r="D3183" s="85"/>
    </row>
    <row r="3184" ht="15">
      <c r="D3184" s="85"/>
    </row>
    <row r="3185" ht="15">
      <c r="D3185" s="85"/>
    </row>
    <row r="3186" ht="15">
      <c r="D3186" s="85"/>
    </row>
    <row r="3187" ht="15">
      <c r="D3187" s="85"/>
    </row>
    <row r="3188" ht="15">
      <c r="D3188" s="85"/>
    </row>
    <row r="3189" ht="15">
      <c r="D3189" s="85"/>
    </row>
    <row r="3190" ht="15">
      <c r="D3190" s="85"/>
    </row>
    <row r="3191" ht="15">
      <c r="D3191" s="85"/>
    </row>
    <row r="3192" ht="15">
      <c r="D3192" s="85"/>
    </row>
    <row r="3193" ht="15">
      <c r="D3193" s="85"/>
    </row>
    <row r="3194" ht="15">
      <c r="D3194" s="85"/>
    </row>
    <row r="3195" ht="15">
      <c r="D3195" s="85"/>
    </row>
    <row r="3196" ht="15">
      <c r="D3196" s="85"/>
    </row>
    <row r="3197" ht="15">
      <c r="D3197" s="85"/>
    </row>
    <row r="3198" ht="15">
      <c r="D3198" s="85"/>
    </row>
    <row r="3199" ht="15">
      <c r="D3199" s="85"/>
    </row>
    <row r="3200" ht="15">
      <c r="D3200" s="85"/>
    </row>
    <row r="3201" ht="15">
      <c r="D3201" s="85"/>
    </row>
    <row r="3202" ht="15">
      <c r="D3202" s="85"/>
    </row>
    <row r="3203" ht="15">
      <c r="D3203" s="85"/>
    </row>
    <row r="3204" ht="15">
      <c r="D3204" s="85"/>
    </row>
    <row r="3205" ht="15">
      <c r="D3205" s="85"/>
    </row>
    <row r="3206" ht="15">
      <c r="D3206" s="85"/>
    </row>
    <row r="3207" ht="15">
      <c r="D3207" s="85"/>
    </row>
    <row r="3208" ht="15">
      <c r="D3208" s="85"/>
    </row>
    <row r="3209" ht="15">
      <c r="D3209" s="85"/>
    </row>
    <row r="3210" ht="15">
      <c r="D3210" s="85"/>
    </row>
    <row r="3211" ht="15">
      <c r="D3211" s="85"/>
    </row>
    <row r="3212" ht="15">
      <c r="D3212" s="85"/>
    </row>
    <row r="3213" ht="15">
      <c r="D3213" s="85"/>
    </row>
    <row r="3214" ht="15">
      <c r="D3214" s="85"/>
    </row>
    <row r="3215" ht="15">
      <c r="D3215" s="85"/>
    </row>
    <row r="3216" ht="15">
      <c r="D3216" s="85"/>
    </row>
    <row r="3217" ht="15">
      <c r="D3217" s="85"/>
    </row>
    <row r="3218" ht="15">
      <c r="D3218" s="85"/>
    </row>
    <row r="3219" ht="15">
      <c r="D3219" s="85"/>
    </row>
    <row r="3220" ht="15">
      <c r="D3220" s="85"/>
    </row>
    <row r="3221" ht="15">
      <c r="D3221" s="85"/>
    </row>
    <row r="3222" ht="15">
      <c r="D3222" s="85"/>
    </row>
    <row r="3223" ht="15">
      <c r="D3223" s="85"/>
    </row>
    <row r="3224" ht="15">
      <c r="D3224" s="85"/>
    </row>
    <row r="3225" ht="15">
      <c r="D3225" s="85"/>
    </row>
    <row r="3226" ht="15">
      <c r="D3226" s="85"/>
    </row>
    <row r="3227" ht="15">
      <c r="D3227" s="85"/>
    </row>
    <row r="3228" ht="15">
      <c r="D3228" s="85"/>
    </row>
    <row r="3229" ht="15">
      <c r="D3229" s="85"/>
    </row>
    <row r="3230" ht="15">
      <c r="D3230" s="85"/>
    </row>
    <row r="3231" ht="15">
      <c r="D3231" s="85"/>
    </row>
    <row r="3232" ht="15">
      <c r="D3232" s="85"/>
    </row>
    <row r="3233" ht="15">
      <c r="D3233" s="85"/>
    </row>
    <row r="3234" ht="15">
      <c r="D3234" s="85"/>
    </row>
    <row r="3235" ht="15">
      <c r="D3235" s="85"/>
    </row>
    <row r="3236" ht="15">
      <c r="D3236" s="85"/>
    </row>
    <row r="3237" ht="15">
      <c r="D3237" s="85"/>
    </row>
    <row r="3238" ht="15">
      <c r="D3238" s="85"/>
    </row>
    <row r="3239" ht="15">
      <c r="D3239" s="85"/>
    </row>
    <row r="3240" ht="15">
      <c r="D3240" s="85"/>
    </row>
    <row r="3241" ht="15">
      <c r="D3241" s="85"/>
    </row>
    <row r="3242" ht="15">
      <c r="D3242" s="85"/>
    </row>
    <row r="3243" ht="15">
      <c r="D3243" s="85"/>
    </row>
    <row r="3244" ht="15">
      <c r="D3244" s="85"/>
    </row>
    <row r="3245" ht="15">
      <c r="D3245" s="85"/>
    </row>
    <row r="3246" ht="15">
      <c r="D3246" s="85"/>
    </row>
    <row r="3247" ht="15">
      <c r="D3247" s="85"/>
    </row>
    <row r="3248" ht="15">
      <c r="D3248" s="85"/>
    </row>
    <row r="3249" ht="15">
      <c r="D3249" s="85"/>
    </row>
    <row r="3250" ht="15">
      <c r="D3250" s="85"/>
    </row>
    <row r="3251" ht="15">
      <c r="D3251" s="85"/>
    </row>
    <row r="3252" ht="15">
      <c r="D3252" s="85"/>
    </row>
    <row r="3253" ht="15">
      <c r="D3253" s="85"/>
    </row>
    <row r="3254" ht="15">
      <c r="D3254" s="85"/>
    </row>
    <row r="3255" ht="15">
      <c r="D3255" s="85"/>
    </row>
    <row r="3256" ht="15">
      <c r="D3256" s="85"/>
    </row>
    <row r="3257" ht="15">
      <c r="D3257" s="85"/>
    </row>
    <row r="3258" ht="15">
      <c r="D3258" s="85"/>
    </row>
    <row r="3259" ht="15">
      <c r="D3259" s="85"/>
    </row>
    <row r="3260" ht="15">
      <c r="D3260" s="85"/>
    </row>
    <row r="3261" ht="15">
      <c r="D3261" s="85"/>
    </row>
    <row r="3262" ht="15">
      <c r="D3262" s="85"/>
    </row>
    <row r="3263" ht="15">
      <c r="D3263" s="85"/>
    </row>
    <row r="3264" ht="15">
      <c r="D3264" s="85"/>
    </row>
    <row r="3265" ht="15">
      <c r="D3265" s="85"/>
    </row>
    <row r="3266" ht="15">
      <c r="D3266" s="85"/>
    </row>
    <row r="3267" ht="15">
      <c r="D3267" s="85"/>
    </row>
    <row r="3268" ht="15">
      <c r="D3268" s="85"/>
    </row>
    <row r="3269" ht="15">
      <c r="D3269" s="85"/>
    </row>
    <row r="3270" ht="15">
      <c r="D3270" s="85"/>
    </row>
    <row r="3271" ht="15">
      <c r="D3271" s="85"/>
    </row>
    <row r="3272" ht="15">
      <c r="D3272" s="85"/>
    </row>
    <row r="3273" ht="15">
      <c r="D3273" s="85"/>
    </row>
    <row r="3274" ht="15">
      <c r="D3274" s="85"/>
    </row>
    <row r="3275" ht="15">
      <c r="D3275" s="85"/>
    </row>
    <row r="3276" ht="15">
      <c r="D3276" s="85"/>
    </row>
    <row r="3277" ht="15">
      <c r="D3277" s="85"/>
    </row>
    <row r="3278" ht="15">
      <c r="D3278" s="85"/>
    </row>
    <row r="3279" ht="15">
      <c r="D3279" s="85"/>
    </row>
    <row r="3280" ht="15">
      <c r="D3280" s="85"/>
    </row>
    <row r="3281" ht="15">
      <c r="D3281" s="85"/>
    </row>
    <row r="3282" ht="15">
      <c r="D3282" s="85"/>
    </row>
    <row r="3283" ht="15">
      <c r="D3283" s="85"/>
    </row>
    <row r="3284" ht="15">
      <c r="D3284" s="85"/>
    </row>
    <row r="3285" ht="15">
      <c r="D3285" s="85"/>
    </row>
    <row r="3286" ht="15">
      <c r="D3286" s="85"/>
    </row>
    <row r="3287" ht="15">
      <c r="D3287" s="85"/>
    </row>
    <row r="3288" ht="15">
      <c r="D3288" s="85"/>
    </row>
    <row r="3289" ht="15">
      <c r="D3289" s="85"/>
    </row>
    <row r="3290" ht="15">
      <c r="D3290" s="85"/>
    </row>
    <row r="3291" ht="15">
      <c r="D3291" s="85"/>
    </row>
    <row r="3292" ht="15">
      <c r="D3292" s="85"/>
    </row>
    <row r="3293" ht="15">
      <c r="D3293" s="85"/>
    </row>
    <row r="3294" ht="15">
      <c r="D3294" s="85"/>
    </row>
    <row r="3295" ht="15">
      <c r="D3295" s="85"/>
    </row>
    <row r="3296" ht="15">
      <c r="D3296" s="85"/>
    </row>
    <row r="3297" ht="15">
      <c r="D3297" s="85"/>
    </row>
    <row r="3298" ht="15">
      <c r="D3298" s="85"/>
    </row>
    <row r="3299" ht="15">
      <c r="D3299" s="85"/>
    </row>
    <row r="3300" ht="15">
      <c r="D3300" s="85"/>
    </row>
    <row r="3301" ht="15">
      <c r="D3301" s="85"/>
    </row>
    <row r="3302" ht="15">
      <c r="D3302" s="85"/>
    </row>
    <row r="3303" ht="15">
      <c r="D3303" s="85"/>
    </row>
    <row r="3304" ht="15">
      <c r="D3304" s="85"/>
    </row>
    <row r="3305" ht="15">
      <c r="D3305" s="85"/>
    </row>
    <row r="3306" ht="15">
      <c r="D3306" s="85"/>
    </row>
    <row r="3307" ht="15">
      <c r="D3307" s="85"/>
    </row>
    <row r="3308" ht="15">
      <c r="D3308" s="85"/>
    </row>
    <row r="3309" ht="15">
      <c r="D3309" s="85"/>
    </row>
    <row r="3310" ht="15">
      <c r="D3310" s="85"/>
    </row>
    <row r="3311" ht="15">
      <c r="D3311" s="85"/>
    </row>
    <row r="3312" ht="15">
      <c r="D3312" s="85"/>
    </row>
    <row r="3313" ht="15">
      <c r="D3313" s="85"/>
    </row>
    <row r="3314" ht="15">
      <c r="D3314" s="85"/>
    </row>
    <row r="3315" ht="15">
      <c r="D3315" s="85"/>
    </row>
    <row r="3316" ht="15">
      <c r="D3316" s="85"/>
    </row>
    <row r="3317" ht="15">
      <c r="D3317" s="85"/>
    </row>
    <row r="3318" ht="15">
      <c r="D3318" s="85"/>
    </row>
    <row r="3319" ht="15">
      <c r="D3319" s="85"/>
    </row>
    <row r="3320" ht="15">
      <c r="D3320" s="85"/>
    </row>
    <row r="3321" ht="15">
      <c r="D3321" s="85"/>
    </row>
    <row r="3322" ht="15">
      <c r="D3322" s="85"/>
    </row>
    <row r="3323" ht="15">
      <c r="D3323" s="85"/>
    </row>
    <row r="3324" ht="15">
      <c r="D3324" s="85"/>
    </row>
    <row r="3325" ht="15">
      <c r="D3325" s="85"/>
    </row>
    <row r="3326" ht="15">
      <c r="D3326" s="85"/>
    </row>
    <row r="3327" ht="15">
      <c r="D3327" s="85"/>
    </row>
    <row r="3328" ht="15">
      <c r="D3328" s="85"/>
    </row>
    <row r="3329" ht="15">
      <c r="D3329" s="85"/>
    </row>
    <row r="3330" ht="15">
      <c r="D3330" s="85"/>
    </row>
    <row r="3331" ht="15">
      <c r="D3331" s="85"/>
    </row>
    <row r="3332" ht="15">
      <c r="D3332" s="85"/>
    </row>
    <row r="3333" ht="15">
      <c r="D3333" s="85"/>
    </row>
    <row r="3334" ht="15">
      <c r="D3334" s="85"/>
    </row>
    <row r="3335" ht="15">
      <c r="D3335" s="85"/>
    </row>
    <row r="3336" ht="15">
      <c r="D3336" s="85"/>
    </row>
    <row r="3337" ht="15">
      <c r="D3337" s="85"/>
    </row>
    <row r="3338" ht="15">
      <c r="D3338" s="85"/>
    </row>
    <row r="3339" ht="15">
      <c r="D3339" s="85"/>
    </row>
    <row r="3340" ht="15">
      <c r="D3340" s="85"/>
    </row>
    <row r="3341" ht="15">
      <c r="D3341" s="85"/>
    </row>
    <row r="3342" ht="15">
      <c r="D3342" s="85"/>
    </row>
    <row r="3343" ht="15">
      <c r="D3343" s="85"/>
    </row>
    <row r="3344" ht="15">
      <c r="D3344" s="85"/>
    </row>
    <row r="3345" ht="15">
      <c r="D3345" s="85"/>
    </row>
    <row r="3346" ht="15">
      <c r="D3346" s="85"/>
    </row>
    <row r="3347" ht="15">
      <c r="D3347" s="85"/>
    </row>
    <row r="3348" ht="15">
      <c r="D3348" s="85"/>
    </row>
    <row r="3349" ht="15">
      <c r="D3349" s="85"/>
    </row>
    <row r="3350" ht="15">
      <c r="D3350" s="85"/>
    </row>
    <row r="3351" ht="15">
      <c r="D3351" s="85"/>
    </row>
    <row r="3352" ht="15">
      <c r="D3352" s="85"/>
    </row>
    <row r="3353" ht="15">
      <c r="D3353" s="85"/>
    </row>
    <row r="3354" ht="15">
      <c r="D3354" s="85"/>
    </row>
    <row r="3355" ht="15">
      <c r="D3355" s="85"/>
    </row>
    <row r="3356" ht="15">
      <c r="D3356" s="85"/>
    </row>
    <row r="3357" ht="15">
      <c r="D3357" s="85"/>
    </row>
    <row r="3358" ht="15">
      <c r="D3358" s="85"/>
    </row>
    <row r="3359" ht="15">
      <c r="D3359" s="85"/>
    </row>
    <row r="3360" ht="15">
      <c r="D3360" s="85"/>
    </row>
    <row r="3361" ht="15">
      <c r="D3361" s="85"/>
    </row>
    <row r="3362" ht="15">
      <c r="D3362" s="85"/>
    </row>
    <row r="3363" ht="15">
      <c r="D3363" s="85"/>
    </row>
    <row r="3364" ht="15">
      <c r="D3364" s="85"/>
    </row>
    <row r="3365" ht="15">
      <c r="D3365" s="85"/>
    </row>
    <row r="3366" ht="15">
      <c r="D3366" s="85"/>
    </row>
    <row r="3367" ht="15">
      <c r="D3367" s="85"/>
    </row>
    <row r="3368" ht="15">
      <c r="D3368" s="85"/>
    </row>
    <row r="3369" ht="15">
      <c r="D3369" s="85"/>
    </row>
    <row r="3370" ht="15">
      <c r="D3370" s="85"/>
    </row>
    <row r="3371" ht="15">
      <c r="D3371" s="85"/>
    </row>
    <row r="3372" ht="15">
      <c r="D3372" s="85"/>
    </row>
    <row r="3373" ht="15">
      <c r="D3373" s="85"/>
    </row>
    <row r="3374" ht="15">
      <c r="D3374" s="85"/>
    </row>
    <row r="3375" ht="15">
      <c r="D3375" s="85"/>
    </row>
    <row r="3376" ht="15">
      <c r="D3376" s="85"/>
    </row>
    <row r="3377" ht="15">
      <c r="D3377" s="85"/>
    </row>
    <row r="3378" ht="15">
      <c r="D3378" s="85"/>
    </row>
    <row r="3379" ht="15">
      <c r="D3379" s="85"/>
    </row>
    <row r="3380" ht="15">
      <c r="D3380" s="85"/>
    </row>
    <row r="3381" ht="15">
      <c r="D3381" s="85"/>
    </row>
    <row r="3382" ht="15">
      <c r="D3382" s="85"/>
    </row>
    <row r="3383" ht="15">
      <c r="D3383" s="85"/>
    </row>
    <row r="3384" ht="15">
      <c r="D3384" s="85"/>
    </row>
    <row r="3385" ht="15">
      <c r="D3385" s="85"/>
    </row>
    <row r="3386" ht="15">
      <c r="D3386" s="85"/>
    </row>
    <row r="3387" ht="15">
      <c r="D3387" s="85"/>
    </row>
    <row r="3388" ht="15">
      <c r="D3388" s="85"/>
    </row>
    <row r="3389" ht="15">
      <c r="D3389" s="85"/>
    </row>
    <row r="3390" ht="15">
      <c r="D3390" s="85"/>
    </row>
    <row r="3391" ht="15">
      <c r="D3391" s="85"/>
    </row>
    <row r="3392" ht="15">
      <c r="D3392" s="85"/>
    </row>
    <row r="3393" ht="15">
      <c r="D3393" s="85"/>
    </row>
    <row r="3394" ht="15">
      <c r="D3394" s="85"/>
    </row>
    <row r="3395" ht="15">
      <c r="D3395" s="85"/>
    </row>
    <row r="3396" ht="15">
      <c r="D3396" s="85"/>
    </row>
    <row r="3397" ht="15">
      <c r="D3397" s="85"/>
    </row>
    <row r="3398" ht="15">
      <c r="D3398" s="85"/>
    </row>
    <row r="3399" ht="15">
      <c r="D3399" s="85"/>
    </row>
    <row r="3400" ht="15">
      <c r="D3400" s="85"/>
    </row>
    <row r="3401" ht="15">
      <c r="D3401" s="85"/>
    </row>
    <row r="3402" ht="15">
      <c r="D3402" s="85"/>
    </row>
    <row r="3403" ht="15">
      <c r="D3403" s="85"/>
    </row>
    <row r="3404" ht="15">
      <c r="D3404" s="85"/>
    </row>
    <row r="3405" ht="15">
      <c r="D3405" s="85"/>
    </row>
    <row r="3406" ht="15">
      <c r="D3406" s="85"/>
    </row>
    <row r="3407" ht="15">
      <c r="D3407" s="85"/>
    </row>
    <row r="3408" ht="15">
      <c r="D3408" s="85"/>
    </row>
    <row r="3409" ht="15">
      <c r="D3409" s="85"/>
    </row>
    <row r="3410" ht="15">
      <c r="D3410" s="85"/>
    </row>
    <row r="3411" ht="15">
      <c r="D3411" s="85"/>
    </row>
    <row r="3412" ht="15">
      <c r="D3412" s="85"/>
    </row>
    <row r="3413" ht="15">
      <c r="D3413" s="85"/>
    </row>
    <row r="3414" ht="15">
      <c r="D3414" s="85"/>
    </row>
    <row r="3415" ht="15">
      <c r="D3415" s="85"/>
    </row>
    <row r="3416" ht="15">
      <c r="D3416" s="85"/>
    </row>
    <row r="3417" ht="15">
      <c r="D3417" s="85"/>
    </row>
    <row r="3418" ht="15">
      <c r="D3418" s="85"/>
    </row>
    <row r="3419" ht="15">
      <c r="D3419" s="85"/>
    </row>
    <row r="3420" ht="15">
      <c r="D3420" s="85"/>
    </row>
    <row r="3421" ht="15">
      <c r="D3421" s="85"/>
    </row>
    <row r="3422" ht="15">
      <c r="D3422" s="85"/>
    </row>
    <row r="3423" ht="15">
      <c r="D3423" s="85"/>
    </row>
    <row r="3424" ht="15">
      <c r="D3424" s="85"/>
    </row>
    <row r="3425" ht="15">
      <c r="D3425" s="85"/>
    </row>
    <row r="3426" ht="15">
      <c r="D3426" s="85"/>
    </row>
    <row r="3427" ht="15">
      <c r="D3427" s="85"/>
    </row>
    <row r="3428" ht="15">
      <c r="D3428" s="85"/>
    </row>
    <row r="3429" ht="15">
      <c r="D3429" s="85"/>
    </row>
    <row r="3430" ht="15">
      <c r="D3430" s="85"/>
    </row>
    <row r="3431" ht="15">
      <c r="D3431" s="85"/>
    </row>
    <row r="3432" ht="15">
      <c r="D3432" s="85"/>
    </row>
    <row r="3433" ht="15">
      <c r="D3433" s="85"/>
    </row>
    <row r="3434" ht="15">
      <c r="D3434" s="85"/>
    </row>
    <row r="3435" ht="15">
      <c r="D3435" s="85"/>
    </row>
    <row r="3436" ht="15">
      <c r="D3436" s="85"/>
    </row>
    <row r="3437" ht="15">
      <c r="D3437" s="85"/>
    </row>
    <row r="3438" ht="15">
      <c r="D3438" s="85"/>
    </row>
    <row r="3439" ht="15">
      <c r="D3439" s="85"/>
    </row>
    <row r="3440" ht="15">
      <c r="D3440" s="85"/>
    </row>
    <row r="3441" ht="15">
      <c r="D3441" s="85"/>
    </row>
    <row r="3442" ht="15">
      <c r="D3442" s="85"/>
    </row>
    <row r="3443" ht="15">
      <c r="D3443" s="85"/>
    </row>
    <row r="3444" ht="15">
      <c r="D3444" s="85"/>
    </row>
    <row r="3445" ht="15">
      <c r="D3445" s="85"/>
    </row>
    <row r="3446" ht="15">
      <c r="D3446" s="85"/>
    </row>
    <row r="3447" ht="15">
      <c r="D3447" s="85"/>
    </row>
    <row r="3448" ht="15">
      <c r="D3448" s="85"/>
    </row>
    <row r="3449" ht="15">
      <c r="D3449" s="85"/>
    </row>
    <row r="3450" ht="15">
      <c r="D3450" s="85"/>
    </row>
    <row r="3451" ht="15">
      <c r="D3451" s="85"/>
    </row>
    <row r="3452" ht="15">
      <c r="D3452" s="85"/>
    </row>
    <row r="3453" ht="15">
      <c r="D3453" s="85"/>
    </row>
    <row r="3454" ht="15">
      <c r="D3454" s="85"/>
    </row>
    <row r="3455" ht="15">
      <c r="D3455" s="85"/>
    </row>
    <row r="3456" ht="15">
      <c r="D3456" s="85"/>
    </row>
    <row r="3457" ht="15">
      <c r="D3457" s="85"/>
    </row>
    <row r="3458" ht="15">
      <c r="D3458" s="85"/>
    </row>
    <row r="3459" ht="15">
      <c r="D3459" s="85"/>
    </row>
    <row r="3460" ht="15">
      <c r="D3460" s="85"/>
    </row>
    <row r="3461" ht="15">
      <c r="D3461" s="85"/>
    </row>
    <row r="3462" ht="15">
      <c r="D3462" s="85"/>
    </row>
    <row r="3463" ht="15">
      <c r="D3463" s="85"/>
    </row>
    <row r="3464" ht="15">
      <c r="D3464" s="85"/>
    </row>
    <row r="3465" ht="15">
      <c r="D3465" s="85"/>
    </row>
    <row r="3466" ht="15">
      <c r="D3466" s="85"/>
    </row>
    <row r="3467" ht="15">
      <c r="D3467" s="85"/>
    </row>
    <row r="3468" ht="15">
      <c r="D3468" s="85"/>
    </row>
    <row r="3469" ht="15">
      <c r="D3469" s="85"/>
    </row>
    <row r="3470" ht="15">
      <c r="D3470" s="85"/>
    </row>
    <row r="3471" ht="15">
      <c r="D3471" s="85"/>
    </row>
    <row r="3472" ht="15">
      <c r="D3472" s="85"/>
    </row>
    <row r="3473" ht="15">
      <c r="D3473" s="85"/>
    </row>
    <row r="3474" ht="15">
      <c r="D3474" s="85"/>
    </row>
    <row r="3475" ht="15">
      <c r="D3475" s="85"/>
    </row>
    <row r="3476" ht="15">
      <c r="D3476" s="85"/>
    </row>
    <row r="3477" ht="15">
      <c r="D3477" s="85"/>
    </row>
    <row r="3478" ht="15">
      <c r="D3478" s="85"/>
    </row>
    <row r="3479" ht="15">
      <c r="D3479" s="85"/>
    </row>
    <row r="3480" ht="15">
      <c r="D3480" s="85"/>
    </row>
    <row r="3481" ht="15">
      <c r="D3481" s="85"/>
    </row>
    <row r="3482" ht="15">
      <c r="D3482" s="85"/>
    </row>
    <row r="3483" ht="15">
      <c r="D3483" s="85"/>
    </row>
    <row r="3484" ht="15">
      <c r="D3484" s="85"/>
    </row>
    <row r="3485" ht="15">
      <c r="D3485" s="85"/>
    </row>
    <row r="3486" ht="15">
      <c r="D3486" s="85"/>
    </row>
    <row r="3487" ht="15">
      <c r="D3487" s="85"/>
    </row>
    <row r="3488" ht="15">
      <c r="D3488" s="85"/>
    </row>
    <row r="3489" ht="15">
      <c r="D3489" s="85"/>
    </row>
    <row r="3490" ht="15">
      <c r="D3490" s="85"/>
    </row>
    <row r="3491" ht="15">
      <c r="D3491" s="85"/>
    </row>
    <row r="3492" ht="15">
      <c r="D3492" s="85"/>
    </row>
    <row r="3493" ht="15">
      <c r="D3493" s="85"/>
    </row>
    <row r="3494" ht="15">
      <c r="D3494" s="85"/>
    </row>
    <row r="3495" ht="15">
      <c r="D3495" s="85"/>
    </row>
    <row r="3496" ht="15">
      <c r="D3496" s="85"/>
    </row>
    <row r="3497" ht="15">
      <c r="D3497" s="85"/>
    </row>
    <row r="3498" ht="15">
      <c r="D3498" s="85"/>
    </row>
    <row r="3499" ht="15">
      <c r="D3499" s="85"/>
    </row>
    <row r="3500" ht="15">
      <c r="D3500" s="85"/>
    </row>
    <row r="3501" ht="15">
      <c r="D3501" s="85"/>
    </row>
    <row r="3502" ht="15">
      <c r="D3502" s="85"/>
    </row>
    <row r="3503" ht="15">
      <c r="D3503" s="85"/>
    </row>
    <row r="3504" ht="15">
      <c r="D3504" s="85"/>
    </row>
    <row r="3505" ht="15">
      <c r="D3505" s="85"/>
    </row>
    <row r="3506" ht="15">
      <c r="D3506" s="85"/>
    </row>
    <row r="3507" ht="15">
      <c r="D3507" s="85"/>
    </row>
    <row r="3508" ht="15">
      <c r="D3508" s="85"/>
    </row>
    <row r="3509" ht="15">
      <c r="D3509" s="85"/>
    </row>
    <row r="3510" ht="15">
      <c r="D3510" s="85"/>
    </row>
    <row r="3511" ht="15">
      <c r="D3511" s="85"/>
    </row>
    <row r="3512" ht="15">
      <c r="D3512" s="85"/>
    </row>
    <row r="3513" ht="15">
      <c r="D3513" s="85"/>
    </row>
    <row r="3514" ht="15">
      <c r="D3514" s="85"/>
    </row>
    <row r="3515" ht="15">
      <c r="D3515" s="85"/>
    </row>
    <row r="3516" ht="15">
      <c r="D3516" s="85"/>
    </row>
    <row r="3517" ht="15">
      <c r="D3517" s="85"/>
    </row>
    <row r="3518" ht="15">
      <c r="D3518" s="85"/>
    </row>
    <row r="3519" ht="15">
      <c r="D3519" s="85"/>
    </row>
    <row r="3520" ht="15">
      <c r="D3520" s="85"/>
    </row>
    <row r="3521" ht="15">
      <c r="D3521" s="85"/>
    </row>
    <row r="3522" ht="15">
      <c r="D3522" s="85"/>
    </row>
    <row r="3523" ht="15">
      <c r="D3523" s="85"/>
    </row>
    <row r="3524" ht="15">
      <c r="D3524" s="85"/>
    </row>
    <row r="3525" ht="15">
      <c r="D3525" s="85"/>
    </row>
    <row r="3526" ht="15">
      <c r="D3526" s="85"/>
    </row>
    <row r="3527" ht="15">
      <c r="D3527" s="85"/>
    </row>
    <row r="3528" ht="15">
      <c r="D3528" s="85"/>
    </row>
    <row r="3529" ht="15">
      <c r="D3529" s="85"/>
    </row>
    <row r="3530" ht="15">
      <c r="D3530" s="85"/>
    </row>
    <row r="3531" ht="15">
      <c r="D3531" s="85"/>
    </row>
    <row r="3532" ht="15">
      <c r="D3532" s="85"/>
    </row>
    <row r="3533" ht="15">
      <c r="D3533" s="85"/>
    </row>
    <row r="3534" ht="15">
      <c r="D3534" s="85"/>
    </row>
    <row r="3535" ht="15">
      <c r="D3535" s="85"/>
    </row>
    <row r="3536" ht="15">
      <c r="D3536" s="85"/>
    </row>
    <row r="3537" ht="15">
      <c r="D3537" s="85"/>
    </row>
    <row r="3538" ht="15">
      <c r="D3538" s="85"/>
    </row>
    <row r="3539" ht="15">
      <c r="D3539" s="85"/>
    </row>
    <row r="3540" ht="15">
      <c r="D3540" s="85"/>
    </row>
    <row r="3541" ht="15">
      <c r="D3541" s="85"/>
    </row>
    <row r="3542" ht="15">
      <c r="D3542" s="85"/>
    </row>
    <row r="3543" ht="15">
      <c r="D3543" s="85"/>
    </row>
    <row r="3544" ht="15">
      <c r="D3544" s="85"/>
    </row>
    <row r="3545" ht="15">
      <c r="D3545" s="85"/>
    </row>
    <row r="3546" ht="15">
      <c r="D3546" s="85"/>
    </row>
    <row r="3547" ht="15">
      <c r="D3547" s="85"/>
    </row>
    <row r="3548" ht="15">
      <c r="D3548" s="85"/>
    </row>
    <row r="3549" ht="15">
      <c r="D3549" s="85"/>
    </row>
    <row r="3550" ht="15">
      <c r="D3550" s="85"/>
    </row>
    <row r="3551" ht="15">
      <c r="D3551" s="85"/>
    </row>
    <row r="3552" ht="15">
      <c r="D3552" s="85"/>
    </row>
    <row r="3553" ht="15">
      <c r="D3553" s="85"/>
    </row>
    <row r="3554" ht="15">
      <c r="D3554" s="85"/>
    </row>
    <row r="3555" ht="15">
      <c r="D3555" s="85"/>
    </row>
    <row r="3556" ht="15">
      <c r="D3556" s="85"/>
    </row>
    <row r="3557" ht="15">
      <c r="D3557" s="85"/>
    </row>
    <row r="3558" ht="15">
      <c r="D3558" s="85"/>
    </row>
    <row r="3559" ht="15">
      <c r="D3559" s="85"/>
    </row>
    <row r="3560" ht="15">
      <c r="D3560" s="85"/>
    </row>
    <row r="3561" ht="15">
      <c r="D3561" s="85"/>
    </row>
    <row r="3562" ht="15">
      <c r="D3562" s="85"/>
    </row>
    <row r="3563" ht="15">
      <c r="D3563" s="85"/>
    </row>
    <row r="3564" ht="15">
      <c r="D3564" s="85"/>
    </row>
    <row r="3565" ht="15">
      <c r="D3565" s="85"/>
    </row>
    <row r="3566" ht="15">
      <c r="D3566" s="85"/>
    </row>
    <row r="3567" ht="15">
      <c r="D3567" s="85"/>
    </row>
    <row r="3568" ht="15">
      <c r="D3568" s="85"/>
    </row>
    <row r="3569" ht="15">
      <c r="D3569" s="85"/>
    </row>
    <row r="3570" ht="15">
      <c r="D3570" s="85"/>
    </row>
    <row r="3571" ht="15">
      <c r="D3571" s="85"/>
    </row>
    <row r="3572" ht="15">
      <c r="D3572" s="85"/>
    </row>
    <row r="3573" ht="15">
      <c r="D3573" s="85"/>
    </row>
    <row r="3574" ht="15">
      <c r="D3574" s="85"/>
    </row>
    <row r="3575" ht="15">
      <c r="D3575" s="85"/>
    </row>
    <row r="3576" ht="15">
      <c r="D3576" s="85"/>
    </row>
    <row r="3577" ht="15">
      <c r="D3577" s="85"/>
    </row>
    <row r="3578" ht="15">
      <c r="D3578" s="85"/>
    </row>
    <row r="3579" ht="15">
      <c r="D3579" s="85"/>
    </row>
    <row r="3580" ht="15">
      <c r="D3580" s="85"/>
    </row>
    <row r="3581" ht="15">
      <c r="D3581" s="85"/>
    </row>
    <row r="3582" ht="15">
      <c r="D3582" s="85"/>
    </row>
    <row r="3583" ht="15">
      <c r="D3583" s="85"/>
    </row>
    <row r="3584" ht="15">
      <c r="D3584" s="85"/>
    </row>
    <row r="3585" ht="15">
      <c r="D3585" s="85"/>
    </row>
    <row r="3586" ht="15">
      <c r="D3586" s="85"/>
    </row>
    <row r="3587" ht="15">
      <c r="D3587" s="85"/>
    </row>
    <row r="3588" ht="15">
      <c r="D3588" s="85"/>
    </row>
    <row r="3589" ht="15">
      <c r="D3589" s="85"/>
    </row>
    <row r="3590" ht="15">
      <c r="D3590" s="85"/>
    </row>
    <row r="3591" ht="15">
      <c r="D3591" s="85"/>
    </row>
    <row r="3592" ht="15">
      <c r="D3592" s="85"/>
    </row>
    <row r="3593" ht="15">
      <c r="D3593" s="85"/>
    </row>
    <row r="3594" ht="15">
      <c r="D3594" s="85"/>
    </row>
    <row r="3595" ht="15">
      <c r="D3595" s="85"/>
    </row>
    <row r="3596" ht="15">
      <c r="D3596" s="85"/>
    </row>
    <row r="3597" ht="15">
      <c r="D3597" s="85"/>
    </row>
    <row r="3598" ht="15">
      <c r="D3598" s="85"/>
    </row>
    <row r="3599" ht="15">
      <c r="D3599" s="85"/>
    </row>
    <row r="3600" ht="15">
      <c r="D3600" s="85"/>
    </row>
    <row r="3601" ht="15">
      <c r="D3601" s="85"/>
    </row>
    <row r="3602" ht="15">
      <c r="D3602" s="85"/>
    </row>
    <row r="3603" ht="15">
      <c r="D3603" s="85"/>
    </row>
    <row r="3604" ht="15">
      <c r="D3604" s="85"/>
    </row>
    <row r="3605" ht="15">
      <c r="D3605" s="85"/>
    </row>
    <row r="3606" ht="15">
      <c r="D3606" s="85"/>
    </row>
    <row r="3607" ht="15">
      <c r="D3607" s="85"/>
    </row>
    <row r="3608" ht="15">
      <c r="D3608" s="85"/>
    </row>
    <row r="3609" ht="15">
      <c r="D3609" s="85"/>
    </row>
    <row r="3610" ht="15">
      <c r="D3610" s="85"/>
    </row>
    <row r="3611" ht="15">
      <c r="D3611" s="85"/>
    </row>
    <row r="3612" ht="15">
      <c r="D3612" s="85"/>
    </row>
    <row r="3613" ht="15">
      <c r="D3613" s="85"/>
    </row>
    <row r="3614" ht="15">
      <c r="D3614" s="85"/>
    </row>
    <row r="3615" ht="15">
      <c r="D3615" s="85"/>
    </row>
    <row r="3616" ht="15">
      <c r="D3616" s="85"/>
    </row>
    <row r="3617" ht="15">
      <c r="D3617" s="85"/>
    </row>
    <row r="3618" ht="15">
      <c r="D3618" s="85"/>
    </row>
    <row r="3619" ht="15">
      <c r="D3619" s="85"/>
    </row>
    <row r="3620" ht="15">
      <c r="D3620" s="85"/>
    </row>
    <row r="3621" ht="15">
      <c r="D3621" s="85"/>
    </row>
    <row r="3622" ht="15">
      <c r="D3622" s="85"/>
    </row>
    <row r="3623" ht="15">
      <c r="D3623" s="85"/>
    </row>
    <row r="3624" ht="15">
      <c r="D3624" s="85"/>
    </row>
    <row r="3625" ht="15">
      <c r="D3625" s="85"/>
    </row>
    <row r="3626" ht="15">
      <c r="D3626" s="85"/>
    </row>
    <row r="3627" ht="15">
      <c r="D3627" s="85"/>
    </row>
    <row r="3628" ht="15">
      <c r="D3628" s="85"/>
    </row>
    <row r="3629" ht="15">
      <c r="D3629" s="85"/>
    </row>
    <row r="3630" ht="15">
      <c r="D3630" s="85"/>
    </row>
    <row r="3631" ht="15">
      <c r="D3631" s="85"/>
    </row>
    <row r="3632" ht="15">
      <c r="D3632" s="85"/>
    </row>
    <row r="3633" ht="15">
      <c r="D3633" s="85"/>
    </row>
    <row r="3634" ht="15">
      <c r="D3634" s="85"/>
    </row>
    <row r="3635" ht="15">
      <c r="D3635" s="85"/>
    </row>
    <row r="3636" ht="15">
      <c r="D3636" s="85"/>
    </row>
    <row r="3637" ht="15">
      <c r="D3637" s="85"/>
    </row>
    <row r="3638" ht="15">
      <c r="D3638" s="85"/>
    </row>
    <row r="3639" ht="15">
      <c r="D3639" s="85"/>
    </row>
    <row r="3640" ht="15">
      <c r="D3640" s="85"/>
    </row>
    <row r="3641" ht="15">
      <c r="D3641" s="85"/>
    </row>
    <row r="3642" ht="15">
      <c r="D3642" s="85"/>
    </row>
    <row r="3643" ht="15">
      <c r="D3643" s="85"/>
    </row>
    <row r="3644" ht="15">
      <c r="D3644" s="85"/>
    </row>
    <row r="3645" ht="15">
      <c r="D3645" s="85"/>
    </row>
    <row r="3646" ht="15">
      <c r="D3646" s="85"/>
    </row>
    <row r="3647" ht="15">
      <c r="D3647" s="85"/>
    </row>
    <row r="3648" ht="15">
      <c r="D3648" s="85"/>
    </row>
    <row r="3649" ht="15">
      <c r="D3649" s="85"/>
    </row>
    <row r="3650" ht="15">
      <c r="D3650" s="85"/>
    </row>
    <row r="3651" ht="15">
      <c r="D3651" s="85"/>
    </row>
    <row r="3652" ht="15">
      <c r="D3652" s="85"/>
    </row>
    <row r="3653" ht="15">
      <c r="D3653" s="85"/>
    </row>
    <row r="3654" ht="15">
      <c r="D3654" s="85"/>
    </row>
    <row r="3655" ht="15">
      <c r="D3655" s="85"/>
    </row>
    <row r="3656" ht="15">
      <c r="D3656" s="85"/>
    </row>
    <row r="3657" ht="15">
      <c r="D3657" s="85"/>
    </row>
    <row r="3658" ht="15">
      <c r="D3658" s="85"/>
    </row>
    <row r="3659" ht="15">
      <c r="D3659" s="85"/>
    </row>
    <row r="3660" ht="15">
      <c r="D3660" s="85"/>
    </row>
    <row r="3661" ht="15">
      <c r="D3661" s="85"/>
    </row>
    <row r="3662" ht="15">
      <c r="D3662" s="85"/>
    </row>
    <row r="3663" ht="15">
      <c r="D3663" s="85"/>
    </row>
    <row r="3664" ht="15">
      <c r="D3664" s="85"/>
    </row>
    <row r="3665" ht="15">
      <c r="D3665" s="85"/>
    </row>
    <row r="3666" ht="15">
      <c r="D3666" s="85"/>
    </row>
    <row r="3667" ht="15">
      <c r="D3667" s="85"/>
    </row>
    <row r="3668" ht="15">
      <c r="D3668" s="85"/>
    </row>
    <row r="3669" ht="15">
      <c r="D3669" s="85"/>
    </row>
    <row r="3670" ht="15">
      <c r="D3670" s="85"/>
    </row>
    <row r="3671" ht="15">
      <c r="D3671" s="85"/>
    </row>
    <row r="3672" ht="15">
      <c r="D3672" s="85"/>
    </row>
    <row r="3673" ht="15">
      <c r="D3673" s="85"/>
    </row>
    <row r="3674" ht="15">
      <c r="D3674" s="85"/>
    </row>
    <row r="3675" ht="15">
      <c r="D3675" s="85"/>
    </row>
    <row r="3676" ht="15">
      <c r="D3676" s="85"/>
    </row>
    <row r="3677" ht="15">
      <c r="D3677" s="85"/>
    </row>
    <row r="3678" ht="15">
      <c r="D3678" s="85"/>
    </row>
    <row r="3679" ht="15">
      <c r="D3679" s="85"/>
    </row>
    <row r="3680" ht="15">
      <c r="D3680" s="85"/>
    </row>
    <row r="3681" ht="15">
      <c r="D3681" s="85"/>
    </row>
    <row r="3682" ht="15">
      <c r="D3682" s="85"/>
    </row>
    <row r="3683" ht="15">
      <c r="D3683" s="85"/>
    </row>
    <row r="3684" ht="15">
      <c r="D3684" s="85"/>
    </row>
    <row r="3685" ht="15">
      <c r="D3685" s="85"/>
    </row>
    <row r="3686" ht="15">
      <c r="D3686" s="85"/>
    </row>
    <row r="3687" ht="15">
      <c r="D3687" s="85"/>
    </row>
    <row r="3688" ht="15">
      <c r="D3688" s="85"/>
    </row>
    <row r="3689" ht="15">
      <c r="D3689" s="85"/>
    </row>
    <row r="3690" ht="15">
      <c r="D3690" s="85"/>
    </row>
    <row r="3691" ht="15">
      <c r="D3691" s="85"/>
    </row>
    <row r="3692" ht="15">
      <c r="D3692" s="85"/>
    </row>
    <row r="3693" ht="15">
      <c r="D3693" s="85"/>
    </row>
    <row r="3694" ht="15">
      <c r="D3694" s="85"/>
    </row>
    <row r="3695" ht="15">
      <c r="D3695" s="85"/>
    </row>
    <row r="3696" ht="15">
      <c r="D3696" s="85"/>
    </row>
    <row r="3697" ht="15">
      <c r="D3697" s="85"/>
    </row>
    <row r="3698" ht="15">
      <c r="D3698" s="85"/>
    </row>
    <row r="3699" ht="15">
      <c r="D3699" s="85"/>
    </row>
    <row r="3700" ht="15">
      <c r="D3700" s="85"/>
    </row>
    <row r="3701" ht="15">
      <c r="D3701" s="85"/>
    </row>
    <row r="3702" ht="15">
      <c r="D3702" s="85"/>
    </row>
    <row r="3703" ht="15">
      <c r="D3703" s="85"/>
    </row>
    <row r="3704" ht="15">
      <c r="D3704" s="85"/>
    </row>
    <row r="3705" ht="15">
      <c r="D3705" s="85"/>
    </row>
    <row r="3706" ht="15">
      <c r="D3706" s="85"/>
    </row>
    <row r="3707" ht="15">
      <c r="D3707" s="85"/>
    </row>
    <row r="3708" ht="15">
      <c r="D3708" s="85"/>
    </row>
    <row r="3709" ht="15">
      <c r="D3709" s="85"/>
    </row>
    <row r="3710" ht="15">
      <c r="D3710" s="85"/>
    </row>
    <row r="3711" ht="15">
      <c r="D3711" s="85"/>
    </row>
    <row r="3712" ht="15">
      <c r="D3712" s="85"/>
    </row>
    <row r="3713" ht="15">
      <c r="D3713" s="85"/>
    </row>
    <row r="3714" ht="15">
      <c r="D3714" s="85"/>
    </row>
    <row r="3715" ht="15">
      <c r="D3715" s="85"/>
    </row>
    <row r="3716" ht="15">
      <c r="D3716" s="85"/>
    </row>
    <row r="3717" ht="15">
      <c r="D3717" s="85"/>
    </row>
    <row r="3718" ht="15">
      <c r="D3718" s="85"/>
    </row>
    <row r="3719" ht="15">
      <c r="D3719" s="85"/>
    </row>
    <row r="3720" ht="15">
      <c r="D3720" s="85"/>
    </row>
    <row r="3721" ht="15">
      <c r="D3721" s="85"/>
    </row>
    <row r="3722" ht="15">
      <c r="D3722" s="85"/>
    </row>
    <row r="3723" ht="15">
      <c r="D3723" s="85"/>
    </row>
    <row r="3724" ht="15">
      <c r="D3724" s="85"/>
    </row>
    <row r="3725" ht="15">
      <c r="D3725" s="85"/>
    </row>
    <row r="3726" ht="15">
      <c r="D3726" s="85"/>
    </row>
    <row r="3727" ht="15">
      <c r="D3727" s="85"/>
    </row>
    <row r="3728" ht="15">
      <c r="D3728" s="85"/>
    </row>
    <row r="3729" ht="15">
      <c r="D3729" s="85"/>
    </row>
    <row r="3730" ht="15">
      <c r="D3730" s="85"/>
    </row>
    <row r="3731" ht="15">
      <c r="D3731" s="85"/>
    </row>
    <row r="3732" ht="15">
      <c r="D3732" s="85"/>
    </row>
    <row r="3733" ht="15">
      <c r="D3733" s="85"/>
    </row>
    <row r="3734" ht="15">
      <c r="D3734" s="85"/>
    </row>
    <row r="3735" ht="15">
      <c r="D3735" s="85"/>
    </row>
    <row r="3736" ht="15">
      <c r="D3736" s="85"/>
    </row>
    <row r="3737" ht="15">
      <c r="D3737" s="85"/>
    </row>
    <row r="3738" ht="15">
      <c r="D3738" s="85"/>
    </row>
    <row r="3739" ht="15">
      <c r="D3739" s="85"/>
    </row>
    <row r="3740" ht="15">
      <c r="D3740" s="85"/>
    </row>
    <row r="3741" ht="15">
      <c r="D3741" s="85"/>
    </row>
    <row r="3742" ht="15">
      <c r="D3742" s="85"/>
    </row>
    <row r="3743" ht="15">
      <c r="D3743" s="85"/>
    </row>
    <row r="3744" ht="15">
      <c r="D3744" s="85"/>
    </row>
    <row r="3745" ht="15">
      <c r="D3745" s="85"/>
    </row>
    <row r="3746" ht="15">
      <c r="D3746" s="85"/>
    </row>
    <row r="3747" ht="15">
      <c r="D3747" s="85"/>
    </row>
    <row r="3748" ht="15">
      <c r="D3748" s="85"/>
    </row>
    <row r="3749" ht="15">
      <c r="D3749" s="85"/>
    </row>
    <row r="3750" ht="15">
      <c r="D3750" s="85"/>
    </row>
    <row r="3751" ht="15">
      <c r="D3751" s="85"/>
    </row>
    <row r="3752" ht="15">
      <c r="D3752" s="85"/>
    </row>
    <row r="3753" ht="15">
      <c r="D3753" s="85"/>
    </row>
    <row r="3754" ht="15">
      <c r="D3754" s="85"/>
    </row>
    <row r="3755" ht="15">
      <c r="D3755" s="85"/>
    </row>
    <row r="3756" ht="15">
      <c r="D3756" s="85"/>
    </row>
    <row r="3757" ht="15">
      <c r="D3757" s="85"/>
    </row>
    <row r="3758" ht="15">
      <c r="D3758" s="85"/>
    </row>
    <row r="3759" ht="15">
      <c r="D3759" s="85"/>
    </row>
    <row r="3760" ht="15">
      <c r="D3760" s="85"/>
    </row>
    <row r="3761" ht="15">
      <c r="D3761" s="85"/>
    </row>
    <row r="3762" ht="15">
      <c r="D3762" s="85"/>
    </row>
    <row r="3763" ht="15">
      <c r="D3763" s="85"/>
    </row>
    <row r="3764" ht="15">
      <c r="D3764" s="85"/>
    </row>
    <row r="3765" ht="15">
      <c r="D3765" s="85"/>
    </row>
    <row r="3766" ht="15">
      <c r="D3766" s="85"/>
    </row>
    <row r="3767" ht="15">
      <c r="D3767" s="85"/>
    </row>
    <row r="3768" ht="15">
      <c r="D3768" s="85"/>
    </row>
    <row r="3769" ht="15">
      <c r="D3769" s="85"/>
    </row>
    <row r="3770" ht="15">
      <c r="D3770" s="85"/>
    </row>
    <row r="3771" ht="15">
      <c r="D3771" s="85"/>
    </row>
    <row r="3772" ht="15">
      <c r="D3772" s="85"/>
    </row>
    <row r="3773" ht="15">
      <c r="D3773" s="85"/>
    </row>
    <row r="3774" ht="15">
      <c r="D3774" s="85"/>
    </row>
    <row r="3775" ht="15">
      <c r="D3775" s="85"/>
    </row>
    <row r="3776" ht="15">
      <c r="D3776" s="85"/>
    </row>
    <row r="3777" ht="15">
      <c r="D3777" s="85"/>
    </row>
    <row r="3778" ht="15">
      <c r="D3778" s="85"/>
    </row>
    <row r="3779" ht="15">
      <c r="D3779" s="85"/>
    </row>
    <row r="3780" ht="15">
      <c r="D3780" s="85"/>
    </row>
    <row r="3781" ht="15">
      <c r="D3781" s="85"/>
    </row>
    <row r="3782" ht="15">
      <c r="D3782" s="85"/>
    </row>
    <row r="3783" ht="15">
      <c r="D3783" s="85"/>
    </row>
    <row r="3784" ht="15">
      <c r="D3784" s="85"/>
    </row>
    <row r="3785" ht="15">
      <c r="D3785" s="85"/>
    </row>
    <row r="3786" ht="15">
      <c r="D3786" s="85"/>
    </row>
    <row r="3787" ht="15">
      <c r="D3787" s="85"/>
    </row>
    <row r="3788" ht="15">
      <c r="D3788" s="85"/>
    </row>
    <row r="3789" ht="15">
      <c r="D3789" s="85"/>
    </row>
    <row r="3790" ht="15">
      <c r="D3790" s="85"/>
    </row>
    <row r="3791" ht="15">
      <c r="D3791" s="85"/>
    </row>
    <row r="3792" ht="15">
      <c r="D3792" s="85"/>
    </row>
    <row r="3793" ht="15">
      <c r="D3793" s="85"/>
    </row>
    <row r="3794" ht="15">
      <c r="D3794" s="85"/>
    </row>
    <row r="3795" ht="15">
      <c r="D3795" s="85"/>
    </row>
    <row r="3796" ht="15">
      <c r="D3796" s="85"/>
    </row>
    <row r="3797" ht="15">
      <c r="D3797" s="85"/>
    </row>
    <row r="3798" ht="15">
      <c r="D3798" s="85"/>
    </row>
    <row r="3799" ht="15">
      <c r="D3799" s="85"/>
    </row>
    <row r="3800" ht="15">
      <c r="D3800" s="85"/>
    </row>
    <row r="3801" ht="15">
      <c r="D3801" s="85"/>
    </row>
    <row r="3802" ht="15">
      <c r="D3802" s="85"/>
    </row>
    <row r="3803" ht="15">
      <c r="D3803" s="85"/>
    </row>
    <row r="3804" ht="15">
      <c r="D3804" s="85"/>
    </row>
    <row r="3805" ht="15">
      <c r="D3805" s="85"/>
    </row>
    <row r="3806" ht="15">
      <c r="D3806" s="85"/>
    </row>
    <row r="3807" ht="15">
      <c r="D3807" s="85"/>
    </row>
    <row r="3808" ht="15">
      <c r="D3808" s="85"/>
    </row>
    <row r="3809" ht="15">
      <c r="D3809" s="85"/>
    </row>
    <row r="3810" ht="15">
      <c r="D3810" s="85"/>
    </row>
    <row r="3811" ht="15">
      <c r="D3811" s="85"/>
    </row>
    <row r="3812" ht="15">
      <c r="D3812" s="85"/>
    </row>
    <row r="3813" ht="15">
      <c r="D3813" s="85"/>
    </row>
    <row r="3814" ht="15">
      <c r="D3814" s="85"/>
    </row>
    <row r="3815" ht="15">
      <c r="D3815" s="85"/>
    </row>
    <row r="3816" ht="15">
      <c r="D3816" s="85"/>
    </row>
    <row r="3817" ht="15">
      <c r="D3817" s="85"/>
    </row>
    <row r="3818" ht="15">
      <c r="D3818" s="85"/>
    </row>
    <row r="3819" ht="15">
      <c r="D3819" s="85"/>
    </row>
    <row r="3820" ht="15">
      <c r="D3820" s="85"/>
    </row>
    <row r="3821" ht="15">
      <c r="D3821" s="85"/>
    </row>
    <row r="3822" ht="15">
      <c r="D3822" s="85"/>
    </row>
    <row r="3823" ht="15">
      <c r="D3823" s="85"/>
    </row>
    <row r="3824" ht="15">
      <c r="D3824" s="85"/>
    </row>
    <row r="3825" ht="15">
      <c r="D3825" s="85"/>
    </row>
    <row r="3826" ht="15">
      <c r="D3826" s="85"/>
    </row>
    <row r="3827" ht="15">
      <c r="D3827" s="85"/>
    </row>
    <row r="3828" ht="15">
      <c r="D3828" s="85"/>
    </row>
    <row r="3829" ht="15">
      <c r="D3829" s="85"/>
    </row>
    <row r="3830" ht="15">
      <c r="D3830" s="85"/>
    </row>
    <row r="3831" ht="15">
      <c r="D3831" s="85"/>
    </row>
    <row r="3832" ht="15">
      <c r="D3832" s="85"/>
    </row>
    <row r="3833" ht="15">
      <c r="D3833" s="85"/>
    </row>
    <row r="3834" ht="15">
      <c r="D3834" s="85"/>
    </row>
    <row r="3835" ht="15">
      <c r="D3835" s="85"/>
    </row>
    <row r="3836" ht="15">
      <c r="D3836" s="85"/>
    </row>
    <row r="3837" ht="15">
      <c r="D3837" s="85"/>
    </row>
    <row r="3838" ht="15">
      <c r="D3838" s="85"/>
    </row>
    <row r="3839" ht="15">
      <c r="D3839" s="85"/>
    </row>
    <row r="3840" ht="15">
      <c r="D3840" s="85"/>
    </row>
    <row r="3841" ht="15">
      <c r="D3841" s="85"/>
    </row>
    <row r="3842" ht="15">
      <c r="D3842" s="85"/>
    </row>
    <row r="3843" ht="15">
      <c r="D3843" s="85"/>
    </row>
    <row r="3844" ht="15">
      <c r="D3844" s="85"/>
    </row>
    <row r="3845" ht="15">
      <c r="D3845" s="85"/>
    </row>
    <row r="3846" ht="15">
      <c r="D3846" s="85"/>
    </row>
    <row r="3847" ht="15">
      <c r="D3847" s="85"/>
    </row>
    <row r="3848" ht="15">
      <c r="D3848" s="85"/>
    </row>
    <row r="3849" ht="15">
      <c r="D3849" s="85"/>
    </row>
    <row r="3850" ht="15">
      <c r="D3850" s="85"/>
    </row>
    <row r="3851" ht="15">
      <c r="D3851" s="85"/>
    </row>
    <row r="3852" ht="15">
      <c r="D3852" s="85"/>
    </row>
    <row r="3853" ht="15">
      <c r="D3853" s="85"/>
    </row>
    <row r="3854" ht="15">
      <c r="D3854" s="85"/>
    </row>
    <row r="3855" ht="15">
      <c r="D3855" s="85"/>
    </row>
    <row r="3856" ht="15">
      <c r="D3856" s="85"/>
    </row>
    <row r="3857" ht="15">
      <c r="D3857" s="85"/>
    </row>
    <row r="3858" ht="15">
      <c r="D3858" s="85"/>
    </row>
    <row r="3859" ht="15">
      <c r="D3859" s="85"/>
    </row>
    <row r="3860" ht="15">
      <c r="D3860" s="85"/>
    </row>
    <row r="3861" ht="15">
      <c r="D3861" s="85"/>
    </row>
    <row r="3862" ht="15">
      <c r="D3862" s="85"/>
    </row>
    <row r="3863" ht="15">
      <c r="D3863" s="85"/>
    </row>
    <row r="3864" ht="15">
      <c r="D3864" s="85"/>
    </row>
    <row r="3865" ht="15">
      <c r="D3865" s="85"/>
    </row>
    <row r="3866" ht="15">
      <c r="D3866" s="85"/>
    </row>
    <row r="3867" ht="15">
      <c r="D3867" s="85"/>
    </row>
    <row r="3868" ht="15">
      <c r="D3868" s="85"/>
    </row>
    <row r="3869" ht="15">
      <c r="D3869" s="85"/>
    </row>
    <row r="3870" ht="15">
      <c r="D3870" s="85"/>
    </row>
    <row r="3871" ht="15">
      <c r="D3871" s="85"/>
    </row>
    <row r="3872" ht="15">
      <c r="D3872" s="85"/>
    </row>
    <row r="3873" ht="15">
      <c r="D3873" s="85"/>
    </row>
    <row r="3874" ht="15">
      <c r="D3874" s="85"/>
    </row>
    <row r="3875" ht="15">
      <c r="D3875" s="85"/>
    </row>
    <row r="3876" ht="15">
      <c r="D3876" s="85"/>
    </row>
    <row r="3877" ht="15">
      <c r="D3877" s="85"/>
    </row>
    <row r="3878" ht="15">
      <c r="D3878" s="85"/>
    </row>
    <row r="3879" ht="15">
      <c r="D3879" s="85"/>
    </row>
    <row r="3880" ht="15">
      <c r="D3880" s="85"/>
    </row>
    <row r="3881" ht="15">
      <c r="D3881" s="85"/>
    </row>
    <row r="3882" ht="15">
      <c r="D3882" s="85"/>
    </row>
    <row r="3883" ht="15">
      <c r="D3883" s="85"/>
    </row>
    <row r="3884" ht="15">
      <c r="D3884" s="85"/>
    </row>
    <row r="3885" ht="15">
      <c r="D3885" s="85"/>
    </row>
    <row r="3886" ht="15">
      <c r="D3886" s="85"/>
    </row>
    <row r="3887" ht="15">
      <c r="D3887" s="85"/>
    </row>
    <row r="3888" ht="15">
      <c r="D3888" s="85"/>
    </row>
    <row r="3889" ht="15">
      <c r="D3889" s="85"/>
    </row>
    <row r="3890" ht="15">
      <c r="D3890" s="85"/>
    </row>
    <row r="3891" ht="15">
      <c r="D3891" s="85"/>
    </row>
    <row r="3892" ht="15">
      <c r="D3892" s="85"/>
    </row>
    <row r="3893" ht="15">
      <c r="D3893" s="85"/>
    </row>
    <row r="3894" ht="15">
      <c r="D3894" s="85"/>
    </row>
    <row r="3895" ht="15">
      <c r="D3895" s="85"/>
    </row>
    <row r="3896" ht="15">
      <c r="D3896" s="85"/>
    </row>
    <row r="3897" ht="15">
      <c r="D3897" s="85"/>
    </row>
    <row r="3898" ht="15">
      <c r="D3898" s="85"/>
    </row>
    <row r="3899" ht="15">
      <c r="D3899" s="85"/>
    </row>
    <row r="3900" ht="15">
      <c r="D3900" s="85"/>
    </row>
    <row r="3901" ht="15">
      <c r="D3901" s="85"/>
    </row>
    <row r="3902" ht="15">
      <c r="D3902" s="85"/>
    </row>
    <row r="3903" ht="15">
      <c r="D3903" s="85"/>
    </row>
    <row r="3904" ht="15">
      <c r="D3904" s="85"/>
    </row>
    <row r="3905" ht="15">
      <c r="D3905" s="85"/>
    </row>
    <row r="3906" ht="15">
      <c r="D3906" s="85"/>
    </row>
    <row r="3907" ht="15">
      <c r="D3907" s="85"/>
    </row>
    <row r="3908" ht="15">
      <c r="D3908" s="85"/>
    </row>
    <row r="3909" ht="15">
      <c r="D3909" s="85"/>
    </row>
    <row r="3910" ht="15">
      <c r="D3910" s="85"/>
    </row>
    <row r="3911" ht="15">
      <c r="D3911" s="85"/>
    </row>
    <row r="3912" ht="15">
      <c r="D3912" s="85"/>
    </row>
    <row r="3913" ht="15">
      <c r="D3913" s="85"/>
    </row>
    <row r="3914" ht="15">
      <c r="D3914" s="85"/>
    </row>
    <row r="3915" ht="15">
      <c r="D3915" s="85"/>
    </row>
    <row r="3916" ht="15">
      <c r="D3916" s="85"/>
    </row>
    <row r="3917" ht="15">
      <c r="D3917" s="85"/>
    </row>
    <row r="3918" ht="15">
      <c r="D3918" s="85"/>
    </row>
    <row r="3919" ht="15">
      <c r="D3919" s="85"/>
    </row>
    <row r="3920" ht="15">
      <c r="D3920" s="85"/>
    </row>
    <row r="3921" ht="15">
      <c r="D3921" s="85"/>
    </row>
    <row r="3922" ht="15">
      <c r="D3922" s="85"/>
    </row>
    <row r="3923" ht="15">
      <c r="D3923" s="85"/>
    </row>
    <row r="3924" ht="15">
      <c r="D3924" s="85"/>
    </row>
    <row r="3925" ht="15">
      <c r="D3925" s="85"/>
    </row>
    <row r="3926" ht="15">
      <c r="D3926" s="85"/>
    </row>
    <row r="3927" ht="15">
      <c r="D3927" s="85"/>
    </row>
    <row r="3928" ht="15">
      <c r="D3928" s="85"/>
    </row>
    <row r="3929" ht="15">
      <c r="D3929" s="85"/>
    </row>
    <row r="3930" ht="15">
      <c r="D3930" s="85"/>
    </row>
    <row r="3931" ht="15">
      <c r="D3931" s="85"/>
    </row>
    <row r="3932" ht="15">
      <c r="D3932" s="85"/>
    </row>
    <row r="3933" ht="15">
      <c r="D3933" s="85"/>
    </row>
    <row r="3934" ht="15">
      <c r="D3934" s="85"/>
    </row>
    <row r="3935" ht="15">
      <c r="D3935" s="85"/>
    </row>
    <row r="3936" ht="15">
      <c r="D3936" s="85"/>
    </row>
    <row r="3937" ht="15">
      <c r="D3937" s="85"/>
    </row>
    <row r="3938" ht="15">
      <c r="D3938" s="85"/>
    </row>
    <row r="3939" ht="15">
      <c r="D3939" s="85"/>
    </row>
    <row r="3940" ht="15">
      <c r="D3940" s="85"/>
    </row>
    <row r="3941" ht="15">
      <c r="D3941" s="85"/>
    </row>
    <row r="3942" ht="15">
      <c r="D3942" s="85"/>
    </row>
    <row r="3943" ht="15">
      <c r="D3943" s="85"/>
    </row>
    <row r="3944" ht="15">
      <c r="D3944" s="85"/>
    </row>
    <row r="3945" ht="15">
      <c r="D3945" s="85"/>
    </row>
    <row r="3946" ht="15">
      <c r="D3946" s="85"/>
    </row>
    <row r="3947" ht="15">
      <c r="D3947" s="85"/>
    </row>
    <row r="3948" ht="15">
      <c r="D3948" s="85"/>
    </row>
    <row r="3949" ht="15">
      <c r="D3949" s="85"/>
    </row>
    <row r="3950" ht="15">
      <c r="D3950" s="85"/>
    </row>
    <row r="3951" ht="15">
      <c r="D3951" s="85"/>
    </row>
    <row r="3952" ht="15">
      <c r="D3952" s="85"/>
    </row>
    <row r="3953" ht="15">
      <c r="D3953" s="85"/>
    </row>
    <row r="3954" ht="15">
      <c r="D3954" s="85"/>
    </row>
    <row r="3955" ht="15">
      <c r="D3955" s="85"/>
    </row>
    <row r="3956" ht="15">
      <c r="D3956" s="85"/>
    </row>
    <row r="3957" ht="15">
      <c r="D3957" s="85"/>
    </row>
    <row r="3958" ht="15">
      <c r="D3958" s="85"/>
    </row>
    <row r="3959" ht="15">
      <c r="D3959" s="85"/>
    </row>
    <row r="3960" ht="15">
      <c r="D3960" s="85"/>
    </row>
    <row r="3961" ht="15">
      <c r="D3961" s="85"/>
    </row>
    <row r="3962" ht="15">
      <c r="D3962" s="85"/>
    </row>
    <row r="3963" ht="15">
      <c r="D3963" s="85"/>
    </row>
    <row r="3964" ht="15">
      <c r="D3964" s="85"/>
    </row>
    <row r="3965" ht="15">
      <c r="D3965" s="85"/>
    </row>
    <row r="3966" ht="15">
      <c r="D3966" s="85"/>
    </row>
    <row r="3967" ht="15">
      <c r="D3967" s="85"/>
    </row>
    <row r="3968" ht="15">
      <c r="D3968" s="85"/>
    </row>
    <row r="3969" ht="15">
      <c r="D3969" s="85"/>
    </row>
    <row r="3970" ht="15">
      <c r="D3970" s="85"/>
    </row>
    <row r="3971" ht="15">
      <c r="D3971" s="85"/>
    </row>
    <row r="3972" ht="15">
      <c r="D3972" s="85"/>
    </row>
    <row r="3973" ht="15">
      <c r="D3973" s="85"/>
    </row>
    <row r="3974" ht="15">
      <c r="D3974" s="85"/>
    </row>
    <row r="3975" ht="15">
      <c r="D3975" s="85"/>
    </row>
    <row r="3976" ht="15">
      <c r="D3976" s="85"/>
    </row>
    <row r="3977" ht="15">
      <c r="D3977" s="85"/>
    </row>
    <row r="3978" ht="15">
      <c r="D3978" s="85"/>
    </row>
    <row r="3979" ht="15">
      <c r="D3979" s="85"/>
    </row>
    <row r="3980" ht="15">
      <c r="D3980" s="85"/>
    </row>
    <row r="3981" ht="15">
      <c r="D3981" s="85"/>
    </row>
    <row r="3982" ht="15">
      <c r="D3982" s="85"/>
    </row>
    <row r="3983" ht="15">
      <c r="D3983" s="85"/>
    </row>
    <row r="3984" ht="15">
      <c r="D3984" s="85"/>
    </row>
    <row r="3985" ht="15">
      <c r="D3985" s="85"/>
    </row>
    <row r="3986" ht="15">
      <c r="D3986" s="85"/>
    </row>
    <row r="3987" ht="15">
      <c r="D3987" s="85"/>
    </row>
    <row r="3988" ht="15">
      <c r="D3988" s="85"/>
    </row>
    <row r="3989" ht="15">
      <c r="D3989" s="85"/>
    </row>
    <row r="3990" ht="15">
      <c r="D3990" s="85"/>
    </row>
    <row r="3991" ht="15">
      <c r="D3991" s="85"/>
    </row>
    <row r="3992" ht="15">
      <c r="D3992" s="85"/>
    </row>
    <row r="3993" ht="15">
      <c r="D3993" s="85"/>
    </row>
    <row r="3994" ht="15">
      <c r="D3994" s="85"/>
    </row>
    <row r="3995" ht="15">
      <c r="D3995" s="85"/>
    </row>
    <row r="3996" ht="15">
      <c r="D3996" s="85"/>
    </row>
    <row r="3997" ht="15">
      <c r="D3997" s="85"/>
    </row>
    <row r="3998" ht="15">
      <c r="D3998" s="85"/>
    </row>
    <row r="3999" ht="15">
      <c r="D3999" s="85"/>
    </row>
    <row r="4000" ht="15">
      <c r="D4000" s="85"/>
    </row>
    <row r="4001" ht="15">
      <c r="D4001" s="85"/>
    </row>
    <row r="4002" ht="15">
      <c r="D4002" s="85"/>
    </row>
    <row r="4003" ht="15">
      <c r="D4003" s="85"/>
    </row>
    <row r="4004" ht="15">
      <c r="D4004" s="85"/>
    </row>
    <row r="4005" ht="15">
      <c r="D4005" s="85"/>
    </row>
    <row r="4006" ht="15">
      <c r="D4006" s="85"/>
    </row>
    <row r="4007" ht="15">
      <c r="D4007" s="85"/>
    </row>
    <row r="4008" ht="15">
      <c r="D4008" s="85"/>
    </row>
    <row r="4009" ht="15">
      <c r="D4009" s="85"/>
    </row>
    <row r="4010" ht="15">
      <c r="D4010" s="85"/>
    </row>
    <row r="4011" ht="15">
      <c r="D4011" s="85"/>
    </row>
    <row r="4012" ht="15">
      <c r="D4012" s="85"/>
    </row>
    <row r="4013" ht="15">
      <c r="D4013" s="85"/>
    </row>
    <row r="4014" ht="15">
      <c r="D4014" s="85"/>
    </row>
    <row r="4015" ht="15">
      <c r="D4015" s="85"/>
    </row>
    <row r="4016" ht="15">
      <c r="D4016" s="85"/>
    </row>
    <row r="4017" ht="15">
      <c r="D4017" s="85"/>
    </row>
    <row r="4018" ht="15">
      <c r="D4018" s="85"/>
    </row>
    <row r="4019" ht="15">
      <c r="D4019" s="85"/>
    </row>
    <row r="4020" ht="15">
      <c r="D4020" s="85"/>
    </row>
    <row r="4021" ht="15">
      <c r="D4021" s="85"/>
    </row>
    <row r="4022" ht="15">
      <c r="D4022" s="85"/>
    </row>
    <row r="4023" ht="15">
      <c r="D4023" s="85"/>
    </row>
    <row r="4024" ht="15">
      <c r="D4024" s="85"/>
    </row>
    <row r="4025" ht="15">
      <c r="D4025" s="85"/>
    </row>
    <row r="4026" ht="15">
      <c r="D4026" s="85"/>
    </row>
    <row r="4027" ht="15">
      <c r="D4027" s="85"/>
    </row>
    <row r="4028" ht="15">
      <c r="D4028" s="85"/>
    </row>
    <row r="4029" ht="15">
      <c r="D4029" s="85"/>
    </row>
    <row r="4030" ht="15">
      <c r="D4030" s="85"/>
    </row>
    <row r="4031" ht="15">
      <c r="D4031" s="85"/>
    </row>
    <row r="4032" ht="15">
      <c r="D4032" s="85"/>
    </row>
    <row r="4033" ht="15">
      <c r="D4033" s="85"/>
    </row>
    <row r="4034" ht="15">
      <c r="D4034" s="85"/>
    </row>
    <row r="4035" ht="15">
      <c r="D4035" s="85"/>
    </row>
    <row r="4036" ht="15">
      <c r="D4036" s="85"/>
    </row>
    <row r="4037" ht="15">
      <c r="D4037" s="85"/>
    </row>
    <row r="4038" ht="15">
      <c r="D4038" s="85"/>
    </row>
    <row r="4039" ht="15">
      <c r="D4039" s="85"/>
    </row>
    <row r="4040" ht="15">
      <c r="D4040" s="85"/>
    </row>
    <row r="4041" ht="15">
      <c r="D4041" s="85"/>
    </row>
    <row r="4042" ht="15">
      <c r="D4042" s="85"/>
    </row>
    <row r="4043" ht="15">
      <c r="D4043" s="85"/>
    </row>
    <row r="4044" ht="15">
      <c r="D4044" s="85"/>
    </row>
    <row r="4045" ht="15">
      <c r="D4045" s="85"/>
    </row>
    <row r="4046" ht="15">
      <c r="D4046" s="85"/>
    </row>
    <row r="4047" ht="15">
      <c r="D4047" s="85"/>
    </row>
    <row r="4048" ht="15">
      <c r="D4048" s="85"/>
    </row>
    <row r="4049" ht="15">
      <c r="D4049" s="85"/>
    </row>
    <row r="4050" ht="15">
      <c r="D4050" s="85"/>
    </row>
    <row r="4051" ht="15">
      <c r="D4051" s="85"/>
    </row>
    <row r="4052" ht="15">
      <c r="D4052" s="85"/>
    </row>
    <row r="4053" ht="15">
      <c r="D4053" s="85"/>
    </row>
    <row r="4054" ht="15">
      <c r="D4054" s="85"/>
    </row>
    <row r="4055" ht="15">
      <c r="D4055" s="85"/>
    </row>
    <row r="4056" ht="15">
      <c r="D4056" s="85"/>
    </row>
    <row r="4057" ht="15">
      <c r="D4057" s="85"/>
    </row>
    <row r="4058" ht="15">
      <c r="D4058" s="85"/>
    </row>
    <row r="4059" ht="15">
      <c r="D4059" s="85"/>
    </row>
    <row r="4060" ht="15">
      <c r="D4060" s="85"/>
    </row>
    <row r="4061" ht="15">
      <c r="D4061" s="85"/>
    </row>
    <row r="4062" ht="15">
      <c r="D4062" s="85"/>
    </row>
    <row r="4063" ht="15">
      <c r="D4063" s="85"/>
    </row>
    <row r="4064" ht="15">
      <c r="D4064" s="85"/>
    </row>
    <row r="4065" ht="15">
      <c r="D4065" s="85"/>
    </row>
    <row r="4066" ht="15">
      <c r="D4066" s="85"/>
    </row>
    <row r="4067" ht="15">
      <c r="D4067" s="85"/>
    </row>
    <row r="4068" ht="15">
      <c r="D4068" s="85"/>
    </row>
    <row r="4069" ht="15">
      <c r="D4069" s="85"/>
    </row>
    <row r="4070" ht="15">
      <c r="D4070" s="85"/>
    </row>
    <row r="4071" ht="15">
      <c r="D4071" s="85"/>
    </row>
    <row r="4072" ht="15">
      <c r="D4072" s="85"/>
    </row>
    <row r="4073" ht="15">
      <c r="D4073" s="85"/>
    </row>
    <row r="4074" ht="15">
      <c r="D4074" s="85"/>
    </row>
    <row r="4075" ht="15">
      <c r="D4075" s="85"/>
    </row>
    <row r="4076" ht="15">
      <c r="D4076" s="85"/>
    </row>
    <row r="4077" ht="15">
      <c r="D4077" s="85"/>
    </row>
    <row r="4078" ht="15">
      <c r="D4078" s="85"/>
    </row>
    <row r="4079" ht="15">
      <c r="D4079" s="85"/>
    </row>
    <row r="4080" ht="15">
      <c r="D4080" s="85"/>
    </row>
    <row r="4081" ht="15">
      <c r="D4081" s="85"/>
    </row>
    <row r="4082" ht="15">
      <c r="D4082" s="85"/>
    </row>
    <row r="4083" ht="15">
      <c r="D4083" s="85"/>
    </row>
    <row r="4084" ht="15">
      <c r="D4084" s="85"/>
    </row>
    <row r="4085" ht="15">
      <c r="D4085" s="85"/>
    </row>
    <row r="4086" ht="15">
      <c r="D4086" s="85"/>
    </row>
    <row r="4087" ht="15">
      <c r="D4087" s="85"/>
    </row>
    <row r="4088" ht="15">
      <c r="D4088" s="85"/>
    </row>
    <row r="4089" ht="15">
      <c r="D4089" s="85"/>
    </row>
    <row r="4090" ht="15">
      <c r="D4090" s="85"/>
    </row>
    <row r="4091" ht="15">
      <c r="D4091" s="85"/>
    </row>
    <row r="4092" ht="15">
      <c r="D4092" s="85"/>
    </row>
    <row r="4093" ht="15">
      <c r="D4093" s="85"/>
    </row>
    <row r="4094" ht="15">
      <c r="D4094" s="85"/>
    </row>
    <row r="4095" ht="15">
      <c r="D4095" s="85"/>
    </row>
    <row r="4096" ht="15">
      <c r="D4096" s="85"/>
    </row>
    <row r="4097" ht="15">
      <c r="D4097" s="85"/>
    </row>
    <row r="4098" ht="15">
      <c r="D4098" s="85"/>
    </row>
    <row r="4099" ht="15">
      <c r="D4099" s="85"/>
    </row>
    <row r="4100" ht="15">
      <c r="D4100" s="85"/>
    </row>
    <row r="4101" ht="15">
      <c r="D4101" s="85"/>
    </row>
    <row r="4102" ht="15">
      <c r="D4102" s="85"/>
    </row>
    <row r="4103" ht="15">
      <c r="D4103" s="85"/>
    </row>
    <row r="4104" ht="15">
      <c r="D4104" s="85"/>
    </row>
    <row r="4105" ht="15">
      <c r="D4105" s="85"/>
    </row>
    <row r="4106" ht="15">
      <c r="D4106" s="85"/>
    </row>
    <row r="4107" ht="15">
      <c r="D4107" s="85"/>
    </row>
    <row r="4108" ht="15">
      <c r="D4108" s="85"/>
    </row>
    <row r="4109" ht="15">
      <c r="D4109" s="85"/>
    </row>
    <row r="4110" ht="15">
      <c r="D4110" s="85"/>
    </row>
    <row r="4111" ht="15">
      <c r="D4111" s="85"/>
    </row>
    <row r="4112" ht="15">
      <c r="D4112" s="85"/>
    </row>
    <row r="4113" ht="15">
      <c r="D4113" s="85"/>
    </row>
    <row r="4114" ht="15">
      <c r="D4114" s="85"/>
    </row>
    <row r="4115" ht="15">
      <c r="D4115" s="85"/>
    </row>
    <row r="4116" ht="15">
      <c r="D4116" s="85"/>
    </row>
    <row r="4117" ht="15">
      <c r="D4117" s="85"/>
    </row>
    <row r="4118" ht="15">
      <c r="D4118" s="85"/>
    </row>
    <row r="4119" ht="15">
      <c r="D4119" s="85"/>
    </row>
    <row r="4120" ht="15">
      <c r="D4120" s="85"/>
    </row>
    <row r="4121" ht="15">
      <c r="D4121" s="85"/>
    </row>
    <row r="4122" ht="15">
      <c r="D4122" s="85"/>
    </row>
    <row r="4123" ht="15">
      <c r="D4123" s="85"/>
    </row>
    <row r="4124" ht="15">
      <c r="D4124" s="85"/>
    </row>
    <row r="4125" ht="15">
      <c r="D4125" s="85"/>
    </row>
    <row r="4126" ht="15">
      <c r="D4126" s="85"/>
    </row>
    <row r="4127" ht="15">
      <c r="D4127" s="85"/>
    </row>
    <row r="4128" ht="15">
      <c r="D4128" s="85"/>
    </row>
    <row r="4129" ht="15">
      <c r="D4129" s="85"/>
    </row>
    <row r="4130" ht="15">
      <c r="D4130" s="85"/>
    </row>
    <row r="4131" ht="15">
      <c r="D4131" s="85"/>
    </row>
    <row r="4132" ht="15">
      <c r="D4132" s="85"/>
    </row>
    <row r="4133" ht="15">
      <c r="D4133" s="85"/>
    </row>
    <row r="4134" ht="15">
      <c r="D4134" s="85"/>
    </row>
    <row r="4135" ht="15">
      <c r="D4135" s="85"/>
    </row>
    <row r="4136" ht="15">
      <c r="D4136" s="85"/>
    </row>
    <row r="4137" ht="15">
      <c r="D4137" s="85"/>
    </row>
    <row r="4138" ht="15">
      <c r="D4138" s="85"/>
    </row>
    <row r="4139" ht="15">
      <c r="D4139" s="85"/>
    </row>
    <row r="4140" ht="15">
      <c r="D4140" s="85"/>
    </row>
    <row r="4141" ht="15">
      <c r="D4141" s="85"/>
    </row>
    <row r="4142" ht="15">
      <c r="D4142" s="85"/>
    </row>
    <row r="4143" ht="15">
      <c r="D4143" s="85"/>
    </row>
    <row r="4144" ht="15">
      <c r="D4144" s="85"/>
    </row>
    <row r="4145" ht="15">
      <c r="D4145" s="85"/>
    </row>
    <row r="4146" ht="15">
      <c r="D4146" s="85"/>
    </row>
    <row r="4147" ht="15">
      <c r="D4147" s="85"/>
    </row>
    <row r="4148" ht="15">
      <c r="D4148" s="85"/>
    </row>
    <row r="4149" ht="15">
      <c r="D4149" s="85"/>
    </row>
    <row r="4150" ht="15">
      <c r="D4150" s="85"/>
    </row>
    <row r="4151" ht="15">
      <c r="D4151" s="85"/>
    </row>
    <row r="4152" ht="15">
      <c r="D4152" s="85"/>
    </row>
    <row r="4153" ht="15">
      <c r="D4153" s="85"/>
    </row>
    <row r="4154" ht="15">
      <c r="D4154" s="85"/>
    </row>
    <row r="4155" ht="15">
      <c r="D4155" s="85"/>
    </row>
    <row r="4156" ht="15">
      <c r="D4156" s="85"/>
    </row>
    <row r="4157" ht="15">
      <c r="D4157" s="85"/>
    </row>
    <row r="4158" ht="15">
      <c r="D4158" s="85"/>
    </row>
    <row r="4159" ht="15">
      <c r="D4159" s="85"/>
    </row>
    <row r="4160" ht="15">
      <c r="D4160" s="85"/>
    </row>
    <row r="4161" ht="15">
      <c r="D4161" s="85"/>
    </row>
    <row r="4162" ht="15">
      <c r="D4162" s="85"/>
    </row>
    <row r="4163" ht="15">
      <c r="D4163" s="85"/>
    </row>
    <row r="4164" ht="15">
      <c r="D4164" s="85"/>
    </row>
    <row r="4165" ht="15">
      <c r="D4165" s="85"/>
    </row>
    <row r="4166" ht="15">
      <c r="D4166" s="85"/>
    </row>
    <row r="4167" ht="15">
      <c r="D4167" s="85"/>
    </row>
    <row r="4168" ht="15">
      <c r="D4168" s="85"/>
    </row>
    <row r="4169" ht="15">
      <c r="D4169" s="85"/>
    </row>
    <row r="4170" ht="15">
      <c r="D4170" s="85"/>
    </row>
    <row r="4171" ht="15">
      <c r="D4171" s="85"/>
    </row>
    <row r="4172" ht="15">
      <c r="D4172" s="85"/>
    </row>
    <row r="4173" ht="15">
      <c r="D4173" s="85"/>
    </row>
    <row r="4174" ht="15">
      <c r="D4174" s="85"/>
    </row>
    <row r="4175" ht="15">
      <c r="D4175" s="85"/>
    </row>
    <row r="4176" ht="15">
      <c r="D4176" s="85"/>
    </row>
    <row r="4177" ht="15">
      <c r="D4177" s="85"/>
    </row>
    <row r="4178" ht="15">
      <c r="D4178" s="85"/>
    </row>
    <row r="4179" ht="15">
      <c r="D4179" s="85"/>
    </row>
    <row r="4180" ht="15">
      <c r="D4180" s="85"/>
    </row>
    <row r="4181" ht="15">
      <c r="D4181" s="85"/>
    </row>
    <row r="4182" ht="15">
      <c r="D4182" s="85"/>
    </row>
    <row r="4183" ht="15">
      <c r="D4183" s="85"/>
    </row>
    <row r="4184" ht="15">
      <c r="D4184" s="85"/>
    </row>
    <row r="4185" ht="15">
      <c r="D4185" s="85"/>
    </row>
    <row r="4186" ht="15">
      <c r="D4186" s="85"/>
    </row>
    <row r="4187" ht="15">
      <c r="D4187" s="85"/>
    </row>
    <row r="4188" ht="15">
      <c r="D4188" s="85"/>
    </row>
    <row r="4189" ht="15">
      <c r="D4189" s="85"/>
    </row>
    <row r="4190" ht="15">
      <c r="D4190" s="85"/>
    </row>
    <row r="4191" ht="15">
      <c r="D4191" s="85"/>
    </row>
    <row r="4192" ht="15">
      <c r="D4192" s="85"/>
    </row>
    <row r="4193" ht="15">
      <c r="D4193" s="85"/>
    </row>
    <row r="4194" ht="15">
      <c r="D4194" s="85"/>
    </row>
    <row r="4195" ht="15">
      <c r="D4195" s="85"/>
    </row>
    <row r="4196" ht="15">
      <c r="D4196" s="85"/>
    </row>
    <row r="4197" ht="15">
      <c r="D4197" s="85"/>
    </row>
    <row r="4198" ht="15">
      <c r="D4198" s="85"/>
    </row>
    <row r="4199" ht="15">
      <c r="D4199" s="85"/>
    </row>
    <row r="4200" ht="15">
      <c r="D4200" s="85"/>
    </row>
    <row r="4201" ht="15">
      <c r="D4201" s="85"/>
    </row>
    <row r="4202" ht="15">
      <c r="D4202" s="85"/>
    </row>
    <row r="4203" ht="15">
      <c r="D4203" s="85"/>
    </row>
    <row r="4204" ht="15">
      <c r="D4204" s="85"/>
    </row>
    <row r="4205" ht="15">
      <c r="D4205" s="85"/>
    </row>
    <row r="4206" ht="15">
      <c r="D4206" s="85"/>
    </row>
    <row r="4207" ht="15">
      <c r="D4207" s="85"/>
    </row>
    <row r="4208" ht="15">
      <c r="D4208" s="85"/>
    </row>
    <row r="4209" ht="15">
      <c r="D4209" s="85"/>
    </row>
    <row r="4210" ht="15">
      <c r="D4210" s="85"/>
    </row>
    <row r="4211" ht="15">
      <c r="D4211" s="85"/>
    </row>
    <row r="4212" ht="15">
      <c r="D4212" s="85"/>
    </row>
    <row r="4213" ht="15">
      <c r="D4213" s="85"/>
    </row>
    <row r="4214" ht="15">
      <c r="D4214" s="85"/>
    </row>
    <row r="4215" ht="15">
      <c r="D4215" s="85"/>
    </row>
    <row r="4216" ht="15">
      <c r="D4216" s="85"/>
    </row>
    <row r="4217" ht="15">
      <c r="D4217" s="85"/>
    </row>
    <row r="4218" ht="15">
      <c r="D4218" s="85"/>
    </row>
    <row r="4219" ht="15">
      <c r="D4219" s="85"/>
    </row>
    <row r="4220" ht="15">
      <c r="D4220" s="85"/>
    </row>
    <row r="4221" ht="15">
      <c r="D4221" s="85"/>
    </row>
    <row r="4222" ht="15">
      <c r="D4222" s="85"/>
    </row>
    <row r="4223" ht="15">
      <c r="D4223" s="85"/>
    </row>
    <row r="4224" ht="15">
      <c r="D4224" s="85"/>
    </row>
    <row r="4225" ht="15">
      <c r="D4225" s="85"/>
    </row>
    <row r="4226" ht="15">
      <c r="D4226" s="85"/>
    </row>
    <row r="4227" ht="15">
      <c r="D4227" s="85"/>
    </row>
    <row r="4228" ht="15">
      <c r="D4228" s="85"/>
    </row>
    <row r="4229" ht="15">
      <c r="D4229" s="85"/>
    </row>
    <row r="4230" ht="15">
      <c r="D4230" s="85"/>
    </row>
    <row r="4231" ht="15">
      <c r="D4231" s="85"/>
    </row>
    <row r="4232" ht="15">
      <c r="D4232" s="85"/>
    </row>
    <row r="4233" ht="15">
      <c r="D4233" s="85"/>
    </row>
    <row r="4234" ht="15">
      <c r="D4234" s="85"/>
    </row>
    <row r="4235" ht="15">
      <c r="D4235" s="85"/>
    </row>
    <row r="4236" ht="15">
      <c r="D4236" s="85"/>
    </row>
    <row r="4237" ht="15">
      <c r="D4237" s="85"/>
    </row>
    <row r="4238" ht="15">
      <c r="D4238" s="85"/>
    </row>
    <row r="4239" ht="15">
      <c r="D4239" s="85"/>
    </row>
    <row r="4240" ht="15">
      <c r="D4240" s="85"/>
    </row>
    <row r="4241" ht="15">
      <c r="D4241" s="85"/>
    </row>
    <row r="4242" ht="15">
      <c r="D4242" s="85"/>
    </row>
    <row r="4243" ht="15">
      <c r="D4243" s="85"/>
    </row>
    <row r="4244" ht="15">
      <c r="D4244" s="85"/>
    </row>
    <row r="4245" ht="15">
      <c r="D4245" s="85"/>
    </row>
    <row r="4246" ht="15">
      <c r="D4246" s="85"/>
    </row>
    <row r="4247" ht="15">
      <c r="D4247" s="85"/>
    </row>
    <row r="4248" ht="15">
      <c r="D4248" s="85"/>
    </row>
    <row r="4249" ht="15">
      <c r="D4249" s="85"/>
    </row>
    <row r="4250" ht="15">
      <c r="D4250" s="85"/>
    </row>
    <row r="4251" ht="15">
      <c r="D4251" s="85"/>
    </row>
    <row r="4252" ht="15">
      <c r="D4252" s="85"/>
    </row>
    <row r="4253" ht="15">
      <c r="D4253" s="85"/>
    </row>
    <row r="4254" ht="15">
      <c r="D4254" s="85"/>
    </row>
    <row r="4255" ht="15">
      <c r="D4255" s="85"/>
    </row>
    <row r="4256" ht="15">
      <c r="D4256" s="85"/>
    </row>
    <row r="4257" ht="15">
      <c r="D4257" s="85"/>
    </row>
    <row r="4258" ht="15">
      <c r="D4258" s="85"/>
    </row>
    <row r="4259" ht="15">
      <c r="D4259" s="85"/>
    </row>
    <row r="4260" ht="15">
      <c r="D4260" s="85"/>
    </row>
    <row r="4261" ht="15">
      <c r="D4261" s="85"/>
    </row>
    <row r="4262" ht="15">
      <c r="D4262" s="85"/>
    </row>
    <row r="4263" ht="15">
      <c r="D4263" s="85"/>
    </row>
    <row r="4264" ht="15">
      <c r="D4264" s="85"/>
    </row>
    <row r="4265" ht="15">
      <c r="D4265" s="85"/>
    </row>
    <row r="4266" ht="15">
      <c r="D4266" s="85"/>
    </row>
    <row r="4267" ht="15">
      <c r="D4267" s="85"/>
    </row>
    <row r="4268" ht="15">
      <c r="D4268" s="85"/>
    </row>
    <row r="4269" ht="15">
      <c r="D4269" s="85"/>
    </row>
    <row r="4270" ht="15">
      <c r="D4270" s="85"/>
    </row>
    <row r="4271" ht="15">
      <c r="D4271" s="85"/>
    </row>
    <row r="4272" ht="15">
      <c r="D4272" s="85"/>
    </row>
    <row r="4273" ht="15">
      <c r="D4273" s="85"/>
    </row>
    <row r="4274" ht="15">
      <c r="D4274" s="85"/>
    </row>
    <row r="4275" ht="15">
      <c r="D4275" s="85"/>
    </row>
    <row r="4276" ht="15">
      <c r="D4276" s="85"/>
    </row>
    <row r="4277" ht="15">
      <c r="D4277" s="85"/>
    </row>
    <row r="4278" ht="15">
      <c r="D4278" s="85"/>
    </row>
    <row r="4279" ht="15">
      <c r="D4279" s="85"/>
    </row>
    <row r="4280" ht="15">
      <c r="D4280" s="85"/>
    </row>
    <row r="4281" ht="15">
      <c r="D4281" s="85"/>
    </row>
    <row r="4282" ht="15">
      <c r="D4282" s="85"/>
    </row>
    <row r="4283" ht="15">
      <c r="D4283" s="85"/>
    </row>
    <row r="4284" ht="15">
      <c r="D4284" s="85"/>
    </row>
    <row r="4285" ht="15">
      <c r="D4285" s="85"/>
    </row>
    <row r="4286" ht="15">
      <c r="D4286" s="85"/>
    </row>
    <row r="4287" ht="15">
      <c r="D4287" s="85"/>
    </row>
    <row r="4288" ht="15">
      <c r="D4288" s="85"/>
    </row>
    <row r="4289" ht="15">
      <c r="D4289" s="85"/>
    </row>
    <row r="4290" ht="15">
      <c r="D4290" s="85"/>
    </row>
    <row r="4291" ht="15">
      <c r="D4291" s="85"/>
    </row>
    <row r="4292" ht="15">
      <c r="D4292" s="85"/>
    </row>
    <row r="4293" ht="15">
      <c r="D4293" s="85"/>
    </row>
    <row r="4294" ht="15">
      <c r="D4294" s="85"/>
    </row>
    <row r="4295" ht="15">
      <c r="D4295" s="85"/>
    </row>
    <row r="4296" ht="15">
      <c r="D4296" s="85"/>
    </row>
    <row r="4297" ht="15">
      <c r="D4297" s="85"/>
    </row>
    <row r="4298" ht="15">
      <c r="D4298" s="85"/>
    </row>
    <row r="4299" ht="15">
      <c r="D4299" s="85"/>
    </row>
    <row r="4300" ht="15">
      <c r="D4300" s="85"/>
    </row>
    <row r="4301" ht="15">
      <c r="D4301" s="85"/>
    </row>
    <row r="4302" ht="15">
      <c r="D4302" s="85"/>
    </row>
    <row r="4303" ht="15">
      <c r="D4303" s="85"/>
    </row>
    <row r="4304" ht="15">
      <c r="D4304" s="85"/>
    </row>
    <row r="4305" ht="15">
      <c r="D4305" s="85"/>
    </row>
    <row r="4306" ht="15">
      <c r="D4306" s="85"/>
    </row>
    <row r="4307" ht="15">
      <c r="D4307" s="85"/>
    </row>
    <row r="4308" ht="15">
      <c r="D4308" s="85"/>
    </row>
    <row r="4309" ht="15">
      <c r="D4309" s="85"/>
    </row>
    <row r="4310" ht="15">
      <c r="D4310" s="85"/>
    </row>
    <row r="4311" ht="15">
      <c r="D4311" s="85"/>
    </row>
    <row r="4312" ht="15">
      <c r="D4312" s="85"/>
    </row>
    <row r="4313" ht="15">
      <c r="D4313" s="85"/>
    </row>
    <row r="4314" ht="15">
      <c r="D4314" s="85"/>
    </row>
    <row r="4315" ht="15">
      <c r="D4315" s="85"/>
    </row>
    <row r="4316" ht="15">
      <c r="D4316" s="85"/>
    </row>
    <row r="4317" ht="15">
      <c r="D4317" s="85"/>
    </row>
    <row r="4318" ht="15">
      <c r="D4318" s="85"/>
    </row>
    <row r="4319" ht="15">
      <c r="D4319" s="85"/>
    </row>
    <row r="4320" ht="15">
      <c r="D4320" s="85"/>
    </row>
    <row r="4321" ht="15">
      <c r="D4321" s="85"/>
    </row>
    <row r="4322" ht="15">
      <c r="D4322" s="85"/>
    </row>
    <row r="4323" ht="15">
      <c r="D4323" s="85"/>
    </row>
    <row r="4324" ht="15">
      <c r="D4324" s="85"/>
    </row>
    <row r="4325" ht="15">
      <c r="D4325" s="85"/>
    </row>
    <row r="4326" ht="15">
      <c r="D4326" s="85"/>
    </row>
    <row r="4327" ht="15">
      <c r="D4327" s="85"/>
    </row>
    <row r="4328" ht="15">
      <c r="D4328" s="85"/>
    </row>
    <row r="4329" ht="15">
      <c r="D4329" s="85"/>
    </row>
    <row r="4330" ht="15">
      <c r="D4330" s="85"/>
    </row>
    <row r="4331" ht="15">
      <c r="D4331" s="85"/>
    </row>
    <row r="4332" ht="15">
      <c r="D4332" s="85"/>
    </row>
    <row r="4333" ht="15">
      <c r="D4333" s="85"/>
    </row>
    <row r="4334" ht="15">
      <c r="D4334" s="85"/>
    </row>
    <row r="4335" ht="15">
      <c r="D4335" s="85"/>
    </row>
    <row r="4336" ht="15">
      <c r="D4336" s="85"/>
    </row>
    <row r="4337" ht="15">
      <c r="D4337" s="85"/>
    </row>
    <row r="4338" ht="15">
      <c r="D4338" s="85"/>
    </row>
    <row r="4339" ht="15">
      <c r="D4339" s="85"/>
    </row>
    <row r="4340" ht="15">
      <c r="D4340" s="85"/>
    </row>
    <row r="4341" ht="15">
      <c r="D4341" s="85"/>
    </row>
    <row r="4342" ht="15">
      <c r="D4342" s="85"/>
    </row>
    <row r="4343" ht="15">
      <c r="D4343" s="85"/>
    </row>
    <row r="4344" ht="15">
      <c r="D4344" s="85"/>
    </row>
    <row r="4345" ht="15">
      <c r="D4345" s="85"/>
    </row>
    <row r="4346" ht="15">
      <c r="D4346" s="85"/>
    </row>
    <row r="4347" ht="15">
      <c r="D4347" s="85"/>
    </row>
    <row r="4348" ht="15">
      <c r="D4348" s="85"/>
    </row>
    <row r="4349" ht="15">
      <c r="D4349" s="85"/>
    </row>
    <row r="4350" ht="15">
      <c r="D4350" s="85"/>
    </row>
    <row r="4351" ht="15">
      <c r="D4351" s="85"/>
    </row>
    <row r="4352" ht="15">
      <c r="D4352" s="85"/>
    </row>
    <row r="4353" ht="15">
      <c r="D4353" s="85"/>
    </row>
    <row r="4354" ht="15">
      <c r="D4354" s="85"/>
    </row>
    <row r="4355" ht="15">
      <c r="D4355" s="85"/>
    </row>
    <row r="4356" ht="15">
      <c r="D4356" s="85"/>
    </row>
    <row r="4357" ht="15">
      <c r="D4357" s="85"/>
    </row>
    <row r="4358" ht="15">
      <c r="D4358" s="85"/>
    </row>
    <row r="4359" ht="15">
      <c r="D4359" s="85"/>
    </row>
    <row r="4360" ht="15">
      <c r="D4360" s="85"/>
    </row>
    <row r="4361" ht="15">
      <c r="D4361" s="85"/>
    </row>
    <row r="4362" ht="15">
      <c r="D4362" s="85"/>
    </row>
    <row r="4363" ht="15">
      <c r="D4363" s="85"/>
    </row>
    <row r="4364" ht="15">
      <c r="D4364" s="85"/>
    </row>
    <row r="4365" ht="15">
      <c r="D4365" s="85"/>
    </row>
    <row r="4366" ht="15">
      <c r="D4366" s="85"/>
    </row>
    <row r="4367" ht="15">
      <c r="D4367" s="85"/>
    </row>
    <row r="4368" ht="15">
      <c r="D4368" s="85"/>
    </row>
    <row r="4369" ht="15">
      <c r="D4369" s="85"/>
    </row>
    <row r="4370" ht="15">
      <c r="D4370" s="85"/>
    </row>
    <row r="4371" ht="15">
      <c r="D4371" s="85"/>
    </row>
    <row r="4372" ht="15">
      <c r="D4372" s="85"/>
    </row>
    <row r="4373" ht="15">
      <c r="D4373" s="85"/>
    </row>
    <row r="4374" ht="15">
      <c r="D4374" s="85"/>
    </row>
    <row r="4375" ht="15">
      <c r="D4375" s="85"/>
    </row>
    <row r="4376" ht="15">
      <c r="D4376" s="85"/>
    </row>
    <row r="4377" ht="15">
      <c r="D4377" s="85"/>
    </row>
    <row r="4378" ht="15">
      <c r="D4378" s="85"/>
    </row>
    <row r="4379" ht="15">
      <c r="D4379" s="85"/>
    </row>
    <row r="4380" ht="15">
      <c r="D4380" s="85"/>
    </row>
    <row r="4381" ht="15">
      <c r="D4381" s="85"/>
    </row>
    <row r="4382" ht="15">
      <c r="D4382" s="85"/>
    </row>
    <row r="4383" ht="15">
      <c r="D4383" s="85"/>
    </row>
    <row r="4384" ht="15">
      <c r="D4384" s="85"/>
    </row>
    <row r="4385" ht="15">
      <c r="D4385" s="85"/>
    </row>
    <row r="4386" ht="15">
      <c r="D4386" s="85"/>
    </row>
    <row r="4387" ht="15">
      <c r="D4387" s="85"/>
    </row>
    <row r="4388" ht="15">
      <c r="D4388" s="85"/>
    </row>
    <row r="4389" ht="15">
      <c r="D4389" s="85"/>
    </row>
    <row r="4390" ht="15">
      <c r="D4390" s="85"/>
    </row>
    <row r="4391" ht="15">
      <c r="D4391" s="85"/>
    </row>
    <row r="4392" ht="15">
      <c r="D4392" s="85"/>
    </row>
    <row r="4393" ht="15">
      <c r="D4393" s="85"/>
    </row>
    <row r="4394" ht="15">
      <c r="D4394" s="85"/>
    </row>
    <row r="4395" ht="15">
      <c r="D4395" s="85"/>
    </row>
    <row r="4396" ht="15">
      <c r="D4396" s="85"/>
    </row>
    <row r="4397" ht="15">
      <c r="D4397" s="85"/>
    </row>
    <row r="4398" ht="15">
      <c r="D4398" s="85"/>
    </row>
    <row r="4399" ht="15">
      <c r="D4399" s="85"/>
    </row>
    <row r="4400" ht="15">
      <c r="D4400" s="85"/>
    </row>
    <row r="4401" ht="15">
      <c r="D4401" s="85"/>
    </row>
    <row r="4402" ht="15">
      <c r="D4402" s="85"/>
    </row>
    <row r="4403" ht="15">
      <c r="D4403" s="85"/>
    </row>
    <row r="4404" ht="15">
      <c r="D4404" s="85"/>
    </row>
    <row r="4405" ht="15">
      <c r="D4405" s="85"/>
    </row>
    <row r="4406" ht="15">
      <c r="D4406" s="85"/>
    </row>
    <row r="4407" ht="15">
      <c r="D4407" s="85"/>
    </row>
    <row r="4408" ht="15">
      <c r="D4408" s="85"/>
    </row>
    <row r="4409" ht="15">
      <c r="D4409" s="85"/>
    </row>
    <row r="4410" ht="15">
      <c r="D4410" s="85"/>
    </row>
    <row r="4411" ht="15">
      <c r="D4411" s="85"/>
    </row>
    <row r="4412" ht="15">
      <c r="D4412" s="85"/>
    </row>
    <row r="4413" ht="15">
      <c r="D4413" s="85"/>
    </row>
    <row r="4414" ht="15">
      <c r="D4414" s="85"/>
    </row>
    <row r="4415" ht="15">
      <c r="D4415" s="85"/>
    </row>
    <row r="4416" ht="15">
      <c r="D4416" s="85"/>
    </row>
    <row r="4417" ht="15">
      <c r="D4417" s="85"/>
    </row>
    <row r="4418" ht="15">
      <c r="D4418" s="85"/>
    </row>
    <row r="4419" ht="15">
      <c r="D4419" s="85"/>
    </row>
    <row r="4420" ht="15">
      <c r="D4420" s="85"/>
    </row>
    <row r="4421" ht="15">
      <c r="D4421" s="85"/>
    </row>
    <row r="4422" ht="15">
      <c r="D4422" s="85"/>
    </row>
    <row r="4423" ht="15">
      <c r="D4423" s="85"/>
    </row>
    <row r="4424" ht="15">
      <c r="D4424" s="85"/>
    </row>
    <row r="4425" ht="15">
      <c r="D4425" s="85"/>
    </row>
    <row r="4426" ht="15">
      <c r="D4426" s="85"/>
    </row>
    <row r="4427" ht="15">
      <c r="D4427" s="85"/>
    </row>
    <row r="4428" ht="15">
      <c r="D4428" s="85"/>
    </row>
    <row r="4429" ht="15">
      <c r="D4429" s="85"/>
    </row>
    <row r="4430" ht="15">
      <c r="D4430" s="85"/>
    </row>
    <row r="4431" ht="15">
      <c r="D4431" s="85"/>
    </row>
    <row r="4432" ht="15">
      <c r="D4432" s="85"/>
    </row>
    <row r="4433" ht="15">
      <c r="D4433" s="85"/>
    </row>
    <row r="4434" ht="15">
      <c r="D4434" s="85"/>
    </row>
    <row r="4435" ht="15">
      <c r="D4435" s="85"/>
    </row>
    <row r="4436" ht="15">
      <c r="D4436" s="85"/>
    </row>
    <row r="4437" ht="15">
      <c r="D4437" s="85"/>
    </row>
    <row r="4438" ht="15">
      <c r="D4438" s="85"/>
    </row>
    <row r="4439" ht="15">
      <c r="D4439" s="85"/>
    </row>
    <row r="4440" ht="15">
      <c r="D4440" s="85"/>
    </row>
    <row r="4441" ht="15">
      <c r="D4441" s="85"/>
    </row>
    <row r="4442" ht="15">
      <c r="D4442" s="85"/>
    </row>
    <row r="4443" ht="15">
      <c r="D4443" s="85"/>
    </row>
    <row r="4444" ht="15">
      <c r="D4444" s="85"/>
    </row>
    <row r="4445" ht="15">
      <c r="D4445" s="85"/>
    </row>
    <row r="4446" ht="15">
      <c r="D4446" s="85"/>
    </row>
    <row r="4447" ht="15">
      <c r="D4447" s="85"/>
    </row>
    <row r="4448" ht="15">
      <c r="D4448" s="85"/>
    </row>
    <row r="4449" ht="15">
      <c r="D4449" s="85"/>
    </row>
    <row r="4450" ht="15">
      <c r="D4450" s="85"/>
    </row>
    <row r="4451" ht="15">
      <c r="D4451" s="85"/>
    </row>
    <row r="4452" ht="15">
      <c r="D4452" s="85"/>
    </row>
    <row r="4453" ht="15">
      <c r="D4453" s="85"/>
    </row>
    <row r="4454" ht="15">
      <c r="D4454" s="85"/>
    </row>
    <row r="4455" ht="15">
      <c r="D4455" s="85"/>
    </row>
    <row r="4456" ht="15">
      <c r="D4456" s="85"/>
    </row>
    <row r="4457" ht="15">
      <c r="D4457" s="85"/>
    </row>
    <row r="4458" ht="15">
      <c r="D4458" s="85"/>
    </row>
    <row r="4459" ht="15">
      <c r="D4459" s="85"/>
    </row>
    <row r="4460" ht="15">
      <c r="D4460" s="85"/>
    </row>
    <row r="4461" ht="15">
      <c r="D4461" s="85"/>
    </row>
    <row r="4462" ht="15">
      <c r="D4462" s="85"/>
    </row>
    <row r="4463" ht="15">
      <c r="D4463" s="85"/>
    </row>
    <row r="4464" ht="15">
      <c r="D4464" s="85"/>
    </row>
    <row r="4465" ht="15">
      <c r="D4465" s="85"/>
    </row>
    <row r="4466" ht="15">
      <c r="D4466" s="85"/>
    </row>
    <row r="4467" ht="15">
      <c r="D4467" s="85"/>
    </row>
    <row r="4468" ht="15">
      <c r="D4468" s="85"/>
    </row>
    <row r="4469" ht="15">
      <c r="D4469" s="85"/>
    </row>
    <row r="4470" ht="15">
      <c r="D4470" s="85"/>
    </row>
    <row r="4471" ht="15">
      <c r="D4471" s="85"/>
    </row>
    <row r="4472" ht="15">
      <c r="D4472" s="85"/>
    </row>
    <row r="4473" ht="15">
      <c r="D4473" s="85"/>
    </row>
    <row r="4474" ht="15">
      <c r="D4474" s="85"/>
    </row>
    <row r="4475" ht="15">
      <c r="D4475" s="85"/>
    </row>
    <row r="4476" ht="15">
      <c r="D4476" s="85"/>
    </row>
    <row r="4477" ht="15">
      <c r="D4477" s="85"/>
    </row>
    <row r="4478" ht="15">
      <c r="D4478" s="85"/>
    </row>
    <row r="4479" ht="15">
      <c r="D4479" s="85"/>
    </row>
    <row r="4480" ht="15">
      <c r="D4480" s="85"/>
    </row>
    <row r="4481" ht="15">
      <c r="D4481" s="85"/>
    </row>
    <row r="4482" ht="15">
      <c r="D4482" s="85"/>
    </row>
    <row r="4483" ht="15">
      <c r="D4483" s="85"/>
    </row>
    <row r="4484" ht="15">
      <c r="D4484" s="85"/>
    </row>
    <row r="4485" ht="15">
      <c r="D4485" s="85"/>
    </row>
    <row r="4486" ht="15">
      <c r="D4486" s="85"/>
    </row>
    <row r="4487" ht="15">
      <c r="D4487" s="85"/>
    </row>
    <row r="4488" ht="15">
      <c r="D4488" s="85"/>
    </row>
    <row r="4489" ht="15">
      <c r="D4489" s="85"/>
    </row>
    <row r="4490" ht="15">
      <c r="D4490" s="85"/>
    </row>
    <row r="4491" ht="15">
      <c r="D4491" s="85"/>
    </row>
    <row r="4492" ht="15">
      <c r="D4492" s="85"/>
    </row>
    <row r="4493" ht="15">
      <c r="D4493" s="85"/>
    </row>
    <row r="4494" ht="15">
      <c r="D4494" s="85"/>
    </row>
    <row r="4495" ht="15">
      <c r="D4495" s="85"/>
    </row>
    <row r="4496" ht="15">
      <c r="D4496" s="85"/>
    </row>
    <row r="4497" ht="15">
      <c r="D4497" s="85"/>
    </row>
    <row r="4498" ht="15">
      <c r="D4498" s="85"/>
    </row>
    <row r="4499" ht="15">
      <c r="D4499" s="85"/>
    </row>
    <row r="4500" ht="15">
      <c r="D4500" s="85"/>
    </row>
    <row r="4501" ht="15">
      <c r="D4501" s="85"/>
    </row>
    <row r="4502" ht="15">
      <c r="D4502" s="85"/>
    </row>
    <row r="4503" ht="15">
      <c r="D4503" s="85"/>
    </row>
    <row r="4504" ht="15">
      <c r="D4504" s="85"/>
    </row>
    <row r="4505" ht="15">
      <c r="D4505" s="85"/>
    </row>
    <row r="4506" ht="15">
      <c r="D4506" s="85"/>
    </row>
    <row r="4507" ht="15">
      <c r="D4507" s="85"/>
    </row>
    <row r="4508" ht="15">
      <c r="D4508" s="85"/>
    </row>
    <row r="4509" ht="15">
      <c r="D4509" s="85"/>
    </row>
    <row r="4510" ht="15">
      <c r="D4510" s="85"/>
    </row>
    <row r="4511" ht="15">
      <c r="D4511" s="85"/>
    </row>
    <row r="4512" ht="15">
      <c r="D4512" s="85"/>
    </row>
    <row r="4513" ht="15">
      <c r="D4513" s="85"/>
    </row>
    <row r="4514" ht="15">
      <c r="D4514" s="85"/>
    </row>
    <row r="4515" ht="15">
      <c r="D4515" s="85"/>
    </row>
    <row r="4516" ht="15">
      <c r="D4516" s="85"/>
    </row>
    <row r="4517" ht="15">
      <c r="D4517" s="85"/>
    </row>
    <row r="4518" ht="15">
      <c r="D4518" s="85"/>
    </row>
    <row r="4519" ht="15">
      <c r="D4519" s="85"/>
    </row>
    <row r="4520" ht="15">
      <c r="D4520" s="85"/>
    </row>
    <row r="4521" ht="15">
      <c r="D4521" s="85"/>
    </row>
    <row r="4522" ht="15">
      <c r="D4522" s="85"/>
    </row>
    <row r="4523" ht="15">
      <c r="D4523" s="85"/>
    </row>
    <row r="4524" ht="15">
      <c r="D4524" s="85"/>
    </row>
    <row r="4525" ht="15">
      <c r="D4525" s="85"/>
    </row>
    <row r="4526" ht="15">
      <c r="D4526" s="85"/>
    </row>
    <row r="4527" ht="15">
      <c r="D4527" s="85"/>
    </row>
    <row r="4528" ht="15">
      <c r="D4528" s="85"/>
    </row>
    <row r="4529" ht="15">
      <c r="D4529" s="85"/>
    </row>
    <row r="4530" ht="15">
      <c r="D4530" s="85"/>
    </row>
    <row r="4531" ht="15">
      <c r="D4531" s="85"/>
    </row>
    <row r="4532" ht="15">
      <c r="D4532" s="85"/>
    </row>
    <row r="4533" ht="15">
      <c r="D4533" s="85"/>
    </row>
    <row r="4534" ht="15">
      <c r="D4534" s="85"/>
    </row>
    <row r="4535" ht="15">
      <c r="D4535" s="85"/>
    </row>
    <row r="4536" ht="15">
      <c r="D4536" s="85"/>
    </row>
    <row r="4537" ht="15">
      <c r="D4537" s="85"/>
    </row>
    <row r="4538" ht="15">
      <c r="D4538" s="85"/>
    </row>
    <row r="4539" ht="15">
      <c r="D4539" s="85"/>
    </row>
    <row r="4540" ht="15">
      <c r="D4540" s="85"/>
    </row>
    <row r="4541" ht="15">
      <c r="D4541" s="85"/>
    </row>
    <row r="4542" ht="15">
      <c r="D4542" s="85"/>
    </row>
    <row r="4543" ht="15">
      <c r="D4543" s="85"/>
    </row>
    <row r="4544" ht="15">
      <c r="D4544" s="85"/>
    </row>
    <row r="4545" ht="15">
      <c r="D4545" s="85"/>
    </row>
    <row r="4546" ht="15">
      <c r="D4546" s="85"/>
    </row>
    <row r="4547" ht="15">
      <c r="D4547" s="85"/>
    </row>
    <row r="4548" ht="15">
      <c r="D4548" s="85"/>
    </row>
    <row r="4549" ht="15">
      <c r="D4549" s="85"/>
    </row>
    <row r="4550" ht="15">
      <c r="D4550" s="85"/>
    </row>
    <row r="4551" ht="15">
      <c r="D4551" s="85"/>
    </row>
    <row r="4552" ht="15">
      <c r="D4552" s="85"/>
    </row>
    <row r="4553" ht="15">
      <c r="D4553" s="85"/>
    </row>
    <row r="4554" ht="15">
      <c r="D4554" s="85"/>
    </row>
    <row r="4555" ht="15">
      <c r="D4555" s="85"/>
    </row>
    <row r="4556" ht="15">
      <c r="D4556" s="85"/>
    </row>
    <row r="4557" ht="15">
      <c r="D4557" s="85"/>
    </row>
    <row r="4558" ht="15">
      <c r="D4558" s="85"/>
    </row>
    <row r="4559" ht="15">
      <c r="D4559" s="85"/>
    </row>
    <row r="4560" ht="15">
      <c r="D4560" s="85"/>
    </row>
    <row r="4561" ht="15">
      <c r="D4561" s="85"/>
    </row>
    <row r="4562" ht="15">
      <c r="D4562" s="85"/>
    </row>
    <row r="4563" ht="15">
      <c r="D4563" s="85"/>
    </row>
    <row r="4564" ht="15">
      <c r="D4564" s="85"/>
    </row>
    <row r="4565" ht="15">
      <c r="D4565" s="85"/>
    </row>
    <row r="4566" ht="15">
      <c r="D4566" s="85"/>
    </row>
    <row r="4567" ht="15">
      <c r="D4567" s="85"/>
    </row>
    <row r="4568" ht="15">
      <c r="D4568" s="85"/>
    </row>
    <row r="4569" ht="15">
      <c r="D4569" s="85"/>
    </row>
    <row r="4570" ht="15">
      <c r="D4570" s="85"/>
    </row>
    <row r="4571" ht="15">
      <c r="D4571" s="85"/>
    </row>
    <row r="4572" ht="15">
      <c r="D4572" s="85"/>
    </row>
    <row r="4573" ht="15">
      <c r="D4573" s="85"/>
    </row>
    <row r="4574" ht="15">
      <c r="D4574" s="85"/>
    </row>
    <row r="4575" ht="15">
      <c r="D4575" s="85"/>
    </row>
    <row r="4576" ht="15">
      <c r="D4576" s="85"/>
    </row>
    <row r="4577" ht="15">
      <c r="D4577" s="85"/>
    </row>
    <row r="4578" ht="15">
      <c r="D4578" s="85"/>
    </row>
    <row r="4579" ht="15">
      <c r="D4579" s="85"/>
    </row>
    <row r="4580" ht="15">
      <c r="D4580" s="85"/>
    </row>
    <row r="4581" ht="15">
      <c r="D4581" s="85"/>
    </row>
    <row r="4582" ht="15">
      <c r="D4582" s="85"/>
    </row>
    <row r="4583" ht="15">
      <c r="D4583" s="85"/>
    </row>
    <row r="4584" ht="15">
      <c r="D4584" s="85"/>
    </row>
    <row r="4585" ht="15">
      <c r="D4585" s="85"/>
    </row>
    <row r="4586" ht="15">
      <c r="D4586" s="85"/>
    </row>
    <row r="4587" ht="15">
      <c r="D4587" s="85"/>
    </row>
    <row r="4588" ht="15">
      <c r="D4588" s="85"/>
    </row>
    <row r="4589" ht="15">
      <c r="D4589" s="85"/>
    </row>
    <row r="4590" ht="15">
      <c r="D4590" s="85"/>
    </row>
    <row r="4591" ht="15">
      <c r="D4591" s="85"/>
    </row>
    <row r="4592" ht="15">
      <c r="D4592" s="85"/>
    </row>
    <row r="4593" ht="15">
      <c r="D4593" s="85"/>
    </row>
    <row r="4594" ht="15">
      <c r="D4594" s="85"/>
    </row>
    <row r="4595" ht="15">
      <c r="D4595" s="85"/>
    </row>
    <row r="4596" ht="15">
      <c r="D4596" s="85"/>
    </row>
    <row r="4597" ht="15">
      <c r="D4597" s="85"/>
    </row>
    <row r="4598" ht="15">
      <c r="D4598" s="85"/>
    </row>
    <row r="4599" ht="15">
      <c r="D4599" s="85"/>
    </row>
    <row r="4600" ht="15">
      <c r="D4600" s="85"/>
    </row>
    <row r="4601" ht="15">
      <c r="D4601" s="85"/>
    </row>
    <row r="4602" ht="15">
      <c r="D4602" s="85"/>
    </row>
    <row r="4603" ht="15">
      <c r="D4603" s="85"/>
    </row>
    <row r="4604" ht="15">
      <c r="D4604" s="85"/>
    </row>
    <row r="4605" ht="15">
      <c r="D4605" s="85"/>
    </row>
    <row r="4606" ht="15">
      <c r="D4606" s="85"/>
    </row>
    <row r="4607" ht="15">
      <c r="D4607" s="85"/>
    </row>
    <row r="4608" ht="15">
      <c r="D4608" s="85"/>
    </row>
    <row r="4609" ht="15">
      <c r="D4609" s="85"/>
    </row>
    <row r="4610" ht="15">
      <c r="D4610" s="85"/>
    </row>
    <row r="4611" ht="15">
      <c r="D4611" s="85"/>
    </row>
    <row r="4612" ht="15">
      <c r="D4612" s="85"/>
    </row>
    <row r="4613" ht="15">
      <c r="D4613" s="85"/>
    </row>
    <row r="4614" ht="15">
      <c r="D4614" s="85"/>
    </row>
    <row r="4615" ht="15">
      <c r="D4615" s="85"/>
    </row>
    <row r="4616" ht="15">
      <c r="D4616" s="85"/>
    </row>
    <row r="4617" ht="15">
      <c r="D4617" s="85"/>
    </row>
    <row r="4618" ht="15">
      <c r="D4618" s="85"/>
    </row>
    <row r="4619" ht="15">
      <c r="D4619" s="85"/>
    </row>
    <row r="4620" ht="15">
      <c r="D4620" s="85"/>
    </row>
    <row r="4621" ht="15">
      <c r="D4621" s="85"/>
    </row>
    <row r="4622" ht="15">
      <c r="D4622" s="85"/>
    </row>
    <row r="4623" ht="15">
      <c r="D4623" s="85"/>
    </row>
    <row r="4624" ht="15">
      <c r="D4624" s="85"/>
    </row>
    <row r="4625" ht="15">
      <c r="D4625" s="85"/>
    </row>
    <row r="4626" ht="15">
      <c r="D4626" s="85"/>
    </row>
    <row r="4627" ht="15">
      <c r="D4627" s="85"/>
    </row>
    <row r="4628" ht="15">
      <c r="D4628" s="85"/>
    </row>
    <row r="4629" ht="15">
      <c r="D4629" s="85"/>
    </row>
    <row r="4630" ht="15">
      <c r="D4630" s="85"/>
    </row>
    <row r="4631" ht="15">
      <c r="D4631" s="85"/>
    </row>
    <row r="4632" ht="15">
      <c r="D4632" s="85"/>
    </row>
    <row r="4633" ht="15">
      <c r="D4633" s="85"/>
    </row>
    <row r="4634" ht="15">
      <c r="D4634" s="85"/>
    </row>
    <row r="4635" ht="15">
      <c r="D4635" s="85"/>
    </row>
    <row r="4636" ht="15">
      <c r="D4636" s="85"/>
    </row>
    <row r="4637" ht="15">
      <c r="D4637" s="85"/>
    </row>
    <row r="4638" ht="15">
      <c r="D4638" s="85"/>
    </row>
    <row r="4639" ht="15">
      <c r="D4639" s="85"/>
    </row>
    <row r="4640" ht="15">
      <c r="D4640" s="85"/>
    </row>
    <row r="4641" ht="15">
      <c r="D4641" s="85"/>
    </row>
    <row r="4642" ht="15">
      <c r="D4642" s="85"/>
    </row>
    <row r="4643" ht="15">
      <c r="D4643" s="85"/>
    </row>
    <row r="4644" ht="15">
      <c r="D4644" s="85"/>
    </row>
    <row r="4645" ht="15">
      <c r="D4645" s="85"/>
    </row>
    <row r="4646" ht="15">
      <c r="D4646" s="85"/>
    </row>
    <row r="4647" ht="15">
      <c r="D4647" s="85"/>
    </row>
    <row r="4648" ht="15">
      <c r="D4648" s="85"/>
    </row>
    <row r="4649" ht="15">
      <c r="D4649" s="85"/>
    </row>
    <row r="4650" ht="15">
      <c r="D4650" s="85"/>
    </row>
    <row r="4651" ht="15">
      <c r="D4651" s="85"/>
    </row>
    <row r="4652" ht="15">
      <c r="D4652" s="85"/>
    </row>
    <row r="4653" ht="15">
      <c r="D4653" s="85"/>
    </row>
    <row r="4654" ht="15">
      <c r="D4654" s="85"/>
    </row>
    <row r="4655" ht="15">
      <c r="D4655" s="85"/>
    </row>
    <row r="4656" ht="15">
      <c r="D4656" s="85"/>
    </row>
    <row r="4657" ht="15">
      <c r="D4657" s="85"/>
    </row>
    <row r="4658" ht="15">
      <c r="D4658" s="85"/>
    </row>
    <row r="4659" ht="15">
      <c r="D4659" s="85"/>
    </row>
    <row r="4660" ht="15">
      <c r="D4660" s="85"/>
    </row>
    <row r="4661" ht="15">
      <c r="D4661" s="85"/>
    </row>
    <row r="4662" ht="15">
      <c r="D4662" s="85"/>
    </row>
    <row r="4663" ht="15">
      <c r="D4663" s="85"/>
    </row>
    <row r="4664" ht="15">
      <c r="D4664" s="85"/>
    </row>
    <row r="4665" ht="15">
      <c r="D4665" s="85"/>
    </row>
    <row r="4666" ht="15">
      <c r="D4666" s="85"/>
    </row>
    <row r="4667" ht="15">
      <c r="D4667" s="85"/>
    </row>
    <row r="4668" ht="15">
      <c r="D4668" s="85"/>
    </row>
    <row r="4669" ht="15">
      <c r="D4669" s="85"/>
    </row>
    <row r="4670" ht="15">
      <c r="D4670" s="85"/>
    </row>
    <row r="4671" ht="15">
      <c r="D4671" s="85"/>
    </row>
    <row r="4672" ht="15">
      <c r="D4672" s="85"/>
    </row>
    <row r="4673" ht="15">
      <c r="D4673" s="85"/>
    </row>
    <row r="4674" ht="15">
      <c r="D4674" s="85"/>
    </row>
    <row r="4675" ht="15">
      <c r="D4675" s="85"/>
    </row>
    <row r="4676" ht="15">
      <c r="D4676" s="85"/>
    </row>
    <row r="4677" ht="15">
      <c r="D4677" s="85"/>
    </row>
    <row r="4678" ht="15">
      <c r="D4678" s="85"/>
    </row>
    <row r="4679" ht="15">
      <c r="D4679" s="85"/>
    </row>
    <row r="4680" ht="15">
      <c r="D4680" s="85"/>
    </row>
    <row r="4681" ht="15">
      <c r="D4681" s="85"/>
    </row>
    <row r="4682" ht="15">
      <c r="D4682" s="85"/>
    </row>
    <row r="4683" ht="15">
      <c r="D4683" s="85"/>
    </row>
    <row r="4684" ht="15">
      <c r="D4684" s="85"/>
    </row>
    <row r="4685" ht="15">
      <c r="D4685" s="85"/>
    </row>
    <row r="4686" ht="15">
      <c r="D4686" s="85"/>
    </row>
    <row r="4687" ht="15">
      <c r="D4687" s="85"/>
    </row>
    <row r="4688" ht="15">
      <c r="D4688" s="85"/>
    </row>
    <row r="4689" ht="15">
      <c r="D4689" s="85"/>
    </row>
    <row r="4690" ht="15">
      <c r="D4690" s="85"/>
    </row>
    <row r="4691" ht="15">
      <c r="D4691" s="85"/>
    </row>
    <row r="4692" ht="15">
      <c r="D4692" s="85"/>
    </row>
    <row r="4693" ht="15">
      <c r="D4693" s="85"/>
    </row>
    <row r="4694" ht="15">
      <c r="D4694" s="85"/>
    </row>
    <row r="4695" ht="15">
      <c r="D4695" s="85"/>
    </row>
    <row r="4696" ht="15">
      <c r="D4696" s="85"/>
    </row>
    <row r="4697" ht="15">
      <c r="D4697" s="85"/>
    </row>
    <row r="4698" ht="15">
      <c r="D4698" s="85"/>
    </row>
    <row r="4699" ht="15">
      <c r="D4699" s="85"/>
    </row>
    <row r="4700" ht="15">
      <c r="D4700" s="85"/>
    </row>
    <row r="4701" ht="15">
      <c r="D4701" s="85"/>
    </row>
    <row r="4702" ht="15">
      <c r="D4702" s="85"/>
    </row>
    <row r="4703" ht="15">
      <c r="D4703" s="85"/>
    </row>
    <row r="4704" ht="15">
      <c r="D4704" s="85"/>
    </row>
    <row r="4705" ht="15">
      <c r="D4705" s="85"/>
    </row>
    <row r="4706" ht="15">
      <c r="D4706" s="85"/>
    </row>
    <row r="4707" ht="15">
      <c r="D4707" s="85"/>
    </row>
    <row r="4708" ht="15">
      <c r="D4708" s="85"/>
    </row>
    <row r="4709" ht="15">
      <c r="D4709" s="85"/>
    </row>
    <row r="4710" ht="15">
      <c r="D4710" s="85"/>
    </row>
    <row r="4711" ht="15">
      <c r="D4711" s="85"/>
    </row>
    <row r="4712" ht="15">
      <c r="D4712" s="85"/>
    </row>
    <row r="4713" ht="15">
      <c r="D4713" s="85"/>
    </row>
    <row r="4714" ht="15">
      <c r="D4714" s="85"/>
    </row>
    <row r="4715" ht="15">
      <c r="D4715" s="85"/>
    </row>
    <row r="4716" ht="15">
      <c r="D4716" s="85"/>
    </row>
    <row r="4717" ht="15">
      <c r="D4717" s="85"/>
    </row>
    <row r="4718" ht="15">
      <c r="D4718" s="85"/>
    </row>
    <row r="4719" ht="15">
      <c r="D4719" s="85"/>
    </row>
    <row r="4720" ht="15">
      <c r="D4720" s="85"/>
    </row>
    <row r="4721" ht="15">
      <c r="D4721" s="85"/>
    </row>
    <row r="4722" ht="15">
      <c r="D4722" s="85"/>
    </row>
    <row r="4723" ht="15">
      <c r="D4723" s="85"/>
    </row>
    <row r="4724" ht="15">
      <c r="D4724" s="85"/>
    </row>
    <row r="4725" ht="15">
      <c r="D4725" s="85"/>
    </row>
    <row r="4726" ht="15">
      <c r="D4726" s="85"/>
    </row>
    <row r="4727" ht="15">
      <c r="D4727" s="85"/>
    </row>
    <row r="4728" ht="15">
      <c r="D4728" s="85"/>
    </row>
    <row r="4729" ht="15">
      <c r="D4729" s="85"/>
    </row>
    <row r="4730" ht="15">
      <c r="D4730" s="85"/>
    </row>
    <row r="4731" ht="15">
      <c r="D4731" s="85"/>
    </row>
    <row r="4732" ht="15">
      <c r="D4732" s="85"/>
    </row>
    <row r="4733" ht="15">
      <c r="D4733" s="85"/>
    </row>
    <row r="4734" ht="15">
      <c r="D4734" s="85"/>
    </row>
    <row r="4735" ht="15">
      <c r="D4735" s="85"/>
    </row>
    <row r="4736" ht="15">
      <c r="D4736" s="85"/>
    </row>
    <row r="4737" ht="15">
      <c r="D4737" s="85"/>
    </row>
    <row r="4738" ht="15">
      <c r="D4738" s="85"/>
    </row>
    <row r="4739" ht="15">
      <c r="D4739" s="85"/>
    </row>
    <row r="4740" ht="15">
      <c r="D4740" s="85"/>
    </row>
    <row r="4741" ht="15">
      <c r="D4741" s="85"/>
    </row>
    <row r="4742" ht="15">
      <c r="D4742" s="85"/>
    </row>
    <row r="4743" ht="15">
      <c r="D4743" s="85"/>
    </row>
    <row r="4744" ht="15">
      <c r="D4744" s="85"/>
    </row>
    <row r="4745" ht="15">
      <c r="D4745" s="85"/>
    </row>
    <row r="4746" ht="15">
      <c r="D4746" s="85"/>
    </row>
    <row r="4747" ht="15">
      <c r="D4747" s="85"/>
    </row>
    <row r="4748" ht="15">
      <c r="D4748" s="85"/>
    </row>
    <row r="4749" ht="15">
      <c r="D4749" s="85"/>
    </row>
    <row r="4750" ht="15">
      <c r="D4750" s="85"/>
    </row>
    <row r="4751" ht="15">
      <c r="D4751" s="85"/>
    </row>
    <row r="4752" ht="15">
      <c r="D4752" s="85"/>
    </row>
    <row r="4753" ht="15">
      <c r="D4753" s="85"/>
    </row>
    <row r="4754" ht="15">
      <c r="D4754" s="85"/>
    </row>
    <row r="4755" ht="15">
      <c r="D4755" s="85"/>
    </row>
    <row r="4756" ht="15">
      <c r="D4756" s="85"/>
    </row>
    <row r="4757" ht="15">
      <c r="D4757" s="85"/>
    </row>
    <row r="4758" ht="15">
      <c r="D4758" s="85"/>
    </row>
    <row r="4759" ht="15">
      <c r="D4759" s="85"/>
    </row>
    <row r="4760" ht="15">
      <c r="D4760" s="85"/>
    </row>
    <row r="4761" ht="15">
      <c r="D4761" s="85"/>
    </row>
    <row r="4762" ht="15">
      <c r="D4762" s="85"/>
    </row>
    <row r="4763" ht="15">
      <c r="D4763" s="85"/>
    </row>
    <row r="4764" ht="15">
      <c r="D4764" s="85"/>
    </row>
    <row r="4765" ht="15">
      <c r="D4765" s="85"/>
    </row>
    <row r="4766" ht="15">
      <c r="D4766" s="85"/>
    </row>
    <row r="4767" ht="15">
      <c r="D4767" s="85"/>
    </row>
    <row r="4768" ht="15">
      <c r="D4768" s="85"/>
    </row>
    <row r="4769" ht="15">
      <c r="D4769" s="85"/>
    </row>
    <row r="4770" ht="15">
      <c r="D4770" s="85"/>
    </row>
    <row r="4771" ht="15">
      <c r="D4771" s="85"/>
    </row>
    <row r="4772" ht="15">
      <c r="D4772" s="85"/>
    </row>
    <row r="4773" ht="15">
      <c r="D4773" s="85"/>
    </row>
    <row r="4774" ht="15">
      <c r="D4774" s="85"/>
    </row>
    <row r="4775" ht="15">
      <c r="D4775" s="85"/>
    </row>
    <row r="4776" ht="15">
      <c r="D4776" s="85"/>
    </row>
    <row r="4777" ht="15">
      <c r="D4777" s="85"/>
    </row>
    <row r="4778" ht="15">
      <c r="D4778" s="85"/>
    </row>
    <row r="4779" ht="15">
      <c r="D4779" s="85"/>
    </row>
    <row r="4780" ht="15">
      <c r="D4780" s="85"/>
    </row>
    <row r="4781" ht="15">
      <c r="D4781" s="85"/>
    </row>
    <row r="4782" ht="15">
      <c r="D4782" s="85"/>
    </row>
    <row r="4783" ht="15">
      <c r="D4783" s="85"/>
    </row>
    <row r="4784" ht="15">
      <c r="D4784" s="85"/>
    </row>
    <row r="4785" ht="15">
      <c r="D4785" s="85"/>
    </row>
    <row r="4786" ht="15">
      <c r="D4786" s="85"/>
    </row>
    <row r="4787" ht="15">
      <c r="D4787" s="85"/>
    </row>
    <row r="4788" ht="15">
      <c r="D4788" s="85"/>
    </row>
    <row r="4789" ht="15">
      <c r="D4789" s="85"/>
    </row>
    <row r="4790" ht="15">
      <c r="D4790" s="85"/>
    </row>
    <row r="4791" ht="15">
      <c r="D4791" s="85"/>
    </row>
    <row r="4792" ht="15">
      <c r="D4792" s="85"/>
    </row>
    <row r="4793" ht="15">
      <c r="D4793" s="85"/>
    </row>
    <row r="4794" ht="15">
      <c r="D4794" s="85"/>
    </row>
    <row r="4795" ht="15">
      <c r="D4795" s="85"/>
    </row>
    <row r="4796" ht="15">
      <c r="D4796" s="85"/>
    </row>
    <row r="4797" ht="15">
      <c r="D4797" s="85"/>
    </row>
    <row r="4798" ht="15">
      <c r="D4798" s="85"/>
    </row>
    <row r="4799" ht="15">
      <c r="D4799" s="85"/>
    </row>
    <row r="4800" ht="15">
      <c r="D4800" s="85"/>
    </row>
    <row r="4801" ht="15">
      <c r="D4801" s="85"/>
    </row>
    <row r="4802" ht="15">
      <c r="D4802" s="85"/>
    </row>
    <row r="4803" ht="15">
      <c r="D4803" s="85"/>
    </row>
    <row r="4804" ht="15">
      <c r="D4804" s="85"/>
    </row>
    <row r="4805" ht="15">
      <c r="D4805" s="85"/>
    </row>
    <row r="4806" ht="15">
      <c r="D4806" s="85"/>
    </row>
    <row r="4807" ht="15">
      <c r="D4807" s="85"/>
    </row>
    <row r="4808" ht="15">
      <c r="D4808" s="85"/>
    </row>
    <row r="4809" ht="15">
      <c r="D4809" s="85"/>
    </row>
    <row r="4810" ht="15">
      <c r="D4810" s="85"/>
    </row>
    <row r="4811" ht="15">
      <c r="D4811" s="85"/>
    </row>
    <row r="4812" ht="15">
      <c r="D4812" s="85"/>
    </row>
    <row r="4813" ht="15">
      <c r="D4813" s="85"/>
    </row>
    <row r="4814" ht="15">
      <c r="D4814" s="85"/>
    </row>
    <row r="4815" ht="15">
      <c r="D4815" s="85"/>
    </row>
    <row r="4816" ht="15">
      <c r="D4816" s="85"/>
    </row>
    <row r="4817" ht="15">
      <c r="D4817" s="85"/>
    </row>
    <row r="4818" ht="15">
      <c r="D4818" s="85"/>
    </row>
    <row r="4819" ht="15">
      <c r="D4819" s="85"/>
    </row>
    <row r="4820" ht="15">
      <c r="D4820" s="85"/>
    </row>
    <row r="4821" ht="15">
      <c r="D4821" s="85"/>
    </row>
    <row r="4822" ht="15">
      <c r="D4822" s="85"/>
    </row>
    <row r="4823" ht="15">
      <c r="D4823" s="85"/>
    </row>
    <row r="4824" ht="15">
      <c r="D4824" s="85"/>
    </row>
    <row r="4825" ht="15">
      <c r="D4825" s="85"/>
    </row>
    <row r="4826" ht="15">
      <c r="D4826" s="85"/>
    </row>
    <row r="4827" ht="15">
      <c r="D4827" s="85"/>
    </row>
    <row r="4828" ht="15">
      <c r="D4828" s="85"/>
    </row>
    <row r="4829" ht="15">
      <c r="D4829" s="85"/>
    </row>
    <row r="4830" ht="15">
      <c r="D4830" s="85"/>
    </row>
    <row r="4831" ht="15">
      <c r="D4831" s="85"/>
    </row>
    <row r="4832" ht="15">
      <c r="D4832" s="85"/>
    </row>
    <row r="4833" ht="15">
      <c r="D4833" s="85"/>
    </row>
    <row r="4834" ht="15">
      <c r="D4834" s="85"/>
    </row>
    <row r="4835" ht="15">
      <c r="D4835" s="85"/>
    </row>
    <row r="4836" ht="15">
      <c r="D4836" s="85"/>
    </row>
    <row r="4837" ht="15">
      <c r="D4837" s="85"/>
    </row>
    <row r="4838" ht="15">
      <c r="D4838" s="85"/>
    </row>
    <row r="4839" ht="15">
      <c r="D4839" s="85"/>
    </row>
    <row r="4840" ht="15">
      <c r="D4840" s="85"/>
    </row>
    <row r="4841" ht="15">
      <c r="D4841" s="85"/>
    </row>
    <row r="4842" ht="15">
      <c r="D4842" s="85"/>
    </row>
    <row r="4843" ht="15">
      <c r="D4843" s="85"/>
    </row>
    <row r="4844" ht="15">
      <c r="D4844" s="85"/>
    </row>
    <row r="4845" ht="15">
      <c r="D4845" s="85"/>
    </row>
    <row r="4846" ht="15">
      <c r="D4846" s="85"/>
    </row>
    <row r="4847" ht="15">
      <c r="D4847" s="85"/>
    </row>
    <row r="4848" ht="15">
      <c r="D4848" s="85"/>
    </row>
    <row r="4849" ht="15">
      <c r="D4849" s="85"/>
    </row>
    <row r="4850" ht="15">
      <c r="D4850" s="85"/>
    </row>
    <row r="4851" ht="15">
      <c r="D4851" s="85"/>
    </row>
    <row r="4852" ht="15">
      <c r="D4852" s="85"/>
    </row>
    <row r="4853" ht="15">
      <c r="D4853" s="85"/>
    </row>
    <row r="4854" ht="15">
      <c r="D4854" s="85"/>
    </row>
    <row r="4855" ht="15">
      <c r="D4855" s="85"/>
    </row>
    <row r="4856" ht="15">
      <c r="D4856" s="85"/>
    </row>
    <row r="4857" ht="15">
      <c r="D4857" s="85"/>
    </row>
    <row r="4858" ht="15">
      <c r="D4858" s="85"/>
    </row>
    <row r="4859" ht="15">
      <c r="D4859" s="85"/>
    </row>
    <row r="4860" ht="15">
      <c r="D4860" s="85"/>
    </row>
    <row r="4861" ht="15">
      <c r="D4861" s="85"/>
    </row>
    <row r="4862" ht="15">
      <c r="D4862" s="85"/>
    </row>
    <row r="4863" ht="15">
      <c r="D4863" s="85"/>
    </row>
    <row r="4864" ht="15">
      <c r="D4864" s="85"/>
    </row>
    <row r="4865" ht="15">
      <c r="D4865" s="85"/>
    </row>
    <row r="4866" ht="15">
      <c r="D4866" s="85"/>
    </row>
    <row r="4867" ht="15">
      <c r="D4867" s="85"/>
    </row>
    <row r="4868" ht="15">
      <c r="D4868" s="85"/>
    </row>
    <row r="4869" ht="15">
      <c r="D4869" s="85"/>
    </row>
    <row r="4870" ht="15">
      <c r="D4870" s="85"/>
    </row>
    <row r="4871" ht="15">
      <c r="D4871" s="85"/>
    </row>
    <row r="4872" ht="15">
      <c r="D4872" s="85"/>
    </row>
    <row r="4873" ht="15">
      <c r="D4873" s="85"/>
    </row>
    <row r="4874" ht="15">
      <c r="D4874" s="85"/>
    </row>
    <row r="4875" ht="15">
      <c r="D4875" s="85"/>
    </row>
    <row r="4876" ht="15">
      <c r="D4876" s="85"/>
    </row>
    <row r="4877" ht="15">
      <c r="D4877" s="85"/>
    </row>
    <row r="4878" ht="15">
      <c r="D4878" s="85"/>
    </row>
    <row r="4879" ht="15">
      <c r="D4879" s="85"/>
    </row>
    <row r="4880" ht="15">
      <c r="D4880" s="85"/>
    </row>
    <row r="4881" ht="15">
      <c r="D4881" s="85"/>
    </row>
    <row r="4882" ht="15">
      <c r="D4882" s="85"/>
    </row>
    <row r="4883" ht="15">
      <c r="D4883" s="85"/>
    </row>
    <row r="4884" ht="15">
      <c r="D4884" s="85"/>
    </row>
    <row r="4885" ht="15">
      <c r="D4885" s="85"/>
    </row>
    <row r="4886" ht="15">
      <c r="D4886" s="85"/>
    </row>
    <row r="4887" ht="15">
      <c r="D4887" s="85"/>
    </row>
    <row r="4888" ht="15">
      <c r="D4888" s="85"/>
    </row>
    <row r="4889" ht="15">
      <c r="D4889" s="85"/>
    </row>
    <row r="4890" ht="15">
      <c r="D4890" s="85"/>
    </row>
    <row r="4891" ht="15">
      <c r="D4891" s="85"/>
    </row>
    <row r="4892" ht="15">
      <c r="D4892" s="85"/>
    </row>
    <row r="4893" ht="15">
      <c r="D4893" s="85"/>
    </row>
    <row r="4894" ht="15">
      <c r="D4894" s="85"/>
    </row>
    <row r="4895" ht="15">
      <c r="D4895" s="85"/>
    </row>
    <row r="4896" ht="15">
      <c r="D4896" s="85"/>
    </row>
    <row r="4897" ht="15">
      <c r="D4897" s="85"/>
    </row>
    <row r="4898" ht="15">
      <c r="D4898" s="85"/>
    </row>
    <row r="4899" ht="15">
      <c r="D4899" s="85"/>
    </row>
    <row r="4900" ht="15">
      <c r="D4900" s="85"/>
    </row>
    <row r="4901" ht="15">
      <c r="D4901" s="85"/>
    </row>
    <row r="4902" ht="15">
      <c r="D4902" s="85"/>
    </row>
    <row r="4903" ht="15">
      <c r="D4903" s="85"/>
    </row>
    <row r="4904" ht="15">
      <c r="D4904" s="85"/>
    </row>
    <row r="4905" ht="15">
      <c r="D4905" s="85"/>
    </row>
    <row r="4906" ht="15">
      <c r="D4906" s="85"/>
    </row>
    <row r="4907" ht="15">
      <c r="D4907" s="85"/>
    </row>
    <row r="4908" ht="15">
      <c r="D4908" s="85"/>
    </row>
    <row r="4909" ht="15">
      <c r="D4909" s="85"/>
    </row>
    <row r="4910" ht="15">
      <c r="D4910" s="85"/>
    </row>
    <row r="4911" ht="15">
      <c r="D4911" s="85"/>
    </row>
    <row r="4912" ht="15">
      <c r="D4912" s="85"/>
    </row>
    <row r="4913" ht="15">
      <c r="D4913" s="85"/>
    </row>
    <row r="4914" ht="15">
      <c r="D4914" s="85"/>
    </row>
    <row r="4915" ht="15">
      <c r="D4915" s="85"/>
    </row>
    <row r="4916" ht="15">
      <c r="D4916" s="85"/>
    </row>
    <row r="4917" ht="15">
      <c r="D4917" s="85"/>
    </row>
    <row r="4918" ht="15">
      <c r="D4918" s="85"/>
    </row>
    <row r="4919" ht="15">
      <c r="D4919" s="85"/>
    </row>
    <row r="4920" ht="15">
      <c r="D4920" s="85"/>
    </row>
    <row r="4921" ht="15">
      <c r="D4921" s="85"/>
    </row>
    <row r="4922" ht="15">
      <c r="D4922" s="85"/>
    </row>
    <row r="4923" ht="15">
      <c r="D4923" s="85"/>
    </row>
    <row r="4924" ht="15">
      <c r="D4924" s="85"/>
    </row>
    <row r="4925" ht="15">
      <c r="D4925" s="85"/>
    </row>
    <row r="4926" ht="15">
      <c r="D4926" s="85"/>
    </row>
    <row r="4927" ht="15">
      <c r="D4927" s="85"/>
    </row>
    <row r="4928" ht="15">
      <c r="D4928" s="85"/>
    </row>
    <row r="4929" ht="15">
      <c r="D4929" s="85"/>
    </row>
    <row r="4930" ht="15">
      <c r="D4930" s="85"/>
    </row>
    <row r="4931" ht="15">
      <c r="D4931" s="85"/>
    </row>
    <row r="4932" ht="15">
      <c r="D4932" s="85"/>
    </row>
    <row r="4933" ht="15">
      <c r="D4933" s="85"/>
    </row>
    <row r="4934" ht="15">
      <c r="D4934" s="85"/>
    </row>
    <row r="4935" ht="15">
      <c r="D4935" s="85"/>
    </row>
    <row r="4936" ht="15">
      <c r="D4936" s="85"/>
    </row>
    <row r="4937" ht="15">
      <c r="D4937" s="85"/>
    </row>
    <row r="4938" ht="15">
      <c r="D4938" s="85"/>
    </row>
    <row r="4939" ht="15">
      <c r="D4939" s="85"/>
    </row>
    <row r="4940" ht="15">
      <c r="D4940" s="85"/>
    </row>
    <row r="4941" ht="15">
      <c r="D4941" s="85"/>
    </row>
    <row r="4942" ht="15">
      <c r="D4942" s="85"/>
    </row>
    <row r="4943" ht="15">
      <c r="D4943" s="85"/>
    </row>
    <row r="4944" ht="15">
      <c r="D4944" s="85"/>
    </row>
    <row r="4945" ht="15">
      <c r="D4945" s="85"/>
    </row>
    <row r="4946" ht="15">
      <c r="D4946" s="85"/>
    </row>
    <row r="4947" ht="15">
      <c r="D4947" s="85"/>
    </row>
    <row r="4948" ht="15">
      <c r="D4948" s="85"/>
    </row>
  </sheetData>
  <sheetProtection algorithmName="SHA-512" hashValue="3ig+vGOJ+ZXdwjq8q6EwCwYngdKvFQ2Ov6AzyUF+ICAcY9YhExoB0omCMMcXxSmeVWwxe0IH/yfPs2C39ZjFNQ==" saltValue="qsWKYPC/nXzfszwmA4rNcQ==" spinCount="100000" sheet="1" objects="1" scenarios="1" selectLockedCells="1"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98200-1C73-4907-9530-C8D62768D17F}">
  <dimension ref="A1:BH4442"/>
  <sheetViews>
    <sheetView workbookViewId="0" topLeftCell="A1">
      <selection activeCell="F11" sqref="F11"/>
    </sheetView>
  </sheetViews>
  <sheetFormatPr defaultColWidth="9.140625" defaultRowHeight="15" outlineLevelRow="1"/>
  <cols>
    <col min="1" max="1" width="3.421875" style="0" customWidth="1"/>
    <col min="2" max="2" width="12.57421875" style="116" customWidth="1"/>
    <col min="3" max="3" width="63.28125" style="116" customWidth="1"/>
    <col min="4" max="4" width="4.8515625" style="0" customWidth="1"/>
    <col min="5" max="5" width="10.57421875" style="0" customWidth="1"/>
    <col min="6" max="6" width="9.8515625" style="0" customWidth="1"/>
    <col min="7" max="7" width="12.7109375" style="0" customWidth="1"/>
    <col min="8" max="17" width="9.140625" style="0" hidden="1" customWidth="1"/>
    <col min="18" max="18" width="6.8515625" style="0" customWidth="1"/>
    <col min="20" max="24" width="9.140625" style="0" hidden="1" customWidth="1"/>
    <col min="29" max="29" width="9.140625" style="0" hidden="1" customWidth="1"/>
    <col min="31" max="41" width="9.140625" style="0" hidden="1" customWidth="1"/>
    <col min="53" max="53" width="98.7109375" style="0" customWidth="1"/>
  </cols>
  <sheetData>
    <row r="1" spans="1:33" ht="15.75">
      <c r="A1" s="365" t="s">
        <v>117</v>
      </c>
      <c r="B1" s="365"/>
      <c r="C1" s="365"/>
      <c r="D1" s="365"/>
      <c r="E1" s="365"/>
      <c r="F1" s="365"/>
      <c r="G1" s="365"/>
      <c r="AG1" t="s">
        <v>118</v>
      </c>
    </row>
    <row r="2" spans="1:33" ht="15">
      <c r="A2" s="114" t="s">
        <v>119</v>
      </c>
      <c r="B2" s="115" t="s">
        <v>5</v>
      </c>
      <c r="C2" s="353" t="s">
        <v>6</v>
      </c>
      <c r="D2" s="354"/>
      <c r="E2" s="354"/>
      <c r="F2" s="354"/>
      <c r="G2" s="355"/>
      <c r="AG2" t="s">
        <v>120</v>
      </c>
    </row>
    <row r="3" spans="1:33" ht="15">
      <c r="A3" s="114" t="s">
        <v>121</v>
      </c>
      <c r="B3" s="115" t="s">
        <v>50</v>
      </c>
      <c r="C3" s="353" t="s">
        <v>51</v>
      </c>
      <c r="D3" s="354"/>
      <c r="E3" s="354"/>
      <c r="F3" s="354"/>
      <c r="G3" s="355"/>
      <c r="AC3" s="116" t="s">
        <v>120</v>
      </c>
      <c r="AG3" t="s">
        <v>122</v>
      </c>
    </row>
    <row r="4" spans="1:33" ht="15">
      <c r="A4" s="117" t="s">
        <v>123</v>
      </c>
      <c r="B4" s="118" t="s">
        <v>52</v>
      </c>
      <c r="C4" s="366" t="s">
        <v>25</v>
      </c>
      <c r="D4" s="357"/>
      <c r="E4" s="357"/>
      <c r="F4" s="357"/>
      <c r="G4" s="358"/>
      <c r="AG4" t="s">
        <v>124</v>
      </c>
    </row>
    <row r="5" ht="15">
      <c r="D5" s="85"/>
    </row>
    <row r="6" spans="1:24" ht="60">
      <c r="A6" s="119" t="s">
        <v>125</v>
      </c>
      <c r="B6" s="120" t="s">
        <v>126</v>
      </c>
      <c r="C6" s="120" t="s">
        <v>127</v>
      </c>
      <c r="D6" s="121" t="s">
        <v>128</v>
      </c>
      <c r="E6" s="119" t="s">
        <v>129</v>
      </c>
      <c r="F6" s="122" t="s">
        <v>130</v>
      </c>
      <c r="G6" s="119" t="s">
        <v>20</v>
      </c>
      <c r="H6" s="123" t="s">
        <v>131</v>
      </c>
      <c r="I6" s="123" t="s">
        <v>132</v>
      </c>
      <c r="J6" s="123" t="s">
        <v>133</v>
      </c>
      <c r="K6" s="123" t="s">
        <v>134</v>
      </c>
      <c r="L6" s="123" t="s">
        <v>135</v>
      </c>
      <c r="M6" s="123" t="s">
        <v>136</v>
      </c>
      <c r="N6" s="123" t="s">
        <v>137</v>
      </c>
      <c r="O6" s="123" t="s">
        <v>138</v>
      </c>
      <c r="P6" s="123" t="s">
        <v>139</v>
      </c>
      <c r="Q6" s="123" t="s">
        <v>140</v>
      </c>
      <c r="R6" s="123" t="s">
        <v>141</v>
      </c>
      <c r="S6" s="123" t="s">
        <v>142</v>
      </c>
      <c r="T6" s="123" t="s">
        <v>143</v>
      </c>
      <c r="U6" s="123" t="s">
        <v>144</v>
      </c>
      <c r="V6" s="123" t="s">
        <v>145</v>
      </c>
      <c r="W6" s="123" t="s">
        <v>146</v>
      </c>
      <c r="X6" s="123" t="s">
        <v>147</v>
      </c>
    </row>
    <row r="7" spans="1:24" ht="15">
      <c r="A7" s="124"/>
      <c r="B7" s="125"/>
      <c r="C7" s="125"/>
      <c r="D7" s="126"/>
      <c r="E7" s="12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</row>
    <row r="8" spans="1:33" ht="15">
      <c r="A8" s="203" t="s">
        <v>148</v>
      </c>
      <c r="B8" s="204" t="s">
        <v>1079</v>
      </c>
      <c r="C8" s="205" t="s">
        <v>1080</v>
      </c>
      <c r="D8" s="206"/>
      <c r="E8" s="207"/>
      <c r="F8" s="208"/>
      <c r="G8" s="208">
        <f>SUMIF(AG9:AG18,"&lt;&gt;NOR",G9:G18)</f>
        <v>0</v>
      </c>
      <c r="H8" s="208"/>
      <c r="I8" s="208">
        <f>SUM(I9:I18)</f>
        <v>0</v>
      </c>
      <c r="J8" s="208"/>
      <c r="K8" s="208">
        <f>SUM(K9:K18)</f>
        <v>0</v>
      </c>
      <c r="L8" s="208"/>
      <c r="M8" s="208">
        <f>SUM(M9:M18)</f>
        <v>0</v>
      </c>
      <c r="N8" s="208"/>
      <c r="O8" s="208">
        <f>SUM(O9:O18)</f>
        <v>0</v>
      </c>
      <c r="P8" s="208"/>
      <c r="Q8" s="208">
        <f>SUM(Q9:Q18)</f>
        <v>0</v>
      </c>
      <c r="R8" s="208"/>
      <c r="S8" s="208"/>
      <c r="T8" s="209"/>
      <c r="U8" s="210"/>
      <c r="V8" s="210">
        <f>SUM(V9:V18)</f>
        <v>0</v>
      </c>
      <c r="W8" s="210"/>
      <c r="X8" s="210"/>
      <c r="AG8" t="s">
        <v>149</v>
      </c>
    </row>
    <row r="9" spans="1:60" ht="15" outlineLevel="1">
      <c r="A9" s="211">
        <v>121</v>
      </c>
      <c r="B9" s="212" t="s">
        <v>716</v>
      </c>
      <c r="C9" s="213" t="s">
        <v>717</v>
      </c>
      <c r="D9" s="214" t="s">
        <v>718</v>
      </c>
      <c r="E9" s="215">
        <v>1</v>
      </c>
      <c r="F9" s="216"/>
      <c r="G9" s="217">
        <f>ROUND(E9*F9,2)</f>
        <v>0</v>
      </c>
      <c r="H9" s="216"/>
      <c r="I9" s="217">
        <f>ROUND(E9*H9,2)</f>
        <v>0</v>
      </c>
      <c r="J9" s="216"/>
      <c r="K9" s="217">
        <f>ROUND(E9*J9,2)</f>
        <v>0</v>
      </c>
      <c r="L9" s="217">
        <v>21</v>
      </c>
      <c r="M9" s="217">
        <f>G9*(1+L9/100)</f>
        <v>0</v>
      </c>
      <c r="N9" s="217">
        <v>0</v>
      </c>
      <c r="O9" s="217">
        <f>ROUND(E9*N9,2)</f>
        <v>0</v>
      </c>
      <c r="P9" s="217">
        <v>0</v>
      </c>
      <c r="Q9" s="217">
        <f>ROUND(E9*P9,2)</f>
        <v>0</v>
      </c>
      <c r="R9" s="217"/>
      <c r="S9" s="217" t="s">
        <v>154</v>
      </c>
      <c r="T9" s="218" t="s">
        <v>547</v>
      </c>
      <c r="U9" s="219">
        <v>0</v>
      </c>
      <c r="V9" s="219">
        <f>ROUND(E9*U9,2)</f>
        <v>0</v>
      </c>
      <c r="W9" s="219"/>
      <c r="X9" s="219" t="s">
        <v>719</v>
      </c>
      <c r="Y9" s="220"/>
      <c r="Z9" s="220"/>
      <c r="AA9" s="220"/>
      <c r="AB9" s="220"/>
      <c r="AC9" s="220"/>
      <c r="AD9" s="220"/>
      <c r="AE9" s="220"/>
      <c r="AF9" s="220"/>
      <c r="AG9" s="220" t="s">
        <v>720</v>
      </c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</row>
    <row r="10" spans="1:60" ht="15" outlineLevel="1">
      <c r="A10" s="221"/>
      <c r="B10" s="222"/>
      <c r="C10" s="359" t="s">
        <v>721</v>
      </c>
      <c r="D10" s="360"/>
      <c r="E10" s="360"/>
      <c r="F10" s="360"/>
      <c r="G10" s="360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20"/>
      <c r="Z10" s="220"/>
      <c r="AA10" s="220"/>
      <c r="AB10" s="220"/>
      <c r="AC10" s="220"/>
      <c r="AD10" s="220"/>
      <c r="AE10" s="220"/>
      <c r="AF10" s="220"/>
      <c r="AG10" s="220" t="s">
        <v>195</v>
      </c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</row>
    <row r="11" spans="1:60" ht="15" outlineLevel="1">
      <c r="A11" s="211">
        <v>122</v>
      </c>
      <c r="B11" s="212" t="s">
        <v>722</v>
      </c>
      <c r="C11" s="213" t="s">
        <v>723</v>
      </c>
      <c r="D11" s="214" t="s">
        <v>718</v>
      </c>
      <c r="E11" s="215">
        <v>1</v>
      </c>
      <c r="F11" s="216"/>
      <c r="G11" s="217">
        <f>ROUND(E11*F11,2)</f>
        <v>0</v>
      </c>
      <c r="H11" s="216"/>
      <c r="I11" s="217">
        <f>ROUND(E11*H11,2)</f>
        <v>0</v>
      </c>
      <c r="J11" s="216"/>
      <c r="K11" s="217">
        <f>ROUND(E11*J11,2)</f>
        <v>0</v>
      </c>
      <c r="L11" s="217">
        <v>21</v>
      </c>
      <c r="M11" s="217">
        <f>G11*(1+L11/100)</f>
        <v>0</v>
      </c>
      <c r="N11" s="217">
        <v>0</v>
      </c>
      <c r="O11" s="217">
        <f>ROUND(E11*N11,2)</f>
        <v>0</v>
      </c>
      <c r="P11" s="217">
        <v>0</v>
      </c>
      <c r="Q11" s="217">
        <f>ROUND(E11*P11,2)</f>
        <v>0</v>
      </c>
      <c r="R11" s="217"/>
      <c r="S11" s="217" t="s">
        <v>154</v>
      </c>
      <c r="T11" s="218" t="s">
        <v>547</v>
      </c>
      <c r="U11" s="219">
        <v>0</v>
      </c>
      <c r="V11" s="219">
        <f>ROUND(E11*U11,2)</f>
        <v>0</v>
      </c>
      <c r="W11" s="219"/>
      <c r="X11" s="219" t="s">
        <v>719</v>
      </c>
      <c r="Y11" s="220"/>
      <c r="Z11" s="220"/>
      <c r="AA11" s="220"/>
      <c r="AB11" s="220"/>
      <c r="AC11" s="220"/>
      <c r="AD11" s="220"/>
      <c r="AE11" s="220"/>
      <c r="AF11" s="220"/>
      <c r="AG11" s="220" t="s">
        <v>724</v>
      </c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</row>
    <row r="12" spans="1:60" ht="34.5" outlineLevel="1">
      <c r="A12" s="221"/>
      <c r="B12" s="222"/>
      <c r="C12" s="359" t="s">
        <v>725</v>
      </c>
      <c r="D12" s="360"/>
      <c r="E12" s="360"/>
      <c r="F12" s="360"/>
      <c r="G12" s="360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20"/>
      <c r="Z12" s="220"/>
      <c r="AA12" s="220"/>
      <c r="AB12" s="220"/>
      <c r="AC12" s="220"/>
      <c r="AD12" s="220"/>
      <c r="AE12" s="220"/>
      <c r="AF12" s="220"/>
      <c r="AG12" s="220" t="s">
        <v>195</v>
      </c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7" t="str">
        <f>C12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2" s="220"/>
      <c r="BC12" s="220"/>
      <c r="BD12" s="220"/>
      <c r="BE12" s="220"/>
      <c r="BF12" s="220"/>
      <c r="BG12" s="220"/>
      <c r="BH12" s="220"/>
    </row>
    <row r="13" spans="1:60" ht="15" outlineLevel="1">
      <c r="A13" s="211">
        <v>123</v>
      </c>
      <c r="B13" s="212" t="s">
        <v>726</v>
      </c>
      <c r="C13" s="213" t="s">
        <v>727</v>
      </c>
      <c r="D13" s="214" t="s">
        <v>718</v>
      </c>
      <c r="E13" s="215">
        <v>1</v>
      </c>
      <c r="F13" s="216"/>
      <c r="G13" s="217">
        <f>ROUND(E13*F13,2)</f>
        <v>0</v>
      </c>
      <c r="H13" s="216"/>
      <c r="I13" s="217">
        <f>ROUND(E13*H13,2)</f>
        <v>0</v>
      </c>
      <c r="J13" s="216"/>
      <c r="K13" s="217">
        <f>ROUND(E13*J13,2)</f>
        <v>0</v>
      </c>
      <c r="L13" s="217">
        <v>21</v>
      </c>
      <c r="M13" s="217">
        <f>G13*(1+L13/100)</f>
        <v>0</v>
      </c>
      <c r="N13" s="217">
        <v>0</v>
      </c>
      <c r="O13" s="217">
        <f>ROUND(E13*N13,2)</f>
        <v>0</v>
      </c>
      <c r="P13" s="217">
        <v>0</v>
      </c>
      <c r="Q13" s="217">
        <f>ROUND(E13*P13,2)</f>
        <v>0</v>
      </c>
      <c r="R13" s="217"/>
      <c r="S13" s="217" t="s">
        <v>154</v>
      </c>
      <c r="T13" s="218" t="s">
        <v>547</v>
      </c>
      <c r="U13" s="219">
        <v>0</v>
      </c>
      <c r="V13" s="219">
        <f>ROUND(E13*U13,2)</f>
        <v>0</v>
      </c>
      <c r="W13" s="219"/>
      <c r="X13" s="219" t="s">
        <v>719</v>
      </c>
      <c r="Y13" s="220"/>
      <c r="Z13" s="220"/>
      <c r="AA13" s="220"/>
      <c r="AB13" s="220"/>
      <c r="AC13" s="220"/>
      <c r="AD13" s="220"/>
      <c r="AE13" s="220"/>
      <c r="AF13" s="220"/>
      <c r="AG13" s="220" t="s">
        <v>724</v>
      </c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</row>
    <row r="14" spans="1:60" ht="23.25" outlineLevel="1">
      <c r="A14" s="221"/>
      <c r="B14" s="222"/>
      <c r="C14" s="359" t="s">
        <v>728</v>
      </c>
      <c r="D14" s="360"/>
      <c r="E14" s="360"/>
      <c r="F14" s="360"/>
      <c r="G14" s="360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20"/>
      <c r="Z14" s="220"/>
      <c r="AA14" s="220"/>
      <c r="AB14" s="220"/>
      <c r="AC14" s="220"/>
      <c r="AD14" s="220"/>
      <c r="AE14" s="220"/>
      <c r="AF14" s="220"/>
      <c r="AG14" s="220" t="s">
        <v>195</v>
      </c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7" t="str">
        <f>C14</f>
        <v>Náklady na ztížené podmínky provádění tam, kde se vyskytují omezující vlivy konkrétního prostředí, které mají prokazatelný vliv na provádění stavebních prací, Jedná se zejména o náklady související s extrémními podmínkami místa provádění.</v>
      </c>
      <c r="BB14" s="220"/>
      <c r="BC14" s="220"/>
      <c r="BD14" s="220"/>
      <c r="BE14" s="220"/>
      <c r="BF14" s="220"/>
      <c r="BG14" s="220"/>
      <c r="BH14" s="220"/>
    </row>
    <row r="15" spans="1:60" ht="15" outlineLevel="1">
      <c r="A15" s="211">
        <v>124</v>
      </c>
      <c r="B15" s="212" t="s">
        <v>729</v>
      </c>
      <c r="C15" s="213" t="s">
        <v>730</v>
      </c>
      <c r="D15" s="214" t="s">
        <v>718</v>
      </c>
      <c r="E15" s="215">
        <v>1</v>
      </c>
      <c r="F15" s="216"/>
      <c r="G15" s="217">
        <f>ROUND(E15*F15,2)</f>
        <v>0</v>
      </c>
      <c r="H15" s="216"/>
      <c r="I15" s="217">
        <f>ROUND(E15*H15,2)</f>
        <v>0</v>
      </c>
      <c r="J15" s="216"/>
      <c r="K15" s="217">
        <f>ROUND(E15*J15,2)</f>
        <v>0</v>
      </c>
      <c r="L15" s="217">
        <v>21</v>
      </c>
      <c r="M15" s="217">
        <f>G15*(1+L15/100)</f>
        <v>0</v>
      </c>
      <c r="N15" s="217">
        <v>0</v>
      </c>
      <c r="O15" s="217">
        <f>ROUND(E15*N15,2)</f>
        <v>0</v>
      </c>
      <c r="P15" s="217">
        <v>0</v>
      </c>
      <c r="Q15" s="217">
        <f>ROUND(E15*P15,2)</f>
        <v>0</v>
      </c>
      <c r="R15" s="217"/>
      <c r="S15" s="217" t="s">
        <v>154</v>
      </c>
      <c r="T15" s="218" t="s">
        <v>547</v>
      </c>
      <c r="U15" s="219">
        <v>0</v>
      </c>
      <c r="V15" s="219">
        <f>ROUND(E15*U15,2)</f>
        <v>0</v>
      </c>
      <c r="W15" s="219"/>
      <c r="X15" s="219" t="s">
        <v>719</v>
      </c>
      <c r="Y15" s="220"/>
      <c r="Z15" s="220"/>
      <c r="AA15" s="220"/>
      <c r="AB15" s="220"/>
      <c r="AC15" s="220"/>
      <c r="AD15" s="220"/>
      <c r="AE15" s="220"/>
      <c r="AF15" s="220"/>
      <c r="AG15" s="220" t="s">
        <v>720</v>
      </c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</row>
    <row r="16" spans="1:60" ht="15" outlineLevel="1">
      <c r="A16" s="221"/>
      <c r="B16" s="222"/>
      <c r="C16" s="359" t="s">
        <v>731</v>
      </c>
      <c r="D16" s="360"/>
      <c r="E16" s="360"/>
      <c r="F16" s="360"/>
      <c r="G16" s="360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20"/>
      <c r="Z16" s="220"/>
      <c r="AA16" s="220"/>
      <c r="AB16" s="220"/>
      <c r="AC16" s="220"/>
      <c r="AD16" s="220"/>
      <c r="AE16" s="220"/>
      <c r="AF16" s="220"/>
      <c r="AG16" s="220" t="s">
        <v>195</v>
      </c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</row>
    <row r="17" spans="1:60" ht="15" outlineLevel="1">
      <c r="A17" s="211">
        <v>125</v>
      </c>
      <c r="B17" s="212" t="s">
        <v>732</v>
      </c>
      <c r="C17" s="213" t="s">
        <v>733</v>
      </c>
      <c r="D17" s="214" t="s">
        <v>718</v>
      </c>
      <c r="E17" s="215">
        <v>1</v>
      </c>
      <c r="F17" s="216"/>
      <c r="G17" s="217">
        <f>ROUND(E17*F17,2)</f>
        <v>0</v>
      </c>
      <c r="H17" s="216"/>
      <c r="I17" s="217">
        <f>ROUND(E17*H17,2)</f>
        <v>0</v>
      </c>
      <c r="J17" s="216"/>
      <c r="K17" s="217">
        <f>ROUND(E17*J17,2)</f>
        <v>0</v>
      </c>
      <c r="L17" s="217">
        <v>21</v>
      </c>
      <c r="M17" s="217">
        <f>G17*(1+L17/100)</f>
        <v>0</v>
      </c>
      <c r="N17" s="217">
        <v>0</v>
      </c>
      <c r="O17" s="217">
        <f>ROUND(E17*N17,2)</f>
        <v>0</v>
      </c>
      <c r="P17" s="217">
        <v>0</v>
      </c>
      <c r="Q17" s="217">
        <f>ROUND(E17*P17,2)</f>
        <v>0</v>
      </c>
      <c r="R17" s="217"/>
      <c r="S17" s="217" t="s">
        <v>154</v>
      </c>
      <c r="T17" s="218" t="s">
        <v>547</v>
      </c>
      <c r="U17" s="219">
        <v>0</v>
      </c>
      <c r="V17" s="219">
        <f>ROUND(E17*U17,2)</f>
        <v>0</v>
      </c>
      <c r="W17" s="219"/>
      <c r="X17" s="219" t="s">
        <v>719</v>
      </c>
      <c r="Y17" s="220"/>
      <c r="Z17" s="220"/>
      <c r="AA17" s="220"/>
      <c r="AB17" s="220"/>
      <c r="AC17" s="220"/>
      <c r="AD17" s="220"/>
      <c r="AE17" s="220"/>
      <c r="AF17" s="220"/>
      <c r="AG17" s="220" t="s">
        <v>734</v>
      </c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</row>
    <row r="18" spans="1:60" ht="15" outlineLevel="1">
      <c r="A18" s="221"/>
      <c r="B18" s="222"/>
      <c r="C18" s="359" t="s">
        <v>735</v>
      </c>
      <c r="D18" s="360"/>
      <c r="E18" s="360"/>
      <c r="F18" s="360"/>
      <c r="G18" s="360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20"/>
      <c r="Z18" s="220"/>
      <c r="AA18" s="220"/>
      <c r="AB18" s="220"/>
      <c r="AC18" s="220"/>
      <c r="AD18" s="220"/>
      <c r="AE18" s="220"/>
      <c r="AF18" s="220"/>
      <c r="AG18" s="220" t="s">
        <v>195</v>
      </c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7" t="str">
        <f>C18</f>
        <v>Náklady zhotovitele, které vzniknou v souvislosti s povinnostmi zhotovitele při předání a převzetí díla.</v>
      </c>
      <c r="BB18" s="220"/>
      <c r="BC18" s="220"/>
      <c r="BD18" s="220"/>
      <c r="BE18" s="220"/>
      <c r="BF18" s="220"/>
      <c r="BG18" s="220"/>
      <c r="BH18" s="220"/>
    </row>
    <row r="19" spans="1:33" ht="15">
      <c r="A19" s="124"/>
      <c r="B19" s="125"/>
      <c r="C19" s="162"/>
      <c r="D19" s="126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AE19">
        <v>15</v>
      </c>
      <c r="AF19">
        <v>21</v>
      </c>
      <c r="AG19" t="s">
        <v>135</v>
      </c>
    </row>
    <row r="20" spans="1:33" ht="15">
      <c r="A20" s="228"/>
      <c r="B20" s="229" t="s">
        <v>20</v>
      </c>
      <c r="C20" s="230"/>
      <c r="D20" s="231"/>
      <c r="E20" s="232"/>
      <c r="F20" s="232"/>
      <c r="G20" s="233">
        <f>G8</f>
        <v>0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AE20">
        <f>SUMIF(L7:L18,AE19,G7:G18)</f>
        <v>0</v>
      </c>
      <c r="AF20">
        <f>SUMIF(L7:L18,AF19,G7:G18)</f>
        <v>0</v>
      </c>
      <c r="AG20" t="s">
        <v>736</v>
      </c>
    </row>
    <row r="21" spans="3:33" ht="15">
      <c r="C21" s="164"/>
      <c r="D21" s="85"/>
      <c r="AG21" t="s">
        <v>737</v>
      </c>
    </row>
    <row r="22" ht="15">
      <c r="D22" s="85"/>
    </row>
    <row r="23" ht="15">
      <c r="D23" s="85"/>
    </row>
    <row r="24" ht="15">
      <c r="D24" s="85"/>
    </row>
    <row r="25" ht="15">
      <c r="D25" s="85"/>
    </row>
    <row r="26" ht="15">
      <c r="D26" s="85"/>
    </row>
    <row r="27" ht="15">
      <c r="D27" s="85"/>
    </row>
    <row r="28" ht="15">
      <c r="D28" s="85"/>
    </row>
    <row r="29" ht="15">
      <c r="D29" s="85"/>
    </row>
    <row r="30" ht="15">
      <c r="D30" s="85"/>
    </row>
    <row r="31" ht="15">
      <c r="D31" s="85"/>
    </row>
    <row r="32" ht="15">
      <c r="D32" s="85"/>
    </row>
    <row r="33" ht="15">
      <c r="D33" s="85"/>
    </row>
    <row r="34" ht="15">
      <c r="D34" s="85"/>
    </row>
    <row r="35" ht="15">
      <c r="D35" s="85"/>
    </row>
    <row r="36" ht="15">
      <c r="D36" s="85"/>
    </row>
    <row r="37" ht="15">
      <c r="D37" s="85"/>
    </row>
    <row r="38" ht="15">
      <c r="D38" s="85"/>
    </row>
    <row r="39" ht="15">
      <c r="D39" s="85"/>
    </row>
    <row r="40" ht="15">
      <c r="D40" s="85"/>
    </row>
    <row r="41" ht="15">
      <c r="D41" s="85"/>
    </row>
    <row r="42" ht="15">
      <c r="D42" s="85"/>
    </row>
    <row r="43" ht="15">
      <c r="D43" s="85"/>
    </row>
    <row r="44" ht="15">
      <c r="D44" s="85"/>
    </row>
    <row r="45" ht="15">
      <c r="D45" s="85"/>
    </row>
    <row r="46" ht="15">
      <c r="D46" s="85"/>
    </row>
    <row r="47" ht="15">
      <c r="D47" s="85"/>
    </row>
    <row r="48" ht="15">
      <c r="D48" s="85"/>
    </row>
    <row r="49" ht="15">
      <c r="D49" s="85"/>
    </row>
    <row r="50" ht="15">
      <c r="D50" s="85"/>
    </row>
    <row r="51" ht="15">
      <c r="D51" s="85"/>
    </row>
    <row r="52" ht="15">
      <c r="D52" s="85"/>
    </row>
    <row r="53" ht="15">
      <c r="D53" s="85"/>
    </row>
    <row r="54" ht="15">
      <c r="D54" s="85"/>
    </row>
    <row r="55" ht="15">
      <c r="D55" s="85"/>
    </row>
    <row r="56" ht="15">
      <c r="D56" s="85"/>
    </row>
    <row r="57" ht="15">
      <c r="D57" s="85"/>
    </row>
    <row r="58" ht="15">
      <c r="D58" s="85"/>
    </row>
    <row r="59" ht="15">
      <c r="D59" s="85"/>
    </row>
    <row r="60" ht="15">
      <c r="D60" s="85"/>
    </row>
    <row r="61" ht="15">
      <c r="D61" s="85"/>
    </row>
    <row r="62" ht="15">
      <c r="D62" s="85"/>
    </row>
    <row r="63" ht="15">
      <c r="D63" s="85"/>
    </row>
    <row r="64" ht="15">
      <c r="D64" s="85"/>
    </row>
    <row r="65" ht="15">
      <c r="D65" s="85"/>
    </row>
    <row r="66" ht="15">
      <c r="D66" s="85"/>
    </row>
    <row r="67" ht="15">
      <c r="D67" s="85"/>
    </row>
    <row r="68" ht="15">
      <c r="D68" s="85"/>
    </row>
    <row r="69" ht="15">
      <c r="D69" s="85"/>
    </row>
    <row r="70" ht="15">
      <c r="D70" s="85"/>
    </row>
    <row r="71" ht="15">
      <c r="D71" s="85"/>
    </row>
    <row r="72" ht="15">
      <c r="D72" s="85"/>
    </row>
    <row r="73" ht="15">
      <c r="D73" s="85"/>
    </row>
    <row r="74" ht="15">
      <c r="D74" s="85"/>
    </row>
    <row r="75" ht="15">
      <c r="D75" s="85"/>
    </row>
    <row r="76" ht="15">
      <c r="D76" s="85"/>
    </row>
    <row r="77" ht="15">
      <c r="D77" s="85"/>
    </row>
    <row r="78" ht="15">
      <c r="D78" s="85"/>
    </row>
    <row r="79" ht="15">
      <c r="D79" s="85"/>
    </row>
    <row r="80" ht="15">
      <c r="D80" s="85"/>
    </row>
    <row r="81" ht="15">
      <c r="D81" s="85"/>
    </row>
    <row r="82" ht="15">
      <c r="D82" s="85"/>
    </row>
    <row r="83" ht="15">
      <c r="D83" s="85"/>
    </row>
    <row r="84" ht="15">
      <c r="D84" s="85"/>
    </row>
    <row r="85" ht="15">
      <c r="D85" s="85"/>
    </row>
    <row r="86" ht="15">
      <c r="D86" s="85"/>
    </row>
    <row r="87" ht="15">
      <c r="D87" s="85"/>
    </row>
    <row r="88" ht="15">
      <c r="D88" s="85"/>
    </row>
    <row r="89" ht="15">
      <c r="D89" s="85"/>
    </row>
    <row r="90" ht="15">
      <c r="D90" s="85"/>
    </row>
    <row r="91" ht="15">
      <c r="D91" s="85"/>
    </row>
    <row r="92" ht="15">
      <c r="D92" s="85"/>
    </row>
    <row r="93" ht="15">
      <c r="D93" s="85"/>
    </row>
    <row r="94" ht="15">
      <c r="D94" s="85"/>
    </row>
    <row r="95" ht="15">
      <c r="D95" s="85"/>
    </row>
    <row r="96" ht="15">
      <c r="D96" s="85"/>
    </row>
    <row r="97" ht="15">
      <c r="D97" s="85"/>
    </row>
    <row r="98" ht="15">
      <c r="D98" s="85"/>
    </row>
    <row r="99" ht="15">
      <c r="D99" s="85"/>
    </row>
    <row r="100" ht="15">
      <c r="D100" s="85"/>
    </row>
    <row r="101" ht="15">
      <c r="D101" s="85"/>
    </row>
    <row r="102" ht="15">
      <c r="D102" s="85"/>
    </row>
    <row r="103" ht="15">
      <c r="D103" s="85"/>
    </row>
    <row r="104" ht="15">
      <c r="D104" s="85"/>
    </row>
    <row r="105" ht="15">
      <c r="D105" s="85"/>
    </row>
    <row r="106" ht="15">
      <c r="D106" s="85"/>
    </row>
    <row r="107" ht="15">
      <c r="D107" s="85"/>
    </row>
    <row r="108" ht="15">
      <c r="D108" s="85"/>
    </row>
    <row r="109" ht="15">
      <c r="D109" s="85"/>
    </row>
    <row r="110" ht="15">
      <c r="D110" s="85"/>
    </row>
    <row r="111" ht="15">
      <c r="D111" s="85"/>
    </row>
    <row r="112" ht="15">
      <c r="D112" s="85"/>
    </row>
    <row r="113" ht="15">
      <c r="D113" s="85"/>
    </row>
    <row r="114" ht="15">
      <c r="D114" s="85"/>
    </row>
    <row r="115" ht="15">
      <c r="D115" s="85"/>
    </row>
    <row r="116" ht="15">
      <c r="D116" s="85"/>
    </row>
    <row r="117" ht="15">
      <c r="D117" s="85"/>
    </row>
    <row r="118" ht="15">
      <c r="D118" s="85"/>
    </row>
    <row r="119" ht="15">
      <c r="D119" s="85"/>
    </row>
    <row r="120" ht="15">
      <c r="D120" s="85"/>
    </row>
    <row r="121" ht="15">
      <c r="D121" s="85"/>
    </row>
    <row r="122" ht="15">
      <c r="D122" s="85"/>
    </row>
    <row r="123" ht="15">
      <c r="D123" s="85"/>
    </row>
    <row r="124" ht="15">
      <c r="D124" s="85"/>
    </row>
    <row r="125" ht="15">
      <c r="D125" s="85"/>
    </row>
    <row r="126" ht="15">
      <c r="D126" s="85"/>
    </row>
    <row r="127" ht="15">
      <c r="D127" s="85"/>
    </row>
    <row r="128" ht="15">
      <c r="D128" s="85"/>
    </row>
    <row r="129" ht="15">
      <c r="D129" s="85"/>
    </row>
    <row r="130" ht="15">
      <c r="D130" s="85"/>
    </row>
    <row r="131" ht="15">
      <c r="D131" s="85"/>
    </row>
    <row r="132" ht="15">
      <c r="D132" s="85"/>
    </row>
    <row r="133" ht="15">
      <c r="D133" s="85"/>
    </row>
    <row r="134" ht="15">
      <c r="D134" s="85"/>
    </row>
    <row r="135" ht="15">
      <c r="D135" s="85"/>
    </row>
    <row r="136" ht="15">
      <c r="D136" s="85"/>
    </row>
    <row r="137" ht="15">
      <c r="D137" s="85"/>
    </row>
    <row r="138" ht="15">
      <c r="D138" s="85"/>
    </row>
    <row r="139" ht="15">
      <c r="D139" s="85"/>
    </row>
    <row r="140" ht="15">
      <c r="D140" s="85"/>
    </row>
    <row r="141" ht="15">
      <c r="D141" s="85"/>
    </row>
    <row r="142" ht="15">
      <c r="D142" s="85"/>
    </row>
    <row r="143" ht="15">
      <c r="D143" s="85"/>
    </row>
    <row r="144" ht="15">
      <c r="D144" s="85"/>
    </row>
    <row r="145" ht="15">
      <c r="D145" s="85"/>
    </row>
    <row r="146" ht="15">
      <c r="D146" s="85"/>
    </row>
    <row r="147" ht="15">
      <c r="D147" s="85"/>
    </row>
    <row r="148" ht="15">
      <c r="D148" s="85"/>
    </row>
    <row r="149" ht="15">
      <c r="D149" s="85"/>
    </row>
    <row r="150" ht="15">
      <c r="D150" s="85"/>
    </row>
    <row r="151" ht="15">
      <c r="D151" s="85"/>
    </row>
    <row r="152" ht="15">
      <c r="D152" s="85"/>
    </row>
    <row r="153" ht="15">
      <c r="D153" s="85"/>
    </row>
    <row r="154" ht="15">
      <c r="D154" s="85"/>
    </row>
    <row r="155" ht="15">
      <c r="D155" s="85"/>
    </row>
    <row r="156" ht="15">
      <c r="D156" s="85"/>
    </row>
    <row r="157" ht="15">
      <c r="D157" s="85"/>
    </row>
    <row r="158" ht="15">
      <c r="D158" s="85"/>
    </row>
    <row r="159" ht="15">
      <c r="D159" s="85"/>
    </row>
    <row r="160" ht="15">
      <c r="D160" s="85"/>
    </row>
    <row r="161" ht="15">
      <c r="D161" s="85"/>
    </row>
    <row r="162" ht="15">
      <c r="D162" s="85"/>
    </row>
    <row r="163" ht="15">
      <c r="D163" s="85"/>
    </row>
    <row r="164" ht="15">
      <c r="D164" s="85"/>
    </row>
    <row r="165" ht="15">
      <c r="D165" s="85"/>
    </row>
    <row r="166" ht="15">
      <c r="D166" s="85"/>
    </row>
    <row r="167" ht="15">
      <c r="D167" s="85"/>
    </row>
    <row r="168" ht="15">
      <c r="D168" s="85"/>
    </row>
    <row r="169" ht="15">
      <c r="D169" s="85"/>
    </row>
    <row r="170" ht="15">
      <c r="D170" s="85"/>
    </row>
    <row r="171" ht="15">
      <c r="D171" s="85"/>
    </row>
    <row r="172" ht="15">
      <c r="D172" s="85"/>
    </row>
    <row r="173" ht="15">
      <c r="D173" s="85"/>
    </row>
    <row r="174" ht="15">
      <c r="D174" s="85"/>
    </row>
    <row r="175" ht="15">
      <c r="D175" s="85"/>
    </row>
    <row r="176" ht="15">
      <c r="D176" s="85"/>
    </row>
    <row r="177" ht="15">
      <c r="D177" s="85"/>
    </row>
    <row r="178" ht="15">
      <c r="D178" s="85"/>
    </row>
    <row r="179" ht="15">
      <c r="D179" s="85"/>
    </row>
    <row r="180" ht="15">
      <c r="D180" s="85"/>
    </row>
    <row r="181" ht="15">
      <c r="D181" s="85"/>
    </row>
    <row r="182" ht="15">
      <c r="D182" s="85"/>
    </row>
    <row r="183" ht="15">
      <c r="D183" s="85"/>
    </row>
    <row r="184" ht="15">
      <c r="D184" s="85"/>
    </row>
    <row r="185" ht="15">
      <c r="D185" s="85"/>
    </row>
    <row r="186" ht="15">
      <c r="D186" s="85"/>
    </row>
    <row r="187" ht="15">
      <c r="D187" s="85"/>
    </row>
    <row r="188" ht="15">
      <c r="D188" s="85"/>
    </row>
    <row r="189" ht="15">
      <c r="D189" s="85"/>
    </row>
    <row r="190" ht="15">
      <c r="D190" s="85"/>
    </row>
    <row r="191" ht="15">
      <c r="D191" s="85"/>
    </row>
    <row r="192" ht="15">
      <c r="D192" s="85"/>
    </row>
    <row r="193" ht="15">
      <c r="D193" s="85"/>
    </row>
    <row r="194" ht="15">
      <c r="D194" s="85"/>
    </row>
    <row r="195" ht="15">
      <c r="D195" s="85"/>
    </row>
    <row r="196" ht="15">
      <c r="D196" s="85"/>
    </row>
    <row r="197" ht="15">
      <c r="D197" s="85"/>
    </row>
    <row r="198" ht="15">
      <c r="D198" s="85"/>
    </row>
    <row r="199" ht="15">
      <c r="D199" s="85"/>
    </row>
    <row r="200" ht="15">
      <c r="D200" s="85"/>
    </row>
    <row r="201" ht="15">
      <c r="D201" s="85"/>
    </row>
    <row r="202" ht="15">
      <c r="D202" s="85"/>
    </row>
    <row r="203" ht="15">
      <c r="D203" s="85"/>
    </row>
    <row r="204" ht="15">
      <c r="D204" s="85"/>
    </row>
    <row r="205" ht="15">
      <c r="D205" s="85"/>
    </row>
    <row r="206" ht="15">
      <c r="D206" s="85"/>
    </row>
    <row r="207" ht="15">
      <c r="D207" s="85"/>
    </row>
    <row r="208" ht="15">
      <c r="D208" s="85"/>
    </row>
    <row r="209" ht="15">
      <c r="D209" s="85"/>
    </row>
    <row r="210" ht="15">
      <c r="D210" s="85"/>
    </row>
    <row r="211" ht="15">
      <c r="D211" s="85"/>
    </row>
    <row r="212" ht="15">
      <c r="D212" s="85"/>
    </row>
    <row r="213" ht="15">
      <c r="D213" s="85"/>
    </row>
    <row r="214" ht="15">
      <c r="D214" s="85"/>
    </row>
    <row r="215" ht="15">
      <c r="D215" s="85"/>
    </row>
    <row r="216" ht="15">
      <c r="D216" s="85"/>
    </row>
    <row r="217" ht="15">
      <c r="D217" s="85"/>
    </row>
    <row r="218" ht="15">
      <c r="D218" s="85"/>
    </row>
    <row r="219" ht="15">
      <c r="D219" s="85"/>
    </row>
    <row r="220" ht="15">
      <c r="D220" s="85"/>
    </row>
    <row r="221" ht="15">
      <c r="D221" s="85"/>
    </row>
    <row r="222" ht="15">
      <c r="D222" s="85"/>
    </row>
    <row r="223" ht="15">
      <c r="D223" s="85"/>
    </row>
    <row r="224" ht="15">
      <c r="D224" s="85"/>
    </row>
    <row r="225" ht="15">
      <c r="D225" s="85"/>
    </row>
    <row r="226" ht="15">
      <c r="D226" s="85"/>
    </row>
    <row r="227" ht="15">
      <c r="D227" s="85"/>
    </row>
    <row r="228" ht="15">
      <c r="D228" s="85"/>
    </row>
    <row r="229" ht="15">
      <c r="D229" s="85"/>
    </row>
    <row r="230" ht="15">
      <c r="D230" s="85"/>
    </row>
    <row r="231" ht="15">
      <c r="D231" s="85"/>
    </row>
    <row r="232" ht="15">
      <c r="D232" s="85"/>
    </row>
    <row r="233" ht="15">
      <c r="D233" s="85"/>
    </row>
    <row r="234" ht="15">
      <c r="D234" s="85"/>
    </row>
    <row r="235" ht="15">
      <c r="D235" s="85"/>
    </row>
    <row r="236" ht="15">
      <c r="D236" s="85"/>
    </row>
    <row r="237" ht="15">
      <c r="D237" s="85"/>
    </row>
    <row r="238" ht="15">
      <c r="D238" s="85"/>
    </row>
    <row r="239" ht="15">
      <c r="D239" s="85"/>
    </row>
    <row r="240" ht="15">
      <c r="D240" s="85"/>
    </row>
    <row r="241" ht="15">
      <c r="D241" s="85"/>
    </row>
    <row r="242" ht="15">
      <c r="D242" s="85"/>
    </row>
    <row r="243" ht="15">
      <c r="D243" s="85"/>
    </row>
    <row r="244" ht="15">
      <c r="D244" s="85"/>
    </row>
    <row r="245" ht="15">
      <c r="D245" s="85"/>
    </row>
    <row r="246" ht="15">
      <c r="D246" s="85"/>
    </row>
    <row r="247" ht="15">
      <c r="D247" s="85"/>
    </row>
    <row r="248" ht="15">
      <c r="D248" s="85"/>
    </row>
    <row r="249" ht="15">
      <c r="D249" s="85"/>
    </row>
    <row r="250" ht="15">
      <c r="D250" s="85"/>
    </row>
    <row r="251" ht="15">
      <c r="D251" s="85"/>
    </row>
    <row r="252" ht="15">
      <c r="D252" s="85"/>
    </row>
    <row r="253" ht="15">
      <c r="D253" s="85"/>
    </row>
    <row r="254" ht="15">
      <c r="D254" s="85"/>
    </row>
    <row r="255" ht="15">
      <c r="D255" s="85"/>
    </row>
    <row r="256" ht="15">
      <c r="D256" s="85"/>
    </row>
    <row r="257" ht="15">
      <c r="D257" s="85"/>
    </row>
    <row r="258" ht="15">
      <c r="D258" s="85"/>
    </row>
    <row r="259" ht="15">
      <c r="D259" s="85"/>
    </row>
    <row r="260" ht="15">
      <c r="D260" s="85"/>
    </row>
    <row r="261" ht="15">
      <c r="D261" s="85"/>
    </row>
    <row r="262" ht="15">
      <c r="D262" s="85"/>
    </row>
    <row r="263" ht="15">
      <c r="D263" s="85"/>
    </row>
    <row r="264" ht="15">
      <c r="D264" s="85"/>
    </row>
    <row r="265" ht="15">
      <c r="D265" s="85"/>
    </row>
    <row r="266" ht="15">
      <c r="D266" s="85"/>
    </row>
    <row r="267" ht="15">
      <c r="D267" s="85"/>
    </row>
    <row r="268" ht="15">
      <c r="D268" s="85"/>
    </row>
    <row r="269" ht="15">
      <c r="D269" s="85"/>
    </row>
    <row r="270" ht="15">
      <c r="D270" s="85"/>
    </row>
    <row r="271" ht="15">
      <c r="D271" s="85"/>
    </row>
    <row r="272" ht="15">
      <c r="D272" s="85"/>
    </row>
    <row r="273" ht="15">
      <c r="D273" s="85"/>
    </row>
    <row r="274" ht="15">
      <c r="D274" s="85"/>
    </row>
    <row r="275" ht="15">
      <c r="D275" s="85"/>
    </row>
    <row r="276" ht="15">
      <c r="D276" s="85"/>
    </row>
    <row r="277" ht="15">
      <c r="D277" s="85"/>
    </row>
    <row r="278" ht="15">
      <c r="D278" s="85"/>
    </row>
    <row r="279" ht="15">
      <c r="D279" s="85"/>
    </row>
    <row r="280" ht="15">
      <c r="D280" s="85"/>
    </row>
    <row r="281" ht="15">
      <c r="D281" s="85"/>
    </row>
    <row r="282" ht="15">
      <c r="D282" s="85"/>
    </row>
    <row r="283" ht="15">
      <c r="D283" s="85"/>
    </row>
    <row r="284" ht="15">
      <c r="D284" s="85"/>
    </row>
    <row r="285" ht="15">
      <c r="D285" s="85"/>
    </row>
    <row r="286" ht="15">
      <c r="D286" s="85"/>
    </row>
    <row r="287" ht="15">
      <c r="D287" s="85"/>
    </row>
    <row r="288" ht="15">
      <c r="D288" s="85"/>
    </row>
    <row r="289" ht="15">
      <c r="D289" s="85"/>
    </row>
    <row r="290" ht="15">
      <c r="D290" s="85"/>
    </row>
    <row r="291" ht="15">
      <c r="D291" s="85"/>
    </row>
    <row r="292" ht="15">
      <c r="D292" s="85"/>
    </row>
    <row r="293" ht="15">
      <c r="D293" s="85"/>
    </row>
    <row r="294" ht="15">
      <c r="D294" s="85"/>
    </row>
    <row r="295" ht="15">
      <c r="D295" s="85"/>
    </row>
    <row r="296" ht="15">
      <c r="D296" s="85"/>
    </row>
    <row r="297" ht="15">
      <c r="D297" s="85"/>
    </row>
    <row r="298" ht="15">
      <c r="D298" s="85"/>
    </row>
    <row r="299" ht="15">
      <c r="D299" s="85"/>
    </row>
    <row r="300" ht="15">
      <c r="D300" s="85"/>
    </row>
    <row r="301" ht="15">
      <c r="D301" s="85"/>
    </row>
    <row r="302" ht="15">
      <c r="D302" s="85"/>
    </row>
    <row r="303" ht="15">
      <c r="D303" s="85"/>
    </row>
    <row r="304" ht="15">
      <c r="D304" s="85"/>
    </row>
    <row r="305" ht="15">
      <c r="D305" s="85"/>
    </row>
    <row r="306" ht="15">
      <c r="D306" s="85"/>
    </row>
    <row r="307" ht="15">
      <c r="D307" s="85"/>
    </row>
    <row r="308" ht="15">
      <c r="D308" s="85"/>
    </row>
    <row r="309" ht="15">
      <c r="D309" s="85"/>
    </row>
    <row r="310" ht="15">
      <c r="D310" s="85"/>
    </row>
    <row r="311" ht="15">
      <c r="D311" s="85"/>
    </row>
    <row r="312" ht="15">
      <c r="D312" s="85"/>
    </row>
    <row r="313" ht="15">
      <c r="D313" s="85"/>
    </row>
    <row r="314" ht="15">
      <c r="D314" s="85"/>
    </row>
    <row r="315" ht="15">
      <c r="D315" s="85"/>
    </row>
    <row r="316" ht="15">
      <c r="D316" s="85"/>
    </row>
    <row r="317" ht="15">
      <c r="D317" s="85"/>
    </row>
    <row r="318" ht="15">
      <c r="D318" s="85"/>
    </row>
    <row r="319" ht="15">
      <c r="D319" s="85"/>
    </row>
    <row r="320" ht="15">
      <c r="D320" s="85"/>
    </row>
    <row r="321" ht="15">
      <c r="D321" s="85"/>
    </row>
    <row r="322" ht="15">
      <c r="D322" s="85"/>
    </row>
    <row r="323" ht="15">
      <c r="D323" s="85"/>
    </row>
    <row r="324" ht="15">
      <c r="D324" s="85"/>
    </row>
    <row r="325" ht="15">
      <c r="D325" s="85"/>
    </row>
    <row r="326" ht="15">
      <c r="D326" s="85"/>
    </row>
    <row r="327" ht="15">
      <c r="D327" s="85"/>
    </row>
    <row r="328" ht="15">
      <c r="D328" s="85"/>
    </row>
    <row r="329" ht="15">
      <c r="D329" s="85"/>
    </row>
    <row r="330" ht="15">
      <c r="D330" s="85"/>
    </row>
    <row r="331" ht="15">
      <c r="D331" s="85"/>
    </row>
    <row r="332" ht="15">
      <c r="D332" s="85"/>
    </row>
    <row r="333" ht="15">
      <c r="D333" s="85"/>
    </row>
    <row r="334" ht="15">
      <c r="D334" s="85"/>
    </row>
    <row r="335" ht="15">
      <c r="D335" s="85"/>
    </row>
    <row r="336" ht="15">
      <c r="D336" s="85"/>
    </row>
    <row r="337" ht="15">
      <c r="D337" s="85"/>
    </row>
    <row r="338" ht="15">
      <c r="D338" s="85"/>
    </row>
    <row r="339" ht="15">
      <c r="D339" s="85"/>
    </row>
    <row r="340" ht="15">
      <c r="D340" s="85"/>
    </row>
    <row r="341" ht="15">
      <c r="D341" s="85"/>
    </row>
    <row r="342" ht="15">
      <c r="D342" s="85"/>
    </row>
    <row r="343" ht="15">
      <c r="D343" s="85"/>
    </row>
    <row r="344" ht="15">
      <c r="D344" s="85"/>
    </row>
    <row r="345" ht="15">
      <c r="D345" s="85"/>
    </row>
    <row r="346" ht="15">
      <c r="D346" s="85"/>
    </row>
    <row r="347" ht="15">
      <c r="D347" s="85"/>
    </row>
    <row r="348" ht="15">
      <c r="D348" s="85"/>
    </row>
    <row r="349" ht="15">
      <c r="D349" s="85"/>
    </row>
    <row r="350" ht="15">
      <c r="D350" s="85"/>
    </row>
    <row r="351" ht="15">
      <c r="D351" s="85"/>
    </row>
    <row r="352" ht="15">
      <c r="D352" s="85"/>
    </row>
    <row r="353" ht="15">
      <c r="D353" s="85"/>
    </row>
    <row r="354" ht="15">
      <c r="D354" s="85"/>
    </row>
    <row r="355" ht="15">
      <c r="D355" s="85"/>
    </row>
    <row r="356" ht="15">
      <c r="D356" s="85"/>
    </row>
    <row r="357" ht="15">
      <c r="D357" s="85"/>
    </row>
    <row r="358" ht="15">
      <c r="D358" s="85"/>
    </row>
    <row r="359" ht="15">
      <c r="D359" s="85"/>
    </row>
    <row r="360" ht="15">
      <c r="D360" s="85"/>
    </row>
    <row r="361" ht="15">
      <c r="D361" s="85"/>
    </row>
    <row r="362" ht="15">
      <c r="D362" s="85"/>
    </row>
    <row r="363" ht="15">
      <c r="D363" s="85"/>
    </row>
    <row r="364" ht="15">
      <c r="D364" s="85"/>
    </row>
    <row r="365" ht="15">
      <c r="D365" s="85"/>
    </row>
    <row r="366" ht="15">
      <c r="D366" s="85"/>
    </row>
    <row r="367" ht="15">
      <c r="D367" s="85"/>
    </row>
    <row r="368" ht="15">
      <c r="D368" s="85"/>
    </row>
    <row r="369" ht="15">
      <c r="D369" s="85"/>
    </row>
    <row r="370" ht="15">
      <c r="D370" s="85"/>
    </row>
    <row r="371" ht="15">
      <c r="D371" s="85"/>
    </row>
    <row r="372" ht="15">
      <c r="D372" s="85"/>
    </row>
    <row r="373" ht="15">
      <c r="D373" s="85"/>
    </row>
    <row r="374" ht="15">
      <c r="D374" s="85"/>
    </row>
    <row r="375" ht="15">
      <c r="D375" s="85"/>
    </row>
    <row r="376" ht="15">
      <c r="D376" s="85"/>
    </row>
    <row r="377" ht="15">
      <c r="D377" s="85"/>
    </row>
    <row r="378" ht="15">
      <c r="D378" s="85"/>
    </row>
    <row r="379" ht="15">
      <c r="D379" s="85"/>
    </row>
    <row r="380" ht="15">
      <c r="D380" s="85"/>
    </row>
    <row r="381" ht="15">
      <c r="D381" s="85"/>
    </row>
    <row r="382" ht="15">
      <c r="D382" s="85"/>
    </row>
    <row r="383" ht="15">
      <c r="D383" s="85"/>
    </row>
    <row r="384" ht="15">
      <c r="D384" s="85"/>
    </row>
    <row r="385" ht="15">
      <c r="D385" s="85"/>
    </row>
    <row r="386" ht="15">
      <c r="D386" s="85"/>
    </row>
    <row r="387" ht="15">
      <c r="D387" s="85"/>
    </row>
    <row r="388" ht="15">
      <c r="D388" s="85"/>
    </row>
    <row r="389" ht="15">
      <c r="D389" s="85"/>
    </row>
    <row r="390" ht="15">
      <c r="D390" s="85"/>
    </row>
    <row r="391" ht="15">
      <c r="D391" s="85"/>
    </row>
    <row r="392" ht="15">
      <c r="D392" s="85"/>
    </row>
    <row r="393" ht="15">
      <c r="D393" s="85"/>
    </row>
    <row r="394" ht="15">
      <c r="D394" s="85"/>
    </row>
    <row r="395" ht="15">
      <c r="D395" s="85"/>
    </row>
    <row r="396" ht="15">
      <c r="D396" s="85"/>
    </row>
    <row r="397" ht="15">
      <c r="D397" s="85"/>
    </row>
    <row r="398" ht="15">
      <c r="D398" s="85"/>
    </row>
    <row r="399" ht="15">
      <c r="D399" s="85"/>
    </row>
    <row r="400" ht="15">
      <c r="D400" s="85"/>
    </row>
    <row r="401" ht="15">
      <c r="D401" s="85"/>
    </row>
    <row r="402" ht="15">
      <c r="D402" s="85"/>
    </row>
    <row r="403" ht="15">
      <c r="D403" s="85"/>
    </row>
    <row r="404" ht="15">
      <c r="D404" s="85"/>
    </row>
    <row r="405" ht="15">
      <c r="D405" s="85"/>
    </row>
    <row r="406" ht="15">
      <c r="D406" s="85"/>
    </row>
    <row r="407" ht="15">
      <c r="D407" s="85"/>
    </row>
    <row r="408" ht="15">
      <c r="D408" s="85"/>
    </row>
    <row r="409" ht="15">
      <c r="D409" s="85"/>
    </row>
    <row r="410" ht="15">
      <c r="D410" s="85"/>
    </row>
    <row r="411" ht="15">
      <c r="D411" s="85"/>
    </row>
    <row r="412" ht="15">
      <c r="D412" s="85"/>
    </row>
    <row r="413" ht="15">
      <c r="D413" s="85"/>
    </row>
    <row r="414" ht="15">
      <c r="D414" s="85"/>
    </row>
    <row r="415" ht="15">
      <c r="D415" s="85"/>
    </row>
    <row r="416" ht="15">
      <c r="D416" s="85"/>
    </row>
    <row r="417" ht="15">
      <c r="D417" s="85"/>
    </row>
    <row r="418" ht="15">
      <c r="D418" s="85"/>
    </row>
    <row r="419" ht="15">
      <c r="D419" s="85"/>
    </row>
    <row r="420" ht="15">
      <c r="D420" s="85"/>
    </row>
    <row r="421" ht="15">
      <c r="D421" s="85"/>
    </row>
    <row r="422" ht="15">
      <c r="D422" s="85"/>
    </row>
    <row r="423" ht="15">
      <c r="D423" s="85"/>
    </row>
    <row r="424" ht="15">
      <c r="D424" s="85"/>
    </row>
    <row r="425" ht="15">
      <c r="D425" s="85"/>
    </row>
    <row r="426" ht="15">
      <c r="D426" s="85"/>
    </row>
    <row r="427" ht="15">
      <c r="D427" s="85"/>
    </row>
    <row r="428" ht="15">
      <c r="D428" s="85"/>
    </row>
    <row r="429" ht="15">
      <c r="D429" s="85"/>
    </row>
    <row r="430" ht="15">
      <c r="D430" s="85"/>
    </row>
    <row r="431" ht="15">
      <c r="D431" s="85"/>
    </row>
    <row r="432" ht="15">
      <c r="D432" s="85"/>
    </row>
    <row r="433" ht="15">
      <c r="D433" s="85"/>
    </row>
    <row r="434" ht="15">
      <c r="D434" s="85"/>
    </row>
    <row r="435" ht="15">
      <c r="D435" s="85"/>
    </row>
    <row r="436" ht="15">
      <c r="D436" s="85"/>
    </row>
    <row r="437" ht="15">
      <c r="D437" s="85"/>
    </row>
    <row r="438" ht="15">
      <c r="D438" s="85"/>
    </row>
    <row r="439" ht="15">
      <c r="D439" s="85"/>
    </row>
    <row r="440" ht="15">
      <c r="D440" s="85"/>
    </row>
    <row r="441" ht="15">
      <c r="D441" s="85"/>
    </row>
    <row r="442" ht="15">
      <c r="D442" s="85"/>
    </row>
    <row r="443" ht="15">
      <c r="D443" s="85"/>
    </row>
    <row r="444" ht="15">
      <c r="D444" s="85"/>
    </row>
    <row r="445" ht="15">
      <c r="D445" s="85"/>
    </row>
    <row r="446" ht="15">
      <c r="D446" s="85"/>
    </row>
    <row r="447" ht="15">
      <c r="D447" s="85"/>
    </row>
    <row r="448" ht="15">
      <c r="D448" s="85"/>
    </row>
    <row r="449" ht="15">
      <c r="D449" s="85"/>
    </row>
    <row r="450" ht="15">
      <c r="D450" s="85"/>
    </row>
    <row r="451" ht="15">
      <c r="D451" s="85"/>
    </row>
    <row r="452" ht="15">
      <c r="D452" s="85"/>
    </row>
    <row r="453" ht="15">
      <c r="D453" s="85"/>
    </row>
    <row r="454" ht="15">
      <c r="D454" s="85"/>
    </row>
    <row r="455" ht="15">
      <c r="D455" s="85"/>
    </row>
    <row r="456" ht="15">
      <c r="D456" s="85"/>
    </row>
    <row r="457" ht="15">
      <c r="D457" s="85"/>
    </row>
    <row r="458" ht="15">
      <c r="D458" s="85"/>
    </row>
    <row r="459" ht="15">
      <c r="D459" s="85"/>
    </row>
    <row r="460" ht="15">
      <c r="D460" s="85"/>
    </row>
    <row r="461" ht="15">
      <c r="D461" s="85"/>
    </row>
    <row r="462" ht="15">
      <c r="D462" s="85"/>
    </row>
    <row r="463" ht="15">
      <c r="D463" s="85"/>
    </row>
    <row r="464" ht="15">
      <c r="D464" s="85"/>
    </row>
    <row r="465" ht="15">
      <c r="D465" s="85"/>
    </row>
    <row r="466" ht="15">
      <c r="D466" s="85"/>
    </row>
    <row r="467" ht="15">
      <c r="D467" s="85"/>
    </row>
    <row r="468" ht="15">
      <c r="D468" s="85"/>
    </row>
    <row r="469" ht="15">
      <c r="D469" s="85"/>
    </row>
    <row r="470" ht="15">
      <c r="D470" s="85"/>
    </row>
    <row r="471" ht="15">
      <c r="D471" s="85"/>
    </row>
    <row r="472" ht="15">
      <c r="D472" s="85"/>
    </row>
    <row r="473" ht="15">
      <c r="D473" s="85"/>
    </row>
    <row r="474" ht="15">
      <c r="D474" s="85"/>
    </row>
    <row r="475" ht="15">
      <c r="D475" s="85"/>
    </row>
    <row r="476" ht="15">
      <c r="D476" s="85"/>
    </row>
    <row r="477" ht="15">
      <c r="D477" s="85"/>
    </row>
    <row r="478" ht="15">
      <c r="D478" s="85"/>
    </row>
    <row r="479" ht="15">
      <c r="D479" s="85"/>
    </row>
    <row r="480" ht="15">
      <c r="D480" s="85"/>
    </row>
    <row r="481" ht="15">
      <c r="D481" s="85"/>
    </row>
    <row r="482" ht="15">
      <c r="D482" s="85"/>
    </row>
    <row r="483" ht="15">
      <c r="D483" s="85"/>
    </row>
    <row r="484" ht="15">
      <c r="D484" s="85"/>
    </row>
    <row r="485" ht="15">
      <c r="D485" s="85"/>
    </row>
    <row r="486" ht="15">
      <c r="D486" s="85"/>
    </row>
    <row r="487" ht="15">
      <c r="D487" s="85"/>
    </row>
    <row r="488" ht="15">
      <c r="D488" s="85"/>
    </row>
    <row r="489" ht="15">
      <c r="D489" s="85"/>
    </row>
    <row r="490" ht="15">
      <c r="D490" s="85"/>
    </row>
    <row r="491" ht="15">
      <c r="D491" s="85"/>
    </row>
    <row r="492" ht="15">
      <c r="D492" s="85"/>
    </row>
    <row r="493" ht="15">
      <c r="D493" s="85"/>
    </row>
    <row r="494" ht="15">
      <c r="D494" s="85"/>
    </row>
    <row r="495" ht="15">
      <c r="D495" s="85"/>
    </row>
    <row r="496" ht="15">
      <c r="D496" s="85"/>
    </row>
    <row r="497" ht="15">
      <c r="D497" s="85"/>
    </row>
    <row r="498" ht="15">
      <c r="D498" s="85"/>
    </row>
    <row r="499" ht="15">
      <c r="D499" s="85"/>
    </row>
    <row r="500" ht="15">
      <c r="D500" s="85"/>
    </row>
    <row r="501" ht="15">
      <c r="D501" s="85"/>
    </row>
    <row r="502" ht="15">
      <c r="D502" s="85"/>
    </row>
    <row r="503" ht="15">
      <c r="D503" s="85"/>
    </row>
    <row r="504" ht="15">
      <c r="D504" s="85"/>
    </row>
    <row r="505" ht="15">
      <c r="D505" s="85"/>
    </row>
    <row r="506" ht="15">
      <c r="D506" s="85"/>
    </row>
    <row r="507" ht="15">
      <c r="D507" s="85"/>
    </row>
    <row r="508" ht="15">
      <c r="D508" s="85"/>
    </row>
    <row r="509" ht="15">
      <c r="D509" s="85"/>
    </row>
    <row r="510" ht="15">
      <c r="D510" s="85"/>
    </row>
    <row r="511" ht="15">
      <c r="D511" s="85"/>
    </row>
    <row r="512" ht="15">
      <c r="D512" s="85"/>
    </row>
    <row r="513" ht="15">
      <c r="D513" s="85"/>
    </row>
    <row r="514" ht="15">
      <c r="D514" s="85"/>
    </row>
    <row r="515" ht="15">
      <c r="D515" s="85"/>
    </row>
    <row r="516" ht="15">
      <c r="D516" s="85"/>
    </row>
    <row r="517" ht="15">
      <c r="D517" s="85"/>
    </row>
    <row r="518" ht="15">
      <c r="D518" s="85"/>
    </row>
    <row r="519" ht="15">
      <c r="D519" s="85"/>
    </row>
    <row r="520" ht="15">
      <c r="D520" s="85"/>
    </row>
    <row r="521" ht="15">
      <c r="D521" s="85"/>
    </row>
    <row r="522" ht="15">
      <c r="D522" s="85"/>
    </row>
    <row r="523" ht="15">
      <c r="D523" s="85"/>
    </row>
    <row r="524" ht="15">
      <c r="D524" s="85"/>
    </row>
    <row r="525" ht="15">
      <c r="D525" s="85"/>
    </row>
    <row r="526" ht="15">
      <c r="D526" s="85"/>
    </row>
    <row r="527" ht="15">
      <c r="D527" s="85"/>
    </row>
    <row r="528" ht="15">
      <c r="D528" s="85"/>
    </row>
    <row r="529" ht="15">
      <c r="D529" s="85"/>
    </row>
    <row r="530" ht="15">
      <c r="D530" s="85"/>
    </row>
    <row r="531" ht="15">
      <c r="D531" s="85"/>
    </row>
    <row r="532" ht="15">
      <c r="D532" s="85"/>
    </row>
    <row r="533" ht="15">
      <c r="D533" s="85"/>
    </row>
    <row r="534" ht="15">
      <c r="D534" s="85"/>
    </row>
    <row r="535" ht="15">
      <c r="D535" s="85"/>
    </row>
    <row r="536" ht="15">
      <c r="D536" s="85"/>
    </row>
    <row r="537" ht="15">
      <c r="D537" s="85"/>
    </row>
    <row r="538" ht="15">
      <c r="D538" s="85"/>
    </row>
    <row r="539" ht="15">
      <c r="D539" s="85"/>
    </row>
    <row r="540" ht="15">
      <c r="D540" s="85"/>
    </row>
    <row r="541" ht="15">
      <c r="D541" s="85"/>
    </row>
    <row r="542" ht="15">
      <c r="D542" s="85"/>
    </row>
    <row r="543" ht="15">
      <c r="D543" s="85"/>
    </row>
    <row r="544" ht="15">
      <c r="D544" s="85"/>
    </row>
    <row r="545" ht="15">
      <c r="D545" s="85"/>
    </row>
    <row r="546" ht="15">
      <c r="D546" s="85"/>
    </row>
    <row r="547" ht="15">
      <c r="D547" s="85"/>
    </row>
    <row r="548" ht="15">
      <c r="D548" s="85"/>
    </row>
    <row r="549" ht="15">
      <c r="D549" s="85"/>
    </row>
    <row r="550" ht="15">
      <c r="D550" s="85"/>
    </row>
    <row r="551" ht="15">
      <c r="D551" s="85"/>
    </row>
    <row r="552" ht="15">
      <c r="D552" s="85"/>
    </row>
    <row r="553" ht="15">
      <c r="D553" s="85"/>
    </row>
    <row r="554" ht="15">
      <c r="D554" s="85"/>
    </row>
    <row r="555" ht="15">
      <c r="D555" s="85"/>
    </row>
    <row r="556" ht="15">
      <c r="D556" s="85"/>
    </row>
    <row r="557" ht="15">
      <c r="D557" s="85"/>
    </row>
    <row r="558" ht="15">
      <c r="D558" s="85"/>
    </row>
    <row r="559" ht="15">
      <c r="D559" s="85"/>
    </row>
    <row r="560" ht="15">
      <c r="D560" s="85"/>
    </row>
    <row r="561" ht="15">
      <c r="D561" s="85"/>
    </row>
    <row r="562" ht="15">
      <c r="D562" s="85"/>
    </row>
    <row r="563" ht="15">
      <c r="D563" s="85"/>
    </row>
    <row r="564" ht="15">
      <c r="D564" s="85"/>
    </row>
    <row r="565" ht="15">
      <c r="D565" s="85"/>
    </row>
    <row r="566" ht="15">
      <c r="D566" s="85"/>
    </row>
    <row r="567" ht="15">
      <c r="D567" s="85"/>
    </row>
    <row r="568" ht="15">
      <c r="D568" s="85"/>
    </row>
    <row r="569" ht="15">
      <c r="D569" s="85"/>
    </row>
    <row r="570" ht="15">
      <c r="D570" s="85"/>
    </row>
    <row r="571" ht="15">
      <c r="D571" s="85"/>
    </row>
    <row r="572" ht="15">
      <c r="D572" s="85"/>
    </row>
    <row r="573" ht="15">
      <c r="D573" s="85"/>
    </row>
    <row r="574" ht="15">
      <c r="D574" s="85"/>
    </row>
    <row r="575" ht="15">
      <c r="D575" s="85"/>
    </row>
    <row r="576" ht="15">
      <c r="D576" s="85"/>
    </row>
    <row r="577" ht="15">
      <c r="D577" s="85"/>
    </row>
    <row r="578" ht="15">
      <c r="D578" s="85"/>
    </row>
    <row r="579" ht="15">
      <c r="D579" s="85"/>
    </row>
    <row r="580" ht="15">
      <c r="D580" s="85"/>
    </row>
    <row r="581" ht="15">
      <c r="D581" s="85"/>
    </row>
    <row r="582" ht="15">
      <c r="D582" s="85"/>
    </row>
    <row r="583" ht="15">
      <c r="D583" s="85"/>
    </row>
    <row r="584" ht="15">
      <c r="D584" s="85"/>
    </row>
    <row r="585" ht="15">
      <c r="D585" s="85"/>
    </row>
    <row r="586" ht="15">
      <c r="D586" s="85"/>
    </row>
    <row r="587" ht="15">
      <c r="D587" s="85"/>
    </row>
    <row r="588" ht="15">
      <c r="D588" s="85"/>
    </row>
    <row r="589" ht="15">
      <c r="D589" s="85"/>
    </row>
    <row r="590" ht="15">
      <c r="D590" s="85"/>
    </row>
    <row r="591" ht="15">
      <c r="D591" s="85"/>
    </row>
    <row r="592" ht="15">
      <c r="D592" s="85"/>
    </row>
    <row r="593" ht="15">
      <c r="D593" s="85"/>
    </row>
    <row r="594" ht="15">
      <c r="D594" s="85"/>
    </row>
    <row r="595" ht="15">
      <c r="D595" s="85"/>
    </row>
    <row r="596" ht="15">
      <c r="D596" s="85"/>
    </row>
    <row r="597" ht="15">
      <c r="D597" s="85"/>
    </row>
    <row r="598" ht="15">
      <c r="D598" s="85"/>
    </row>
    <row r="599" ht="15">
      <c r="D599" s="85"/>
    </row>
    <row r="600" ht="15">
      <c r="D600" s="85"/>
    </row>
    <row r="601" ht="15">
      <c r="D601" s="85"/>
    </row>
    <row r="602" ht="15">
      <c r="D602" s="85"/>
    </row>
    <row r="603" ht="15">
      <c r="D603" s="85"/>
    </row>
    <row r="604" ht="15">
      <c r="D604" s="85"/>
    </row>
    <row r="605" ht="15">
      <c r="D605" s="85"/>
    </row>
    <row r="606" ht="15">
      <c r="D606" s="85"/>
    </row>
    <row r="607" ht="15">
      <c r="D607" s="85"/>
    </row>
    <row r="608" ht="15">
      <c r="D608" s="85"/>
    </row>
    <row r="609" ht="15">
      <c r="D609" s="85"/>
    </row>
    <row r="610" ht="15">
      <c r="D610" s="85"/>
    </row>
    <row r="611" ht="15">
      <c r="D611" s="85"/>
    </row>
    <row r="612" ht="15">
      <c r="D612" s="85"/>
    </row>
    <row r="613" ht="15">
      <c r="D613" s="85"/>
    </row>
    <row r="614" ht="15">
      <c r="D614" s="85"/>
    </row>
    <row r="615" ht="15">
      <c r="D615" s="85"/>
    </row>
    <row r="616" ht="15">
      <c r="D616" s="85"/>
    </row>
    <row r="617" ht="15">
      <c r="D617" s="85"/>
    </row>
    <row r="618" ht="15">
      <c r="D618" s="85"/>
    </row>
    <row r="619" ht="15">
      <c r="D619" s="85"/>
    </row>
    <row r="620" ht="15">
      <c r="D620" s="85"/>
    </row>
    <row r="621" ht="15">
      <c r="D621" s="85"/>
    </row>
    <row r="622" ht="15">
      <c r="D622" s="85"/>
    </row>
    <row r="623" ht="15">
      <c r="D623" s="85"/>
    </row>
    <row r="624" ht="15">
      <c r="D624" s="85"/>
    </row>
    <row r="625" ht="15">
      <c r="D625" s="85"/>
    </row>
    <row r="626" ht="15">
      <c r="D626" s="85"/>
    </row>
    <row r="627" ht="15">
      <c r="D627" s="85"/>
    </row>
    <row r="628" ht="15">
      <c r="D628" s="85"/>
    </row>
    <row r="629" ht="15">
      <c r="D629" s="85"/>
    </row>
    <row r="630" ht="15">
      <c r="D630" s="85"/>
    </row>
    <row r="631" ht="15">
      <c r="D631" s="85"/>
    </row>
    <row r="632" ht="15">
      <c r="D632" s="85"/>
    </row>
    <row r="633" ht="15">
      <c r="D633" s="85"/>
    </row>
    <row r="634" ht="15">
      <c r="D634" s="85"/>
    </row>
    <row r="635" ht="15">
      <c r="D635" s="85"/>
    </row>
    <row r="636" ht="15">
      <c r="D636" s="85"/>
    </row>
    <row r="637" ht="15">
      <c r="D637" s="85"/>
    </row>
    <row r="638" ht="15">
      <c r="D638" s="85"/>
    </row>
    <row r="639" ht="15">
      <c r="D639" s="85"/>
    </row>
    <row r="640" ht="15">
      <c r="D640" s="85"/>
    </row>
    <row r="641" ht="15">
      <c r="D641" s="85"/>
    </row>
    <row r="642" ht="15">
      <c r="D642" s="85"/>
    </row>
    <row r="643" ht="15">
      <c r="D643" s="85"/>
    </row>
    <row r="644" ht="15">
      <c r="D644" s="85"/>
    </row>
    <row r="645" ht="15">
      <c r="D645" s="85"/>
    </row>
    <row r="646" ht="15">
      <c r="D646" s="85"/>
    </row>
    <row r="647" ht="15">
      <c r="D647" s="85"/>
    </row>
    <row r="648" ht="15">
      <c r="D648" s="85"/>
    </row>
    <row r="649" ht="15">
      <c r="D649" s="85"/>
    </row>
    <row r="650" ht="15">
      <c r="D650" s="85"/>
    </row>
    <row r="651" ht="15">
      <c r="D651" s="85"/>
    </row>
    <row r="652" ht="15">
      <c r="D652" s="85"/>
    </row>
    <row r="653" ht="15">
      <c r="D653" s="85"/>
    </row>
    <row r="654" ht="15">
      <c r="D654" s="85"/>
    </row>
    <row r="655" ht="15">
      <c r="D655" s="85"/>
    </row>
    <row r="656" ht="15">
      <c r="D656" s="85"/>
    </row>
    <row r="657" ht="15">
      <c r="D657" s="85"/>
    </row>
    <row r="658" ht="15">
      <c r="D658" s="85"/>
    </row>
    <row r="659" ht="15">
      <c r="D659" s="85"/>
    </row>
    <row r="660" ht="15">
      <c r="D660" s="85"/>
    </row>
    <row r="661" ht="15">
      <c r="D661" s="85"/>
    </row>
    <row r="662" ht="15">
      <c r="D662" s="85"/>
    </row>
    <row r="663" ht="15">
      <c r="D663" s="85"/>
    </row>
    <row r="664" ht="15">
      <c r="D664" s="85"/>
    </row>
    <row r="665" ht="15">
      <c r="D665" s="85"/>
    </row>
    <row r="666" ht="15">
      <c r="D666" s="85"/>
    </row>
    <row r="667" ht="15">
      <c r="D667" s="85"/>
    </row>
    <row r="668" ht="15">
      <c r="D668" s="85"/>
    </row>
    <row r="669" ht="15">
      <c r="D669" s="85"/>
    </row>
    <row r="670" ht="15">
      <c r="D670" s="85"/>
    </row>
    <row r="671" ht="15">
      <c r="D671" s="85"/>
    </row>
    <row r="672" ht="15">
      <c r="D672" s="85"/>
    </row>
    <row r="673" ht="15">
      <c r="D673" s="85"/>
    </row>
    <row r="674" ht="15">
      <c r="D674" s="85"/>
    </row>
    <row r="675" ht="15">
      <c r="D675" s="85"/>
    </row>
    <row r="676" ht="15">
      <c r="D676" s="85"/>
    </row>
    <row r="677" ht="15">
      <c r="D677" s="85"/>
    </row>
    <row r="678" ht="15">
      <c r="D678" s="85"/>
    </row>
    <row r="679" ht="15">
      <c r="D679" s="85"/>
    </row>
    <row r="680" ht="15">
      <c r="D680" s="85"/>
    </row>
    <row r="681" ht="15">
      <c r="D681" s="85"/>
    </row>
    <row r="682" ht="15">
      <c r="D682" s="85"/>
    </row>
    <row r="683" ht="15">
      <c r="D683" s="85"/>
    </row>
    <row r="684" ht="15">
      <c r="D684" s="85"/>
    </row>
    <row r="685" ht="15">
      <c r="D685" s="85"/>
    </row>
    <row r="686" ht="15">
      <c r="D686" s="85"/>
    </row>
    <row r="687" ht="15">
      <c r="D687" s="85"/>
    </row>
    <row r="688" ht="15">
      <c r="D688" s="85"/>
    </row>
    <row r="689" ht="15">
      <c r="D689" s="85"/>
    </row>
    <row r="690" ht="15">
      <c r="D690" s="85"/>
    </row>
    <row r="691" ht="15">
      <c r="D691" s="85"/>
    </row>
    <row r="692" ht="15">
      <c r="D692" s="85"/>
    </row>
    <row r="693" ht="15">
      <c r="D693" s="85"/>
    </row>
    <row r="694" ht="15">
      <c r="D694" s="85"/>
    </row>
    <row r="695" ht="15">
      <c r="D695" s="85"/>
    </row>
    <row r="696" ht="15">
      <c r="D696" s="85"/>
    </row>
    <row r="697" ht="15">
      <c r="D697" s="85"/>
    </row>
    <row r="698" ht="15">
      <c r="D698" s="85"/>
    </row>
    <row r="699" ht="15">
      <c r="D699" s="85"/>
    </row>
    <row r="700" ht="15">
      <c r="D700" s="85"/>
    </row>
    <row r="701" ht="15">
      <c r="D701" s="85"/>
    </row>
    <row r="702" ht="15">
      <c r="D702" s="85"/>
    </row>
    <row r="703" ht="15">
      <c r="D703" s="85"/>
    </row>
    <row r="704" ht="15">
      <c r="D704" s="85"/>
    </row>
    <row r="705" ht="15">
      <c r="D705" s="85"/>
    </row>
    <row r="706" ht="15">
      <c r="D706" s="85"/>
    </row>
    <row r="707" ht="15">
      <c r="D707" s="85"/>
    </row>
    <row r="708" ht="15">
      <c r="D708" s="85"/>
    </row>
    <row r="709" ht="15">
      <c r="D709" s="85"/>
    </row>
    <row r="710" ht="15">
      <c r="D710" s="85"/>
    </row>
    <row r="711" ht="15">
      <c r="D711" s="85"/>
    </row>
    <row r="712" ht="15">
      <c r="D712" s="85"/>
    </row>
    <row r="713" ht="15">
      <c r="D713" s="85"/>
    </row>
    <row r="714" ht="15">
      <c r="D714" s="85"/>
    </row>
    <row r="715" ht="15">
      <c r="D715" s="85"/>
    </row>
    <row r="716" ht="15">
      <c r="D716" s="85"/>
    </row>
    <row r="717" ht="15">
      <c r="D717" s="85"/>
    </row>
    <row r="718" ht="15">
      <c r="D718" s="85"/>
    </row>
    <row r="719" ht="15">
      <c r="D719" s="85"/>
    </row>
    <row r="720" ht="15">
      <c r="D720" s="85"/>
    </row>
    <row r="721" ht="15">
      <c r="D721" s="85"/>
    </row>
    <row r="722" ht="15">
      <c r="D722" s="85"/>
    </row>
    <row r="723" ht="15">
      <c r="D723" s="85"/>
    </row>
    <row r="724" ht="15">
      <c r="D724" s="85"/>
    </row>
    <row r="725" ht="15">
      <c r="D725" s="85"/>
    </row>
    <row r="726" ht="15">
      <c r="D726" s="85"/>
    </row>
    <row r="727" ht="15">
      <c r="D727" s="85"/>
    </row>
    <row r="728" ht="15">
      <c r="D728" s="85"/>
    </row>
    <row r="729" ht="15">
      <c r="D729" s="85"/>
    </row>
    <row r="730" ht="15">
      <c r="D730" s="85"/>
    </row>
    <row r="731" ht="15">
      <c r="D731" s="85"/>
    </row>
    <row r="732" ht="15">
      <c r="D732" s="85"/>
    </row>
    <row r="733" ht="15">
      <c r="D733" s="85"/>
    </row>
    <row r="734" ht="15">
      <c r="D734" s="85"/>
    </row>
    <row r="735" ht="15">
      <c r="D735" s="85"/>
    </row>
    <row r="736" ht="15">
      <c r="D736" s="85"/>
    </row>
    <row r="737" ht="15">
      <c r="D737" s="85"/>
    </row>
    <row r="738" ht="15">
      <c r="D738" s="85"/>
    </row>
    <row r="739" ht="15">
      <c r="D739" s="85"/>
    </row>
    <row r="740" ht="15">
      <c r="D740" s="85"/>
    </row>
    <row r="741" ht="15">
      <c r="D741" s="85"/>
    </row>
    <row r="742" ht="15">
      <c r="D742" s="85"/>
    </row>
    <row r="743" ht="15">
      <c r="D743" s="85"/>
    </row>
    <row r="744" ht="15">
      <c r="D744" s="85"/>
    </row>
    <row r="745" ht="15">
      <c r="D745" s="85"/>
    </row>
    <row r="746" ht="15">
      <c r="D746" s="85"/>
    </row>
    <row r="747" ht="15">
      <c r="D747" s="85"/>
    </row>
    <row r="748" ht="15">
      <c r="D748" s="85"/>
    </row>
    <row r="749" ht="15">
      <c r="D749" s="85"/>
    </row>
    <row r="750" ht="15">
      <c r="D750" s="85"/>
    </row>
    <row r="751" ht="15">
      <c r="D751" s="85"/>
    </row>
    <row r="752" ht="15">
      <c r="D752" s="85"/>
    </row>
    <row r="753" ht="15">
      <c r="D753" s="85"/>
    </row>
    <row r="754" ht="15">
      <c r="D754" s="85"/>
    </row>
    <row r="755" ht="15">
      <c r="D755" s="85"/>
    </row>
    <row r="756" ht="15">
      <c r="D756" s="85"/>
    </row>
    <row r="757" ht="15">
      <c r="D757" s="85"/>
    </row>
    <row r="758" ht="15">
      <c r="D758" s="85"/>
    </row>
    <row r="759" ht="15">
      <c r="D759" s="85"/>
    </row>
    <row r="760" ht="15">
      <c r="D760" s="85"/>
    </row>
    <row r="761" ht="15">
      <c r="D761" s="85"/>
    </row>
    <row r="762" ht="15">
      <c r="D762" s="85"/>
    </row>
    <row r="763" ht="15">
      <c r="D763" s="85"/>
    </row>
    <row r="764" ht="15">
      <c r="D764" s="85"/>
    </row>
    <row r="765" ht="15">
      <c r="D765" s="85"/>
    </row>
    <row r="766" ht="15">
      <c r="D766" s="85"/>
    </row>
    <row r="767" ht="15">
      <c r="D767" s="85"/>
    </row>
    <row r="768" ht="15">
      <c r="D768" s="85"/>
    </row>
    <row r="769" ht="15">
      <c r="D769" s="85"/>
    </row>
    <row r="770" ht="15">
      <c r="D770" s="85"/>
    </row>
    <row r="771" ht="15">
      <c r="D771" s="85"/>
    </row>
    <row r="772" ht="15">
      <c r="D772" s="85"/>
    </row>
    <row r="773" ht="15">
      <c r="D773" s="85"/>
    </row>
    <row r="774" ht="15">
      <c r="D774" s="85"/>
    </row>
    <row r="775" ht="15">
      <c r="D775" s="85"/>
    </row>
    <row r="776" ht="15">
      <c r="D776" s="85"/>
    </row>
    <row r="777" ht="15">
      <c r="D777" s="85"/>
    </row>
    <row r="778" ht="15">
      <c r="D778" s="85"/>
    </row>
    <row r="779" ht="15">
      <c r="D779" s="85"/>
    </row>
    <row r="780" ht="15">
      <c r="D780" s="85"/>
    </row>
    <row r="781" ht="15">
      <c r="D781" s="85"/>
    </row>
    <row r="782" ht="15">
      <c r="D782" s="85"/>
    </row>
    <row r="783" ht="15">
      <c r="D783" s="85"/>
    </row>
    <row r="784" ht="15">
      <c r="D784" s="85"/>
    </row>
    <row r="785" ht="15">
      <c r="D785" s="85"/>
    </row>
    <row r="786" ht="15">
      <c r="D786" s="85"/>
    </row>
    <row r="787" ht="15">
      <c r="D787" s="85"/>
    </row>
    <row r="788" ht="15">
      <c r="D788" s="85"/>
    </row>
    <row r="789" ht="15">
      <c r="D789" s="85"/>
    </row>
    <row r="790" ht="15">
      <c r="D790" s="85"/>
    </row>
    <row r="791" ht="15">
      <c r="D791" s="85"/>
    </row>
    <row r="792" ht="15">
      <c r="D792" s="85"/>
    </row>
    <row r="793" ht="15">
      <c r="D793" s="85"/>
    </row>
    <row r="794" ht="15">
      <c r="D794" s="85"/>
    </row>
    <row r="795" ht="15">
      <c r="D795" s="85"/>
    </row>
    <row r="796" ht="15">
      <c r="D796" s="85"/>
    </row>
    <row r="797" ht="15">
      <c r="D797" s="85"/>
    </row>
    <row r="798" ht="15">
      <c r="D798" s="85"/>
    </row>
    <row r="799" ht="15">
      <c r="D799" s="85"/>
    </row>
    <row r="800" ht="15">
      <c r="D800" s="85"/>
    </row>
    <row r="801" ht="15">
      <c r="D801" s="85"/>
    </row>
    <row r="802" ht="15">
      <c r="D802" s="85"/>
    </row>
    <row r="803" ht="15">
      <c r="D803" s="85"/>
    </row>
    <row r="804" ht="15">
      <c r="D804" s="85"/>
    </row>
    <row r="805" ht="15">
      <c r="D805" s="85"/>
    </row>
    <row r="806" ht="15">
      <c r="D806" s="85"/>
    </row>
    <row r="807" ht="15">
      <c r="D807" s="85"/>
    </row>
    <row r="808" ht="15">
      <c r="D808" s="85"/>
    </row>
    <row r="809" ht="15">
      <c r="D809" s="85"/>
    </row>
    <row r="810" ht="15">
      <c r="D810" s="85"/>
    </row>
    <row r="811" ht="15">
      <c r="D811" s="85"/>
    </row>
    <row r="812" ht="15">
      <c r="D812" s="85"/>
    </row>
    <row r="813" ht="15">
      <c r="D813" s="85"/>
    </row>
    <row r="814" ht="15">
      <c r="D814" s="85"/>
    </row>
    <row r="815" ht="15">
      <c r="D815" s="85"/>
    </row>
    <row r="816" ht="15">
      <c r="D816" s="85"/>
    </row>
    <row r="817" ht="15">
      <c r="D817" s="85"/>
    </row>
    <row r="818" ht="15">
      <c r="D818" s="85"/>
    </row>
    <row r="819" ht="15">
      <c r="D819" s="85"/>
    </row>
    <row r="820" ht="15">
      <c r="D820" s="85"/>
    </row>
    <row r="821" ht="15">
      <c r="D821" s="85"/>
    </row>
    <row r="822" ht="15">
      <c r="D822" s="85"/>
    </row>
    <row r="823" ht="15">
      <c r="D823" s="85"/>
    </row>
    <row r="824" ht="15">
      <c r="D824" s="85"/>
    </row>
    <row r="825" ht="15">
      <c r="D825" s="85"/>
    </row>
    <row r="826" ht="15">
      <c r="D826" s="85"/>
    </row>
    <row r="827" ht="15">
      <c r="D827" s="85"/>
    </row>
    <row r="828" ht="15">
      <c r="D828" s="85"/>
    </row>
    <row r="829" ht="15">
      <c r="D829" s="85"/>
    </row>
    <row r="830" ht="15">
      <c r="D830" s="85"/>
    </row>
    <row r="831" ht="15">
      <c r="D831" s="85"/>
    </row>
    <row r="832" ht="15">
      <c r="D832" s="85"/>
    </row>
    <row r="833" ht="15">
      <c r="D833" s="85"/>
    </row>
    <row r="834" ht="15">
      <c r="D834" s="85"/>
    </row>
    <row r="835" ht="15">
      <c r="D835" s="85"/>
    </row>
    <row r="836" ht="15">
      <c r="D836" s="85"/>
    </row>
    <row r="837" ht="15">
      <c r="D837" s="85"/>
    </row>
    <row r="838" ht="15">
      <c r="D838" s="85"/>
    </row>
    <row r="839" ht="15">
      <c r="D839" s="85"/>
    </row>
    <row r="840" ht="15">
      <c r="D840" s="85"/>
    </row>
    <row r="841" ht="15">
      <c r="D841" s="85"/>
    </row>
    <row r="842" ht="15">
      <c r="D842" s="85"/>
    </row>
    <row r="843" ht="15">
      <c r="D843" s="85"/>
    </row>
    <row r="844" ht="15">
      <c r="D844" s="85"/>
    </row>
    <row r="845" ht="15">
      <c r="D845" s="85"/>
    </row>
    <row r="846" ht="15">
      <c r="D846" s="85"/>
    </row>
    <row r="847" ht="15">
      <c r="D847" s="85"/>
    </row>
    <row r="848" ht="15">
      <c r="D848" s="85"/>
    </row>
    <row r="849" ht="15">
      <c r="D849" s="85"/>
    </row>
    <row r="850" ht="15">
      <c r="D850" s="85"/>
    </row>
    <row r="851" ht="15">
      <c r="D851" s="85"/>
    </row>
    <row r="852" ht="15">
      <c r="D852" s="85"/>
    </row>
    <row r="853" ht="15">
      <c r="D853" s="85"/>
    </row>
    <row r="854" ht="15">
      <c r="D854" s="85"/>
    </row>
    <row r="855" ht="15">
      <c r="D855" s="85"/>
    </row>
    <row r="856" ht="15">
      <c r="D856" s="85"/>
    </row>
    <row r="857" ht="15">
      <c r="D857" s="85"/>
    </row>
    <row r="858" ht="15">
      <c r="D858" s="85"/>
    </row>
    <row r="859" ht="15">
      <c r="D859" s="85"/>
    </row>
    <row r="860" ht="15">
      <c r="D860" s="85"/>
    </row>
    <row r="861" ht="15">
      <c r="D861" s="85"/>
    </row>
    <row r="862" ht="15">
      <c r="D862" s="85"/>
    </row>
    <row r="863" ht="15">
      <c r="D863" s="85"/>
    </row>
    <row r="864" ht="15">
      <c r="D864" s="85"/>
    </row>
    <row r="865" ht="15">
      <c r="D865" s="85"/>
    </row>
    <row r="866" ht="15">
      <c r="D866" s="85"/>
    </row>
    <row r="867" ht="15">
      <c r="D867" s="85"/>
    </row>
    <row r="868" ht="15">
      <c r="D868" s="85"/>
    </row>
    <row r="869" ht="15">
      <c r="D869" s="85"/>
    </row>
    <row r="870" ht="15">
      <c r="D870" s="85"/>
    </row>
    <row r="871" ht="15">
      <c r="D871" s="85"/>
    </row>
    <row r="872" ht="15">
      <c r="D872" s="85"/>
    </row>
    <row r="873" ht="15">
      <c r="D873" s="85"/>
    </row>
    <row r="874" ht="15">
      <c r="D874" s="85"/>
    </row>
    <row r="875" ht="15">
      <c r="D875" s="85"/>
    </row>
    <row r="876" ht="15">
      <c r="D876" s="85"/>
    </row>
    <row r="877" ht="15">
      <c r="D877" s="85"/>
    </row>
    <row r="878" ht="15">
      <c r="D878" s="85"/>
    </row>
    <row r="879" ht="15">
      <c r="D879" s="85"/>
    </row>
    <row r="880" ht="15">
      <c r="D880" s="85"/>
    </row>
    <row r="881" ht="15">
      <c r="D881" s="85"/>
    </row>
    <row r="882" ht="15">
      <c r="D882" s="85"/>
    </row>
    <row r="883" ht="15">
      <c r="D883" s="85"/>
    </row>
    <row r="884" ht="15">
      <c r="D884" s="85"/>
    </row>
    <row r="885" ht="15">
      <c r="D885" s="85"/>
    </row>
    <row r="886" ht="15">
      <c r="D886" s="85"/>
    </row>
    <row r="887" ht="15">
      <c r="D887" s="85"/>
    </row>
    <row r="888" ht="15">
      <c r="D888" s="85"/>
    </row>
    <row r="889" ht="15">
      <c r="D889" s="85"/>
    </row>
    <row r="890" ht="15">
      <c r="D890" s="85"/>
    </row>
    <row r="891" ht="15">
      <c r="D891" s="85"/>
    </row>
    <row r="892" ht="15">
      <c r="D892" s="85"/>
    </row>
    <row r="893" ht="15">
      <c r="D893" s="85"/>
    </row>
    <row r="894" ht="15">
      <c r="D894" s="85"/>
    </row>
    <row r="895" ht="15">
      <c r="D895" s="85"/>
    </row>
    <row r="896" ht="15">
      <c r="D896" s="85"/>
    </row>
    <row r="897" ht="15">
      <c r="D897" s="85"/>
    </row>
    <row r="898" ht="15">
      <c r="D898" s="85"/>
    </row>
    <row r="899" ht="15">
      <c r="D899" s="85"/>
    </row>
    <row r="900" ht="15">
      <c r="D900" s="85"/>
    </row>
    <row r="901" ht="15">
      <c r="D901" s="85"/>
    </row>
    <row r="902" ht="15">
      <c r="D902" s="85"/>
    </row>
    <row r="903" ht="15">
      <c r="D903" s="85"/>
    </row>
    <row r="904" ht="15">
      <c r="D904" s="85"/>
    </row>
    <row r="905" ht="15">
      <c r="D905" s="85"/>
    </row>
    <row r="906" ht="15">
      <c r="D906" s="85"/>
    </row>
    <row r="907" ht="15">
      <c r="D907" s="85"/>
    </row>
    <row r="908" ht="15">
      <c r="D908" s="85"/>
    </row>
    <row r="909" ht="15">
      <c r="D909" s="85"/>
    </row>
    <row r="910" ht="15">
      <c r="D910" s="85"/>
    </row>
    <row r="911" ht="15">
      <c r="D911" s="85"/>
    </row>
    <row r="912" ht="15">
      <c r="D912" s="85"/>
    </row>
    <row r="913" ht="15">
      <c r="D913" s="85"/>
    </row>
    <row r="914" ht="15">
      <c r="D914" s="85"/>
    </row>
    <row r="915" ht="15">
      <c r="D915" s="85"/>
    </row>
    <row r="916" ht="15">
      <c r="D916" s="85"/>
    </row>
    <row r="917" ht="15">
      <c r="D917" s="85"/>
    </row>
    <row r="918" ht="15">
      <c r="D918" s="85"/>
    </row>
    <row r="919" ht="15">
      <c r="D919" s="85"/>
    </row>
    <row r="920" ht="15">
      <c r="D920" s="85"/>
    </row>
    <row r="921" ht="15">
      <c r="D921" s="85"/>
    </row>
    <row r="922" ht="15">
      <c r="D922" s="85"/>
    </row>
    <row r="923" ht="15">
      <c r="D923" s="85"/>
    </row>
    <row r="924" ht="15">
      <c r="D924" s="85"/>
    </row>
    <row r="925" ht="15">
      <c r="D925" s="85"/>
    </row>
    <row r="926" ht="15">
      <c r="D926" s="85"/>
    </row>
    <row r="927" ht="15">
      <c r="D927" s="85"/>
    </row>
    <row r="928" ht="15">
      <c r="D928" s="85"/>
    </row>
    <row r="929" ht="15">
      <c r="D929" s="85"/>
    </row>
    <row r="930" ht="15">
      <c r="D930" s="85"/>
    </row>
    <row r="931" ht="15">
      <c r="D931" s="85"/>
    </row>
    <row r="932" ht="15">
      <c r="D932" s="85"/>
    </row>
    <row r="933" ht="15">
      <c r="D933" s="85"/>
    </row>
    <row r="934" ht="15">
      <c r="D934" s="85"/>
    </row>
    <row r="935" ht="15">
      <c r="D935" s="85"/>
    </row>
    <row r="936" ht="15">
      <c r="D936" s="85"/>
    </row>
    <row r="937" ht="15">
      <c r="D937" s="85"/>
    </row>
    <row r="938" ht="15">
      <c r="D938" s="85"/>
    </row>
    <row r="939" ht="15">
      <c r="D939" s="85"/>
    </row>
    <row r="940" ht="15">
      <c r="D940" s="85"/>
    </row>
    <row r="941" ht="15">
      <c r="D941" s="85"/>
    </row>
    <row r="942" ht="15">
      <c r="D942" s="85"/>
    </row>
    <row r="943" ht="15">
      <c r="D943" s="85"/>
    </row>
    <row r="944" ht="15">
      <c r="D944" s="85"/>
    </row>
    <row r="945" ht="15">
      <c r="D945" s="85"/>
    </row>
    <row r="946" ht="15">
      <c r="D946" s="85"/>
    </row>
    <row r="947" ht="15">
      <c r="D947" s="85"/>
    </row>
    <row r="948" ht="15">
      <c r="D948" s="85"/>
    </row>
    <row r="949" ht="15">
      <c r="D949" s="85"/>
    </row>
    <row r="950" ht="15">
      <c r="D950" s="85"/>
    </row>
    <row r="951" ht="15">
      <c r="D951" s="85"/>
    </row>
    <row r="952" ht="15">
      <c r="D952" s="85"/>
    </row>
    <row r="953" ht="15">
      <c r="D953" s="85"/>
    </row>
    <row r="954" ht="15">
      <c r="D954" s="85"/>
    </row>
    <row r="955" ht="15">
      <c r="D955" s="85"/>
    </row>
    <row r="956" ht="15">
      <c r="D956" s="85"/>
    </row>
    <row r="957" ht="15">
      <c r="D957" s="85"/>
    </row>
    <row r="958" ht="15">
      <c r="D958" s="85"/>
    </row>
    <row r="959" ht="15">
      <c r="D959" s="85"/>
    </row>
    <row r="960" ht="15">
      <c r="D960" s="85"/>
    </row>
    <row r="961" ht="15">
      <c r="D961" s="85"/>
    </row>
    <row r="962" ht="15">
      <c r="D962" s="85"/>
    </row>
    <row r="963" ht="15">
      <c r="D963" s="85"/>
    </row>
    <row r="964" ht="15">
      <c r="D964" s="85"/>
    </row>
    <row r="965" ht="15">
      <c r="D965" s="85"/>
    </row>
    <row r="966" ht="15">
      <c r="D966" s="85"/>
    </row>
    <row r="967" ht="15">
      <c r="D967" s="85"/>
    </row>
    <row r="968" ht="15">
      <c r="D968" s="85"/>
    </row>
    <row r="969" ht="15">
      <c r="D969" s="85"/>
    </row>
    <row r="970" ht="15">
      <c r="D970" s="85"/>
    </row>
    <row r="971" ht="15">
      <c r="D971" s="85"/>
    </row>
    <row r="972" ht="15">
      <c r="D972" s="85"/>
    </row>
    <row r="973" ht="15">
      <c r="D973" s="85"/>
    </row>
    <row r="974" ht="15">
      <c r="D974" s="85"/>
    </row>
    <row r="975" ht="15">
      <c r="D975" s="85"/>
    </row>
    <row r="976" ht="15">
      <c r="D976" s="85"/>
    </row>
    <row r="977" ht="15">
      <c r="D977" s="85"/>
    </row>
    <row r="978" ht="15">
      <c r="D978" s="85"/>
    </row>
    <row r="979" ht="15">
      <c r="D979" s="85"/>
    </row>
    <row r="980" ht="15">
      <c r="D980" s="85"/>
    </row>
    <row r="981" ht="15">
      <c r="D981" s="85"/>
    </row>
    <row r="982" ht="15">
      <c r="D982" s="85"/>
    </row>
    <row r="983" ht="15">
      <c r="D983" s="85"/>
    </row>
    <row r="984" ht="15">
      <c r="D984" s="85"/>
    </row>
    <row r="985" ht="15">
      <c r="D985" s="85"/>
    </row>
    <row r="986" ht="15">
      <c r="D986" s="85"/>
    </row>
    <row r="987" ht="15">
      <c r="D987" s="85"/>
    </row>
    <row r="988" ht="15">
      <c r="D988" s="85"/>
    </row>
    <row r="989" ht="15">
      <c r="D989" s="85"/>
    </row>
    <row r="990" ht="15">
      <c r="D990" s="85"/>
    </row>
    <row r="991" ht="15">
      <c r="D991" s="85"/>
    </row>
    <row r="992" ht="15">
      <c r="D992" s="85"/>
    </row>
    <row r="993" ht="15">
      <c r="D993" s="85"/>
    </row>
    <row r="994" ht="15">
      <c r="D994" s="85"/>
    </row>
    <row r="995" ht="15">
      <c r="D995" s="85"/>
    </row>
    <row r="996" ht="15">
      <c r="D996" s="85"/>
    </row>
    <row r="997" ht="15">
      <c r="D997" s="85"/>
    </row>
    <row r="998" ht="15">
      <c r="D998" s="85"/>
    </row>
    <row r="999" ht="15">
      <c r="D999" s="85"/>
    </row>
    <row r="1000" ht="15">
      <c r="D1000" s="85"/>
    </row>
    <row r="1001" ht="15">
      <c r="D1001" s="85"/>
    </row>
    <row r="1002" ht="15">
      <c r="D1002" s="85"/>
    </row>
    <row r="1003" ht="15">
      <c r="D1003" s="85"/>
    </row>
    <row r="1004" ht="15">
      <c r="D1004" s="85"/>
    </row>
    <row r="1005" ht="15">
      <c r="D1005" s="85"/>
    </row>
    <row r="1006" ht="15">
      <c r="D1006" s="85"/>
    </row>
    <row r="1007" ht="15">
      <c r="D1007" s="85"/>
    </row>
    <row r="1008" ht="15">
      <c r="D1008" s="85"/>
    </row>
    <row r="1009" ht="15">
      <c r="D1009" s="85"/>
    </row>
    <row r="1010" ht="15">
      <c r="D1010" s="85"/>
    </row>
    <row r="1011" ht="15">
      <c r="D1011" s="85"/>
    </row>
    <row r="1012" ht="15">
      <c r="D1012" s="85"/>
    </row>
    <row r="1013" ht="15">
      <c r="D1013" s="85"/>
    </row>
    <row r="1014" ht="15">
      <c r="D1014" s="85"/>
    </row>
    <row r="1015" ht="15">
      <c r="D1015" s="85"/>
    </row>
    <row r="1016" ht="15">
      <c r="D1016" s="85"/>
    </row>
    <row r="1017" ht="15">
      <c r="D1017" s="85"/>
    </row>
    <row r="1018" ht="15">
      <c r="D1018" s="85"/>
    </row>
    <row r="1019" ht="15">
      <c r="D1019" s="85"/>
    </row>
    <row r="1020" ht="15">
      <c r="D1020" s="85"/>
    </row>
    <row r="1021" ht="15">
      <c r="D1021" s="85"/>
    </row>
    <row r="1022" ht="15">
      <c r="D1022" s="85"/>
    </row>
    <row r="1023" ht="15">
      <c r="D1023" s="85"/>
    </row>
    <row r="1024" ht="15">
      <c r="D1024" s="85"/>
    </row>
    <row r="1025" ht="15">
      <c r="D1025" s="85"/>
    </row>
    <row r="1026" ht="15">
      <c r="D1026" s="85"/>
    </row>
    <row r="1027" ht="15">
      <c r="D1027" s="85"/>
    </row>
    <row r="1028" ht="15">
      <c r="D1028" s="85"/>
    </row>
    <row r="1029" ht="15">
      <c r="D1029" s="85"/>
    </row>
    <row r="1030" ht="15">
      <c r="D1030" s="85"/>
    </row>
    <row r="1031" ht="15">
      <c r="D1031" s="85"/>
    </row>
    <row r="1032" ht="15">
      <c r="D1032" s="85"/>
    </row>
    <row r="1033" ht="15">
      <c r="D1033" s="85"/>
    </row>
    <row r="1034" ht="15">
      <c r="D1034" s="85"/>
    </row>
    <row r="1035" ht="15">
      <c r="D1035" s="85"/>
    </row>
    <row r="1036" ht="15">
      <c r="D1036" s="85"/>
    </row>
    <row r="1037" ht="15">
      <c r="D1037" s="85"/>
    </row>
    <row r="1038" ht="15">
      <c r="D1038" s="85"/>
    </row>
    <row r="1039" ht="15">
      <c r="D1039" s="85"/>
    </row>
    <row r="1040" ht="15">
      <c r="D1040" s="85"/>
    </row>
    <row r="1041" ht="15">
      <c r="D1041" s="85"/>
    </row>
    <row r="1042" ht="15">
      <c r="D1042" s="85"/>
    </row>
    <row r="1043" ht="15">
      <c r="D1043" s="85"/>
    </row>
    <row r="1044" ht="15">
      <c r="D1044" s="85"/>
    </row>
    <row r="1045" ht="15">
      <c r="D1045" s="85"/>
    </row>
    <row r="1046" ht="15">
      <c r="D1046" s="85"/>
    </row>
    <row r="1047" ht="15">
      <c r="D1047" s="85"/>
    </row>
    <row r="1048" ht="15">
      <c r="D1048" s="85"/>
    </row>
    <row r="1049" ht="15">
      <c r="D1049" s="85"/>
    </row>
    <row r="1050" ht="15">
      <c r="D1050" s="85"/>
    </row>
    <row r="1051" ht="15">
      <c r="D1051" s="85"/>
    </row>
    <row r="1052" ht="15">
      <c r="D1052" s="85"/>
    </row>
    <row r="1053" ht="15">
      <c r="D1053" s="85"/>
    </row>
    <row r="1054" ht="15">
      <c r="D1054" s="85"/>
    </row>
    <row r="1055" ht="15">
      <c r="D1055" s="85"/>
    </row>
    <row r="1056" ht="15">
      <c r="D1056" s="85"/>
    </row>
    <row r="1057" ht="15">
      <c r="D1057" s="85"/>
    </row>
    <row r="1058" ht="15">
      <c r="D1058" s="85"/>
    </row>
    <row r="1059" ht="15">
      <c r="D1059" s="85"/>
    </row>
    <row r="1060" ht="15">
      <c r="D1060" s="85"/>
    </row>
    <row r="1061" ht="15">
      <c r="D1061" s="85"/>
    </row>
    <row r="1062" ht="15">
      <c r="D1062" s="85"/>
    </row>
    <row r="1063" ht="15">
      <c r="D1063" s="85"/>
    </row>
    <row r="1064" ht="15">
      <c r="D1064" s="85"/>
    </row>
    <row r="1065" ht="15">
      <c r="D1065" s="85"/>
    </row>
    <row r="1066" ht="15">
      <c r="D1066" s="85"/>
    </row>
    <row r="1067" ht="15">
      <c r="D1067" s="85"/>
    </row>
    <row r="1068" ht="15">
      <c r="D1068" s="85"/>
    </row>
    <row r="1069" ht="15">
      <c r="D1069" s="85"/>
    </row>
    <row r="1070" ht="15">
      <c r="D1070" s="85"/>
    </row>
    <row r="1071" ht="15">
      <c r="D1071" s="85"/>
    </row>
    <row r="1072" ht="15">
      <c r="D1072" s="85"/>
    </row>
    <row r="1073" ht="15">
      <c r="D1073" s="85"/>
    </row>
    <row r="1074" ht="15">
      <c r="D1074" s="85"/>
    </row>
    <row r="1075" ht="15">
      <c r="D1075" s="85"/>
    </row>
    <row r="1076" ht="15">
      <c r="D1076" s="85"/>
    </row>
    <row r="1077" ht="15">
      <c r="D1077" s="85"/>
    </row>
    <row r="1078" ht="15">
      <c r="D1078" s="85"/>
    </row>
    <row r="1079" ht="15">
      <c r="D1079" s="85"/>
    </row>
    <row r="1080" ht="15">
      <c r="D1080" s="85"/>
    </row>
    <row r="1081" ht="15">
      <c r="D1081" s="85"/>
    </row>
    <row r="1082" ht="15">
      <c r="D1082" s="85"/>
    </row>
    <row r="1083" ht="15">
      <c r="D1083" s="85"/>
    </row>
    <row r="1084" ht="15">
      <c r="D1084" s="85"/>
    </row>
    <row r="1085" ht="15">
      <c r="D1085" s="85"/>
    </row>
    <row r="1086" ht="15">
      <c r="D1086" s="85"/>
    </row>
    <row r="1087" ht="15">
      <c r="D1087" s="85"/>
    </row>
    <row r="1088" ht="15">
      <c r="D1088" s="85"/>
    </row>
    <row r="1089" ht="15">
      <c r="D1089" s="85"/>
    </row>
    <row r="1090" ht="15">
      <c r="D1090" s="85"/>
    </row>
    <row r="1091" ht="15">
      <c r="D1091" s="85"/>
    </row>
    <row r="1092" ht="15">
      <c r="D1092" s="85"/>
    </row>
    <row r="1093" ht="15">
      <c r="D1093" s="85"/>
    </row>
    <row r="1094" ht="15">
      <c r="D1094" s="85"/>
    </row>
    <row r="1095" ht="15">
      <c r="D1095" s="85"/>
    </row>
    <row r="1096" ht="15">
      <c r="D1096" s="85"/>
    </row>
    <row r="1097" ht="15">
      <c r="D1097" s="85"/>
    </row>
    <row r="1098" ht="15">
      <c r="D1098" s="85"/>
    </row>
    <row r="1099" ht="15">
      <c r="D1099" s="85"/>
    </row>
    <row r="1100" ht="15">
      <c r="D1100" s="85"/>
    </row>
    <row r="1101" ht="15">
      <c r="D1101" s="85"/>
    </row>
    <row r="1102" ht="15">
      <c r="D1102" s="85"/>
    </row>
    <row r="1103" ht="15">
      <c r="D1103" s="85"/>
    </row>
    <row r="1104" ht="15">
      <c r="D1104" s="85"/>
    </row>
    <row r="1105" ht="15">
      <c r="D1105" s="85"/>
    </row>
    <row r="1106" ht="15">
      <c r="D1106" s="85"/>
    </row>
    <row r="1107" ht="15">
      <c r="D1107" s="85"/>
    </row>
    <row r="1108" ht="15">
      <c r="D1108" s="85"/>
    </row>
    <row r="1109" ht="15">
      <c r="D1109" s="85"/>
    </row>
    <row r="1110" ht="15">
      <c r="D1110" s="85"/>
    </row>
    <row r="1111" ht="15">
      <c r="D1111" s="85"/>
    </row>
    <row r="1112" ht="15">
      <c r="D1112" s="85"/>
    </row>
    <row r="1113" ht="15">
      <c r="D1113" s="85"/>
    </row>
    <row r="1114" ht="15">
      <c r="D1114" s="85"/>
    </row>
    <row r="1115" ht="15">
      <c r="D1115" s="85"/>
    </row>
    <row r="1116" ht="15">
      <c r="D1116" s="85"/>
    </row>
    <row r="1117" ht="15">
      <c r="D1117" s="85"/>
    </row>
    <row r="1118" ht="15">
      <c r="D1118" s="85"/>
    </row>
    <row r="1119" ht="15">
      <c r="D1119" s="85"/>
    </row>
    <row r="1120" ht="15">
      <c r="D1120" s="85"/>
    </row>
    <row r="1121" ht="15">
      <c r="D1121" s="85"/>
    </row>
    <row r="1122" ht="15">
      <c r="D1122" s="85"/>
    </row>
    <row r="1123" ht="15">
      <c r="D1123" s="85"/>
    </row>
    <row r="1124" ht="15">
      <c r="D1124" s="85"/>
    </row>
    <row r="1125" ht="15">
      <c r="D1125" s="85"/>
    </row>
    <row r="1126" ht="15">
      <c r="D1126" s="85"/>
    </row>
    <row r="1127" ht="15">
      <c r="D1127" s="85"/>
    </row>
    <row r="1128" ht="15">
      <c r="D1128" s="85"/>
    </row>
    <row r="1129" ht="15">
      <c r="D1129" s="85"/>
    </row>
    <row r="1130" ht="15">
      <c r="D1130" s="85"/>
    </row>
    <row r="1131" ht="15">
      <c r="D1131" s="85"/>
    </row>
    <row r="1132" ht="15">
      <c r="D1132" s="85"/>
    </row>
    <row r="1133" ht="15">
      <c r="D1133" s="85"/>
    </row>
    <row r="1134" ht="15">
      <c r="D1134" s="85"/>
    </row>
    <row r="1135" ht="15">
      <c r="D1135" s="85"/>
    </row>
    <row r="1136" ht="15">
      <c r="D1136" s="85"/>
    </row>
    <row r="1137" ht="15">
      <c r="D1137" s="85"/>
    </row>
    <row r="1138" ht="15">
      <c r="D1138" s="85"/>
    </row>
    <row r="1139" ht="15">
      <c r="D1139" s="85"/>
    </row>
    <row r="1140" ht="15">
      <c r="D1140" s="85"/>
    </row>
    <row r="1141" ht="15">
      <c r="D1141" s="85"/>
    </row>
    <row r="1142" ht="15">
      <c r="D1142" s="85"/>
    </row>
    <row r="1143" ht="15">
      <c r="D1143" s="85"/>
    </row>
    <row r="1144" ht="15">
      <c r="D1144" s="85"/>
    </row>
    <row r="1145" ht="15">
      <c r="D1145" s="85"/>
    </row>
    <row r="1146" ht="15">
      <c r="D1146" s="85"/>
    </row>
    <row r="1147" ht="15">
      <c r="D1147" s="85"/>
    </row>
    <row r="1148" ht="15">
      <c r="D1148" s="85"/>
    </row>
    <row r="1149" ht="15">
      <c r="D1149" s="85"/>
    </row>
    <row r="1150" ht="15">
      <c r="D1150" s="85"/>
    </row>
    <row r="1151" ht="15">
      <c r="D1151" s="85"/>
    </row>
    <row r="1152" ht="15">
      <c r="D1152" s="85"/>
    </row>
    <row r="1153" ht="15">
      <c r="D1153" s="85"/>
    </row>
    <row r="1154" ht="15">
      <c r="D1154" s="85"/>
    </row>
    <row r="1155" ht="15">
      <c r="D1155" s="85"/>
    </row>
    <row r="1156" ht="15">
      <c r="D1156" s="85"/>
    </row>
    <row r="1157" ht="15">
      <c r="D1157" s="85"/>
    </row>
    <row r="1158" ht="15">
      <c r="D1158" s="85"/>
    </row>
    <row r="1159" ht="15">
      <c r="D1159" s="85"/>
    </row>
    <row r="1160" ht="15">
      <c r="D1160" s="85"/>
    </row>
    <row r="1161" ht="15">
      <c r="D1161" s="85"/>
    </row>
    <row r="1162" ht="15">
      <c r="D1162" s="85"/>
    </row>
    <row r="1163" ht="15">
      <c r="D1163" s="85"/>
    </row>
    <row r="1164" ht="15">
      <c r="D1164" s="85"/>
    </row>
    <row r="1165" ht="15">
      <c r="D1165" s="85"/>
    </row>
    <row r="1166" ht="15">
      <c r="D1166" s="85"/>
    </row>
    <row r="1167" ht="15">
      <c r="D1167" s="85"/>
    </row>
    <row r="1168" ht="15">
      <c r="D1168" s="85"/>
    </row>
    <row r="1169" ht="15">
      <c r="D1169" s="85"/>
    </row>
    <row r="1170" ht="15">
      <c r="D1170" s="85"/>
    </row>
    <row r="1171" ht="15">
      <c r="D1171" s="85"/>
    </row>
    <row r="1172" ht="15">
      <c r="D1172" s="85"/>
    </row>
    <row r="1173" ht="15">
      <c r="D1173" s="85"/>
    </row>
    <row r="1174" ht="15">
      <c r="D1174" s="85"/>
    </row>
    <row r="1175" ht="15">
      <c r="D1175" s="85"/>
    </row>
    <row r="1176" ht="15">
      <c r="D1176" s="85"/>
    </row>
    <row r="1177" ht="15">
      <c r="D1177" s="85"/>
    </row>
    <row r="1178" ht="15">
      <c r="D1178" s="85"/>
    </row>
    <row r="1179" ht="15">
      <c r="D1179" s="85"/>
    </row>
    <row r="1180" ht="15">
      <c r="D1180" s="85"/>
    </row>
    <row r="1181" ht="15">
      <c r="D1181" s="85"/>
    </row>
    <row r="1182" ht="15">
      <c r="D1182" s="85"/>
    </row>
    <row r="1183" ht="15">
      <c r="D1183" s="85"/>
    </row>
    <row r="1184" ht="15">
      <c r="D1184" s="85"/>
    </row>
    <row r="1185" ht="15">
      <c r="D1185" s="85"/>
    </row>
    <row r="1186" ht="15">
      <c r="D1186" s="85"/>
    </row>
    <row r="1187" ht="15">
      <c r="D1187" s="85"/>
    </row>
    <row r="1188" ht="15">
      <c r="D1188" s="85"/>
    </row>
    <row r="1189" ht="15">
      <c r="D1189" s="85"/>
    </row>
    <row r="1190" ht="15">
      <c r="D1190" s="85"/>
    </row>
    <row r="1191" ht="15">
      <c r="D1191" s="85"/>
    </row>
    <row r="1192" ht="15">
      <c r="D1192" s="85"/>
    </row>
    <row r="1193" ht="15">
      <c r="D1193" s="85"/>
    </row>
    <row r="1194" ht="15">
      <c r="D1194" s="85"/>
    </row>
    <row r="1195" ht="15">
      <c r="D1195" s="85"/>
    </row>
    <row r="1196" ht="15">
      <c r="D1196" s="85"/>
    </row>
    <row r="1197" ht="15">
      <c r="D1197" s="85"/>
    </row>
    <row r="1198" ht="15">
      <c r="D1198" s="85"/>
    </row>
    <row r="1199" ht="15">
      <c r="D1199" s="85"/>
    </row>
    <row r="1200" ht="15">
      <c r="D1200" s="85"/>
    </row>
    <row r="1201" ht="15">
      <c r="D1201" s="85"/>
    </row>
    <row r="1202" ht="15">
      <c r="D1202" s="85"/>
    </row>
    <row r="1203" ht="15">
      <c r="D1203" s="85"/>
    </row>
    <row r="1204" ht="15">
      <c r="D1204" s="85"/>
    </row>
    <row r="1205" ht="15">
      <c r="D1205" s="85"/>
    </row>
    <row r="1206" ht="15">
      <c r="D1206" s="85"/>
    </row>
    <row r="1207" ht="15">
      <c r="D1207" s="85"/>
    </row>
    <row r="1208" ht="15">
      <c r="D1208" s="85"/>
    </row>
    <row r="1209" ht="15">
      <c r="D1209" s="85"/>
    </row>
    <row r="1210" ht="15">
      <c r="D1210" s="85"/>
    </row>
    <row r="1211" ht="15">
      <c r="D1211" s="85"/>
    </row>
    <row r="1212" ht="15">
      <c r="D1212" s="85"/>
    </row>
    <row r="1213" ht="15">
      <c r="D1213" s="85"/>
    </row>
    <row r="1214" ht="15">
      <c r="D1214" s="85"/>
    </row>
    <row r="1215" ht="15">
      <c r="D1215" s="85"/>
    </row>
    <row r="1216" ht="15">
      <c r="D1216" s="85"/>
    </row>
    <row r="1217" ht="15">
      <c r="D1217" s="85"/>
    </row>
    <row r="1218" ht="15">
      <c r="D1218" s="85"/>
    </row>
    <row r="1219" ht="15">
      <c r="D1219" s="85"/>
    </row>
    <row r="1220" ht="15">
      <c r="D1220" s="85"/>
    </row>
    <row r="1221" ht="15">
      <c r="D1221" s="85"/>
    </row>
    <row r="1222" ht="15">
      <c r="D1222" s="85"/>
    </row>
    <row r="1223" ht="15">
      <c r="D1223" s="85"/>
    </row>
    <row r="1224" ht="15">
      <c r="D1224" s="85"/>
    </row>
    <row r="1225" ht="15">
      <c r="D1225" s="85"/>
    </row>
    <row r="1226" ht="15">
      <c r="D1226" s="85"/>
    </row>
    <row r="1227" ht="15">
      <c r="D1227" s="85"/>
    </row>
    <row r="1228" ht="15">
      <c r="D1228" s="85"/>
    </row>
    <row r="1229" ht="15">
      <c r="D1229" s="85"/>
    </row>
    <row r="1230" ht="15">
      <c r="D1230" s="85"/>
    </row>
    <row r="1231" ht="15">
      <c r="D1231" s="85"/>
    </row>
    <row r="1232" ht="15">
      <c r="D1232" s="85"/>
    </row>
    <row r="1233" ht="15">
      <c r="D1233" s="85"/>
    </row>
    <row r="1234" ht="15">
      <c r="D1234" s="85"/>
    </row>
    <row r="1235" ht="15">
      <c r="D1235" s="85"/>
    </row>
    <row r="1236" ht="15">
      <c r="D1236" s="85"/>
    </row>
    <row r="1237" ht="15">
      <c r="D1237" s="85"/>
    </row>
    <row r="1238" ht="15">
      <c r="D1238" s="85"/>
    </row>
    <row r="1239" ht="15">
      <c r="D1239" s="85"/>
    </row>
    <row r="1240" ht="15">
      <c r="D1240" s="85"/>
    </row>
    <row r="1241" ht="15">
      <c r="D1241" s="85"/>
    </row>
    <row r="1242" ht="15">
      <c r="D1242" s="85"/>
    </row>
    <row r="1243" ht="15">
      <c r="D1243" s="85"/>
    </row>
    <row r="1244" ht="15">
      <c r="D1244" s="85"/>
    </row>
    <row r="1245" ht="15">
      <c r="D1245" s="85"/>
    </row>
    <row r="1246" ht="15">
      <c r="D1246" s="85"/>
    </row>
    <row r="1247" ht="15">
      <c r="D1247" s="85"/>
    </row>
    <row r="1248" ht="15">
      <c r="D1248" s="85"/>
    </row>
    <row r="1249" ht="15">
      <c r="D1249" s="85"/>
    </row>
    <row r="1250" ht="15">
      <c r="D1250" s="85"/>
    </row>
    <row r="1251" ht="15">
      <c r="D1251" s="85"/>
    </row>
    <row r="1252" ht="15">
      <c r="D1252" s="85"/>
    </row>
    <row r="1253" ht="15">
      <c r="D1253" s="85"/>
    </row>
    <row r="1254" ht="15">
      <c r="D1254" s="85"/>
    </row>
    <row r="1255" ht="15">
      <c r="D1255" s="85"/>
    </row>
    <row r="1256" ht="15">
      <c r="D1256" s="85"/>
    </row>
    <row r="1257" ht="15">
      <c r="D1257" s="85"/>
    </row>
    <row r="1258" ht="15">
      <c r="D1258" s="85"/>
    </row>
    <row r="1259" ht="15">
      <c r="D1259" s="85"/>
    </row>
    <row r="1260" ht="15">
      <c r="D1260" s="85"/>
    </row>
    <row r="1261" ht="15">
      <c r="D1261" s="85"/>
    </row>
    <row r="1262" ht="15">
      <c r="D1262" s="85"/>
    </row>
    <row r="1263" ht="15">
      <c r="D1263" s="85"/>
    </row>
    <row r="1264" ht="15">
      <c r="D1264" s="85"/>
    </row>
    <row r="1265" ht="15">
      <c r="D1265" s="85"/>
    </row>
    <row r="1266" ht="15">
      <c r="D1266" s="85"/>
    </row>
    <row r="1267" ht="15">
      <c r="D1267" s="85"/>
    </row>
    <row r="1268" ht="15">
      <c r="D1268" s="85"/>
    </row>
    <row r="1269" ht="15">
      <c r="D1269" s="85"/>
    </row>
    <row r="1270" ht="15">
      <c r="D1270" s="85"/>
    </row>
    <row r="1271" ht="15">
      <c r="D1271" s="85"/>
    </row>
    <row r="1272" ht="15">
      <c r="D1272" s="85"/>
    </row>
    <row r="1273" ht="15">
      <c r="D1273" s="85"/>
    </row>
    <row r="1274" ht="15">
      <c r="D1274" s="85"/>
    </row>
    <row r="1275" ht="15">
      <c r="D1275" s="85"/>
    </row>
    <row r="1276" ht="15">
      <c r="D1276" s="85"/>
    </row>
    <row r="1277" ht="15">
      <c r="D1277" s="85"/>
    </row>
    <row r="1278" ht="15">
      <c r="D1278" s="85"/>
    </row>
    <row r="1279" ht="15">
      <c r="D1279" s="85"/>
    </row>
    <row r="1280" ht="15">
      <c r="D1280" s="85"/>
    </row>
    <row r="1281" ht="15">
      <c r="D1281" s="85"/>
    </row>
    <row r="1282" ht="15">
      <c r="D1282" s="85"/>
    </row>
    <row r="1283" ht="15">
      <c r="D1283" s="85"/>
    </row>
    <row r="1284" ht="15">
      <c r="D1284" s="85"/>
    </row>
    <row r="1285" ht="15">
      <c r="D1285" s="85"/>
    </row>
    <row r="1286" ht="15">
      <c r="D1286" s="85"/>
    </row>
    <row r="1287" ht="15">
      <c r="D1287" s="85"/>
    </row>
    <row r="1288" ht="15">
      <c r="D1288" s="85"/>
    </row>
    <row r="1289" ht="15">
      <c r="D1289" s="85"/>
    </row>
    <row r="1290" ht="15">
      <c r="D1290" s="85"/>
    </row>
    <row r="1291" ht="15">
      <c r="D1291" s="85"/>
    </row>
    <row r="1292" ht="15">
      <c r="D1292" s="85"/>
    </row>
    <row r="1293" ht="15">
      <c r="D1293" s="85"/>
    </row>
    <row r="1294" ht="15">
      <c r="D1294" s="85"/>
    </row>
    <row r="1295" ht="15">
      <c r="D1295" s="85"/>
    </row>
    <row r="1296" ht="15">
      <c r="D1296" s="85"/>
    </row>
    <row r="1297" ht="15">
      <c r="D1297" s="85"/>
    </row>
    <row r="1298" ht="15">
      <c r="D1298" s="85"/>
    </row>
    <row r="1299" ht="15">
      <c r="D1299" s="85"/>
    </row>
    <row r="1300" ht="15">
      <c r="D1300" s="85"/>
    </row>
    <row r="1301" ht="15">
      <c r="D1301" s="85"/>
    </row>
    <row r="1302" ht="15">
      <c r="D1302" s="85"/>
    </row>
    <row r="1303" ht="15">
      <c r="D1303" s="85"/>
    </row>
    <row r="1304" ht="15">
      <c r="D1304" s="85"/>
    </row>
    <row r="1305" ht="15">
      <c r="D1305" s="85"/>
    </row>
    <row r="1306" ht="15">
      <c r="D1306" s="85"/>
    </row>
    <row r="1307" ht="15">
      <c r="D1307" s="85"/>
    </row>
    <row r="1308" ht="15">
      <c r="D1308" s="85"/>
    </row>
    <row r="1309" ht="15">
      <c r="D1309" s="85"/>
    </row>
    <row r="1310" ht="15">
      <c r="D1310" s="85"/>
    </row>
    <row r="1311" ht="15">
      <c r="D1311" s="85"/>
    </row>
    <row r="1312" ht="15">
      <c r="D1312" s="85"/>
    </row>
    <row r="1313" ht="15">
      <c r="D1313" s="85"/>
    </row>
    <row r="1314" ht="15">
      <c r="D1314" s="85"/>
    </row>
    <row r="1315" ht="15">
      <c r="D1315" s="85"/>
    </row>
    <row r="1316" ht="15">
      <c r="D1316" s="85"/>
    </row>
    <row r="1317" ht="15">
      <c r="D1317" s="85"/>
    </row>
    <row r="1318" ht="15">
      <c r="D1318" s="85"/>
    </row>
    <row r="1319" ht="15">
      <c r="D1319" s="85"/>
    </row>
    <row r="1320" ht="15">
      <c r="D1320" s="85"/>
    </row>
    <row r="1321" ht="15">
      <c r="D1321" s="85"/>
    </row>
    <row r="1322" ht="15">
      <c r="D1322" s="85"/>
    </row>
    <row r="1323" ht="15">
      <c r="D1323" s="85"/>
    </row>
    <row r="1324" ht="15">
      <c r="D1324" s="85"/>
    </row>
    <row r="1325" ht="15">
      <c r="D1325" s="85"/>
    </row>
    <row r="1326" ht="15">
      <c r="D1326" s="85"/>
    </row>
    <row r="1327" ht="15">
      <c r="D1327" s="85"/>
    </row>
    <row r="1328" ht="15">
      <c r="D1328" s="85"/>
    </row>
    <row r="1329" ht="15">
      <c r="D1329" s="85"/>
    </row>
    <row r="1330" ht="15">
      <c r="D1330" s="85"/>
    </row>
    <row r="1331" ht="15">
      <c r="D1331" s="85"/>
    </row>
    <row r="1332" ht="15">
      <c r="D1332" s="85"/>
    </row>
    <row r="1333" ht="15">
      <c r="D1333" s="85"/>
    </row>
    <row r="1334" ht="15">
      <c r="D1334" s="85"/>
    </row>
    <row r="1335" ht="15">
      <c r="D1335" s="85"/>
    </row>
    <row r="1336" ht="15">
      <c r="D1336" s="85"/>
    </row>
    <row r="1337" ht="15">
      <c r="D1337" s="85"/>
    </row>
    <row r="1338" ht="15">
      <c r="D1338" s="85"/>
    </row>
    <row r="1339" ht="15">
      <c r="D1339" s="85"/>
    </row>
    <row r="1340" ht="15">
      <c r="D1340" s="85"/>
    </row>
    <row r="1341" ht="15">
      <c r="D1341" s="85"/>
    </row>
    <row r="1342" ht="15">
      <c r="D1342" s="85"/>
    </row>
    <row r="1343" ht="15">
      <c r="D1343" s="85"/>
    </row>
    <row r="1344" ht="15">
      <c r="D1344" s="85"/>
    </row>
    <row r="1345" ht="15">
      <c r="D1345" s="85"/>
    </row>
    <row r="1346" ht="15">
      <c r="D1346" s="85"/>
    </row>
    <row r="1347" ht="15">
      <c r="D1347" s="85"/>
    </row>
    <row r="1348" ht="15">
      <c r="D1348" s="85"/>
    </row>
    <row r="1349" ht="15">
      <c r="D1349" s="85"/>
    </row>
    <row r="1350" ht="15">
      <c r="D1350" s="85"/>
    </row>
    <row r="1351" ht="15">
      <c r="D1351" s="85"/>
    </row>
    <row r="1352" ht="15">
      <c r="D1352" s="85"/>
    </row>
    <row r="1353" ht="15">
      <c r="D1353" s="85"/>
    </row>
    <row r="1354" ht="15">
      <c r="D1354" s="85"/>
    </row>
    <row r="1355" ht="15">
      <c r="D1355" s="85"/>
    </row>
    <row r="1356" ht="15">
      <c r="D1356" s="85"/>
    </row>
    <row r="1357" ht="15">
      <c r="D1357" s="85"/>
    </row>
    <row r="1358" ht="15">
      <c r="D1358" s="85"/>
    </row>
    <row r="1359" ht="15">
      <c r="D1359" s="85"/>
    </row>
    <row r="1360" ht="15">
      <c r="D1360" s="85"/>
    </row>
    <row r="1361" ht="15">
      <c r="D1361" s="85"/>
    </row>
    <row r="1362" ht="15">
      <c r="D1362" s="85"/>
    </row>
    <row r="1363" ht="15">
      <c r="D1363" s="85"/>
    </row>
    <row r="1364" ht="15">
      <c r="D1364" s="85"/>
    </row>
    <row r="1365" ht="15">
      <c r="D1365" s="85"/>
    </row>
    <row r="1366" ht="15">
      <c r="D1366" s="85"/>
    </row>
    <row r="1367" ht="15">
      <c r="D1367" s="85"/>
    </row>
    <row r="1368" ht="15">
      <c r="D1368" s="85"/>
    </row>
    <row r="1369" ht="15">
      <c r="D1369" s="85"/>
    </row>
    <row r="1370" ht="15">
      <c r="D1370" s="85"/>
    </row>
    <row r="1371" ht="15">
      <c r="D1371" s="85"/>
    </row>
    <row r="1372" ht="15">
      <c r="D1372" s="85"/>
    </row>
    <row r="1373" ht="15">
      <c r="D1373" s="85"/>
    </row>
    <row r="1374" ht="15">
      <c r="D1374" s="85"/>
    </row>
    <row r="1375" ht="15">
      <c r="D1375" s="85"/>
    </row>
    <row r="1376" ht="15">
      <c r="D1376" s="85"/>
    </row>
    <row r="1377" ht="15">
      <c r="D1377" s="85"/>
    </row>
    <row r="1378" ht="15">
      <c r="D1378" s="85"/>
    </row>
    <row r="1379" ht="15">
      <c r="D1379" s="85"/>
    </row>
    <row r="1380" ht="15">
      <c r="D1380" s="85"/>
    </row>
    <row r="1381" ht="15">
      <c r="D1381" s="85"/>
    </row>
    <row r="1382" ht="15">
      <c r="D1382" s="85"/>
    </row>
    <row r="1383" ht="15">
      <c r="D1383" s="85"/>
    </row>
    <row r="1384" ht="15">
      <c r="D1384" s="85"/>
    </row>
    <row r="1385" ht="15">
      <c r="D1385" s="85"/>
    </row>
    <row r="1386" ht="15">
      <c r="D1386" s="85"/>
    </row>
    <row r="1387" ht="15">
      <c r="D1387" s="85"/>
    </row>
    <row r="1388" ht="15">
      <c r="D1388" s="85"/>
    </row>
    <row r="1389" ht="15">
      <c r="D1389" s="85"/>
    </row>
    <row r="1390" ht="15">
      <c r="D1390" s="85"/>
    </row>
    <row r="1391" ht="15">
      <c r="D1391" s="85"/>
    </row>
    <row r="1392" ht="15">
      <c r="D1392" s="85"/>
    </row>
    <row r="1393" ht="15">
      <c r="D1393" s="85"/>
    </row>
    <row r="1394" ht="15">
      <c r="D1394" s="85"/>
    </row>
    <row r="1395" ht="15">
      <c r="D1395" s="85"/>
    </row>
    <row r="1396" ht="15">
      <c r="D1396" s="85"/>
    </row>
    <row r="1397" ht="15">
      <c r="D1397" s="85"/>
    </row>
    <row r="1398" ht="15">
      <c r="D1398" s="85"/>
    </row>
    <row r="1399" ht="15">
      <c r="D1399" s="85"/>
    </row>
    <row r="1400" ht="15">
      <c r="D1400" s="85"/>
    </row>
    <row r="1401" ht="15">
      <c r="D1401" s="85"/>
    </row>
    <row r="1402" ht="15">
      <c r="D1402" s="85"/>
    </row>
    <row r="1403" ht="15">
      <c r="D1403" s="85"/>
    </row>
    <row r="1404" ht="15">
      <c r="D1404" s="85"/>
    </row>
    <row r="1405" ht="15">
      <c r="D1405" s="85"/>
    </row>
    <row r="1406" ht="15">
      <c r="D1406" s="85"/>
    </row>
    <row r="1407" ht="15">
      <c r="D1407" s="85"/>
    </row>
    <row r="1408" ht="15">
      <c r="D1408" s="85"/>
    </row>
    <row r="1409" ht="15">
      <c r="D1409" s="85"/>
    </row>
    <row r="1410" ht="15">
      <c r="D1410" s="85"/>
    </row>
    <row r="1411" ht="15">
      <c r="D1411" s="85"/>
    </row>
    <row r="1412" ht="15">
      <c r="D1412" s="85"/>
    </row>
    <row r="1413" ht="15">
      <c r="D1413" s="85"/>
    </row>
    <row r="1414" ht="15">
      <c r="D1414" s="85"/>
    </row>
    <row r="1415" ht="15">
      <c r="D1415" s="85"/>
    </row>
    <row r="1416" ht="15">
      <c r="D1416" s="85"/>
    </row>
    <row r="1417" ht="15">
      <c r="D1417" s="85"/>
    </row>
    <row r="1418" ht="15">
      <c r="D1418" s="85"/>
    </row>
    <row r="1419" ht="15">
      <c r="D1419" s="85"/>
    </row>
    <row r="1420" ht="15">
      <c r="D1420" s="85"/>
    </row>
    <row r="1421" ht="15">
      <c r="D1421" s="85"/>
    </row>
    <row r="1422" ht="15">
      <c r="D1422" s="85"/>
    </row>
    <row r="1423" ht="15">
      <c r="D1423" s="85"/>
    </row>
    <row r="1424" ht="15">
      <c r="D1424" s="85"/>
    </row>
    <row r="1425" ht="15">
      <c r="D1425" s="85"/>
    </row>
    <row r="1426" ht="15">
      <c r="D1426" s="85"/>
    </row>
    <row r="1427" ht="15">
      <c r="D1427" s="85"/>
    </row>
    <row r="1428" ht="15">
      <c r="D1428" s="85"/>
    </row>
    <row r="1429" ht="15">
      <c r="D1429" s="85"/>
    </row>
    <row r="1430" ht="15">
      <c r="D1430" s="85"/>
    </row>
    <row r="1431" ht="15">
      <c r="D1431" s="85"/>
    </row>
    <row r="1432" ht="15">
      <c r="D1432" s="85"/>
    </row>
    <row r="1433" ht="15">
      <c r="D1433" s="85"/>
    </row>
    <row r="1434" ht="15">
      <c r="D1434" s="85"/>
    </row>
    <row r="1435" ht="15">
      <c r="D1435" s="85"/>
    </row>
    <row r="1436" ht="15">
      <c r="D1436" s="85"/>
    </row>
    <row r="1437" ht="15">
      <c r="D1437" s="85"/>
    </row>
    <row r="1438" ht="15">
      <c r="D1438" s="85"/>
    </row>
    <row r="1439" ht="15">
      <c r="D1439" s="85"/>
    </row>
    <row r="1440" ht="15">
      <c r="D1440" s="85"/>
    </row>
    <row r="1441" ht="15">
      <c r="D1441" s="85"/>
    </row>
    <row r="1442" ht="15">
      <c r="D1442" s="85"/>
    </row>
    <row r="1443" ht="15">
      <c r="D1443" s="85"/>
    </row>
    <row r="1444" ht="15">
      <c r="D1444" s="85"/>
    </row>
    <row r="1445" ht="15">
      <c r="D1445" s="85"/>
    </row>
    <row r="1446" ht="15">
      <c r="D1446" s="85"/>
    </row>
    <row r="1447" ht="15">
      <c r="D1447" s="85"/>
    </row>
    <row r="1448" ht="15">
      <c r="D1448" s="85"/>
    </row>
    <row r="1449" ht="15">
      <c r="D1449" s="85"/>
    </row>
    <row r="1450" ht="15">
      <c r="D1450" s="85"/>
    </row>
    <row r="1451" ht="15">
      <c r="D1451" s="85"/>
    </row>
    <row r="1452" ht="15">
      <c r="D1452" s="85"/>
    </row>
    <row r="1453" ht="15">
      <c r="D1453" s="85"/>
    </row>
    <row r="1454" ht="15">
      <c r="D1454" s="85"/>
    </row>
    <row r="1455" ht="15">
      <c r="D1455" s="85"/>
    </row>
    <row r="1456" ht="15">
      <c r="D1456" s="85"/>
    </row>
    <row r="1457" ht="15">
      <c r="D1457" s="85"/>
    </row>
    <row r="1458" ht="15">
      <c r="D1458" s="85"/>
    </row>
    <row r="1459" ht="15">
      <c r="D1459" s="85"/>
    </row>
    <row r="1460" ht="15">
      <c r="D1460" s="85"/>
    </row>
    <row r="1461" ht="15">
      <c r="D1461" s="85"/>
    </row>
    <row r="1462" ht="15">
      <c r="D1462" s="85"/>
    </row>
    <row r="1463" ht="15">
      <c r="D1463" s="85"/>
    </row>
    <row r="1464" ht="15">
      <c r="D1464" s="85"/>
    </row>
    <row r="1465" ht="15">
      <c r="D1465" s="85"/>
    </row>
    <row r="1466" ht="15">
      <c r="D1466" s="85"/>
    </row>
    <row r="1467" ht="15">
      <c r="D1467" s="85"/>
    </row>
    <row r="1468" ht="15">
      <c r="D1468" s="85"/>
    </row>
    <row r="1469" ht="15">
      <c r="D1469" s="85"/>
    </row>
    <row r="1470" ht="15">
      <c r="D1470" s="85"/>
    </row>
    <row r="1471" ht="15">
      <c r="D1471" s="85"/>
    </row>
    <row r="1472" ht="15">
      <c r="D1472" s="85"/>
    </row>
    <row r="1473" ht="15">
      <c r="D1473" s="85"/>
    </row>
    <row r="1474" ht="15">
      <c r="D1474" s="85"/>
    </row>
    <row r="1475" ht="15">
      <c r="D1475" s="85"/>
    </row>
    <row r="1476" ht="15">
      <c r="D1476" s="85"/>
    </row>
    <row r="1477" ht="15">
      <c r="D1477" s="85"/>
    </row>
    <row r="1478" ht="15">
      <c r="D1478" s="85"/>
    </row>
    <row r="1479" ht="15">
      <c r="D1479" s="85"/>
    </row>
    <row r="1480" ht="15">
      <c r="D1480" s="85"/>
    </row>
    <row r="1481" ht="15">
      <c r="D1481" s="85"/>
    </row>
    <row r="1482" ht="15">
      <c r="D1482" s="85"/>
    </row>
    <row r="1483" ht="15">
      <c r="D1483" s="85"/>
    </row>
    <row r="1484" ht="15">
      <c r="D1484" s="85"/>
    </row>
    <row r="1485" ht="15">
      <c r="D1485" s="85"/>
    </row>
    <row r="1486" ht="15">
      <c r="D1486" s="85"/>
    </row>
    <row r="1487" ht="15">
      <c r="D1487" s="85"/>
    </row>
    <row r="1488" ht="15">
      <c r="D1488" s="85"/>
    </row>
    <row r="1489" ht="15">
      <c r="D1489" s="85"/>
    </row>
    <row r="1490" ht="15">
      <c r="D1490" s="85"/>
    </row>
    <row r="1491" ht="15">
      <c r="D1491" s="85"/>
    </row>
    <row r="1492" ht="15">
      <c r="D1492" s="85"/>
    </row>
    <row r="1493" ht="15">
      <c r="D1493" s="85"/>
    </row>
    <row r="1494" ht="15">
      <c r="D1494" s="85"/>
    </row>
    <row r="1495" ht="15">
      <c r="D1495" s="85"/>
    </row>
    <row r="1496" ht="15">
      <c r="D1496" s="85"/>
    </row>
    <row r="1497" ht="15">
      <c r="D1497" s="85"/>
    </row>
    <row r="1498" ht="15">
      <c r="D1498" s="85"/>
    </row>
    <row r="1499" ht="15">
      <c r="D1499" s="85"/>
    </row>
    <row r="1500" ht="15">
      <c r="D1500" s="85"/>
    </row>
    <row r="1501" ht="15">
      <c r="D1501" s="85"/>
    </row>
    <row r="1502" ht="15">
      <c r="D1502" s="85"/>
    </row>
    <row r="1503" ht="15">
      <c r="D1503" s="85"/>
    </row>
    <row r="1504" ht="15">
      <c r="D1504" s="85"/>
    </row>
    <row r="1505" ht="15">
      <c r="D1505" s="85"/>
    </row>
    <row r="1506" ht="15">
      <c r="D1506" s="85"/>
    </row>
    <row r="1507" ht="15">
      <c r="D1507" s="85"/>
    </row>
    <row r="1508" ht="15">
      <c r="D1508" s="85"/>
    </row>
    <row r="1509" ht="15">
      <c r="D1509" s="85"/>
    </row>
    <row r="1510" ht="15">
      <c r="D1510" s="85"/>
    </row>
    <row r="1511" ht="15">
      <c r="D1511" s="85"/>
    </row>
    <row r="1512" ht="15">
      <c r="D1512" s="85"/>
    </row>
    <row r="1513" ht="15">
      <c r="D1513" s="85"/>
    </row>
    <row r="1514" ht="15">
      <c r="D1514" s="85"/>
    </row>
    <row r="1515" ht="15">
      <c r="D1515" s="85"/>
    </row>
    <row r="1516" ht="15">
      <c r="D1516" s="85"/>
    </row>
    <row r="1517" ht="15">
      <c r="D1517" s="85"/>
    </row>
    <row r="1518" ht="15">
      <c r="D1518" s="85"/>
    </row>
    <row r="1519" ht="15">
      <c r="D1519" s="85"/>
    </row>
    <row r="1520" ht="15">
      <c r="D1520" s="85"/>
    </row>
    <row r="1521" ht="15">
      <c r="D1521" s="85"/>
    </row>
    <row r="1522" ht="15">
      <c r="D1522" s="85"/>
    </row>
    <row r="1523" ht="15">
      <c r="D1523" s="85"/>
    </row>
    <row r="1524" ht="15">
      <c r="D1524" s="85"/>
    </row>
    <row r="1525" ht="15">
      <c r="D1525" s="85"/>
    </row>
    <row r="1526" ht="15">
      <c r="D1526" s="85"/>
    </row>
    <row r="1527" ht="15">
      <c r="D1527" s="85"/>
    </row>
    <row r="1528" ht="15">
      <c r="D1528" s="85"/>
    </row>
    <row r="1529" ht="15">
      <c r="D1529" s="85"/>
    </row>
    <row r="1530" ht="15">
      <c r="D1530" s="85"/>
    </row>
    <row r="1531" ht="15">
      <c r="D1531" s="85"/>
    </row>
    <row r="1532" ht="15">
      <c r="D1532" s="85"/>
    </row>
    <row r="1533" ht="15">
      <c r="D1533" s="85"/>
    </row>
    <row r="1534" ht="15">
      <c r="D1534" s="85"/>
    </row>
    <row r="1535" ht="15">
      <c r="D1535" s="85"/>
    </row>
    <row r="1536" ht="15">
      <c r="D1536" s="85"/>
    </row>
    <row r="1537" ht="15">
      <c r="D1537" s="85"/>
    </row>
    <row r="1538" ht="15">
      <c r="D1538" s="85"/>
    </row>
    <row r="1539" ht="15">
      <c r="D1539" s="85"/>
    </row>
    <row r="1540" ht="15">
      <c r="D1540" s="85"/>
    </row>
    <row r="1541" ht="15">
      <c r="D1541" s="85"/>
    </row>
    <row r="1542" ht="15">
      <c r="D1542" s="85"/>
    </row>
    <row r="1543" ht="15">
      <c r="D1543" s="85"/>
    </row>
    <row r="1544" ht="15">
      <c r="D1544" s="85"/>
    </row>
    <row r="1545" ht="15">
      <c r="D1545" s="85"/>
    </row>
    <row r="1546" ht="15">
      <c r="D1546" s="85"/>
    </row>
    <row r="1547" ht="15">
      <c r="D1547" s="85"/>
    </row>
    <row r="1548" ht="15">
      <c r="D1548" s="85"/>
    </row>
    <row r="1549" ht="15">
      <c r="D1549" s="85"/>
    </row>
    <row r="1550" ht="15">
      <c r="D1550" s="85"/>
    </row>
    <row r="1551" ht="15">
      <c r="D1551" s="85"/>
    </row>
    <row r="1552" ht="15">
      <c r="D1552" s="85"/>
    </row>
    <row r="1553" ht="15">
      <c r="D1553" s="85"/>
    </row>
    <row r="1554" ht="15">
      <c r="D1554" s="85"/>
    </row>
    <row r="1555" ht="15">
      <c r="D1555" s="85"/>
    </row>
    <row r="1556" ht="15">
      <c r="D1556" s="85"/>
    </row>
    <row r="1557" ht="15">
      <c r="D1557" s="85"/>
    </row>
    <row r="1558" ht="15">
      <c r="D1558" s="85"/>
    </row>
    <row r="1559" ht="15">
      <c r="D1559" s="85"/>
    </row>
    <row r="1560" ht="15">
      <c r="D1560" s="85"/>
    </row>
    <row r="1561" ht="15">
      <c r="D1561" s="85"/>
    </row>
    <row r="1562" ht="15">
      <c r="D1562" s="85"/>
    </row>
    <row r="1563" ht="15">
      <c r="D1563" s="85"/>
    </row>
    <row r="1564" ht="15">
      <c r="D1564" s="85"/>
    </row>
    <row r="1565" ht="15">
      <c r="D1565" s="85"/>
    </row>
    <row r="1566" ht="15">
      <c r="D1566" s="85"/>
    </row>
    <row r="1567" ht="15">
      <c r="D1567" s="85"/>
    </row>
    <row r="1568" ht="15">
      <c r="D1568" s="85"/>
    </row>
    <row r="1569" ht="15">
      <c r="D1569" s="85"/>
    </row>
    <row r="1570" ht="15">
      <c r="D1570" s="85"/>
    </row>
    <row r="1571" ht="15">
      <c r="D1571" s="85"/>
    </row>
    <row r="1572" ht="15">
      <c r="D1572" s="85"/>
    </row>
    <row r="1573" ht="15">
      <c r="D1573" s="85"/>
    </row>
    <row r="1574" ht="15">
      <c r="D1574" s="85"/>
    </row>
    <row r="1575" ht="15">
      <c r="D1575" s="85"/>
    </row>
    <row r="1576" ht="15">
      <c r="D1576" s="85"/>
    </row>
    <row r="1577" ht="15">
      <c r="D1577" s="85"/>
    </row>
    <row r="1578" ht="15">
      <c r="D1578" s="85"/>
    </row>
    <row r="1579" ht="15">
      <c r="D1579" s="85"/>
    </row>
    <row r="1580" ht="15">
      <c r="D1580" s="85"/>
    </row>
    <row r="1581" ht="15">
      <c r="D1581" s="85"/>
    </row>
    <row r="1582" ht="15">
      <c r="D1582" s="85"/>
    </row>
    <row r="1583" ht="15">
      <c r="D1583" s="85"/>
    </row>
    <row r="1584" ht="15">
      <c r="D1584" s="85"/>
    </row>
    <row r="1585" ht="15">
      <c r="D1585" s="85"/>
    </row>
    <row r="1586" ht="15">
      <c r="D1586" s="85"/>
    </row>
    <row r="1587" ht="15">
      <c r="D1587" s="85"/>
    </row>
    <row r="1588" ht="15">
      <c r="D1588" s="85"/>
    </row>
    <row r="1589" ht="15">
      <c r="D1589" s="85"/>
    </row>
    <row r="1590" ht="15">
      <c r="D1590" s="85"/>
    </row>
    <row r="1591" ht="15">
      <c r="D1591" s="85"/>
    </row>
    <row r="1592" ht="15">
      <c r="D1592" s="85"/>
    </row>
    <row r="1593" ht="15">
      <c r="D1593" s="85"/>
    </row>
    <row r="1594" ht="15">
      <c r="D1594" s="85"/>
    </row>
    <row r="1595" ht="15">
      <c r="D1595" s="85"/>
    </row>
    <row r="1596" ht="15">
      <c r="D1596" s="85"/>
    </row>
    <row r="1597" ht="15">
      <c r="D1597" s="85"/>
    </row>
    <row r="1598" ht="15">
      <c r="D1598" s="85"/>
    </row>
    <row r="1599" ht="15">
      <c r="D1599" s="85"/>
    </row>
    <row r="1600" ht="15">
      <c r="D1600" s="85"/>
    </row>
    <row r="1601" ht="15">
      <c r="D1601" s="85"/>
    </row>
    <row r="1602" ht="15">
      <c r="D1602" s="85"/>
    </row>
    <row r="1603" ht="15">
      <c r="D1603" s="85"/>
    </row>
    <row r="1604" ht="15">
      <c r="D1604" s="85"/>
    </row>
    <row r="1605" ht="15">
      <c r="D1605" s="85"/>
    </row>
    <row r="1606" ht="15">
      <c r="D1606" s="85"/>
    </row>
    <row r="1607" ht="15">
      <c r="D1607" s="85"/>
    </row>
    <row r="1608" ht="15">
      <c r="D1608" s="85"/>
    </row>
    <row r="1609" ht="15">
      <c r="D1609" s="85"/>
    </row>
    <row r="1610" ht="15">
      <c r="D1610" s="85"/>
    </row>
    <row r="1611" ht="15">
      <c r="D1611" s="85"/>
    </row>
    <row r="1612" ht="15">
      <c r="D1612" s="85"/>
    </row>
    <row r="1613" ht="15">
      <c r="D1613" s="85"/>
    </row>
    <row r="1614" ht="15">
      <c r="D1614" s="85"/>
    </row>
    <row r="1615" ht="15">
      <c r="D1615" s="85"/>
    </row>
    <row r="1616" ht="15">
      <c r="D1616" s="85"/>
    </row>
    <row r="1617" ht="15">
      <c r="D1617" s="85"/>
    </row>
    <row r="1618" ht="15">
      <c r="D1618" s="85"/>
    </row>
    <row r="1619" ht="15">
      <c r="D1619" s="85"/>
    </row>
    <row r="1620" ht="15">
      <c r="D1620" s="85"/>
    </row>
    <row r="1621" ht="15">
      <c r="D1621" s="85"/>
    </row>
    <row r="1622" ht="15">
      <c r="D1622" s="85"/>
    </row>
    <row r="1623" ht="15">
      <c r="D1623" s="85"/>
    </row>
    <row r="1624" ht="15">
      <c r="D1624" s="85"/>
    </row>
    <row r="1625" ht="15">
      <c r="D1625" s="85"/>
    </row>
    <row r="1626" ht="15">
      <c r="D1626" s="85"/>
    </row>
    <row r="1627" ht="15">
      <c r="D1627" s="85"/>
    </row>
    <row r="1628" ht="15">
      <c r="D1628" s="85"/>
    </row>
    <row r="1629" ht="15">
      <c r="D1629" s="85"/>
    </row>
    <row r="1630" ht="15">
      <c r="D1630" s="85"/>
    </row>
    <row r="1631" ht="15">
      <c r="D1631" s="85"/>
    </row>
    <row r="1632" ht="15">
      <c r="D1632" s="85"/>
    </row>
    <row r="1633" ht="15">
      <c r="D1633" s="85"/>
    </row>
    <row r="1634" ht="15">
      <c r="D1634" s="85"/>
    </row>
    <row r="1635" ht="15">
      <c r="D1635" s="85"/>
    </row>
    <row r="1636" ht="15">
      <c r="D1636" s="85"/>
    </row>
    <row r="1637" ht="15">
      <c r="D1637" s="85"/>
    </row>
    <row r="1638" ht="15">
      <c r="D1638" s="85"/>
    </row>
    <row r="1639" ht="15">
      <c r="D1639" s="85"/>
    </row>
    <row r="1640" ht="15">
      <c r="D1640" s="85"/>
    </row>
    <row r="1641" ht="15">
      <c r="D1641" s="85"/>
    </row>
    <row r="1642" ht="15">
      <c r="D1642" s="85"/>
    </row>
    <row r="1643" ht="15">
      <c r="D1643" s="85"/>
    </row>
    <row r="1644" ht="15">
      <c r="D1644" s="85"/>
    </row>
    <row r="1645" ht="15">
      <c r="D1645" s="85"/>
    </row>
    <row r="1646" ht="15">
      <c r="D1646" s="85"/>
    </row>
    <row r="1647" ht="15">
      <c r="D1647" s="85"/>
    </row>
    <row r="1648" ht="15">
      <c r="D1648" s="85"/>
    </row>
    <row r="1649" ht="15">
      <c r="D1649" s="85"/>
    </row>
    <row r="1650" ht="15">
      <c r="D1650" s="85"/>
    </row>
    <row r="1651" ht="15">
      <c r="D1651" s="85"/>
    </row>
    <row r="1652" ht="15">
      <c r="D1652" s="85"/>
    </row>
    <row r="1653" ht="15">
      <c r="D1653" s="85"/>
    </row>
    <row r="1654" ht="15">
      <c r="D1654" s="85"/>
    </row>
    <row r="1655" ht="15">
      <c r="D1655" s="85"/>
    </row>
    <row r="1656" ht="15">
      <c r="D1656" s="85"/>
    </row>
    <row r="1657" ht="15">
      <c r="D1657" s="85"/>
    </row>
    <row r="1658" ht="15">
      <c r="D1658" s="85"/>
    </row>
    <row r="1659" ht="15">
      <c r="D1659" s="85"/>
    </row>
    <row r="1660" ht="15">
      <c r="D1660" s="85"/>
    </row>
    <row r="1661" ht="15">
      <c r="D1661" s="85"/>
    </row>
    <row r="1662" ht="15">
      <c r="D1662" s="85"/>
    </row>
    <row r="1663" ht="15">
      <c r="D1663" s="85"/>
    </row>
    <row r="1664" ht="15">
      <c r="D1664" s="85"/>
    </row>
    <row r="1665" ht="15">
      <c r="D1665" s="85"/>
    </row>
    <row r="1666" ht="15">
      <c r="D1666" s="85"/>
    </row>
    <row r="1667" ht="15">
      <c r="D1667" s="85"/>
    </row>
    <row r="1668" ht="15">
      <c r="D1668" s="85"/>
    </row>
    <row r="1669" ht="15">
      <c r="D1669" s="85"/>
    </row>
    <row r="1670" ht="15">
      <c r="D1670" s="85"/>
    </row>
    <row r="1671" ht="15">
      <c r="D1671" s="85"/>
    </row>
    <row r="1672" ht="15">
      <c r="D1672" s="85"/>
    </row>
    <row r="1673" ht="15">
      <c r="D1673" s="85"/>
    </row>
    <row r="1674" ht="15">
      <c r="D1674" s="85"/>
    </row>
    <row r="1675" ht="15">
      <c r="D1675" s="85"/>
    </row>
    <row r="1676" ht="15">
      <c r="D1676" s="85"/>
    </row>
    <row r="1677" ht="15">
      <c r="D1677" s="85"/>
    </row>
    <row r="1678" ht="15">
      <c r="D1678" s="85"/>
    </row>
    <row r="1679" ht="15">
      <c r="D1679" s="85"/>
    </row>
    <row r="1680" ht="15">
      <c r="D1680" s="85"/>
    </row>
    <row r="1681" ht="15">
      <c r="D1681" s="85"/>
    </row>
    <row r="1682" ht="15">
      <c r="D1682" s="85"/>
    </row>
    <row r="1683" ht="15">
      <c r="D1683" s="85"/>
    </row>
    <row r="1684" ht="15">
      <c r="D1684" s="85"/>
    </row>
    <row r="1685" ht="15">
      <c r="D1685" s="85"/>
    </row>
    <row r="1686" ht="15">
      <c r="D1686" s="85"/>
    </row>
    <row r="1687" ht="15">
      <c r="D1687" s="85"/>
    </row>
    <row r="1688" ht="15">
      <c r="D1688" s="85"/>
    </row>
    <row r="1689" ht="15">
      <c r="D1689" s="85"/>
    </row>
    <row r="1690" ht="15">
      <c r="D1690" s="85"/>
    </row>
    <row r="1691" ht="15">
      <c r="D1691" s="85"/>
    </row>
    <row r="1692" ht="15">
      <c r="D1692" s="85"/>
    </row>
    <row r="1693" ht="15">
      <c r="D1693" s="85"/>
    </row>
    <row r="1694" ht="15">
      <c r="D1694" s="85"/>
    </row>
    <row r="1695" ht="15">
      <c r="D1695" s="85"/>
    </row>
    <row r="1696" ht="15">
      <c r="D1696" s="85"/>
    </row>
    <row r="1697" ht="15">
      <c r="D1697" s="85"/>
    </row>
    <row r="1698" ht="15">
      <c r="D1698" s="85"/>
    </row>
    <row r="1699" ht="15">
      <c r="D1699" s="85"/>
    </row>
    <row r="1700" ht="15">
      <c r="D1700" s="85"/>
    </row>
    <row r="1701" ht="15">
      <c r="D1701" s="85"/>
    </row>
    <row r="1702" ht="15">
      <c r="D1702" s="85"/>
    </row>
    <row r="1703" ht="15">
      <c r="D1703" s="85"/>
    </row>
    <row r="1704" ht="15">
      <c r="D1704" s="85"/>
    </row>
    <row r="1705" ht="15">
      <c r="D1705" s="85"/>
    </row>
    <row r="1706" ht="15">
      <c r="D1706" s="85"/>
    </row>
    <row r="1707" ht="15">
      <c r="D1707" s="85"/>
    </row>
    <row r="1708" ht="15">
      <c r="D1708" s="85"/>
    </row>
    <row r="1709" ht="15">
      <c r="D1709" s="85"/>
    </row>
    <row r="1710" ht="15">
      <c r="D1710" s="85"/>
    </row>
    <row r="1711" ht="15">
      <c r="D1711" s="85"/>
    </row>
    <row r="1712" ht="15">
      <c r="D1712" s="85"/>
    </row>
    <row r="1713" ht="15">
      <c r="D1713" s="85"/>
    </row>
    <row r="1714" ht="15">
      <c r="D1714" s="85"/>
    </row>
    <row r="1715" ht="15">
      <c r="D1715" s="85"/>
    </row>
    <row r="1716" ht="15">
      <c r="D1716" s="85"/>
    </row>
    <row r="1717" ht="15">
      <c r="D1717" s="85"/>
    </row>
    <row r="1718" ht="15">
      <c r="D1718" s="85"/>
    </row>
    <row r="1719" ht="15">
      <c r="D1719" s="85"/>
    </row>
    <row r="1720" ht="15">
      <c r="D1720" s="85"/>
    </row>
    <row r="1721" ht="15">
      <c r="D1721" s="85"/>
    </row>
    <row r="1722" ht="15">
      <c r="D1722" s="85"/>
    </row>
    <row r="1723" ht="15">
      <c r="D1723" s="85"/>
    </row>
    <row r="1724" ht="15">
      <c r="D1724" s="85"/>
    </row>
    <row r="1725" ht="15">
      <c r="D1725" s="85"/>
    </row>
    <row r="1726" ht="15">
      <c r="D1726" s="85"/>
    </row>
    <row r="1727" ht="15">
      <c r="D1727" s="85"/>
    </row>
    <row r="1728" ht="15">
      <c r="D1728" s="85"/>
    </row>
    <row r="1729" ht="15">
      <c r="D1729" s="85"/>
    </row>
    <row r="1730" ht="15">
      <c r="D1730" s="85"/>
    </row>
    <row r="1731" ht="15">
      <c r="D1731" s="85"/>
    </row>
    <row r="1732" ht="15">
      <c r="D1732" s="85"/>
    </row>
    <row r="1733" ht="15">
      <c r="D1733" s="85"/>
    </row>
    <row r="1734" ht="15">
      <c r="D1734" s="85"/>
    </row>
    <row r="1735" ht="15">
      <c r="D1735" s="85"/>
    </row>
    <row r="1736" ht="15">
      <c r="D1736" s="85"/>
    </row>
    <row r="1737" ht="15">
      <c r="D1737" s="85"/>
    </row>
    <row r="1738" ht="15">
      <c r="D1738" s="85"/>
    </row>
    <row r="1739" ht="15">
      <c r="D1739" s="85"/>
    </row>
    <row r="1740" ht="15">
      <c r="D1740" s="85"/>
    </row>
    <row r="1741" ht="15">
      <c r="D1741" s="85"/>
    </row>
    <row r="1742" ht="15">
      <c r="D1742" s="85"/>
    </row>
    <row r="1743" ht="15">
      <c r="D1743" s="85"/>
    </row>
    <row r="1744" ht="15">
      <c r="D1744" s="85"/>
    </row>
    <row r="1745" ht="15">
      <c r="D1745" s="85"/>
    </row>
    <row r="1746" ht="15">
      <c r="D1746" s="85"/>
    </row>
    <row r="1747" ht="15">
      <c r="D1747" s="85"/>
    </row>
    <row r="1748" ht="15">
      <c r="D1748" s="85"/>
    </row>
    <row r="1749" ht="15">
      <c r="D1749" s="85"/>
    </row>
    <row r="1750" ht="15">
      <c r="D1750" s="85"/>
    </row>
    <row r="1751" ht="15">
      <c r="D1751" s="85"/>
    </row>
    <row r="1752" ht="15">
      <c r="D1752" s="85"/>
    </row>
    <row r="1753" ht="15">
      <c r="D1753" s="85"/>
    </row>
    <row r="1754" ht="15">
      <c r="D1754" s="85"/>
    </row>
    <row r="1755" ht="15">
      <c r="D1755" s="85"/>
    </row>
    <row r="1756" ht="15">
      <c r="D1756" s="85"/>
    </row>
    <row r="1757" ht="15">
      <c r="D1757" s="85"/>
    </row>
    <row r="1758" ht="15">
      <c r="D1758" s="85"/>
    </row>
    <row r="1759" ht="15">
      <c r="D1759" s="85"/>
    </row>
    <row r="1760" ht="15">
      <c r="D1760" s="85"/>
    </row>
    <row r="1761" ht="15">
      <c r="D1761" s="85"/>
    </row>
    <row r="1762" ht="15">
      <c r="D1762" s="85"/>
    </row>
    <row r="1763" ht="15">
      <c r="D1763" s="85"/>
    </row>
    <row r="1764" ht="15">
      <c r="D1764" s="85"/>
    </row>
    <row r="1765" ht="15">
      <c r="D1765" s="85"/>
    </row>
    <row r="1766" ht="15">
      <c r="D1766" s="85"/>
    </row>
    <row r="1767" ht="15">
      <c r="D1767" s="85"/>
    </row>
    <row r="1768" ht="15">
      <c r="D1768" s="85"/>
    </row>
    <row r="1769" ht="15">
      <c r="D1769" s="85"/>
    </row>
    <row r="1770" ht="15">
      <c r="D1770" s="85"/>
    </row>
    <row r="1771" ht="15">
      <c r="D1771" s="85"/>
    </row>
    <row r="1772" ht="15">
      <c r="D1772" s="85"/>
    </row>
    <row r="1773" ht="15">
      <c r="D1773" s="85"/>
    </row>
    <row r="1774" ht="15">
      <c r="D1774" s="85"/>
    </row>
    <row r="1775" ht="15">
      <c r="D1775" s="85"/>
    </row>
    <row r="1776" ht="15">
      <c r="D1776" s="85"/>
    </row>
    <row r="1777" ht="15">
      <c r="D1777" s="85"/>
    </row>
    <row r="1778" ht="15">
      <c r="D1778" s="85"/>
    </row>
    <row r="1779" ht="15">
      <c r="D1779" s="85"/>
    </row>
    <row r="1780" ht="15">
      <c r="D1780" s="85"/>
    </row>
    <row r="1781" ht="15">
      <c r="D1781" s="85"/>
    </row>
    <row r="1782" ht="15">
      <c r="D1782" s="85"/>
    </row>
    <row r="1783" ht="15">
      <c r="D1783" s="85"/>
    </row>
    <row r="1784" ht="15">
      <c r="D1784" s="85"/>
    </row>
    <row r="1785" ht="15">
      <c r="D1785" s="85"/>
    </row>
    <row r="1786" ht="15">
      <c r="D1786" s="85"/>
    </row>
    <row r="1787" ht="15">
      <c r="D1787" s="85"/>
    </row>
    <row r="1788" ht="15">
      <c r="D1788" s="85"/>
    </row>
    <row r="1789" ht="15">
      <c r="D1789" s="85"/>
    </row>
    <row r="1790" ht="15">
      <c r="D1790" s="85"/>
    </row>
    <row r="1791" ht="15">
      <c r="D1791" s="85"/>
    </row>
    <row r="1792" ht="15">
      <c r="D1792" s="85"/>
    </row>
    <row r="1793" ht="15">
      <c r="D1793" s="85"/>
    </row>
    <row r="1794" ht="15">
      <c r="D1794" s="85"/>
    </row>
    <row r="1795" ht="15">
      <c r="D1795" s="85"/>
    </row>
    <row r="1796" ht="15">
      <c r="D1796" s="85"/>
    </row>
    <row r="1797" ht="15">
      <c r="D1797" s="85"/>
    </row>
    <row r="1798" ht="15">
      <c r="D1798" s="85"/>
    </row>
    <row r="1799" ht="15">
      <c r="D1799" s="85"/>
    </row>
    <row r="1800" ht="15">
      <c r="D1800" s="85"/>
    </row>
    <row r="1801" ht="15">
      <c r="D1801" s="85"/>
    </row>
    <row r="1802" ht="15">
      <c r="D1802" s="85"/>
    </row>
    <row r="1803" ht="15">
      <c r="D1803" s="85"/>
    </row>
    <row r="1804" ht="15">
      <c r="D1804" s="85"/>
    </row>
    <row r="1805" ht="15">
      <c r="D1805" s="85"/>
    </row>
    <row r="1806" ht="15">
      <c r="D1806" s="85"/>
    </row>
    <row r="1807" ht="15">
      <c r="D1807" s="85"/>
    </row>
    <row r="1808" ht="15">
      <c r="D1808" s="85"/>
    </row>
    <row r="1809" ht="15">
      <c r="D1809" s="85"/>
    </row>
    <row r="1810" ht="15">
      <c r="D1810" s="85"/>
    </row>
    <row r="1811" ht="15">
      <c r="D1811" s="85"/>
    </row>
    <row r="1812" ht="15">
      <c r="D1812" s="85"/>
    </row>
    <row r="1813" ht="15">
      <c r="D1813" s="85"/>
    </row>
    <row r="1814" ht="15">
      <c r="D1814" s="85"/>
    </row>
    <row r="1815" ht="15">
      <c r="D1815" s="85"/>
    </row>
    <row r="1816" ht="15">
      <c r="D1816" s="85"/>
    </row>
    <row r="1817" ht="15">
      <c r="D1817" s="85"/>
    </row>
    <row r="1818" ht="15">
      <c r="D1818" s="85"/>
    </row>
    <row r="1819" ht="15">
      <c r="D1819" s="85"/>
    </row>
    <row r="1820" ht="15">
      <c r="D1820" s="85"/>
    </row>
    <row r="1821" ht="15">
      <c r="D1821" s="85"/>
    </row>
    <row r="1822" ht="15">
      <c r="D1822" s="85"/>
    </row>
    <row r="1823" ht="15">
      <c r="D1823" s="85"/>
    </row>
    <row r="1824" ht="15">
      <c r="D1824" s="85"/>
    </row>
    <row r="1825" ht="15">
      <c r="D1825" s="85"/>
    </row>
    <row r="1826" ht="15">
      <c r="D1826" s="85"/>
    </row>
    <row r="1827" ht="15">
      <c r="D1827" s="85"/>
    </row>
    <row r="1828" ht="15">
      <c r="D1828" s="85"/>
    </row>
    <row r="1829" ht="15">
      <c r="D1829" s="85"/>
    </row>
    <row r="1830" ht="15">
      <c r="D1830" s="85"/>
    </row>
    <row r="1831" ht="15">
      <c r="D1831" s="85"/>
    </row>
    <row r="1832" ht="15">
      <c r="D1832" s="85"/>
    </row>
    <row r="1833" ht="15">
      <c r="D1833" s="85"/>
    </row>
    <row r="1834" ht="15">
      <c r="D1834" s="85"/>
    </row>
    <row r="1835" ht="15">
      <c r="D1835" s="85"/>
    </row>
    <row r="1836" ht="15">
      <c r="D1836" s="85"/>
    </row>
    <row r="1837" ht="15">
      <c r="D1837" s="85"/>
    </row>
    <row r="1838" ht="15">
      <c r="D1838" s="85"/>
    </row>
    <row r="1839" ht="15">
      <c r="D1839" s="85"/>
    </row>
    <row r="1840" ht="15">
      <c r="D1840" s="85"/>
    </row>
    <row r="1841" ht="15">
      <c r="D1841" s="85"/>
    </row>
    <row r="1842" ht="15">
      <c r="D1842" s="85"/>
    </row>
    <row r="1843" ht="15">
      <c r="D1843" s="85"/>
    </row>
    <row r="1844" ht="15">
      <c r="D1844" s="85"/>
    </row>
    <row r="1845" ht="15">
      <c r="D1845" s="85"/>
    </row>
    <row r="1846" ht="15">
      <c r="D1846" s="85"/>
    </row>
    <row r="1847" ht="15">
      <c r="D1847" s="85"/>
    </row>
    <row r="1848" ht="15">
      <c r="D1848" s="85"/>
    </row>
    <row r="1849" ht="15">
      <c r="D1849" s="85"/>
    </row>
    <row r="1850" ht="15">
      <c r="D1850" s="85"/>
    </row>
    <row r="1851" ht="15">
      <c r="D1851" s="85"/>
    </row>
    <row r="1852" ht="15">
      <c r="D1852" s="85"/>
    </row>
    <row r="1853" ht="15">
      <c r="D1853" s="85"/>
    </row>
    <row r="1854" ht="15">
      <c r="D1854" s="85"/>
    </row>
    <row r="1855" ht="15">
      <c r="D1855" s="85"/>
    </row>
    <row r="1856" ht="15">
      <c r="D1856" s="85"/>
    </row>
    <row r="1857" ht="15">
      <c r="D1857" s="85"/>
    </row>
    <row r="1858" ht="15">
      <c r="D1858" s="85"/>
    </row>
    <row r="1859" ht="15">
      <c r="D1859" s="85"/>
    </row>
    <row r="1860" ht="15">
      <c r="D1860" s="85"/>
    </row>
    <row r="1861" ht="15">
      <c r="D1861" s="85"/>
    </row>
    <row r="1862" ht="15">
      <c r="D1862" s="85"/>
    </row>
    <row r="1863" ht="15">
      <c r="D1863" s="85"/>
    </row>
    <row r="1864" ht="15">
      <c r="D1864" s="85"/>
    </row>
    <row r="1865" ht="15">
      <c r="D1865" s="85"/>
    </row>
    <row r="1866" ht="15">
      <c r="D1866" s="85"/>
    </row>
    <row r="1867" ht="15">
      <c r="D1867" s="85"/>
    </row>
    <row r="1868" ht="15">
      <c r="D1868" s="85"/>
    </row>
    <row r="1869" ht="15">
      <c r="D1869" s="85"/>
    </row>
    <row r="1870" ht="15">
      <c r="D1870" s="85"/>
    </row>
    <row r="1871" ht="15">
      <c r="D1871" s="85"/>
    </row>
    <row r="1872" ht="15">
      <c r="D1872" s="85"/>
    </row>
    <row r="1873" ht="15">
      <c r="D1873" s="85"/>
    </row>
    <row r="1874" ht="15">
      <c r="D1874" s="85"/>
    </row>
    <row r="1875" ht="15">
      <c r="D1875" s="85"/>
    </row>
    <row r="1876" ht="15">
      <c r="D1876" s="85"/>
    </row>
    <row r="1877" ht="15">
      <c r="D1877" s="85"/>
    </row>
    <row r="1878" ht="15">
      <c r="D1878" s="85"/>
    </row>
    <row r="1879" ht="15">
      <c r="D1879" s="85"/>
    </row>
    <row r="1880" ht="15">
      <c r="D1880" s="85"/>
    </row>
    <row r="1881" ht="15">
      <c r="D1881" s="85"/>
    </row>
    <row r="1882" ht="15">
      <c r="D1882" s="85"/>
    </row>
    <row r="1883" ht="15">
      <c r="D1883" s="85"/>
    </row>
    <row r="1884" ht="15">
      <c r="D1884" s="85"/>
    </row>
    <row r="1885" ht="15">
      <c r="D1885" s="85"/>
    </row>
    <row r="1886" ht="15">
      <c r="D1886" s="85"/>
    </row>
    <row r="1887" ht="15">
      <c r="D1887" s="85"/>
    </row>
    <row r="1888" ht="15">
      <c r="D1888" s="85"/>
    </row>
    <row r="1889" ht="15">
      <c r="D1889" s="85"/>
    </row>
    <row r="1890" ht="15">
      <c r="D1890" s="85"/>
    </row>
    <row r="1891" ht="15">
      <c r="D1891" s="85"/>
    </row>
    <row r="1892" ht="15">
      <c r="D1892" s="85"/>
    </row>
    <row r="1893" ht="15">
      <c r="D1893" s="85"/>
    </row>
    <row r="1894" ht="15">
      <c r="D1894" s="85"/>
    </row>
    <row r="1895" ht="15">
      <c r="D1895" s="85"/>
    </row>
    <row r="1896" ht="15">
      <c r="D1896" s="85"/>
    </row>
    <row r="1897" ht="15">
      <c r="D1897" s="85"/>
    </row>
    <row r="1898" ht="15">
      <c r="D1898" s="85"/>
    </row>
    <row r="1899" ht="15">
      <c r="D1899" s="85"/>
    </row>
    <row r="1900" ht="15">
      <c r="D1900" s="85"/>
    </row>
    <row r="1901" ht="15">
      <c r="D1901" s="85"/>
    </row>
    <row r="1902" ht="15">
      <c r="D1902" s="85"/>
    </row>
    <row r="1903" ht="15">
      <c r="D1903" s="85"/>
    </row>
    <row r="1904" ht="15">
      <c r="D1904" s="85"/>
    </row>
    <row r="1905" ht="15">
      <c r="D1905" s="85"/>
    </row>
    <row r="1906" ht="15">
      <c r="D1906" s="85"/>
    </row>
    <row r="1907" ht="15">
      <c r="D1907" s="85"/>
    </row>
    <row r="1908" ht="15">
      <c r="D1908" s="85"/>
    </row>
    <row r="1909" ht="15">
      <c r="D1909" s="85"/>
    </row>
    <row r="1910" ht="15">
      <c r="D1910" s="85"/>
    </row>
    <row r="1911" ht="15">
      <c r="D1911" s="85"/>
    </row>
    <row r="1912" ht="15">
      <c r="D1912" s="85"/>
    </row>
    <row r="1913" ht="15">
      <c r="D1913" s="85"/>
    </row>
    <row r="1914" ht="15">
      <c r="D1914" s="85"/>
    </row>
    <row r="1915" ht="15">
      <c r="D1915" s="85"/>
    </row>
    <row r="1916" ht="15">
      <c r="D1916" s="85"/>
    </row>
    <row r="1917" ht="15">
      <c r="D1917" s="85"/>
    </row>
    <row r="1918" ht="15">
      <c r="D1918" s="85"/>
    </row>
    <row r="1919" ht="15">
      <c r="D1919" s="85"/>
    </row>
    <row r="1920" ht="15">
      <c r="D1920" s="85"/>
    </row>
    <row r="1921" ht="15">
      <c r="D1921" s="85"/>
    </row>
    <row r="1922" ht="15">
      <c r="D1922" s="85"/>
    </row>
    <row r="1923" ht="15">
      <c r="D1923" s="85"/>
    </row>
    <row r="1924" ht="15">
      <c r="D1924" s="85"/>
    </row>
    <row r="1925" ht="15">
      <c r="D1925" s="85"/>
    </row>
    <row r="1926" ht="15">
      <c r="D1926" s="85"/>
    </row>
    <row r="1927" ht="15">
      <c r="D1927" s="85"/>
    </row>
    <row r="1928" ht="15">
      <c r="D1928" s="85"/>
    </row>
    <row r="1929" ht="15">
      <c r="D1929" s="85"/>
    </row>
    <row r="1930" ht="15">
      <c r="D1930" s="85"/>
    </row>
    <row r="1931" ht="15">
      <c r="D1931" s="85"/>
    </row>
    <row r="1932" ht="15">
      <c r="D1932" s="85"/>
    </row>
    <row r="1933" ht="15">
      <c r="D1933" s="85"/>
    </row>
    <row r="1934" ht="15">
      <c r="D1934" s="85"/>
    </row>
    <row r="1935" ht="15">
      <c r="D1935" s="85"/>
    </row>
    <row r="1936" ht="15">
      <c r="D1936" s="85"/>
    </row>
    <row r="1937" ht="15">
      <c r="D1937" s="85"/>
    </row>
    <row r="1938" ht="15">
      <c r="D1938" s="85"/>
    </row>
    <row r="1939" ht="15">
      <c r="D1939" s="85"/>
    </row>
    <row r="1940" ht="15">
      <c r="D1940" s="85"/>
    </row>
    <row r="1941" ht="15">
      <c r="D1941" s="85"/>
    </row>
    <row r="1942" ht="15">
      <c r="D1942" s="85"/>
    </row>
    <row r="1943" ht="15">
      <c r="D1943" s="85"/>
    </row>
    <row r="1944" ht="15">
      <c r="D1944" s="85"/>
    </row>
    <row r="1945" ht="15">
      <c r="D1945" s="85"/>
    </row>
    <row r="1946" ht="15">
      <c r="D1946" s="85"/>
    </row>
    <row r="1947" ht="15">
      <c r="D1947" s="85"/>
    </row>
    <row r="1948" ht="15">
      <c r="D1948" s="85"/>
    </row>
    <row r="1949" ht="15">
      <c r="D1949" s="85"/>
    </row>
    <row r="1950" ht="15">
      <c r="D1950" s="85"/>
    </row>
    <row r="1951" ht="15">
      <c r="D1951" s="85"/>
    </row>
    <row r="1952" ht="15">
      <c r="D1952" s="85"/>
    </row>
    <row r="1953" ht="15">
      <c r="D1953" s="85"/>
    </row>
    <row r="1954" ht="15">
      <c r="D1954" s="85"/>
    </row>
    <row r="1955" ht="15">
      <c r="D1955" s="85"/>
    </row>
    <row r="1956" ht="15">
      <c r="D1956" s="85"/>
    </row>
    <row r="1957" ht="15">
      <c r="D1957" s="85"/>
    </row>
    <row r="1958" ht="15">
      <c r="D1958" s="85"/>
    </row>
    <row r="1959" ht="15">
      <c r="D1959" s="85"/>
    </row>
    <row r="1960" ht="15">
      <c r="D1960" s="85"/>
    </row>
    <row r="1961" ht="15">
      <c r="D1961" s="85"/>
    </row>
    <row r="1962" ht="15">
      <c r="D1962" s="85"/>
    </row>
    <row r="1963" ht="15">
      <c r="D1963" s="85"/>
    </row>
    <row r="1964" ht="15">
      <c r="D1964" s="85"/>
    </row>
    <row r="1965" ht="15">
      <c r="D1965" s="85"/>
    </row>
    <row r="1966" ht="15">
      <c r="D1966" s="85"/>
    </row>
    <row r="1967" ht="15">
      <c r="D1967" s="85"/>
    </row>
    <row r="1968" ht="15">
      <c r="D1968" s="85"/>
    </row>
    <row r="1969" ht="15">
      <c r="D1969" s="85"/>
    </row>
    <row r="1970" ht="15">
      <c r="D1970" s="85"/>
    </row>
    <row r="1971" ht="15">
      <c r="D1971" s="85"/>
    </row>
    <row r="1972" ht="15">
      <c r="D1972" s="85"/>
    </row>
    <row r="1973" ht="15">
      <c r="D1973" s="85"/>
    </row>
    <row r="1974" ht="15">
      <c r="D1974" s="85"/>
    </row>
    <row r="1975" ht="15">
      <c r="D1975" s="85"/>
    </row>
    <row r="1976" ht="15">
      <c r="D1976" s="85"/>
    </row>
    <row r="1977" ht="15">
      <c r="D1977" s="85"/>
    </row>
    <row r="1978" ht="15">
      <c r="D1978" s="85"/>
    </row>
    <row r="1979" ht="15">
      <c r="D1979" s="85"/>
    </row>
    <row r="1980" ht="15">
      <c r="D1980" s="85"/>
    </row>
    <row r="1981" ht="15">
      <c r="D1981" s="85"/>
    </row>
    <row r="1982" ht="15">
      <c r="D1982" s="85"/>
    </row>
    <row r="1983" ht="15">
      <c r="D1983" s="85"/>
    </row>
    <row r="1984" ht="15">
      <c r="D1984" s="85"/>
    </row>
    <row r="1985" ht="15">
      <c r="D1985" s="85"/>
    </row>
    <row r="1986" ht="15">
      <c r="D1986" s="85"/>
    </row>
    <row r="1987" ht="15">
      <c r="D1987" s="85"/>
    </row>
    <row r="1988" ht="15">
      <c r="D1988" s="85"/>
    </row>
    <row r="1989" ht="15">
      <c r="D1989" s="85"/>
    </row>
    <row r="1990" ht="15">
      <c r="D1990" s="85"/>
    </row>
    <row r="1991" ht="15">
      <c r="D1991" s="85"/>
    </row>
    <row r="1992" ht="15">
      <c r="D1992" s="85"/>
    </row>
    <row r="1993" ht="15">
      <c r="D1993" s="85"/>
    </row>
    <row r="1994" ht="15">
      <c r="D1994" s="85"/>
    </row>
    <row r="1995" ht="15">
      <c r="D1995" s="85"/>
    </row>
    <row r="1996" ht="15">
      <c r="D1996" s="85"/>
    </row>
    <row r="1997" ht="15">
      <c r="D1997" s="85"/>
    </row>
    <row r="1998" ht="15">
      <c r="D1998" s="85"/>
    </row>
    <row r="1999" ht="15">
      <c r="D1999" s="85"/>
    </row>
    <row r="2000" ht="15">
      <c r="D2000" s="85"/>
    </row>
    <row r="2001" ht="15">
      <c r="D2001" s="85"/>
    </row>
    <row r="2002" ht="15">
      <c r="D2002" s="85"/>
    </row>
    <row r="2003" ht="15">
      <c r="D2003" s="85"/>
    </row>
    <row r="2004" ht="15">
      <c r="D2004" s="85"/>
    </row>
    <row r="2005" ht="15">
      <c r="D2005" s="85"/>
    </row>
    <row r="2006" ht="15">
      <c r="D2006" s="85"/>
    </row>
    <row r="2007" ht="15">
      <c r="D2007" s="85"/>
    </row>
    <row r="2008" ht="15">
      <c r="D2008" s="85"/>
    </row>
    <row r="2009" ht="15">
      <c r="D2009" s="85"/>
    </row>
    <row r="2010" ht="15">
      <c r="D2010" s="85"/>
    </row>
    <row r="2011" ht="15">
      <c r="D2011" s="85"/>
    </row>
    <row r="2012" ht="15">
      <c r="D2012" s="85"/>
    </row>
    <row r="2013" ht="15">
      <c r="D2013" s="85"/>
    </row>
    <row r="2014" ht="15">
      <c r="D2014" s="85"/>
    </row>
    <row r="2015" ht="15">
      <c r="D2015" s="85"/>
    </row>
    <row r="2016" ht="15">
      <c r="D2016" s="85"/>
    </row>
    <row r="2017" ht="15">
      <c r="D2017" s="85"/>
    </row>
    <row r="2018" ht="15">
      <c r="D2018" s="85"/>
    </row>
    <row r="2019" ht="15">
      <c r="D2019" s="85"/>
    </row>
    <row r="2020" ht="15">
      <c r="D2020" s="85"/>
    </row>
    <row r="2021" ht="15">
      <c r="D2021" s="85"/>
    </row>
    <row r="2022" ht="15">
      <c r="D2022" s="85"/>
    </row>
    <row r="2023" ht="15">
      <c r="D2023" s="85"/>
    </row>
    <row r="2024" ht="15">
      <c r="D2024" s="85"/>
    </row>
    <row r="2025" ht="15">
      <c r="D2025" s="85"/>
    </row>
    <row r="2026" ht="15">
      <c r="D2026" s="85"/>
    </row>
    <row r="2027" ht="15">
      <c r="D2027" s="85"/>
    </row>
    <row r="2028" ht="15">
      <c r="D2028" s="85"/>
    </row>
    <row r="2029" ht="15">
      <c r="D2029" s="85"/>
    </row>
    <row r="2030" ht="15">
      <c r="D2030" s="85"/>
    </row>
    <row r="2031" ht="15">
      <c r="D2031" s="85"/>
    </row>
    <row r="2032" ht="15">
      <c r="D2032" s="85"/>
    </row>
    <row r="2033" ht="15">
      <c r="D2033" s="85"/>
    </row>
    <row r="2034" ht="15">
      <c r="D2034" s="85"/>
    </row>
    <row r="2035" ht="15">
      <c r="D2035" s="85"/>
    </row>
    <row r="2036" ht="15">
      <c r="D2036" s="85"/>
    </row>
    <row r="2037" ht="15">
      <c r="D2037" s="85"/>
    </row>
    <row r="2038" ht="15">
      <c r="D2038" s="85"/>
    </row>
    <row r="2039" ht="15">
      <c r="D2039" s="85"/>
    </row>
    <row r="2040" ht="15">
      <c r="D2040" s="85"/>
    </row>
    <row r="2041" ht="15">
      <c r="D2041" s="85"/>
    </row>
    <row r="2042" ht="15">
      <c r="D2042" s="85"/>
    </row>
    <row r="2043" ht="15">
      <c r="D2043" s="85"/>
    </row>
    <row r="2044" ht="15">
      <c r="D2044" s="85"/>
    </row>
    <row r="2045" ht="15">
      <c r="D2045" s="85"/>
    </row>
    <row r="2046" ht="15">
      <c r="D2046" s="85"/>
    </row>
    <row r="2047" ht="15">
      <c r="D2047" s="85"/>
    </row>
    <row r="2048" ht="15">
      <c r="D2048" s="85"/>
    </row>
    <row r="2049" ht="15">
      <c r="D2049" s="85"/>
    </row>
    <row r="2050" ht="15">
      <c r="D2050" s="85"/>
    </row>
    <row r="2051" ht="15">
      <c r="D2051" s="85"/>
    </row>
    <row r="2052" ht="15">
      <c r="D2052" s="85"/>
    </row>
    <row r="2053" ht="15">
      <c r="D2053" s="85"/>
    </row>
    <row r="2054" ht="15">
      <c r="D2054" s="85"/>
    </row>
    <row r="2055" ht="15">
      <c r="D2055" s="85"/>
    </row>
    <row r="2056" ht="15">
      <c r="D2056" s="85"/>
    </row>
    <row r="2057" ht="15">
      <c r="D2057" s="85"/>
    </row>
    <row r="2058" ht="15">
      <c r="D2058" s="85"/>
    </row>
    <row r="2059" ht="15">
      <c r="D2059" s="85"/>
    </row>
    <row r="2060" ht="15">
      <c r="D2060" s="85"/>
    </row>
    <row r="2061" ht="15">
      <c r="D2061" s="85"/>
    </row>
    <row r="2062" ht="15">
      <c r="D2062" s="85"/>
    </row>
    <row r="2063" ht="15">
      <c r="D2063" s="85"/>
    </row>
    <row r="2064" ht="15">
      <c r="D2064" s="85"/>
    </row>
    <row r="2065" ht="15">
      <c r="D2065" s="85"/>
    </row>
    <row r="2066" ht="15">
      <c r="D2066" s="85"/>
    </row>
    <row r="2067" ht="15">
      <c r="D2067" s="85"/>
    </row>
    <row r="2068" ht="15">
      <c r="D2068" s="85"/>
    </row>
    <row r="2069" ht="15">
      <c r="D2069" s="85"/>
    </row>
    <row r="2070" ht="15">
      <c r="D2070" s="85"/>
    </row>
    <row r="2071" ht="15">
      <c r="D2071" s="85"/>
    </row>
    <row r="2072" ht="15">
      <c r="D2072" s="85"/>
    </row>
    <row r="2073" ht="15">
      <c r="D2073" s="85"/>
    </row>
    <row r="2074" ht="15">
      <c r="D2074" s="85"/>
    </row>
    <row r="2075" ht="15">
      <c r="D2075" s="85"/>
    </row>
    <row r="2076" ht="15">
      <c r="D2076" s="85"/>
    </row>
    <row r="2077" ht="15">
      <c r="D2077" s="85"/>
    </row>
    <row r="2078" ht="15">
      <c r="D2078" s="85"/>
    </row>
    <row r="2079" ht="15">
      <c r="D2079" s="85"/>
    </row>
    <row r="2080" ht="15">
      <c r="D2080" s="85"/>
    </row>
    <row r="2081" ht="15">
      <c r="D2081" s="85"/>
    </row>
    <row r="2082" ht="15">
      <c r="D2082" s="85"/>
    </row>
    <row r="2083" ht="15">
      <c r="D2083" s="85"/>
    </row>
    <row r="2084" ht="15">
      <c r="D2084" s="85"/>
    </row>
    <row r="2085" ht="15">
      <c r="D2085" s="85"/>
    </row>
    <row r="2086" ht="15">
      <c r="D2086" s="85"/>
    </row>
    <row r="2087" ht="15">
      <c r="D2087" s="85"/>
    </row>
    <row r="2088" ht="15">
      <c r="D2088" s="85"/>
    </row>
    <row r="2089" ht="15">
      <c r="D2089" s="85"/>
    </row>
    <row r="2090" ht="15">
      <c r="D2090" s="85"/>
    </row>
    <row r="2091" ht="15">
      <c r="D2091" s="85"/>
    </row>
    <row r="2092" ht="15">
      <c r="D2092" s="85"/>
    </row>
    <row r="2093" ht="15">
      <c r="D2093" s="85"/>
    </row>
    <row r="2094" ht="15">
      <c r="D2094" s="85"/>
    </row>
    <row r="2095" ht="15">
      <c r="D2095" s="85"/>
    </row>
    <row r="2096" ht="15">
      <c r="D2096" s="85"/>
    </row>
    <row r="2097" ht="15">
      <c r="D2097" s="85"/>
    </row>
    <row r="2098" ht="15">
      <c r="D2098" s="85"/>
    </row>
    <row r="2099" ht="15">
      <c r="D2099" s="85"/>
    </row>
    <row r="2100" ht="15">
      <c r="D2100" s="85"/>
    </row>
    <row r="2101" ht="15">
      <c r="D2101" s="85"/>
    </row>
    <row r="2102" ht="15">
      <c r="D2102" s="85"/>
    </row>
    <row r="2103" ht="15">
      <c r="D2103" s="85"/>
    </row>
    <row r="2104" ht="15">
      <c r="D2104" s="85"/>
    </row>
    <row r="2105" ht="15">
      <c r="D2105" s="85"/>
    </row>
    <row r="2106" ht="15">
      <c r="D2106" s="85"/>
    </row>
    <row r="2107" ht="15">
      <c r="D2107" s="85"/>
    </row>
    <row r="2108" ht="15">
      <c r="D2108" s="85"/>
    </row>
    <row r="2109" ht="15">
      <c r="D2109" s="85"/>
    </row>
    <row r="2110" ht="15">
      <c r="D2110" s="85"/>
    </row>
    <row r="2111" ht="15">
      <c r="D2111" s="85"/>
    </row>
    <row r="2112" ht="15">
      <c r="D2112" s="85"/>
    </row>
    <row r="2113" ht="15">
      <c r="D2113" s="85"/>
    </row>
    <row r="2114" ht="15">
      <c r="D2114" s="85"/>
    </row>
    <row r="2115" ht="15">
      <c r="D2115" s="85"/>
    </row>
    <row r="2116" ht="15">
      <c r="D2116" s="85"/>
    </row>
    <row r="2117" ht="15">
      <c r="D2117" s="85"/>
    </row>
    <row r="2118" ht="15">
      <c r="D2118" s="85"/>
    </row>
    <row r="2119" ht="15">
      <c r="D2119" s="85"/>
    </row>
    <row r="2120" ht="15">
      <c r="D2120" s="85"/>
    </row>
    <row r="2121" ht="15">
      <c r="D2121" s="85"/>
    </row>
    <row r="2122" ht="15">
      <c r="D2122" s="85"/>
    </row>
    <row r="2123" ht="15">
      <c r="D2123" s="85"/>
    </row>
    <row r="2124" ht="15">
      <c r="D2124" s="85"/>
    </row>
    <row r="2125" ht="15">
      <c r="D2125" s="85"/>
    </row>
    <row r="2126" ht="15">
      <c r="D2126" s="85"/>
    </row>
    <row r="2127" ht="15">
      <c r="D2127" s="85"/>
    </row>
    <row r="2128" ht="15">
      <c r="D2128" s="85"/>
    </row>
    <row r="2129" ht="15">
      <c r="D2129" s="85"/>
    </row>
    <row r="2130" ht="15">
      <c r="D2130" s="85"/>
    </row>
    <row r="2131" ht="15">
      <c r="D2131" s="85"/>
    </row>
    <row r="2132" ht="15">
      <c r="D2132" s="85"/>
    </row>
    <row r="2133" ht="15">
      <c r="D2133" s="85"/>
    </row>
    <row r="2134" ht="15">
      <c r="D2134" s="85"/>
    </row>
    <row r="2135" ht="15">
      <c r="D2135" s="85"/>
    </row>
    <row r="2136" ht="15">
      <c r="D2136" s="85"/>
    </row>
    <row r="2137" ht="15">
      <c r="D2137" s="85"/>
    </row>
    <row r="2138" ht="15">
      <c r="D2138" s="85"/>
    </row>
    <row r="2139" ht="15">
      <c r="D2139" s="85"/>
    </row>
    <row r="2140" ht="15">
      <c r="D2140" s="85"/>
    </row>
    <row r="2141" ht="15">
      <c r="D2141" s="85"/>
    </row>
    <row r="2142" ht="15">
      <c r="D2142" s="85"/>
    </row>
    <row r="2143" ht="15">
      <c r="D2143" s="85"/>
    </row>
    <row r="2144" ht="15">
      <c r="D2144" s="85"/>
    </row>
    <row r="2145" ht="15">
      <c r="D2145" s="85"/>
    </row>
    <row r="2146" ht="15">
      <c r="D2146" s="85"/>
    </row>
    <row r="2147" ht="15">
      <c r="D2147" s="85"/>
    </row>
    <row r="2148" ht="15">
      <c r="D2148" s="85"/>
    </row>
    <row r="2149" ht="15">
      <c r="D2149" s="85"/>
    </row>
    <row r="2150" ht="15">
      <c r="D2150" s="85"/>
    </row>
    <row r="2151" ht="15">
      <c r="D2151" s="85"/>
    </row>
    <row r="2152" ht="15">
      <c r="D2152" s="85"/>
    </row>
    <row r="2153" ht="15">
      <c r="D2153" s="85"/>
    </row>
    <row r="2154" ht="15">
      <c r="D2154" s="85"/>
    </row>
    <row r="2155" ht="15">
      <c r="D2155" s="85"/>
    </row>
    <row r="2156" ht="15">
      <c r="D2156" s="85"/>
    </row>
    <row r="2157" ht="15">
      <c r="D2157" s="85"/>
    </row>
    <row r="2158" ht="15">
      <c r="D2158" s="85"/>
    </row>
    <row r="2159" ht="15">
      <c r="D2159" s="85"/>
    </row>
    <row r="2160" ht="15">
      <c r="D2160" s="85"/>
    </row>
    <row r="2161" ht="15">
      <c r="D2161" s="85"/>
    </row>
    <row r="2162" ht="15">
      <c r="D2162" s="85"/>
    </row>
    <row r="2163" ht="15">
      <c r="D2163" s="85"/>
    </row>
    <row r="2164" ht="15">
      <c r="D2164" s="85"/>
    </row>
    <row r="2165" ht="15">
      <c r="D2165" s="85"/>
    </row>
    <row r="2166" ht="15">
      <c r="D2166" s="85"/>
    </row>
    <row r="2167" ht="15">
      <c r="D2167" s="85"/>
    </row>
    <row r="2168" ht="15">
      <c r="D2168" s="85"/>
    </row>
    <row r="2169" ht="15">
      <c r="D2169" s="85"/>
    </row>
    <row r="2170" ht="15">
      <c r="D2170" s="85"/>
    </row>
    <row r="2171" ht="15">
      <c r="D2171" s="85"/>
    </row>
    <row r="2172" ht="15">
      <c r="D2172" s="85"/>
    </row>
    <row r="2173" ht="15">
      <c r="D2173" s="85"/>
    </row>
    <row r="2174" ht="15">
      <c r="D2174" s="85"/>
    </row>
    <row r="2175" ht="15">
      <c r="D2175" s="85"/>
    </row>
    <row r="2176" ht="15">
      <c r="D2176" s="85"/>
    </row>
    <row r="2177" ht="15">
      <c r="D2177" s="85"/>
    </row>
    <row r="2178" ht="15">
      <c r="D2178" s="85"/>
    </row>
    <row r="2179" ht="15">
      <c r="D2179" s="85"/>
    </row>
    <row r="2180" ht="15">
      <c r="D2180" s="85"/>
    </row>
    <row r="2181" ht="15">
      <c r="D2181" s="85"/>
    </row>
    <row r="2182" ht="15">
      <c r="D2182" s="85"/>
    </row>
    <row r="2183" ht="15">
      <c r="D2183" s="85"/>
    </row>
    <row r="2184" ht="15">
      <c r="D2184" s="85"/>
    </row>
    <row r="2185" ht="15">
      <c r="D2185" s="85"/>
    </row>
    <row r="2186" ht="15">
      <c r="D2186" s="85"/>
    </row>
    <row r="2187" ht="15">
      <c r="D2187" s="85"/>
    </row>
    <row r="2188" ht="15">
      <c r="D2188" s="85"/>
    </row>
    <row r="2189" ht="15">
      <c r="D2189" s="85"/>
    </row>
    <row r="2190" ht="15">
      <c r="D2190" s="85"/>
    </row>
    <row r="2191" ht="15">
      <c r="D2191" s="85"/>
    </row>
    <row r="2192" ht="15">
      <c r="D2192" s="85"/>
    </row>
    <row r="2193" ht="15">
      <c r="D2193" s="85"/>
    </row>
    <row r="2194" ht="15">
      <c r="D2194" s="85"/>
    </row>
    <row r="2195" ht="15">
      <c r="D2195" s="85"/>
    </row>
    <row r="2196" ht="15">
      <c r="D2196" s="85"/>
    </row>
    <row r="2197" ht="15">
      <c r="D2197" s="85"/>
    </row>
    <row r="2198" ht="15">
      <c r="D2198" s="85"/>
    </row>
    <row r="2199" ht="15">
      <c r="D2199" s="85"/>
    </row>
    <row r="2200" ht="15">
      <c r="D2200" s="85"/>
    </row>
    <row r="2201" ht="15">
      <c r="D2201" s="85"/>
    </row>
    <row r="2202" ht="15">
      <c r="D2202" s="85"/>
    </row>
    <row r="2203" ht="15">
      <c r="D2203" s="85"/>
    </row>
    <row r="2204" ht="15">
      <c r="D2204" s="85"/>
    </row>
    <row r="2205" ht="15">
      <c r="D2205" s="85"/>
    </row>
    <row r="2206" ht="15">
      <c r="D2206" s="85"/>
    </row>
    <row r="2207" ht="15">
      <c r="D2207" s="85"/>
    </row>
    <row r="2208" ht="15">
      <c r="D2208" s="85"/>
    </row>
    <row r="2209" ht="15">
      <c r="D2209" s="85"/>
    </row>
    <row r="2210" ht="15">
      <c r="D2210" s="85"/>
    </row>
    <row r="2211" ht="15">
      <c r="D2211" s="85"/>
    </row>
    <row r="2212" ht="15">
      <c r="D2212" s="85"/>
    </row>
    <row r="2213" ht="15">
      <c r="D2213" s="85"/>
    </row>
    <row r="2214" ht="15">
      <c r="D2214" s="85"/>
    </row>
    <row r="2215" ht="15">
      <c r="D2215" s="85"/>
    </row>
    <row r="2216" ht="15">
      <c r="D2216" s="85"/>
    </row>
    <row r="2217" ht="15">
      <c r="D2217" s="85"/>
    </row>
    <row r="2218" ht="15">
      <c r="D2218" s="85"/>
    </row>
    <row r="2219" ht="15">
      <c r="D2219" s="85"/>
    </row>
    <row r="2220" ht="15">
      <c r="D2220" s="85"/>
    </row>
    <row r="2221" ht="15">
      <c r="D2221" s="85"/>
    </row>
    <row r="2222" ht="15">
      <c r="D2222" s="85"/>
    </row>
    <row r="2223" ht="15">
      <c r="D2223" s="85"/>
    </row>
    <row r="2224" ht="15">
      <c r="D2224" s="85"/>
    </row>
    <row r="2225" ht="15">
      <c r="D2225" s="85"/>
    </row>
    <row r="2226" ht="15">
      <c r="D2226" s="85"/>
    </row>
    <row r="2227" ht="15">
      <c r="D2227" s="85"/>
    </row>
    <row r="2228" ht="15">
      <c r="D2228" s="85"/>
    </row>
    <row r="2229" ht="15">
      <c r="D2229" s="85"/>
    </row>
    <row r="2230" ht="15">
      <c r="D2230" s="85"/>
    </row>
    <row r="2231" ht="15">
      <c r="D2231" s="85"/>
    </row>
    <row r="2232" ht="15">
      <c r="D2232" s="85"/>
    </row>
    <row r="2233" ht="15">
      <c r="D2233" s="85"/>
    </row>
    <row r="2234" ht="15">
      <c r="D2234" s="85"/>
    </row>
    <row r="2235" ht="15">
      <c r="D2235" s="85"/>
    </row>
    <row r="2236" ht="15">
      <c r="D2236" s="85"/>
    </row>
    <row r="2237" ht="15">
      <c r="D2237" s="85"/>
    </row>
    <row r="2238" ht="15">
      <c r="D2238" s="85"/>
    </row>
    <row r="2239" ht="15">
      <c r="D2239" s="85"/>
    </row>
    <row r="2240" ht="15">
      <c r="D2240" s="85"/>
    </row>
    <row r="2241" ht="15">
      <c r="D2241" s="85"/>
    </row>
    <row r="2242" ht="15">
      <c r="D2242" s="85"/>
    </row>
    <row r="2243" ht="15">
      <c r="D2243" s="85"/>
    </row>
    <row r="2244" ht="15">
      <c r="D2244" s="85"/>
    </row>
    <row r="2245" ht="15">
      <c r="D2245" s="85"/>
    </row>
    <row r="2246" ht="15">
      <c r="D2246" s="85"/>
    </row>
    <row r="2247" ht="15">
      <c r="D2247" s="85"/>
    </row>
    <row r="2248" ht="15">
      <c r="D2248" s="85"/>
    </row>
    <row r="2249" ht="15">
      <c r="D2249" s="85"/>
    </row>
    <row r="2250" ht="15">
      <c r="D2250" s="85"/>
    </row>
    <row r="2251" ht="15">
      <c r="D2251" s="85"/>
    </row>
    <row r="2252" ht="15">
      <c r="D2252" s="85"/>
    </row>
    <row r="2253" ht="15">
      <c r="D2253" s="85"/>
    </row>
    <row r="2254" ht="15">
      <c r="D2254" s="85"/>
    </row>
    <row r="2255" ht="15">
      <c r="D2255" s="85"/>
    </row>
    <row r="2256" ht="15">
      <c r="D2256" s="85"/>
    </row>
    <row r="2257" ht="15">
      <c r="D2257" s="85"/>
    </row>
    <row r="2258" ht="15">
      <c r="D2258" s="85"/>
    </row>
    <row r="2259" ht="15">
      <c r="D2259" s="85"/>
    </row>
    <row r="2260" ht="15">
      <c r="D2260" s="85"/>
    </row>
    <row r="2261" ht="15">
      <c r="D2261" s="85"/>
    </row>
    <row r="2262" ht="15">
      <c r="D2262" s="85"/>
    </row>
    <row r="2263" ht="15">
      <c r="D2263" s="85"/>
    </row>
    <row r="2264" ht="15">
      <c r="D2264" s="85"/>
    </row>
    <row r="2265" ht="15">
      <c r="D2265" s="85"/>
    </row>
    <row r="2266" ht="15">
      <c r="D2266" s="85"/>
    </row>
    <row r="2267" ht="15">
      <c r="D2267" s="85"/>
    </row>
    <row r="2268" ht="15">
      <c r="D2268" s="85"/>
    </row>
    <row r="2269" ht="15">
      <c r="D2269" s="85"/>
    </row>
    <row r="2270" ht="15">
      <c r="D2270" s="85"/>
    </row>
    <row r="2271" ht="15">
      <c r="D2271" s="85"/>
    </row>
    <row r="2272" ht="15">
      <c r="D2272" s="85"/>
    </row>
    <row r="2273" ht="15">
      <c r="D2273" s="85"/>
    </row>
    <row r="2274" ht="15">
      <c r="D2274" s="85"/>
    </row>
    <row r="2275" ht="15">
      <c r="D2275" s="85"/>
    </row>
    <row r="2276" ht="15">
      <c r="D2276" s="85"/>
    </row>
    <row r="2277" ht="15">
      <c r="D2277" s="85"/>
    </row>
    <row r="2278" ht="15">
      <c r="D2278" s="85"/>
    </row>
    <row r="2279" ht="15">
      <c r="D2279" s="85"/>
    </row>
    <row r="2280" ht="15">
      <c r="D2280" s="85"/>
    </row>
    <row r="2281" ht="15">
      <c r="D2281" s="85"/>
    </row>
    <row r="2282" ht="15">
      <c r="D2282" s="85"/>
    </row>
    <row r="2283" ht="15">
      <c r="D2283" s="85"/>
    </row>
    <row r="2284" ht="15">
      <c r="D2284" s="85"/>
    </row>
    <row r="2285" ht="15">
      <c r="D2285" s="85"/>
    </row>
    <row r="2286" ht="15">
      <c r="D2286" s="85"/>
    </row>
    <row r="2287" ht="15">
      <c r="D2287" s="85"/>
    </row>
    <row r="2288" ht="15">
      <c r="D2288" s="85"/>
    </row>
    <row r="2289" ht="15">
      <c r="D2289" s="85"/>
    </row>
    <row r="2290" ht="15">
      <c r="D2290" s="85"/>
    </row>
    <row r="2291" ht="15">
      <c r="D2291" s="85"/>
    </row>
    <row r="2292" ht="15">
      <c r="D2292" s="85"/>
    </row>
    <row r="2293" ht="15">
      <c r="D2293" s="85"/>
    </row>
    <row r="2294" ht="15">
      <c r="D2294" s="85"/>
    </row>
    <row r="2295" ht="15">
      <c r="D2295" s="85"/>
    </row>
    <row r="2296" ht="15">
      <c r="D2296" s="85"/>
    </row>
    <row r="2297" ht="15">
      <c r="D2297" s="85"/>
    </row>
    <row r="2298" ht="15">
      <c r="D2298" s="85"/>
    </row>
    <row r="2299" ht="15">
      <c r="D2299" s="85"/>
    </row>
    <row r="2300" ht="15">
      <c r="D2300" s="85"/>
    </row>
    <row r="2301" ht="15">
      <c r="D2301" s="85"/>
    </row>
    <row r="2302" ht="15">
      <c r="D2302" s="85"/>
    </row>
    <row r="2303" ht="15">
      <c r="D2303" s="85"/>
    </row>
    <row r="2304" ht="15">
      <c r="D2304" s="85"/>
    </row>
    <row r="2305" ht="15">
      <c r="D2305" s="85"/>
    </row>
    <row r="2306" ht="15">
      <c r="D2306" s="85"/>
    </row>
    <row r="2307" ht="15">
      <c r="D2307" s="85"/>
    </row>
    <row r="2308" ht="15">
      <c r="D2308" s="85"/>
    </row>
    <row r="2309" ht="15">
      <c r="D2309" s="85"/>
    </row>
    <row r="2310" ht="15">
      <c r="D2310" s="85"/>
    </row>
    <row r="2311" ht="15">
      <c r="D2311" s="85"/>
    </row>
    <row r="2312" ht="15">
      <c r="D2312" s="85"/>
    </row>
    <row r="2313" ht="15">
      <c r="D2313" s="85"/>
    </row>
    <row r="2314" ht="15">
      <c r="D2314" s="85"/>
    </row>
    <row r="2315" ht="15">
      <c r="D2315" s="85"/>
    </row>
    <row r="2316" ht="15">
      <c r="D2316" s="85"/>
    </row>
    <row r="2317" ht="15">
      <c r="D2317" s="85"/>
    </row>
    <row r="2318" ht="15">
      <c r="D2318" s="85"/>
    </row>
    <row r="2319" ht="15">
      <c r="D2319" s="85"/>
    </row>
    <row r="2320" ht="15">
      <c r="D2320" s="85"/>
    </row>
    <row r="2321" ht="15">
      <c r="D2321" s="85"/>
    </row>
    <row r="2322" ht="15">
      <c r="D2322" s="85"/>
    </row>
    <row r="2323" ht="15">
      <c r="D2323" s="85"/>
    </row>
    <row r="2324" ht="15">
      <c r="D2324" s="85"/>
    </row>
    <row r="2325" ht="15">
      <c r="D2325" s="85"/>
    </row>
    <row r="2326" ht="15">
      <c r="D2326" s="85"/>
    </row>
    <row r="2327" ht="15">
      <c r="D2327" s="85"/>
    </row>
    <row r="2328" ht="15">
      <c r="D2328" s="85"/>
    </row>
    <row r="2329" ht="15">
      <c r="D2329" s="85"/>
    </row>
    <row r="2330" ht="15">
      <c r="D2330" s="85"/>
    </row>
    <row r="2331" ht="15">
      <c r="D2331" s="85"/>
    </row>
    <row r="2332" ht="15">
      <c r="D2332" s="85"/>
    </row>
    <row r="2333" ht="15">
      <c r="D2333" s="85"/>
    </row>
    <row r="2334" ht="15">
      <c r="D2334" s="85"/>
    </row>
    <row r="2335" ht="15">
      <c r="D2335" s="85"/>
    </row>
    <row r="2336" ht="15">
      <c r="D2336" s="85"/>
    </row>
    <row r="2337" ht="15">
      <c r="D2337" s="85"/>
    </row>
    <row r="2338" ht="15">
      <c r="D2338" s="85"/>
    </row>
    <row r="2339" ht="15">
      <c r="D2339" s="85"/>
    </row>
    <row r="2340" ht="15">
      <c r="D2340" s="85"/>
    </row>
    <row r="2341" ht="15">
      <c r="D2341" s="85"/>
    </row>
    <row r="2342" ht="15">
      <c r="D2342" s="85"/>
    </row>
    <row r="2343" ht="15">
      <c r="D2343" s="85"/>
    </row>
    <row r="2344" ht="15">
      <c r="D2344" s="85"/>
    </row>
    <row r="2345" ht="15">
      <c r="D2345" s="85"/>
    </row>
    <row r="2346" ht="15">
      <c r="D2346" s="85"/>
    </row>
    <row r="2347" ht="15">
      <c r="D2347" s="85"/>
    </row>
    <row r="2348" ht="15">
      <c r="D2348" s="85"/>
    </row>
    <row r="2349" ht="15">
      <c r="D2349" s="85"/>
    </row>
    <row r="2350" ht="15">
      <c r="D2350" s="85"/>
    </row>
    <row r="2351" ht="15">
      <c r="D2351" s="85"/>
    </row>
    <row r="2352" ht="15">
      <c r="D2352" s="85"/>
    </row>
    <row r="2353" ht="15">
      <c r="D2353" s="85"/>
    </row>
    <row r="2354" ht="15">
      <c r="D2354" s="85"/>
    </row>
    <row r="2355" ht="15">
      <c r="D2355" s="85"/>
    </row>
    <row r="2356" ht="15">
      <c r="D2356" s="85"/>
    </row>
    <row r="2357" ht="15">
      <c r="D2357" s="85"/>
    </row>
    <row r="2358" ht="15">
      <c r="D2358" s="85"/>
    </row>
    <row r="2359" ht="15">
      <c r="D2359" s="85"/>
    </row>
    <row r="2360" ht="15">
      <c r="D2360" s="85"/>
    </row>
    <row r="2361" ht="15">
      <c r="D2361" s="85"/>
    </row>
    <row r="2362" ht="15">
      <c r="D2362" s="85"/>
    </row>
    <row r="2363" ht="15">
      <c r="D2363" s="85"/>
    </row>
    <row r="2364" ht="15">
      <c r="D2364" s="85"/>
    </row>
    <row r="2365" ht="15">
      <c r="D2365" s="85"/>
    </row>
    <row r="2366" ht="15">
      <c r="D2366" s="85"/>
    </row>
    <row r="2367" ht="15">
      <c r="D2367" s="85"/>
    </row>
    <row r="2368" ht="15">
      <c r="D2368" s="85"/>
    </row>
    <row r="2369" ht="15">
      <c r="D2369" s="85"/>
    </row>
    <row r="2370" ht="15">
      <c r="D2370" s="85"/>
    </row>
    <row r="2371" ht="15">
      <c r="D2371" s="85"/>
    </row>
    <row r="2372" ht="15">
      <c r="D2372" s="85"/>
    </row>
    <row r="2373" ht="15">
      <c r="D2373" s="85"/>
    </row>
    <row r="2374" ht="15">
      <c r="D2374" s="85"/>
    </row>
    <row r="2375" ht="15">
      <c r="D2375" s="85"/>
    </row>
    <row r="2376" ht="15">
      <c r="D2376" s="85"/>
    </row>
    <row r="2377" ht="15">
      <c r="D2377" s="85"/>
    </row>
    <row r="2378" ht="15">
      <c r="D2378" s="85"/>
    </row>
    <row r="2379" ht="15">
      <c r="D2379" s="85"/>
    </row>
    <row r="2380" ht="15">
      <c r="D2380" s="85"/>
    </row>
    <row r="2381" ht="15">
      <c r="D2381" s="85"/>
    </row>
    <row r="2382" ht="15">
      <c r="D2382" s="85"/>
    </row>
    <row r="2383" ht="15">
      <c r="D2383" s="85"/>
    </row>
    <row r="2384" ht="15">
      <c r="D2384" s="85"/>
    </row>
    <row r="2385" ht="15">
      <c r="D2385" s="85"/>
    </row>
    <row r="2386" ht="15">
      <c r="D2386" s="85"/>
    </row>
    <row r="2387" ht="15">
      <c r="D2387" s="85"/>
    </row>
    <row r="2388" ht="15">
      <c r="D2388" s="85"/>
    </row>
    <row r="2389" ht="15">
      <c r="D2389" s="85"/>
    </row>
    <row r="2390" ht="15">
      <c r="D2390" s="85"/>
    </row>
    <row r="2391" ht="15">
      <c r="D2391" s="85"/>
    </row>
    <row r="2392" ht="15">
      <c r="D2392" s="85"/>
    </row>
    <row r="2393" ht="15">
      <c r="D2393" s="85"/>
    </row>
    <row r="2394" ht="15">
      <c r="D2394" s="85"/>
    </row>
    <row r="2395" ht="15">
      <c r="D2395" s="85"/>
    </row>
    <row r="2396" ht="15">
      <c r="D2396" s="85"/>
    </row>
    <row r="2397" ht="15">
      <c r="D2397" s="85"/>
    </row>
    <row r="2398" ht="15">
      <c r="D2398" s="85"/>
    </row>
    <row r="2399" ht="15">
      <c r="D2399" s="85"/>
    </row>
    <row r="2400" ht="15">
      <c r="D2400" s="85"/>
    </row>
    <row r="2401" ht="15">
      <c r="D2401" s="85"/>
    </row>
    <row r="2402" ht="15">
      <c r="D2402" s="85"/>
    </row>
    <row r="2403" ht="15">
      <c r="D2403" s="85"/>
    </row>
    <row r="2404" ht="15">
      <c r="D2404" s="85"/>
    </row>
    <row r="2405" ht="15">
      <c r="D2405" s="85"/>
    </row>
    <row r="2406" ht="15">
      <c r="D2406" s="85"/>
    </row>
    <row r="2407" ht="15">
      <c r="D2407" s="85"/>
    </row>
    <row r="2408" ht="15">
      <c r="D2408" s="85"/>
    </row>
    <row r="2409" ht="15">
      <c r="D2409" s="85"/>
    </row>
    <row r="2410" ht="15">
      <c r="D2410" s="85"/>
    </row>
    <row r="2411" ht="15">
      <c r="D2411" s="85"/>
    </row>
    <row r="2412" ht="15">
      <c r="D2412" s="85"/>
    </row>
    <row r="2413" ht="15">
      <c r="D2413" s="85"/>
    </row>
    <row r="2414" ht="15">
      <c r="D2414" s="85"/>
    </row>
    <row r="2415" ht="15">
      <c r="D2415" s="85"/>
    </row>
    <row r="2416" ht="15">
      <c r="D2416" s="85"/>
    </row>
    <row r="2417" ht="15">
      <c r="D2417" s="85"/>
    </row>
    <row r="2418" ht="15">
      <c r="D2418" s="85"/>
    </row>
    <row r="2419" ht="15">
      <c r="D2419" s="85"/>
    </row>
    <row r="2420" ht="15">
      <c r="D2420" s="85"/>
    </row>
    <row r="2421" ht="15">
      <c r="D2421" s="85"/>
    </row>
    <row r="2422" ht="15">
      <c r="D2422" s="85"/>
    </row>
    <row r="2423" ht="15">
      <c r="D2423" s="85"/>
    </row>
    <row r="2424" ht="15">
      <c r="D2424" s="85"/>
    </row>
    <row r="2425" ht="15">
      <c r="D2425" s="85"/>
    </row>
    <row r="2426" ht="15">
      <c r="D2426" s="85"/>
    </row>
    <row r="2427" ht="15">
      <c r="D2427" s="85"/>
    </row>
    <row r="2428" ht="15">
      <c r="D2428" s="85"/>
    </row>
    <row r="2429" ht="15">
      <c r="D2429" s="85"/>
    </row>
    <row r="2430" ht="15">
      <c r="D2430" s="85"/>
    </row>
    <row r="2431" ht="15">
      <c r="D2431" s="85"/>
    </row>
    <row r="2432" ht="15">
      <c r="D2432" s="85"/>
    </row>
    <row r="2433" ht="15">
      <c r="D2433" s="85"/>
    </row>
    <row r="2434" ht="15">
      <c r="D2434" s="85"/>
    </row>
    <row r="2435" ht="15">
      <c r="D2435" s="85"/>
    </row>
    <row r="2436" ht="15">
      <c r="D2436" s="85"/>
    </row>
    <row r="2437" ht="15">
      <c r="D2437" s="85"/>
    </row>
    <row r="2438" ht="15">
      <c r="D2438" s="85"/>
    </row>
    <row r="2439" ht="15">
      <c r="D2439" s="85"/>
    </row>
    <row r="2440" ht="15">
      <c r="D2440" s="85"/>
    </row>
    <row r="2441" ht="15">
      <c r="D2441" s="85"/>
    </row>
    <row r="2442" ht="15">
      <c r="D2442" s="85"/>
    </row>
    <row r="2443" ht="15">
      <c r="D2443" s="85"/>
    </row>
    <row r="2444" ht="15">
      <c r="D2444" s="85"/>
    </row>
    <row r="2445" ht="15">
      <c r="D2445" s="85"/>
    </row>
    <row r="2446" ht="15">
      <c r="D2446" s="85"/>
    </row>
    <row r="2447" ht="15">
      <c r="D2447" s="85"/>
    </row>
    <row r="2448" ht="15">
      <c r="D2448" s="85"/>
    </row>
    <row r="2449" ht="15">
      <c r="D2449" s="85"/>
    </row>
    <row r="2450" ht="15">
      <c r="D2450" s="85"/>
    </row>
    <row r="2451" ht="15">
      <c r="D2451" s="85"/>
    </row>
    <row r="2452" ht="15">
      <c r="D2452" s="85"/>
    </row>
    <row r="2453" ht="15">
      <c r="D2453" s="85"/>
    </row>
    <row r="2454" ht="15">
      <c r="D2454" s="85"/>
    </row>
    <row r="2455" ht="15">
      <c r="D2455" s="85"/>
    </row>
    <row r="2456" ht="15">
      <c r="D2456" s="85"/>
    </row>
    <row r="2457" ht="15">
      <c r="D2457" s="85"/>
    </row>
    <row r="2458" ht="15">
      <c r="D2458" s="85"/>
    </row>
    <row r="2459" ht="15">
      <c r="D2459" s="85"/>
    </row>
    <row r="2460" ht="15">
      <c r="D2460" s="85"/>
    </row>
    <row r="2461" ht="15">
      <c r="D2461" s="85"/>
    </row>
    <row r="2462" ht="15">
      <c r="D2462" s="85"/>
    </row>
    <row r="2463" ht="15">
      <c r="D2463" s="85"/>
    </row>
    <row r="2464" ht="15">
      <c r="D2464" s="85"/>
    </row>
    <row r="2465" ht="15">
      <c r="D2465" s="85"/>
    </row>
    <row r="2466" ht="15">
      <c r="D2466" s="85"/>
    </row>
    <row r="2467" ht="15">
      <c r="D2467" s="85"/>
    </row>
    <row r="2468" ht="15">
      <c r="D2468" s="85"/>
    </row>
    <row r="2469" ht="15">
      <c r="D2469" s="85"/>
    </row>
    <row r="2470" ht="15">
      <c r="D2470" s="85"/>
    </row>
    <row r="2471" ht="15">
      <c r="D2471" s="85"/>
    </row>
    <row r="2472" ht="15">
      <c r="D2472" s="85"/>
    </row>
    <row r="2473" ht="15">
      <c r="D2473" s="85"/>
    </row>
    <row r="2474" ht="15">
      <c r="D2474" s="85"/>
    </row>
    <row r="2475" ht="15">
      <c r="D2475" s="85"/>
    </row>
    <row r="2476" ht="15">
      <c r="D2476" s="85"/>
    </row>
    <row r="2477" ht="15">
      <c r="D2477" s="85"/>
    </row>
    <row r="2478" ht="15">
      <c r="D2478" s="85"/>
    </row>
    <row r="2479" ht="15">
      <c r="D2479" s="85"/>
    </row>
    <row r="2480" ht="15">
      <c r="D2480" s="85"/>
    </row>
    <row r="2481" ht="15">
      <c r="D2481" s="85"/>
    </row>
    <row r="2482" ht="15">
      <c r="D2482" s="85"/>
    </row>
    <row r="2483" ht="15">
      <c r="D2483" s="85"/>
    </row>
    <row r="2484" ht="15">
      <c r="D2484" s="85"/>
    </row>
    <row r="2485" ht="15">
      <c r="D2485" s="85"/>
    </row>
    <row r="2486" ht="15">
      <c r="D2486" s="85"/>
    </row>
    <row r="2487" ht="15">
      <c r="D2487" s="85"/>
    </row>
    <row r="2488" ht="15">
      <c r="D2488" s="85"/>
    </row>
    <row r="2489" ht="15">
      <c r="D2489" s="85"/>
    </row>
    <row r="2490" ht="15">
      <c r="D2490" s="85"/>
    </row>
    <row r="2491" ht="15">
      <c r="D2491" s="85"/>
    </row>
    <row r="2492" ht="15">
      <c r="D2492" s="85"/>
    </row>
    <row r="2493" ht="15">
      <c r="D2493" s="85"/>
    </row>
    <row r="2494" ht="15">
      <c r="D2494" s="85"/>
    </row>
    <row r="2495" ht="15">
      <c r="D2495" s="85"/>
    </row>
    <row r="2496" ht="15">
      <c r="D2496" s="85"/>
    </row>
    <row r="2497" ht="15">
      <c r="D2497" s="85"/>
    </row>
    <row r="2498" ht="15">
      <c r="D2498" s="85"/>
    </row>
    <row r="2499" ht="15">
      <c r="D2499" s="85"/>
    </row>
    <row r="2500" ht="15">
      <c r="D2500" s="85"/>
    </row>
    <row r="2501" ht="15">
      <c r="D2501" s="85"/>
    </row>
    <row r="2502" ht="15">
      <c r="D2502" s="85"/>
    </row>
    <row r="2503" ht="15">
      <c r="D2503" s="85"/>
    </row>
    <row r="2504" ht="15">
      <c r="D2504" s="85"/>
    </row>
    <row r="2505" ht="15">
      <c r="D2505" s="85"/>
    </row>
    <row r="2506" ht="15">
      <c r="D2506" s="85"/>
    </row>
    <row r="2507" ht="15">
      <c r="D2507" s="85"/>
    </row>
    <row r="2508" ht="15">
      <c r="D2508" s="85"/>
    </row>
    <row r="2509" ht="15">
      <c r="D2509" s="85"/>
    </row>
    <row r="2510" ht="15">
      <c r="D2510" s="85"/>
    </row>
    <row r="2511" ht="15">
      <c r="D2511" s="85"/>
    </row>
    <row r="2512" ht="15">
      <c r="D2512" s="85"/>
    </row>
    <row r="2513" ht="15">
      <c r="D2513" s="85"/>
    </row>
    <row r="2514" ht="15">
      <c r="D2514" s="85"/>
    </row>
    <row r="2515" ht="15">
      <c r="D2515" s="85"/>
    </row>
    <row r="2516" ht="15">
      <c r="D2516" s="85"/>
    </row>
    <row r="2517" ht="15">
      <c r="D2517" s="85"/>
    </row>
    <row r="2518" ht="15">
      <c r="D2518" s="85"/>
    </row>
    <row r="2519" ht="15">
      <c r="D2519" s="85"/>
    </row>
    <row r="2520" ht="15">
      <c r="D2520" s="85"/>
    </row>
    <row r="2521" ht="15">
      <c r="D2521" s="85"/>
    </row>
    <row r="2522" ht="15">
      <c r="D2522" s="85"/>
    </row>
    <row r="2523" ht="15">
      <c r="D2523" s="85"/>
    </row>
    <row r="2524" ht="15">
      <c r="D2524" s="85"/>
    </row>
    <row r="2525" ht="15">
      <c r="D2525" s="85"/>
    </row>
    <row r="2526" ht="15">
      <c r="D2526" s="85"/>
    </row>
    <row r="2527" ht="15">
      <c r="D2527" s="85"/>
    </row>
    <row r="2528" ht="15">
      <c r="D2528" s="85"/>
    </row>
    <row r="2529" ht="15">
      <c r="D2529" s="85"/>
    </row>
    <row r="2530" ht="15">
      <c r="D2530" s="85"/>
    </row>
    <row r="2531" ht="15">
      <c r="D2531" s="85"/>
    </row>
    <row r="2532" ht="15">
      <c r="D2532" s="85"/>
    </row>
    <row r="2533" ht="15">
      <c r="D2533" s="85"/>
    </row>
    <row r="2534" ht="15">
      <c r="D2534" s="85"/>
    </row>
    <row r="2535" ht="15">
      <c r="D2535" s="85"/>
    </row>
    <row r="2536" ht="15">
      <c r="D2536" s="85"/>
    </row>
    <row r="2537" ht="15">
      <c r="D2537" s="85"/>
    </row>
    <row r="2538" ht="15">
      <c r="D2538" s="85"/>
    </row>
    <row r="2539" ht="15">
      <c r="D2539" s="85"/>
    </row>
    <row r="2540" ht="15">
      <c r="D2540" s="85"/>
    </row>
    <row r="2541" ht="15">
      <c r="D2541" s="85"/>
    </row>
    <row r="2542" ht="15">
      <c r="D2542" s="85"/>
    </row>
    <row r="2543" ht="15">
      <c r="D2543" s="85"/>
    </row>
    <row r="2544" ht="15">
      <c r="D2544" s="85"/>
    </row>
    <row r="2545" ht="15">
      <c r="D2545" s="85"/>
    </row>
    <row r="2546" ht="15">
      <c r="D2546" s="85"/>
    </row>
    <row r="2547" ht="15">
      <c r="D2547" s="85"/>
    </row>
    <row r="2548" ht="15">
      <c r="D2548" s="85"/>
    </row>
    <row r="2549" ht="15">
      <c r="D2549" s="85"/>
    </row>
    <row r="2550" ht="15">
      <c r="D2550" s="85"/>
    </row>
    <row r="2551" ht="15">
      <c r="D2551" s="85"/>
    </row>
    <row r="2552" ht="15">
      <c r="D2552" s="85"/>
    </row>
    <row r="2553" ht="15">
      <c r="D2553" s="85"/>
    </row>
    <row r="2554" ht="15">
      <c r="D2554" s="85"/>
    </row>
    <row r="2555" ht="15">
      <c r="D2555" s="85"/>
    </row>
    <row r="2556" ht="15">
      <c r="D2556" s="85"/>
    </row>
    <row r="2557" ht="15">
      <c r="D2557" s="85"/>
    </row>
    <row r="2558" ht="15">
      <c r="D2558" s="85"/>
    </row>
    <row r="2559" ht="15">
      <c r="D2559" s="85"/>
    </row>
    <row r="2560" ht="15">
      <c r="D2560" s="85"/>
    </row>
    <row r="2561" ht="15">
      <c r="D2561" s="85"/>
    </row>
    <row r="2562" ht="15">
      <c r="D2562" s="85"/>
    </row>
    <row r="2563" ht="15">
      <c r="D2563" s="85"/>
    </row>
    <row r="2564" ht="15">
      <c r="D2564" s="85"/>
    </row>
    <row r="2565" ht="15">
      <c r="D2565" s="85"/>
    </row>
    <row r="2566" ht="15">
      <c r="D2566" s="85"/>
    </row>
    <row r="2567" ht="15">
      <c r="D2567" s="85"/>
    </row>
    <row r="2568" ht="15">
      <c r="D2568" s="85"/>
    </row>
    <row r="2569" ht="15">
      <c r="D2569" s="85"/>
    </row>
    <row r="2570" ht="15">
      <c r="D2570" s="85"/>
    </row>
    <row r="2571" ht="15">
      <c r="D2571" s="85"/>
    </row>
    <row r="2572" ht="15">
      <c r="D2572" s="85"/>
    </row>
    <row r="2573" ht="15">
      <c r="D2573" s="85"/>
    </row>
    <row r="2574" ht="15">
      <c r="D2574" s="85"/>
    </row>
    <row r="2575" ht="15">
      <c r="D2575" s="85"/>
    </row>
    <row r="2576" ht="15">
      <c r="D2576" s="85"/>
    </row>
    <row r="2577" ht="15">
      <c r="D2577" s="85"/>
    </row>
    <row r="2578" ht="15">
      <c r="D2578" s="85"/>
    </row>
    <row r="2579" ht="15">
      <c r="D2579" s="85"/>
    </row>
    <row r="2580" ht="15">
      <c r="D2580" s="85"/>
    </row>
    <row r="2581" ht="15">
      <c r="D2581" s="85"/>
    </row>
    <row r="2582" ht="15">
      <c r="D2582" s="85"/>
    </row>
    <row r="2583" ht="15">
      <c r="D2583" s="85"/>
    </row>
    <row r="2584" ht="15">
      <c r="D2584" s="85"/>
    </row>
    <row r="2585" ht="15">
      <c r="D2585" s="85"/>
    </row>
    <row r="2586" ht="15">
      <c r="D2586" s="85"/>
    </row>
    <row r="2587" ht="15">
      <c r="D2587" s="85"/>
    </row>
    <row r="2588" ht="15">
      <c r="D2588" s="85"/>
    </row>
    <row r="2589" ht="15">
      <c r="D2589" s="85"/>
    </row>
    <row r="2590" ht="15">
      <c r="D2590" s="85"/>
    </row>
    <row r="2591" ht="15">
      <c r="D2591" s="85"/>
    </row>
    <row r="2592" ht="15">
      <c r="D2592" s="85"/>
    </row>
    <row r="2593" ht="15">
      <c r="D2593" s="85"/>
    </row>
    <row r="2594" ht="15">
      <c r="D2594" s="85"/>
    </row>
    <row r="2595" ht="15">
      <c r="D2595" s="85"/>
    </row>
    <row r="2596" ht="15">
      <c r="D2596" s="85"/>
    </row>
    <row r="2597" ht="15">
      <c r="D2597" s="85"/>
    </row>
    <row r="2598" ht="15">
      <c r="D2598" s="85"/>
    </row>
    <row r="2599" ht="15">
      <c r="D2599" s="85"/>
    </row>
    <row r="2600" ht="15">
      <c r="D2600" s="85"/>
    </row>
    <row r="2601" ht="15">
      <c r="D2601" s="85"/>
    </row>
    <row r="2602" ht="15">
      <c r="D2602" s="85"/>
    </row>
    <row r="2603" ht="15">
      <c r="D2603" s="85"/>
    </row>
    <row r="2604" ht="15">
      <c r="D2604" s="85"/>
    </row>
    <row r="2605" ht="15">
      <c r="D2605" s="85"/>
    </row>
    <row r="2606" ht="15">
      <c r="D2606" s="85"/>
    </row>
    <row r="2607" ht="15">
      <c r="D2607" s="85"/>
    </row>
    <row r="2608" ht="15">
      <c r="D2608" s="85"/>
    </row>
    <row r="2609" ht="15">
      <c r="D2609" s="85"/>
    </row>
    <row r="2610" ht="15">
      <c r="D2610" s="85"/>
    </row>
    <row r="2611" ht="15">
      <c r="D2611" s="85"/>
    </row>
    <row r="2612" ht="15">
      <c r="D2612" s="85"/>
    </row>
    <row r="2613" ht="15">
      <c r="D2613" s="85"/>
    </row>
    <row r="2614" ht="15">
      <c r="D2614" s="85"/>
    </row>
    <row r="2615" ht="15">
      <c r="D2615" s="85"/>
    </row>
    <row r="2616" ht="15">
      <c r="D2616" s="85"/>
    </row>
    <row r="2617" ht="15">
      <c r="D2617" s="85"/>
    </row>
    <row r="2618" ht="15">
      <c r="D2618" s="85"/>
    </row>
    <row r="2619" ht="15">
      <c r="D2619" s="85"/>
    </row>
    <row r="2620" ht="15">
      <c r="D2620" s="85"/>
    </row>
    <row r="2621" ht="15">
      <c r="D2621" s="85"/>
    </row>
    <row r="2622" ht="15">
      <c r="D2622" s="85"/>
    </row>
    <row r="2623" ht="15">
      <c r="D2623" s="85"/>
    </row>
    <row r="2624" ht="15">
      <c r="D2624" s="85"/>
    </row>
    <row r="2625" ht="15">
      <c r="D2625" s="85"/>
    </row>
    <row r="2626" ht="15">
      <c r="D2626" s="85"/>
    </row>
    <row r="2627" ht="15">
      <c r="D2627" s="85"/>
    </row>
    <row r="2628" ht="15">
      <c r="D2628" s="85"/>
    </row>
    <row r="2629" ht="15">
      <c r="D2629" s="85"/>
    </row>
    <row r="2630" ht="15">
      <c r="D2630" s="85"/>
    </row>
    <row r="2631" ht="15">
      <c r="D2631" s="85"/>
    </row>
    <row r="2632" ht="15">
      <c r="D2632" s="85"/>
    </row>
    <row r="2633" ht="15">
      <c r="D2633" s="85"/>
    </row>
    <row r="2634" ht="15">
      <c r="D2634" s="85"/>
    </row>
    <row r="2635" ht="15">
      <c r="D2635" s="85"/>
    </row>
    <row r="2636" ht="15">
      <c r="D2636" s="85"/>
    </row>
    <row r="2637" ht="15">
      <c r="D2637" s="85"/>
    </row>
    <row r="2638" ht="15">
      <c r="D2638" s="85"/>
    </row>
    <row r="2639" ht="15">
      <c r="D2639" s="85"/>
    </row>
    <row r="2640" ht="15">
      <c r="D2640" s="85"/>
    </row>
    <row r="2641" ht="15">
      <c r="D2641" s="85"/>
    </row>
    <row r="2642" ht="15">
      <c r="D2642" s="85"/>
    </row>
    <row r="2643" ht="15">
      <c r="D2643" s="85"/>
    </row>
    <row r="2644" ht="15">
      <c r="D2644" s="85"/>
    </row>
    <row r="2645" ht="15">
      <c r="D2645" s="85"/>
    </row>
    <row r="2646" ht="15">
      <c r="D2646" s="85"/>
    </row>
    <row r="2647" ht="15">
      <c r="D2647" s="85"/>
    </row>
    <row r="2648" ht="15">
      <c r="D2648" s="85"/>
    </row>
    <row r="2649" ht="15">
      <c r="D2649" s="85"/>
    </row>
    <row r="2650" ht="15">
      <c r="D2650" s="85"/>
    </row>
    <row r="2651" ht="15">
      <c r="D2651" s="85"/>
    </row>
    <row r="2652" ht="15">
      <c r="D2652" s="85"/>
    </row>
    <row r="2653" ht="15">
      <c r="D2653" s="85"/>
    </row>
    <row r="2654" ht="15">
      <c r="D2654" s="85"/>
    </row>
    <row r="2655" ht="15">
      <c r="D2655" s="85"/>
    </row>
    <row r="2656" ht="15">
      <c r="D2656" s="85"/>
    </row>
    <row r="2657" ht="15">
      <c r="D2657" s="85"/>
    </row>
    <row r="2658" ht="15">
      <c r="D2658" s="85"/>
    </row>
    <row r="2659" ht="15">
      <c r="D2659" s="85"/>
    </row>
    <row r="2660" ht="15">
      <c r="D2660" s="85"/>
    </row>
    <row r="2661" ht="15">
      <c r="D2661" s="85"/>
    </row>
    <row r="2662" ht="15">
      <c r="D2662" s="85"/>
    </row>
    <row r="2663" ht="15">
      <c r="D2663" s="85"/>
    </row>
    <row r="2664" ht="15">
      <c r="D2664" s="85"/>
    </row>
    <row r="2665" ht="15">
      <c r="D2665" s="85"/>
    </row>
    <row r="2666" ht="15">
      <c r="D2666" s="85"/>
    </row>
    <row r="2667" ht="15">
      <c r="D2667" s="85"/>
    </row>
    <row r="2668" ht="15">
      <c r="D2668" s="85"/>
    </row>
    <row r="2669" ht="15">
      <c r="D2669" s="85"/>
    </row>
    <row r="2670" ht="15">
      <c r="D2670" s="85"/>
    </row>
    <row r="2671" ht="15">
      <c r="D2671" s="85"/>
    </row>
    <row r="2672" ht="15">
      <c r="D2672" s="85"/>
    </row>
    <row r="2673" ht="15">
      <c r="D2673" s="85"/>
    </row>
    <row r="2674" ht="15">
      <c r="D2674" s="85"/>
    </row>
    <row r="2675" ht="15">
      <c r="D2675" s="85"/>
    </row>
    <row r="2676" ht="15">
      <c r="D2676" s="85"/>
    </row>
    <row r="2677" ht="15">
      <c r="D2677" s="85"/>
    </row>
    <row r="2678" ht="15">
      <c r="D2678" s="85"/>
    </row>
    <row r="2679" ht="15">
      <c r="D2679" s="85"/>
    </row>
    <row r="2680" ht="15">
      <c r="D2680" s="85"/>
    </row>
    <row r="2681" ht="15">
      <c r="D2681" s="85"/>
    </row>
    <row r="2682" ht="15">
      <c r="D2682" s="85"/>
    </row>
    <row r="2683" ht="15">
      <c r="D2683" s="85"/>
    </row>
    <row r="2684" ht="15">
      <c r="D2684" s="85"/>
    </row>
    <row r="2685" ht="15">
      <c r="D2685" s="85"/>
    </row>
    <row r="2686" ht="15">
      <c r="D2686" s="85"/>
    </row>
    <row r="2687" ht="15">
      <c r="D2687" s="85"/>
    </row>
    <row r="2688" ht="15">
      <c r="D2688" s="85"/>
    </row>
    <row r="2689" ht="15">
      <c r="D2689" s="85"/>
    </row>
    <row r="2690" ht="15">
      <c r="D2690" s="85"/>
    </row>
    <row r="2691" ht="15">
      <c r="D2691" s="85"/>
    </row>
    <row r="2692" ht="15">
      <c r="D2692" s="85"/>
    </row>
    <row r="2693" ht="15">
      <c r="D2693" s="85"/>
    </row>
    <row r="2694" ht="15">
      <c r="D2694" s="85"/>
    </row>
    <row r="2695" ht="15">
      <c r="D2695" s="85"/>
    </row>
    <row r="2696" ht="15">
      <c r="D2696" s="85"/>
    </row>
    <row r="2697" ht="15">
      <c r="D2697" s="85"/>
    </row>
    <row r="2698" ht="15">
      <c r="D2698" s="85"/>
    </row>
    <row r="2699" ht="15">
      <c r="D2699" s="85"/>
    </row>
    <row r="2700" ht="15">
      <c r="D2700" s="85"/>
    </row>
    <row r="2701" ht="15">
      <c r="D2701" s="85"/>
    </row>
    <row r="2702" ht="15">
      <c r="D2702" s="85"/>
    </row>
    <row r="2703" ht="15">
      <c r="D2703" s="85"/>
    </row>
    <row r="2704" ht="15">
      <c r="D2704" s="85"/>
    </row>
    <row r="2705" ht="15">
      <c r="D2705" s="85"/>
    </row>
    <row r="2706" ht="15">
      <c r="D2706" s="85"/>
    </row>
    <row r="2707" ht="15">
      <c r="D2707" s="85"/>
    </row>
    <row r="2708" ht="15">
      <c r="D2708" s="85"/>
    </row>
    <row r="2709" ht="15">
      <c r="D2709" s="85"/>
    </row>
    <row r="2710" ht="15">
      <c r="D2710" s="85"/>
    </row>
    <row r="2711" ht="15">
      <c r="D2711" s="85"/>
    </row>
    <row r="2712" ht="15">
      <c r="D2712" s="85"/>
    </row>
    <row r="2713" ht="15">
      <c r="D2713" s="85"/>
    </row>
    <row r="2714" ht="15">
      <c r="D2714" s="85"/>
    </row>
    <row r="2715" ht="15">
      <c r="D2715" s="85"/>
    </row>
    <row r="2716" ht="15">
      <c r="D2716" s="85"/>
    </row>
    <row r="2717" ht="15">
      <c r="D2717" s="85"/>
    </row>
    <row r="2718" ht="15">
      <c r="D2718" s="85"/>
    </row>
    <row r="2719" ht="15">
      <c r="D2719" s="85"/>
    </row>
    <row r="2720" ht="15">
      <c r="D2720" s="85"/>
    </row>
    <row r="2721" ht="15">
      <c r="D2721" s="85"/>
    </row>
    <row r="2722" ht="15">
      <c r="D2722" s="85"/>
    </row>
    <row r="2723" ht="15">
      <c r="D2723" s="85"/>
    </row>
    <row r="2724" ht="15">
      <c r="D2724" s="85"/>
    </row>
    <row r="2725" ht="15">
      <c r="D2725" s="85"/>
    </row>
    <row r="2726" ht="15">
      <c r="D2726" s="85"/>
    </row>
    <row r="2727" ht="15">
      <c r="D2727" s="85"/>
    </row>
    <row r="2728" ht="15">
      <c r="D2728" s="85"/>
    </row>
    <row r="2729" ht="15">
      <c r="D2729" s="85"/>
    </row>
    <row r="2730" ht="15">
      <c r="D2730" s="85"/>
    </row>
    <row r="2731" ht="15">
      <c r="D2731" s="85"/>
    </row>
    <row r="2732" ht="15">
      <c r="D2732" s="85"/>
    </row>
    <row r="2733" ht="15">
      <c r="D2733" s="85"/>
    </row>
    <row r="2734" ht="15">
      <c r="D2734" s="85"/>
    </row>
    <row r="2735" ht="15">
      <c r="D2735" s="85"/>
    </row>
    <row r="2736" ht="15">
      <c r="D2736" s="85"/>
    </row>
    <row r="2737" ht="15">
      <c r="D2737" s="85"/>
    </row>
    <row r="2738" ht="15">
      <c r="D2738" s="85"/>
    </row>
    <row r="2739" ht="15">
      <c r="D2739" s="85"/>
    </row>
    <row r="2740" ht="15">
      <c r="D2740" s="85"/>
    </row>
    <row r="2741" ht="15">
      <c r="D2741" s="85"/>
    </row>
    <row r="2742" ht="15">
      <c r="D2742" s="85"/>
    </row>
    <row r="2743" ht="15">
      <c r="D2743" s="85"/>
    </row>
    <row r="2744" ht="15">
      <c r="D2744" s="85"/>
    </row>
    <row r="2745" ht="15">
      <c r="D2745" s="85"/>
    </row>
    <row r="2746" ht="15">
      <c r="D2746" s="85"/>
    </row>
    <row r="2747" ht="15">
      <c r="D2747" s="85"/>
    </row>
    <row r="2748" ht="15">
      <c r="D2748" s="85"/>
    </row>
    <row r="2749" ht="15">
      <c r="D2749" s="85"/>
    </row>
    <row r="2750" ht="15">
      <c r="D2750" s="85"/>
    </row>
    <row r="2751" ht="15">
      <c r="D2751" s="85"/>
    </row>
    <row r="2752" ht="15">
      <c r="D2752" s="85"/>
    </row>
    <row r="2753" ht="15">
      <c r="D2753" s="85"/>
    </row>
    <row r="2754" ht="15">
      <c r="D2754" s="85"/>
    </row>
    <row r="2755" ht="15">
      <c r="D2755" s="85"/>
    </row>
    <row r="2756" ht="15">
      <c r="D2756" s="85"/>
    </row>
    <row r="2757" ht="15">
      <c r="D2757" s="85"/>
    </row>
    <row r="2758" ht="15">
      <c r="D2758" s="85"/>
    </row>
    <row r="2759" ht="15">
      <c r="D2759" s="85"/>
    </row>
    <row r="2760" ht="15">
      <c r="D2760" s="85"/>
    </row>
    <row r="2761" ht="15">
      <c r="D2761" s="85"/>
    </row>
    <row r="2762" ht="15">
      <c r="D2762" s="85"/>
    </row>
    <row r="2763" ht="15">
      <c r="D2763" s="85"/>
    </row>
    <row r="2764" ht="15">
      <c r="D2764" s="85"/>
    </row>
    <row r="2765" ht="15">
      <c r="D2765" s="85"/>
    </row>
    <row r="2766" ht="15">
      <c r="D2766" s="85"/>
    </row>
    <row r="2767" ht="15">
      <c r="D2767" s="85"/>
    </row>
    <row r="2768" ht="15">
      <c r="D2768" s="85"/>
    </row>
    <row r="2769" ht="15">
      <c r="D2769" s="85"/>
    </row>
    <row r="2770" ht="15">
      <c r="D2770" s="85"/>
    </row>
    <row r="2771" ht="15">
      <c r="D2771" s="85"/>
    </row>
    <row r="2772" ht="15">
      <c r="D2772" s="85"/>
    </row>
    <row r="2773" ht="15">
      <c r="D2773" s="85"/>
    </row>
    <row r="2774" ht="15">
      <c r="D2774" s="85"/>
    </row>
    <row r="2775" ht="15">
      <c r="D2775" s="85"/>
    </row>
    <row r="2776" ht="15">
      <c r="D2776" s="85"/>
    </row>
    <row r="2777" ht="15">
      <c r="D2777" s="85"/>
    </row>
    <row r="2778" ht="15">
      <c r="D2778" s="85"/>
    </row>
    <row r="2779" ht="15">
      <c r="D2779" s="85"/>
    </row>
    <row r="2780" ht="15">
      <c r="D2780" s="85"/>
    </row>
    <row r="2781" ht="15">
      <c r="D2781" s="85"/>
    </row>
    <row r="2782" ht="15">
      <c r="D2782" s="85"/>
    </row>
    <row r="2783" ht="15">
      <c r="D2783" s="85"/>
    </row>
    <row r="2784" ht="15">
      <c r="D2784" s="85"/>
    </row>
    <row r="2785" ht="15">
      <c r="D2785" s="85"/>
    </row>
    <row r="2786" ht="15">
      <c r="D2786" s="85"/>
    </row>
    <row r="2787" ht="15">
      <c r="D2787" s="85"/>
    </row>
    <row r="2788" ht="15">
      <c r="D2788" s="85"/>
    </row>
    <row r="2789" ht="15">
      <c r="D2789" s="85"/>
    </row>
    <row r="2790" ht="15">
      <c r="D2790" s="85"/>
    </row>
    <row r="2791" ht="15">
      <c r="D2791" s="85"/>
    </row>
    <row r="2792" ht="15">
      <c r="D2792" s="85"/>
    </row>
    <row r="2793" ht="15">
      <c r="D2793" s="85"/>
    </row>
    <row r="2794" ht="15">
      <c r="D2794" s="85"/>
    </row>
    <row r="2795" ht="15">
      <c r="D2795" s="85"/>
    </row>
    <row r="2796" ht="15">
      <c r="D2796" s="85"/>
    </row>
    <row r="2797" ht="15">
      <c r="D2797" s="85"/>
    </row>
    <row r="2798" ht="15">
      <c r="D2798" s="85"/>
    </row>
    <row r="2799" ht="15">
      <c r="D2799" s="85"/>
    </row>
    <row r="2800" ht="15">
      <c r="D2800" s="85"/>
    </row>
    <row r="2801" ht="15">
      <c r="D2801" s="85"/>
    </row>
    <row r="2802" ht="15">
      <c r="D2802" s="85"/>
    </row>
    <row r="2803" ht="15">
      <c r="D2803" s="85"/>
    </row>
    <row r="2804" ht="15">
      <c r="D2804" s="85"/>
    </row>
    <row r="2805" ht="15">
      <c r="D2805" s="85"/>
    </row>
    <row r="2806" ht="15">
      <c r="D2806" s="85"/>
    </row>
    <row r="2807" ht="15">
      <c r="D2807" s="85"/>
    </row>
    <row r="2808" ht="15">
      <c r="D2808" s="85"/>
    </row>
    <row r="2809" ht="15">
      <c r="D2809" s="85"/>
    </row>
    <row r="2810" ht="15">
      <c r="D2810" s="85"/>
    </row>
    <row r="2811" ht="15">
      <c r="D2811" s="85"/>
    </row>
    <row r="2812" ht="15">
      <c r="D2812" s="85"/>
    </row>
    <row r="2813" ht="15">
      <c r="D2813" s="85"/>
    </row>
    <row r="2814" ht="15">
      <c r="D2814" s="85"/>
    </row>
    <row r="2815" ht="15">
      <c r="D2815" s="85"/>
    </row>
    <row r="2816" ht="15">
      <c r="D2816" s="85"/>
    </row>
    <row r="2817" ht="15">
      <c r="D2817" s="85"/>
    </row>
    <row r="2818" ht="15">
      <c r="D2818" s="85"/>
    </row>
    <row r="2819" ht="15">
      <c r="D2819" s="85"/>
    </row>
    <row r="2820" ht="15">
      <c r="D2820" s="85"/>
    </row>
    <row r="2821" ht="15">
      <c r="D2821" s="85"/>
    </row>
    <row r="2822" ht="15">
      <c r="D2822" s="85"/>
    </row>
    <row r="2823" ht="15">
      <c r="D2823" s="85"/>
    </row>
    <row r="2824" ht="15">
      <c r="D2824" s="85"/>
    </row>
    <row r="2825" ht="15">
      <c r="D2825" s="85"/>
    </row>
    <row r="2826" ht="15">
      <c r="D2826" s="85"/>
    </row>
    <row r="2827" ht="15">
      <c r="D2827" s="85"/>
    </row>
    <row r="2828" ht="15">
      <c r="D2828" s="85"/>
    </row>
    <row r="2829" ht="15">
      <c r="D2829" s="85"/>
    </row>
    <row r="2830" ht="15">
      <c r="D2830" s="85"/>
    </row>
    <row r="2831" ht="15">
      <c r="D2831" s="85"/>
    </row>
    <row r="2832" ht="15">
      <c r="D2832" s="85"/>
    </row>
    <row r="2833" ht="15">
      <c r="D2833" s="85"/>
    </row>
    <row r="2834" ht="15">
      <c r="D2834" s="85"/>
    </row>
    <row r="2835" ht="15">
      <c r="D2835" s="85"/>
    </row>
    <row r="2836" ht="15">
      <c r="D2836" s="85"/>
    </row>
    <row r="2837" ht="15">
      <c r="D2837" s="85"/>
    </row>
    <row r="2838" ht="15">
      <c r="D2838" s="85"/>
    </row>
    <row r="2839" ht="15">
      <c r="D2839" s="85"/>
    </row>
    <row r="2840" ht="15">
      <c r="D2840" s="85"/>
    </row>
    <row r="2841" ht="15">
      <c r="D2841" s="85"/>
    </row>
    <row r="2842" ht="15">
      <c r="D2842" s="85"/>
    </row>
    <row r="2843" ht="15">
      <c r="D2843" s="85"/>
    </row>
    <row r="2844" ht="15">
      <c r="D2844" s="85"/>
    </row>
    <row r="2845" ht="15">
      <c r="D2845" s="85"/>
    </row>
    <row r="2846" ht="15">
      <c r="D2846" s="85"/>
    </row>
    <row r="2847" ht="15">
      <c r="D2847" s="85"/>
    </row>
    <row r="2848" ht="15">
      <c r="D2848" s="85"/>
    </row>
    <row r="2849" ht="15">
      <c r="D2849" s="85"/>
    </row>
    <row r="2850" ht="15">
      <c r="D2850" s="85"/>
    </row>
    <row r="2851" ht="15">
      <c r="D2851" s="85"/>
    </row>
    <row r="2852" ht="15">
      <c r="D2852" s="85"/>
    </row>
    <row r="2853" ht="15">
      <c r="D2853" s="85"/>
    </row>
    <row r="2854" ht="15">
      <c r="D2854" s="85"/>
    </row>
    <row r="2855" ht="15">
      <c r="D2855" s="85"/>
    </row>
    <row r="2856" ht="15">
      <c r="D2856" s="85"/>
    </row>
    <row r="2857" ht="15">
      <c r="D2857" s="85"/>
    </row>
    <row r="2858" ht="15">
      <c r="D2858" s="85"/>
    </row>
    <row r="2859" ht="15">
      <c r="D2859" s="85"/>
    </row>
    <row r="2860" ht="15">
      <c r="D2860" s="85"/>
    </row>
    <row r="2861" ht="15">
      <c r="D2861" s="85"/>
    </row>
    <row r="2862" ht="15">
      <c r="D2862" s="85"/>
    </row>
    <row r="2863" ht="15">
      <c r="D2863" s="85"/>
    </row>
    <row r="2864" ht="15">
      <c r="D2864" s="85"/>
    </row>
    <row r="2865" ht="15">
      <c r="D2865" s="85"/>
    </row>
    <row r="2866" ht="15">
      <c r="D2866" s="85"/>
    </row>
    <row r="2867" ht="15">
      <c r="D2867" s="85"/>
    </row>
    <row r="2868" ht="15">
      <c r="D2868" s="85"/>
    </row>
    <row r="2869" ht="15">
      <c r="D2869" s="85"/>
    </row>
    <row r="2870" ht="15">
      <c r="D2870" s="85"/>
    </row>
    <row r="2871" ht="15">
      <c r="D2871" s="85"/>
    </row>
    <row r="2872" ht="15">
      <c r="D2872" s="85"/>
    </row>
    <row r="2873" ht="15">
      <c r="D2873" s="85"/>
    </row>
    <row r="2874" ht="15">
      <c r="D2874" s="85"/>
    </row>
    <row r="2875" ht="15">
      <c r="D2875" s="85"/>
    </row>
    <row r="2876" ht="15">
      <c r="D2876" s="85"/>
    </row>
    <row r="2877" ht="15">
      <c r="D2877" s="85"/>
    </row>
    <row r="2878" ht="15">
      <c r="D2878" s="85"/>
    </row>
    <row r="2879" ht="15">
      <c r="D2879" s="85"/>
    </row>
    <row r="2880" ht="15">
      <c r="D2880" s="85"/>
    </row>
    <row r="2881" ht="15">
      <c r="D2881" s="85"/>
    </row>
    <row r="2882" ht="15">
      <c r="D2882" s="85"/>
    </row>
    <row r="2883" ht="15">
      <c r="D2883" s="85"/>
    </row>
    <row r="2884" ht="15">
      <c r="D2884" s="85"/>
    </row>
    <row r="2885" ht="15">
      <c r="D2885" s="85"/>
    </row>
    <row r="2886" ht="15">
      <c r="D2886" s="85"/>
    </row>
    <row r="2887" ht="15">
      <c r="D2887" s="85"/>
    </row>
    <row r="2888" ht="15">
      <c r="D2888" s="85"/>
    </row>
    <row r="2889" ht="15">
      <c r="D2889" s="85"/>
    </row>
    <row r="2890" ht="15">
      <c r="D2890" s="85"/>
    </row>
    <row r="2891" ht="15">
      <c r="D2891" s="85"/>
    </row>
    <row r="2892" ht="15">
      <c r="D2892" s="85"/>
    </row>
    <row r="2893" ht="15">
      <c r="D2893" s="85"/>
    </row>
    <row r="2894" ht="15">
      <c r="D2894" s="85"/>
    </row>
    <row r="2895" ht="15">
      <c r="D2895" s="85"/>
    </row>
    <row r="2896" ht="15">
      <c r="D2896" s="85"/>
    </row>
    <row r="2897" ht="15">
      <c r="D2897" s="85"/>
    </row>
    <row r="2898" ht="15">
      <c r="D2898" s="85"/>
    </row>
    <row r="2899" ht="15">
      <c r="D2899" s="85"/>
    </row>
    <row r="2900" ht="15">
      <c r="D2900" s="85"/>
    </row>
    <row r="2901" ht="15">
      <c r="D2901" s="85"/>
    </row>
    <row r="2902" ht="15">
      <c r="D2902" s="85"/>
    </row>
    <row r="2903" ht="15">
      <c r="D2903" s="85"/>
    </row>
    <row r="2904" ht="15">
      <c r="D2904" s="85"/>
    </row>
    <row r="2905" ht="15">
      <c r="D2905" s="85"/>
    </row>
    <row r="2906" ht="15">
      <c r="D2906" s="85"/>
    </row>
    <row r="2907" ht="15">
      <c r="D2907" s="85"/>
    </row>
    <row r="2908" ht="15">
      <c r="D2908" s="85"/>
    </row>
    <row r="2909" ht="15">
      <c r="D2909" s="85"/>
    </row>
    <row r="2910" ht="15">
      <c r="D2910" s="85"/>
    </row>
    <row r="2911" ht="15">
      <c r="D2911" s="85"/>
    </row>
    <row r="2912" ht="15">
      <c r="D2912" s="85"/>
    </row>
    <row r="2913" ht="15">
      <c r="D2913" s="85"/>
    </row>
    <row r="2914" ht="15">
      <c r="D2914" s="85"/>
    </row>
    <row r="2915" ht="15">
      <c r="D2915" s="85"/>
    </row>
    <row r="2916" ht="15">
      <c r="D2916" s="85"/>
    </row>
    <row r="2917" ht="15">
      <c r="D2917" s="85"/>
    </row>
    <row r="2918" ht="15">
      <c r="D2918" s="85"/>
    </row>
    <row r="2919" ht="15">
      <c r="D2919" s="85"/>
    </row>
    <row r="2920" ht="15">
      <c r="D2920" s="85"/>
    </row>
    <row r="2921" ht="15">
      <c r="D2921" s="85"/>
    </row>
    <row r="2922" ht="15">
      <c r="D2922" s="85"/>
    </row>
    <row r="2923" ht="15">
      <c r="D2923" s="85"/>
    </row>
    <row r="2924" ht="15">
      <c r="D2924" s="85"/>
    </row>
    <row r="2925" ht="15">
      <c r="D2925" s="85"/>
    </row>
    <row r="2926" ht="15">
      <c r="D2926" s="85"/>
    </row>
    <row r="2927" ht="15">
      <c r="D2927" s="85"/>
    </row>
    <row r="2928" ht="15">
      <c r="D2928" s="85"/>
    </row>
    <row r="2929" ht="15">
      <c r="D2929" s="85"/>
    </row>
    <row r="2930" ht="15">
      <c r="D2930" s="85"/>
    </row>
    <row r="2931" ht="15">
      <c r="D2931" s="85"/>
    </row>
    <row r="2932" ht="15">
      <c r="D2932" s="85"/>
    </row>
    <row r="2933" ht="15">
      <c r="D2933" s="85"/>
    </row>
    <row r="2934" ht="15">
      <c r="D2934" s="85"/>
    </row>
    <row r="2935" ht="15">
      <c r="D2935" s="85"/>
    </row>
    <row r="2936" ht="15">
      <c r="D2936" s="85"/>
    </row>
    <row r="2937" ht="15">
      <c r="D2937" s="85"/>
    </row>
    <row r="2938" ht="15">
      <c r="D2938" s="85"/>
    </row>
    <row r="2939" ht="15">
      <c r="D2939" s="85"/>
    </row>
    <row r="2940" ht="15">
      <c r="D2940" s="85"/>
    </row>
    <row r="2941" ht="15">
      <c r="D2941" s="85"/>
    </row>
    <row r="2942" ht="15">
      <c r="D2942" s="85"/>
    </row>
    <row r="2943" ht="15">
      <c r="D2943" s="85"/>
    </row>
    <row r="2944" ht="15">
      <c r="D2944" s="85"/>
    </row>
    <row r="2945" ht="15">
      <c r="D2945" s="85"/>
    </row>
    <row r="2946" ht="15">
      <c r="D2946" s="85"/>
    </row>
    <row r="2947" ht="15">
      <c r="D2947" s="85"/>
    </row>
    <row r="2948" ht="15">
      <c r="D2948" s="85"/>
    </row>
    <row r="2949" ht="15">
      <c r="D2949" s="85"/>
    </row>
    <row r="2950" ht="15">
      <c r="D2950" s="85"/>
    </row>
    <row r="2951" ht="15">
      <c r="D2951" s="85"/>
    </row>
    <row r="2952" ht="15">
      <c r="D2952" s="85"/>
    </row>
    <row r="2953" ht="15">
      <c r="D2953" s="85"/>
    </row>
    <row r="2954" ht="15">
      <c r="D2954" s="85"/>
    </row>
    <row r="2955" ht="15">
      <c r="D2955" s="85"/>
    </row>
    <row r="2956" ht="15">
      <c r="D2956" s="85"/>
    </row>
    <row r="2957" ht="15">
      <c r="D2957" s="85"/>
    </row>
    <row r="2958" ht="15">
      <c r="D2958" s="85"/>
    </row>
    <row r="2959" ht="15">
      <c r="D2959" s="85"/>
    </row>
    <row r="2960" ht="15">
      <c r="D2960" s="85"/>
    </row>
    <row r="2961" ht="15">
      <c r="D2961" s="85"/>
    </row>
    <row r="2962" ht="15">
      <c r="D2962" s="85"/>
    </row>
    <row r="2963" ht="15">
      <c r="D2963" s="85"/>
    </row>
    <row r="2964" ht="15">
      <c r="D2964" s="85"/>
    </row>
    <row r="2965" ht="15">
      <c r="D2965" s="85"/>
    </row>
    <row r="2966" ht="15">
      <c r="D2966" s="85"/>
    </row>
    <row r="2967" ht="15">
      <c r="D2967" s="85"/>
    </row>
    <row r="2968" ht="15">
      <c r="D2968" s="85"/>
    </row>
    <row r="2969" ht="15">
      <c r="D2969" s="85"/>
    </row>
    <row r="2970" ht="15">
      <c r="D2970" s="85"/>
    </row>
    <row r="2971" ht="15">
      <c r="D2971" s="85"/>
    </row>
    <row r="2972" ht="15">
      <c r="D2972" s="85"/>
    </row>
    <row r="2973" ht="15">
      <c r="D2973" s="85"/>
    </row>
    <row r="2974" ht="15">
      <c r="D2974" s="85"/>
    </row>
    <row r="2975" ht="15">
      <c r="D2975" s="85"/>
    </row>
    <row r="2976" ht="15">
      <c r="D2976" s="85"/>
    </row>
    <row r="2977" ht="15">
      <c r="D2977" s="85"/>
    </row>
    <row r="2978" ht="15">
      <c r="D2978" s="85"/>
    </row>
    <row r="2979" ht="15">
      <c r="D2979" s="85"/>
    </row>
    <row r="2980" ht="15">
      <c r="D2980" s="85"/>
    </row>
    <row r="2981" ht="15">
      <c r="D2981" s="85"/>
    </row>
    <row r="2982" ht="15">
      <c r="D2982" s="85"/>
    </row>
    <row r="2983" ht="15">
      <c r="D2983" s="85"/>
    </row>
    <row r="2984" ht="15">
      <c r="D2984" s="85"/>
    </row>
    <row r="2985" ht="15">
      <c r="D2985" s="85"/>
    </row>
    <row r="2986" ht="15">
      <c r="D2986" s="85"/>
    </row>
    <row r="2987" ht="15">
      <c r="D2987" s="85"/>
    </row>
    <row r="2988" ht="15">
      <c r="D2988" s="85"/>
    </row>
    <row r="2989" ht="15">
      <c r="D2989" s="85"/>
    </row>
    <row r="2990" ht="15">
      <c r="D2990" s="85"/>
    </row>
    <row r="2991" ht="15">
      <c r="D2991" s="85"/>
    </row>
    <row r="2992" ht="15">
      <c r="D2992" s="85"/>
    </row>
    <row r="2993" ht="15">
      <c r="D2993" s="85"/>
    </row>
    <row r="2994" ht="15">
      <c r="D2994" s="85"/>
    </row>
    <row r="2995" ht="15">
      <c r="D2995" s="85"/>
    </row>
    <row r="2996" ht="15">
      <c r="D2996" s="85"/>
    </row>
    <row r="2997" ht="15">
      <c r="D2997" s="85"/>
    </row>
    <row r="2998" ht="15">
      <c r="D2998" s="85"/>
    </row>
    <row r="2999" ht="15">
      <c r="D2999" s="85"/>
    </row>
    <row r="3000" ht="15">
      <c r="D3000" s="85"/>
    </row>
    <row r="3001" ht="15">
      <c r="D3001" s="85"/>
    </row>
    <row r="3002" ht="15">
      <c r="D3002" s="85"/>
    </row>
    <row r="3003" ht="15">
      <c r="D3003" s="85"/>
    </row>
    <row r="3004" ht="15">
      <c r="D3004" s="85"/>
    </row>
    <row r="3005" ht="15">
      <c r="D3005" s="85"/>
    </row>
    <row r="3006" ht="15">
      <c r="D3006" s="85"/>
    </row>
    <row r="3007" ht="15">
      <c r="D3007" s="85"/>
    </row>
    <row r="3008" ht="15">
      <c r="D3008" s="85"/>
    </row>
    <row r="3009" ht="15">
      <c r="D3009" s="85"/>
    </row>
    <row r="3010" ht="15">
      <c r="D3010" s="85"/>
    </row>
    <row r="3011" ht="15">
      <c r="D3011" s="85"/>
    </row>
    <row r="3012" ht="15">
      <c r="D3012" s="85"/>
    </row>
    <row r="3013" ht="15">
      <c r="D3013" s="85"/>
    </row>
    <row r="3014" ht="15">
      <c r="D3014" s="85"/>
    </row>
    <row r="3015" ht="15">
      <c r="D3015" s="85"/>
    </row>
    <row r="3016" ht="15">
      <c r="D3016" s="85"/>
    </row>
    <row r="3017" ht="15">
      <c r="D3017" s="85"/>
    </row>
    <row r="3018" ht="15">
      <c r="D3018" s="85"/>
    </row>
    <row r="3019" ht="15">
      <c r="D3019" s="85"/>
    </row>
    <row r="3020" ht="15">
      <c r="D3020" s="85"/>
    </row>
    <row r="3021" ht="15">
      <c r="D3021" s="85"/>
    </row>
    <row r="3022" ht="15">
      <c r="D3022" s="85"/>
    </row>
    <row r="3023" ht="15">
      <c r="D3023" s="85"/>
    </row>
    <row r="3024" ht="15">
      <c r="D3024" s="85"/>
    </row>
    <row r="3025" ht="15">
      <c r="D3025" s="85"/>
    </row>
    <row r="3026" ht="15">
      <c r="D3026" s="85"/>
    </row>
    <row r="3027" ht="15">
      <c r="D3027" s="85"/>
    </row>
    <row r="3028" ht="15">
      <c r="D3028" s="85"/>
    </row>
    <row r="3029" ht="15">
      <c r="D3029" s="85"/>
    </row>
    <row r="3030" ht="15">
      <c r="D3030" s="85"/>
    </row>
    <row r="3031" ht="15">
      <c r="D3031" s="85"/>
    </row>
    <row r="3032" ht="15">
      <c r="D3032" s="85"/>
    </row>
    <row r="3033" ht="15">
      <c r="D3033" s="85"/>
    </row>
    <row r="3034" ht="15">
      <c r="D3034" s="85"/>
    </row>
    <row r="3035" ht="15">
      <c r="D3035" s="85"/>
    </row>
    <row r="3036" ht="15">
      <c r="D3036" s="85"/>
    </row>
    <row r="3037" ht="15">
      <c r="D3037" s="85"/>
    </row>
    <row r="3038" ht="15">
      <c r="D3038" s="85"/>
    </row>
    <row r="3039" ht="15">
      <c r="D3039" s="85"/>
    </row>
    <row r="3040" ht="15">
      <c r="D3040" s="85"/>
    </row>
    <row r="3041" ht="15">
      <c r="D3041" s="85"/>
    </row>
    <row r="3042" ht="15">
      <c r="D3042" s="85"/>
    </row>
    <row r="3043" ht="15">
      <c r="D3043" s="85"/>
    </row>
    <row r="3044" ht="15">
      <c r="D3044" s="85"/>
    </row>
    <row r="3045" ht="15">
      <c r="D3045" s="85"/>
    </row>
    <row r="3046" ht="15">
      <c r="D3046" s="85"/>
    </row>
    <row r="3047" ht="15">
      <c r="D3047" s="85"/>
    </row>
    <row r="3048" ht="15">
      <c r="D3048" s="85"/>
    </row>
    <row r="3049" ht="15">
      <c r="D3049" s="85"/>
    </row>
    <row r="3050" ht="15">
      <c r="D3050" s="85"/>
    </row>
    <row r="3051" ht="15">
      <c r="D3051" s="85"/>
    </row>
    <row r="3052" ht="15">
      <c r="D3052" s="85"/>
    </row>
    <row r="3053" ht="15">
      <c r="D3053" s="85"/>
    </row>
    <row r="3054" ht="15">
      <c r="D3054" s="85"/>
    </row>
    <row r="3055" ht="15">
      <c r="D3055" s="85"/>
    </row>
    <row r="3056" ht="15">
      <c r="D3056" s="85"/>
    </row>
    <row r="3057" ht="15">
      <c r="D3057" s="85"/>
    </row>
    <row r="3058" ht="15">
      <c r="D3058" s="85"/>
    </row>
    <row r="3059" ht="15">
      <c r="D3059" s="85"/>
    </row>
    <row r="3060" ht="15">
      <c r="D3060" s="85"/>
    </row>
    <row r="3061" ht="15">
      <c r="D3061" s="85"/>
    </row>
    <row r="3062" ht="15">
      <c r="D3062" s="85"/>
    </row>
    <row r="3063" ht="15">
      <c r="D3063" s="85"/>
    </row>
    <row r="3064" ht="15">
      <c r="D3064" s="85"/>
    </row>
    <row r="3065" ht="15">
      <c r="D3065" s="85"/>
    </row>
    <row r="3066" ht="15">
      <c r="D3066" s="85"/>
    </row>
    <row r="3067" ht="15">
      <c r="D3067" s="85"/>
    </row>
    <row r="3068" ht="15">
      <c r="D3068" s="85"/>
    </row>
    <row r="3069" ht="15">
      <c r="D3069" s="85"/>
    </row>
    <row r="3070" ht="15">
      <c r="D3070" s="85"/>
    </row>
    <row r="3071" ht="15">
      <c r="D3071" s="85"/>
    </row>
    <row r="3072" ht="15">
      <c r="D3072" s="85"/>
    </row>
    <row r="3073" ht="15">
      <c r="D3073" s="85"/>
    </row>
    <row r="3074" ht="15">
      <c r="D3074" s="85"/>
    </row>
    <row r="3075" ht="15">
      <c r="D3075" s="85"/>
    </row>
    <row r="3076" ht="15">
      <c r="D3076" s="85"/>
    </row>
    <row r="3077" ht="15">
      <c r="D3077" s="85"/>
    </row>
    <row r="3078" ht="15">
      <c r="D3078" s="85"/>
    </row>
    <row r="3079" ht="15">
      <c r="D3079" s="85"/>
    </row>
    <row r="3080" ht="15">
      <c r="D3080" s="85"/>
    </row>
    <row r="3081" ht="15">
      <c r="D3081" s="85"/>
    </row>
    <row r="3082" ht="15">
      <c r="D3082" s="85"/>
    </row>
    <row r="3083" ht="15">
      <c r="D3083" s="85"/>
    </row>
    <row r="3084" ht="15">
      <c r="D3084" s="85"/>
    </row>
    <row r="3085" ht="15">
      <c r="D3085" s="85"/>
    </row>
    <row r="3086" ht="15">
      <c r="D3086" s="85"/>
    </row>
    <row r="3087" ht="15">
      <c r="D3087" s="85"/>
    </row>
    <row r="3088" ht="15">
      <c r="D3088" s="85"/>
    </row>
    <row r="3089" ht="15">
      <c r="D3089" s="85"/>
    </row>
    <row r="3090" ht="15">
      <c r="D3090" s="85"/>
    </row>
    <row r="3091" ht="15">
      <c r="D3091" s="85"/>
    </row>
    <row r="3092" ht="15">
      <c r="D3092" s="85"/>
    </row>
    <row r="3093" ht="15">
      <c r="D3093" s="85"/>
    </row>
    <row r="3094" ht="15">
      <c r="D3094" s="85"/>
    </row>
    <row r="3095" ht="15">
      <c r="D3095" s="85"/>
    </row>
    <row r="3096" ht="15">
      <c r="D3096" s="85"/>
    </row>
    <row r="3097" ht="15">
      <c r="D3097" s="85"/>
    </row>
    <row r="3098" ht="15">
      <c r="D3098" s="85"/>
    </row>
    <row r="3099" ht="15">
      <c r="D3099" s="85"/>
    </row>
    <row r="3100" ht="15">
      <c r="D3100" s="85"/>
    </row>
    <row r="3101" ht="15">
      <c r="D3101" s="85"/>
    </row>
    <row r="3102" ht="15">
      <c r="D3102" s="85"/>
    </row>
    <row r="3103" ht="15">
      <c r="D3103" s="85"/>
    </row>
    <row r="3104" ht="15">
      <c r="D3104" s="85"/>
    </row>
    <row r="3105" ht="15">
      <c r="D3105" s="85"/>
    </row>
    <row r="3106" ht="15">
      <c r="D3106" s="85"/>
    </row>
    <row r="3107" ht="15">
      <c r="D3107" s="85"/>
    </row>
    <row r="3108" ht="15">
      <c r="D3108" s="85"/>
    </row>
    <row r="3109" ht="15">
      <c r="D3109" s="85"/>
    </row>
    <row r="3110" ht="15">
      <c r="D3110" s="85"/>
    </row>
    <row r="3111" ht="15">
      <c r="D3111" s="85"/>
    </row>
    <row r="3112" ht="15">
      <c r="D3112" s="85"/>
    </row>
    <row r="3113" ht="15">
      <c r="D3113" s="85"/>
    </row>
    <row r="3114" ht="15">
      <c r="D3114" s="85"/>
    </row>
    <row r="3115" ht="15">
      <c r="D3115" s="85"/>
    </row>
    <row r="3116" ht="15">
      <c r="D3116" s="85"/>
    </row>
    <row r="3117" ht="15">
      <c r="D3117" s="85"/>
    </row>
    <row r="3118" ht="15">
      <c r="D3118" s="85"/>
    </row>
    <row r="3119" ht="15">
      <c r="D3119" s="85"/>
    </row>
    <row r="3120" ht="15">
      <c r="D3120" s="85"/>
    </row>
    <row r="3121" ht="15">
      <c r="D3121" s="85"/>
    </row>
    <row r="3122" ht="15">
      <c r="D3122" s="85"/>
    </row>
    <row r="3123" ht="15">
      <c r="D3123" s="85"/>
    </row>
    <row r="3124" ht="15">
      <c r="D3124" s="85"/>
    </row>
    <row r="3125" ht="15">
      <c r="D3125" s="85"/>
    </row>
    <row r="3126" ht="15">
      <c r="D3126" s="85"/>
    </row>
    <row r="3127" ht="15">
      <c r="D3127" s="85"/>
    </row>
    <row r="3128" ht="15">
      <c r="D3128" s="85"/>
    </row>
    <row r="3129" ht="15">
      <c r="D3129" s="85"/>
    </row>
    <row r="3130" ht="15">
      <c r="D3130" s="85"/>
    </row>
    <row r="3131" ht="15">
      <c r="D3131" s="85"/>
    </row>
    <row r="3132" ht="15">
      <c r="D3132" s="85"/>
    </row>
    <row r="3133" ht="15">
      <c r="D3133" s="85"/>
    </row>
    <row r="3134" ht="15">
      <c r="D3134" s="85"/>
    </row>
    <row r="3135" ht="15">
      <c r="D3135" s="85"/>
    </row>
    <row r="3136" ht="15">
      <c r="D3136" s="85"/>
    </row>
    <row r="3137" ht="15">
      <c r="D3137" s="85"/>
    </row>
    <row r="3138" ht="15">
      <c r="D3138" s="85"/>
    </row>
    <row r="3139" ht="15">
      <c r="D3139" s="85"/>
    </row>
    <row r="3140" ht="15">
      <c r="D3140" s="85"/>
    </row>
    <row r="3141" ht="15">
      <c r="D3141" s="85"/>
    </row>
    <row r="3142" ht="15">
      <c r="D3142" s="85"/>
    </row>
    <row r="3143" ht="15">
      <c r="D3143" s="85"/>
    </row>
    <row r="3144" ht="15">
      <c r="D3144" s="85"/>
    </row>
    <row r="3145" ht="15">
      <c r="D3145" s="85"/>
    </row>
    <row r="3146" ht="15">
      <c r="D3146" s="85"/>
    </row>
    <row r="3147" ht="15">
      <c r="D3147" s="85"/>
    </row>
    <row r="3148" ht="15">
      <c r="D3148" s="85"/>
    </row>
    <row r="3149" ht="15">
      <c r="D3149" s="85"/>
    </row>
    <row r="3150" ht="15">
      <c r="D3150" s="85"/>
    </row>
    <row r="3151" ht="15">
      <c r="D3151" s="85"/>
    </row>
    <row r="3152" ht="15">
      <c r="D3152" s="85"/>
    </row>
    <row r="3153" ht="15">
      <c r="D3153" s="85"/>
    </row>
    <row r="3154" ht="15">
      <c r="D3154" s="85"/>
    </row>
    <row r="3155" ht="15">
      <c r="D3155" s="85"/>
    </row>
    <row r="3156" ht="15">
      <c r="D3156" s="85"/>
    </row>
    <row r="3157" ht="15">
      <c r="D3157" s="85"/>
    </row>
    <row r="3158" ht="15">
      <c r="D3158" s="85"/>
    </row>
    <row r="3159" ht="15">
      <c r="D3159" s="85"/>
    </row>
    <row r="3160" ht="15">
      <c r="D3160" s="85"/>
    </row>
    <row r="3161" ht="15">
      <c r="D3161" s="85"/>
    </row>
    <row r="3162" ht="15">
      <c r="D3162" s="85"/>
    </row>
    <row r="3163" ht="15">
      <c r="D3163" s="85"/>
    </row>
    <row r="3164" ht="15">
      <c r="D3164" s="85"/>
    </row>
    <row r="3165" ht="15">
      <c r="D3165" s="85"/>
    </row>
    <row r="3166" ht="15">
      <c r="D3166" s="85"/>
    </row>
    <row r="3167" ht="15">
      <c r="D3167" s="85"/>
    </row>
    <row r="3168" ht="15">
      <c r="D3168" s="85"/>
    </row>
    <row r="3169" ht="15">
      <c r="D3169" s="85"/>
    </row>
    <row r="3170" ht="15">
      <c r="D3170" s="85"/>
    </row>
    <row r="3171" ht="15">
      <c r="D3171" s="85"/>
    </row>
    <row r="3172" ht="15">
      <c r="D3172" s="85"/>
    </row>
    <row r="3173" ht="15">
      <c r="D3173" s="85"/>
    </row>
    <row r="3174" ht="15">
      <c r="D3174" s="85"/>
    </row>
    <row r="3175" ht="15">
      <c r="D3175" s="85"/>
    </row>
    <row r="3176" ht="15">
      <c r="D3176" s="85"/>
    </row>
    <row r="3177" ht="15">
      <c r="D3177" s="85"/>
    </row>
    <row r="3178" ht="15">
      <c r="D3178" s="85"/>
    </row>
    <row r="3179" ht="15">
      <c r="D3179" s="85"/>
    </row>
    <row r="3180" ht="15">
      <c r="D3180" s="85"/>
    </row>
    <row r="3181" ht="15">
      <c r="D3181" s="85"/>
    </row>
    <row r="3182" ht="15">
      <c r="D3182" s="85"/>
    </row>
    <row r="3183" ht="15">
      <c r="D3183" s="85"/>
    </row>
    <row r="3184" ht="15">
      <c r="D3184" s="85"/>
    </row>
    <row r="3185" ht="15">
      <c r="D3185" s="85"/>
    </row>
    <row r="3186" ht="15">
      <c r="D3186" s="85"/>
    </row>
    <row r="3187" ht="15">
      <c r="D3187" s="85"/>
    </row>
    <row r="3188" ht="15">
      <c r="D3188" s="85"/>
    </row>
    <row r="3189" ht="15">
      <c r="D3189" s="85"/>
    </row>
    <row r="3190" ht="15">
      <c r="D3190" s="85"/>
    </row>
    <row r="3191" ht="15">
      <c r="D3191" s="85"/>
    </row>
    <row r="3192" ht="15">
      <c r="D3192" s="85"/>
    </row>
    <row r="3193" ht="15">
      <c r="D3193" s="85"/>
    </row>
    <row r="3194" ht="15">
      <c r="D3194" s="85"/>
    </row>
    <row r="3195" ht="15">
      <c r="D3195" s="85"/>
    </row>
    <row r="3196" ht="15">
      <c r="D3196" s="85"/>
    </row>
    <row r="3197" ht="15">
      <c r="D3197" s="85"/>
    </row>
    <row r="3198" ht="15">
      <c r="D3198" s="85"/>
    </row>
    <row r="3199" ht="15">
      <c r="D3199" s="85"/>
    </row>
    <row r="3200" ht="15">
      <c r="D3200" s="85"/>
    </row>
    <row r="3201" ht="15">
      <c r="D3201" s="85"/>
    </row>
    <row r="3202" ht="15">
      <c r="D3202" s="85"/>
    </row>
    <row r="3203" ht="15">
      <c r="D3203" s="85"/>
    </row>
    <row r="3204" ht="15">
      <c r="D3204" s="85"/>
    </row>
    <row r="3205" ht="15">
      <c r="D3205" s="85"/>
    </row>
    <row r="3206" ht="15">
      <c r="D3206" s="85"/>
    </row>
    <row r="3207" ht="15">
      <c r="D3207" s="85"/>
    </row>
    <row r="3208" ht="15">
      <c r="D3208" s="85"/>
    </row>
    <row r="3209" ht="15">
      <c r="D3209" s="85"/>
    </row>
    <row r="3210" ht="15">
      <c r="D3210" s="85"/>
    </row>
    <row r="3211" ht="15">
      <c r="D3211" s="85"/>
    </row>
    <row r="3212" ht="15">
      <c r="D3212" s="85"/>
    </row>
    <row r="3213" ht="15">
      <c r="D3213" s="85"/>
    </row>
    <row r="3214" ht="15">
      <c r="D3214" s="85"/>
    </row>
    <row r="3215" ht="15">
      <c r="D3215" s="85"/>
    </row>
    <row r="3216" ht="15">
      <c r="D3216" s="85"/>
    </row>
    <row r="3217" ht="15">
      <c r="D3217" s="85"/>
    </row>
    <row r="3218" ht="15">
      <c r="D3218" s="85"/>
    </row>
    <row r="3219" ht="15">
      <c r="D3219" s="85"/>
    </row>
    <row r="3220" ht="15">
      <c r="D3220" s="85"/>
    </row>
    <row r="3221" ht="15">
      <c r="D3221" s="85"/>
    </row>
    <row r="3222" ht="15">
      <c r="D3222" s="85"/>
    </row>
    <row r="3223" ht="15">
      <c r="D3223" s="85"/>
    </row>
    <row r="3224" ht="15">
      <c r="D3224" s="85"/>
    </row>
    <row r="3225" ht="15">
      <c r="D3225" s="85"/>
    </row>
    <row r="3226" ht="15">
      <c r="D3226" s="85"/>
    </row>
    <row r="3227" ht="15">
      <c r="D3227" s="85"/>
    </row>
    <row r="3228" ht="15">
      <c r="D3228" s="85"/>
    </row>
    <row r="3229" ht="15">
      <c r="D3229" s="85"/>
    </row>
    <row r="3230" ht="15">
      <c r="D3230" s="85"/>
    </row>
    <row r="3231" ht="15">
      <c r="D3231" s="85"/>
    </row>
    <row r="3232" ht="15">
      <c r="D3232" s="85"/>
    </row>
    <row r="3233" ht="15">
      <c r="D3233" s="85"/>
    </row>
    <row r="3234" ht="15">
      <c r="D3234" s="85"/>
    </row>
    <row r="3235" ht="15">
      <c r="D3235" s="85"/>
    </row>
    <row r="3236" ht="15">
      <c r="D3236" s="85"/>
    </row>
    <row r="3237" ht="15">
      <c r="D3237" s="85"/>
    </row>
    <row r="3238" ht="15">
      <c r="D3238" s="85"/>
    </row>
    <row r="3239" ht="15">
      <c r="D3239" s="85"/>
    </row>
    <row r="3240" ht="15">
      <c r="D3240" s="85"/>
    </row>
    <row r="3241" ht="15">
      <c r="D3241" s="85"/>
    </row>
    <row r="3242" ht="15">
      <c r="D3242" s="85"/>
    </row>
    <row r="3243" ht="15">
      <c r="D3243" s="85"/>
    </row>
    <row r="3244" ht="15">
      <c r="D3244" s="85"/>
    </row>
    <row r="3245" ht="15">
      <c r="D3245" s="85"/>
    </row>
    <row r="3246" ht="15">
      <c r="D3246" s="85"/>
    </row>
    <row r="3247" ht="15">
      <c r="D3247" s="85"/>
    </row>
    <row r="3248" ht="15">
      <c r="D3248" s="85"/>
    </row>
    <row r="3249" ht="15">
      <c r="D3249" s="85"/>
    </row>
    <row r="3250" ht="15">
      <c r="D3250" s="85"/>
    </row>
    <row r="3251" ht="15">
      <c r="D3251" s="85"/>
    </row>
    <row r="3252" ht="15">
      <c r="D3252" s="85"/>
    </row>
    <row r="3253" ht="15">
      <c r="D3253" s="85"/>
    </row>
    <row r="3254" ht="15">
      <c r="D3254" s="85"/>
    </row>
    <row r="3255" ht="15">
      <c r="D3255" s="85"/>
    </row>
    <row r="3256" ht="15">
      <c r="D3256" s="85"/>
    </row>
    <row r="3257" ht="15">
      <c r="D3257" s="85"/>
    </row>
    <row r="3258" ht="15">
      <c r="D3258" s="85"/>
    </row>
    <row r="3259" ht="15">
      <c r="D3259" s="85"/>
    </row>
    <row r="3260" ht="15">
      <c r="D3260" s="85"/>
    </row>
    <row r="3261" ht="15">
      <c r="D3261" s="85"/>
    </row>
    <row r="3262" ht="15">
      <c r="D3262" s="85"/>
    </row>
    <row r="3263" ht="15">
      <c r="D3263" s="85"/>
    </row>
    <row r="3264" ht="15">
      <c r="D3264" s="85"/>
    </row>
    <row r="3265" ht="15">
      <c r="D3265" s="85"/>
    </row>
    <row r="3266" ht="15">
      <c r="D3266" s="85"/>
    </row>
    <row r="3267" ht="15">
      <c r="D3267" s="85"/>
    </row>
    <row r="3268" ht="15">
      <c r="D3268" s="85"/>
    </row>
    <row r="3269" ht="15">
      <c r="D3269" s="85"/>
    </row>
    <row r="3270" ht="15">
      <c r="D3270" s="85"/>
    </row>
    <row r="3271" ht="15">
      <c r="D3271" s="85"/>
    </row>
    <row r="3272" ht="15">
      <c r="D3272" s="85"/>
    </row>
    <row r="3273" ht="15">
      <c r="D3273" s="85"/>
    </row>
    <row r="3274" ht="15">
      <c r="D3274" s="85"/>
    </row>
    <row r="3275" ht="15">
      <c r="D3275" s="85"/>
    </row>
    <row r="3276" ht="15">
      <c r="D3276" s="85"/>
    </row>
    <row r="3277" ht="15">
      <c r="D3277" s="85"/>
    </row>
    <row r="3278" ht="15">
      <c r="D3278" s="85"/>
    </row>
    <row r="3279" ht="15">
      <c r="D3279" s="85"/>
    </row>
    <row r="3280" ht="15">
      <c r="D3280" s="85"/>
    </row>
    <row r="3281" ht="15">
      <c r="D3281" s="85"/>
    </row>
    <row r="3282" ht="15">
      <c r="D3282" s="85"/>
    </row>
    <row r="3283" ht="15">
      <c r="D3283" s="85"/>
    </row>
    <row r="3284" ht="15">
      <c r="D3284" s="85"/>
    </row>
    <row r="3285" ht="15">
      <c r="D3285" s="85"/>
    </row>
    <row r="3286" ht="15">
      <c r="D3286" s="85"/>
    </row>
    <row r="3287" ht="15">
      <c r="D3287" s="85"/>
    </row>
    <row r="3288" ht="15">
      <c r="D3288" s="85"/>
    </row>
    <row r="3289" ht="15">
      <c r="D3289" s="85"/>
    </row>
    <row r="3290" ht="15">
      <c r="D3290" s="85"/>
    </row>
    <row r="3291" ht="15">
      <c r="D3291" s="85"/>
    </row>
    <row r="3292" ht="15">
      <c r="D3292" s="85"/>
    </row>
    <row r="3293" ht="15">
      <c r="D3293" s="85"/>
    </row>
    <row r="3294" ht="15">
      <c r="D3294" s="85"/>
    </row>
    <row r="3295" ht="15">
      <c r="D3295" s="85"/>
    </row>
    <row r="3296" ht="15">
      <c r="D3296" s="85"/>
    </row>
    <row r="3297" ht="15">
      <c r="D3297" s="85"/>
    </row>
    <row r="3298" ht="15">
      <c r="D3298" s="85"/>
    </row>
    <row r="3299" ht="15">
      <c r="D3299" s="85"/>
    </row>
    <row r="3300" ht="15">
      <c r="D3300" s="85"/>
    </row>
    <row r="3301" ht="15">
      <c r="D3301" s="85"/>
    </row>
    <row r="3302" ht="15">
      <c r="D3302" s="85"/>
    </row>
    <row r="3303" ht="15">
      <c r="D3303" s="85"/>
    </row>
    <row r="3304" ht="15">
      <c r="D3304" s="85"/>
    </row>
    <row r="3305" ht="15">
      <c r="D3305" s="85"/>
    </row>
    <row r="3306" ht="15">
      <c r="D3306" s="85"/>
    </row>
    <row r="3307" ht="15">
      <c r="D3307" s="85"/>
    </row>
    <row r="3308" ht="15">
      <c r="D3308" s="85"/>
    </row>
    <row r="3309" ht="15">
      <c r="D3309" s="85"/>
    </row>
    <row r="3310" ht="15">
      <c r="D3310" s="85"/>
    </row>
    <row r="3311" ht="15">
      <c r="D3311" s="85"/>
    </row>
    <row r="3312" ht="15">
      <c r="D3312" s="85"/>
    </row>
    <row r="3313" ht="15">
      <c r="D3313" s="85"/>
    </row>
    <row r="3314" ht="15">
      <c r="D3314" s="85"/>
    </row>
    <row r="3315" ht="15">
      <c r="D3315" s="85"/>
    </row>
    <row r="3316" ht="15">
      <c r="D3316" s="85"/>
    </row>
    <row r="3317" ht="15">
      <c r="D3317" s="85"/>
    </row>
    <row r="3318" ht="15">
      <c r="D3318" s="85"/>
    </row>
    <row r="3319" ht="15">
      <c r="D3319" s="85"/>
    </row>
    <row r="3320" ht="15">
      <c r="D3320" s="85"/>
    </row>
    <row r="3321" ht="15">
      <c r="D3321" s="85"/>
    </row>
    <row r="3322" ht="15">
      <c r="D3322" s="85"/>
    </row>
    <row r="3323" ht="15">
      <c r="D3323" s="85"/>
    </row>
    <row r="3324" ht="15">
      <c r="D3324" s="85"/>
    </row>
    <row r="3325" ht="15">
      <c r="D3325" s="85"/>
    </row>
    <row r="3326" ht="15">
      <c r="D3326" s="85"/>
    </row>
    <row r="3327" ht="15">
      <c r="D3327" s="85"/>
    </row>
    <row r="3328" ht="15">
      <c r="D3328" s="85"/>
    </row>
    <row r="3329" ht="15">
      <c r="D3329" s="85"/>
    </row>
    <row r="3330" ht="15">
      <c r="D3330" s="85"/>
    </row>
    <row r="3331" ht="15">
      <c r="D3331" s="85"/>
    </row>
    <row r="3332" ht="15">
      <c r="D3332" s="85"/>
    </row>
    <row r="3333" ht="15">
      <c r="D3333" s="85"/>
    </row>
    <row r="3334" ht="15">
      <c r="D3334" s="85"/>
    </row>
    <row r="3335" ht="15">
      <c r="D3335" s="85"/>
    </row>
    <row r="3336" ht="15">
      <c r="D3336" s="85"/>
    </row>
    <row r="3337" ht="15">
      <c r="D3337" s="85"/>
    </row>
    <row r="3338" ht="15">
      <c r="D3338" s="85"/>
    </row>
    <row r="3339" ht="15">
      <c r="D3339" s="85"/>
    </row>
    <row r="3340" ht="15">
      <c r="D3340" s="85"/>
    </row>
    <row r="3341" ht="15">
      <c r="D3341" s="85"/>
    </row>
    <row r="3342" ht="15">
      <c r="D3342" s="85"/>
    </row>
    <row r="3343" ht="15">
      <c r="D3343" s="85"/>
    </row>
    <row r="3344" ht="15">
      <c r="D3344" s="85"/>
    </row>
    <row r="3345" ht="15">
      <c r="D3345" s="85"/>
    </row>
    <row r="3346" ht="15">
      <c r="D3346" s="85"/>
    </row>
    <row r="3347" ht="15">
      <c r="D3347" s="85"/>
    </row>
    <row r="3348" ht="15">
      <c r="D3348" s="85"/>
    </row>
    <row r="3349" ht="15">
      <c r="D3349" s="85"/>
    </row>
    <row r="3350" ht="15">
      <c r="D3350" s="85"/>
    </row>
    <row r="3351" ht="15">
      <c r="D3351" s="85"/>
    </row>
    <row r="3352" ht="15">
      <c r="D3352" s="85"/>
    </row>
    <row r="3353" ht="15">
      <c r="D3353" s="85"/>
    </row>
    <row r="3354" ht="15">
      <c r="D3354" s="85"/>
    </row>
    <row r="3355" ht="15">
      <c r="D3355" s="85"/>
    </row>
    <row r="3356" ht="15">
      <c r="D3356" s="85"/>
    </row>
    <row r="3357" ht="15">
      <c r="D3357" s="85"/>
    </row>
    <row r="3358" ht="15">
      <c r="D3358" s="85"/>
    </row>
    <row r="3359" ht="15">
      <c r="D3359" s="85"/>
    </row>
    <row r="3360" ht="15">
      <c r="D3360" s="85"/>
    </row>
    <row r="3361" ht="15">
      <c r="D3361" s="85"/>
    </row>
    <row r="3362" ht="15">
      <c r="D3362" s="85"/>
    </row>
    <row r="3363" ht="15">
      <c r="D3363" s="85"/>
    </row>
    <row r="3364" ht="15">
      <c r="D3364" s="85"/>
    </row>
    <row r="3365" ht="15">
      <c r="D3365" s="85"/>
    </row>
    <row r="3366" ht="15">
      <c r="D3366" s="85"/>
    </row>
    <row r="3367" ht="15">
      <c r="D3367" s="85"/>
    </row>
    <row r="3368" ht="15">
      <c r="D3368" s="85"/>
    </row>
    <row r="3369" ht="15">
      <c r="D3369" s="85"/>
    </row>
    <row r="3370" ht="15">
      <c r="D3370" s="85"/>
    </row>
    <row r="3371" ht="15">
      <c r="D3371" s="85"/>
    </row>
    <row r="3372" ht="15">
      <c r="D3372" s="85"/>
    </row>
    <row r="3373" ht="15">
      <c r="D3373" s="85"/>
    </row>
    <row r="3374" ht="15">
      <c r="D3374" s="85"/>
    </row>
    <row r="3375" ht="15">
      <c r="D3375" s="85"/>
    </row>
    <row r="3376" ht="15">
      <c r="D3376" s="85"/>
    </row>
    <row r="3377" ht="15">
      <c r="D3377" s="85"/>
    </row>
    <row r="3378" ht="15">
      <c r="D3378" s="85"/>
    </row>
    <row r="3379" ht="15">
      <c r="D3379" s="85"/>
    </row>
    <row r="3380" ht="15">
      <c r="D3380" s="85"/>
    </row>
    <row r="3381" ht="15">
      <c r="D3381" s="85"/>
    </row>
    <row r="3382" ht="15">
      <c r="D3382" s="85"/>
    </row>
    <row r="3383" ht="15">
      <c r="D3383" s="85"/>
    </row>
    <row r="3384" ht="15">
      <c r="D3384" s="85"/>
    </row>
    <row r="3385" ht="15">
      <c r="D3385" s="85"/>
    </row>
    <row r="3386" ht="15">
      <c r="D3386" s="85"/>
    </row>
    <row r="3387" ht="15">
      <c r="D3387" s="85"/>
    </row>
    <row r="3388" ht="15">
      <c r="D3388" s="85"/>
    </row>
    <row r="3389" ht="15">
      <c r="D3389" s="85"/>
    </row>
    <row r="3390" ht="15">
      <c r="D3390" s="85"/>
    </row>
    <row r="3391" ht="15">
      <c r="D3391" s="85"/>
    </row>
    <row r="3392" ht="15">
      <c r="D3392" s="85"/>
    </row>
    <row r="3393" ht="15">
      <c r="D3393" s="85"/>
    </row>
    <row r="3394" ht="15">
      <c r="D3394" s="85"/>
    </row>
    <row r="3395" ht="15">
      <c r="D3395" s="85"/>
    </row>
    <row r="3396" ht="15">
      <c r="D3396" s="85"/>
    </row>
    <row r="3397" ht="15">
      <c r="D3397" s="85"/>
    </row>
    <row r="3398" ht="15">
      <c r="D3398" s="85"/>
    </row>
    <row r="3399" ht="15">
      <c r="D3399" s="85"/>
    </row>
    <row r="3400" ht="15">
      <c r="D3400" s="85"/>
    </row>
    <row r="3401" ht="15">
      <c r="D3401" s="85"/>
    </row>
    <row r="3402" ht="15">
      <c r="D3402" s="85"/>
    </row>
    <row r="3403" ht="15">
      <c r="D3403" s="85"/>
    </row>
    <row r="3404" ht="15">
      <c r="D3404" s="85"/>
    </row>
    <row r="3405" ht="15">
      <c r="D3405" s="85"/>
    </row>
    <row r="3406" ht="15">
      <c r="D3406" s="85"/>
    </row>
    <row r="3407" ht="15">
      <c r="D3407" s="85"/>
    </row>
    <row r="3408" ht="15">
      <c r="D3408" s="85"/>
    </row>
    <row r="3409" ht="15">
      <c r="D3409" s="85"/>
    </row>
    <row r="3410" ht="15">
      <c r="D3410" s="85"/>
    </row>
    <row r="3411" ht="15">
      <c r="D3411" s="85"/>
    </row>
    <row r="3412" ht="15">
      <c r="D3412" s="85"/>
    </row>
    <row r="3413" ht="15">
      <c r="D3413" s="85"/>
    </row>
    <row r="3414" ht="15">
      <c r="D3414" s="85"/>
    </row>
    <row r="3415" ht="15">
      <c r="D3415" s="85"/>
    </row>
    <row r="3416" ht="15">
      <c r="D3416" s="85"/>
    </row>
    <row r="3417" ht="15">
      <c r="D3417" s="85"/>
    </row>
    <row r="3418" ht="15">
      <c r="D3418" s="85"/>
    </row>
    <row r="3419" ht="15">
      <c r="D3419" s="85"/>
    </row>
    <row r="3420" ht="15">
      <c r="D3420" s="85"/>
    </row>
    <row r="3421" ht="15">
      <c r="D3421" s="85"/>
    </row>
    <row r="3422" ht="15">
      <c r="D3422" s="85"/>
    </row>
    <row r="3423" ht="15">
      <c r="D3423" s="85"/>
    </row>
    <row r="3424" ht="15">
      <c r="D3424" s="85"/>
    </row>
    <row r="3425" ht="15">
      <c r="D3425" s="85"/>
    </row>
    <row r="3426" ht="15">
      <c r="D3426" s="85"/>
    </row>
    <row r="3427" ht="15">
      <c r="D3427" s="85"/>
    </row>
    <row r="3428" ht="15">
      <c r="D3428" s="85"/>
    </row>
    <row r="3429" ht="15">
      <c r="D3429" s="85"/>
    </row>
    <row r="3430" ht="15">
      <c r="D3430" s="85"/>
    </row>
    <row r="3431" ht="15">
      <c r="D3431" s="85"/>
    </row>
    <row r="3432" ht="15">
      <c r="D3432" s="85"/>
    </row>
    <row r="3433" ht="15">
      <c r="D3433" s="85"/>
    </row>
    <row r="3434" ht="15">
      <c r="D3434" s="85"/>
    </row>
    <row r="3435" ht="15">
      <c r="D3435" s="85"/>
    </row>
    <row r="3436" ht="15">
      <c r="D3436" s="85"/>
    </row>
    <row r="3437" ht="15">
      <c r="D3437" s="85"/>
    </row>
    <row r="3438" ht="15">
      <c r="D3438" s="85"/>
    </row>
    <row r="3439" ht="15">
      <c r="D3439" s="85"/>
    </row>
    <row r="3440" ht="15">
      <c r="D3440" s="85"/>
    </row>
    <row r="3441" ht="15">
      <c r="D3441" s="85"/>
    </row>
    <row r="3442" ht="15">
      <c r="D3442" s="85"/>
    </row>
    <row r="3443" ht="15">
      <c r="D3443" s="85"/>
    </row>
    <row r="3444" ht="15">
      <c r="D3444" s="85"/>
    </row>
    <row r="3445" ht="15">
      <c r="D3445" s="85"/>
    </row>
    <row r="3446" ht="15">
      <c r="D3446" s="85"/>
    </row>
    <row r="3447" ht="15">
      <c r="D3447" s="85"/>
    </row>
    <row r="3448" ht="15">
      <c r="D3448" s="85"/>
    </row>
    <row r="3449" ht="15">
      <c r="D3449" s="85"/>
    </row>
    <row r="3450" ht="15">
      <c r="D3450" s="85"/>
    </row>
    <row r="3451" ht="15">
      <c r="D3451" s="85"/>
    </row>
    <row r="3452" ht="15">
      <c r="D3452" s="85"/>
    </row>
    <row r="3453" ht="15">
      <c r="D3453" s="85"/>
    </row>
    <row r="3454" ht="15">
      <c r="D3454" s="85"/>
    </row>
    <row r="3455" ht="15">
      <c r="D3455" s="85"/>
    </row>
    <row r="3456" ht="15">
      <c r="D3456" s="85"/>
    </row>
    <row r="3457" ht="15">
      <c r="D3457" s="85"/>
    </row>
    <row r="3458" ht="15">
      <c r="D3458" s="85"/>
    </row>
    <row r="3459" ht="15">
      <c r="D3459" s="85"/>
    </row>
    <row r="3460" ht="15">
      <c r="D3460" s="85"/>
    </row>
    <row r="3461" ht="15">
      <c r="D3461" s="85"/>
    </row>
    <row r="3462" ht="15">
      <c r="D3462" s="85"/>
    </row>
    <row r="3463" ht="15">
      <c r="D3463" s="85"/>
    </row>
    <row r="3464" ht="15">
      <c r="D3464" s="85"/>
    </row>
    <row r="3465" ht="15">
      <c r="D3465" s="85"/>
    </row>
    <row r="3466" ht="15">
      <c r="D3466" s="85"/>
    </row>
    <row r="3467" ht="15">
      <c r="D3467" s="85"/>
    </row>
    <row r="3468" ht="15">
      <c r="D3468" s="85"/>
    </row>
    <row r="3469" ht="15">
      <c r="D3469" s="85"/>
    </row>
    <row r="3470" ht="15">
      <c r="D3470" s="85"/>
    </row>
    <row r="3471" ht="15">
      <c r="D3471" s="85"/>
    </row>
    <row r="3472" ht="15">
      <c r="D3472" s="85"/>
    </row>
    <row r="3473" ht="15">
      <c r="D3473" s="85"/>
    </row>
    <row r="3474" ht="15">
      <c r="D3474" s="85"/>
    </row>
    <row r="3475" ht="15">
      <c r="D3475" s="85"/>
    </row>
    <row r="3476" ht="15">
      <c r="D3476" s="85"/>
    </row>
    <row r="3477" ht="15">
      <c r="D3477" s="85"/>
    </row>
    <row r="3478" ht="15">
      <c r="D3478" s="85"/>
    </row>
    <row r="3479" ht="15">
      <c r="D3479" s="85"/>
    </row>
    <row r="3480" ht="15">
      <c r="D3480" s="85"/>
    </row>
    <row r="3481" ht="15">
      <c r="D3481" s="85"/>
    </row>
    <row r="3482" ht="15">
      <c r="D3482" s="85"/>
    </row>
    <row r="3483" ht="15">
      <c r="D3483" s="85"/>
    </row>
    <row r="3484" ht="15">
      <c r="D3484" s="85"/>
    </row>
    <row r="3485" ht="15">
      <c r="D3485" s="85"/>
    </row>
    <row r="3486" ht="15">
      <c r="D3486" s="85"/>
    </row>
    <row r="3487" ht="15">
      <c r="D3487" s="85"/>
    </row>
    <row r="3488" ht="15">
      <c r="D3488" s="85"/>
    </row>
    <row r="3489" ht="15">
      <c r="D3489" s="85"/>
    </row>
    <row r="3490" ht="15">
      <c r="D3490" s="85"/>
    </row>
    <row r="3491" ht="15">
      <c r="D3491" s="85"/>
    </row>
    <row r="3492" ht="15">
      <c r="D3492" s="85"/>
    </row>
    <row r="3493" ht="15">
      <c r="D3493" s="85"/>
    </row>
    <row r="3494" ht="15">
      <c r="D3494" s="85"/>
    </row>
    <row r="3495" ht="15">
      <c r="D3495" s="85"/>
    </row>
    <row r="3496" ht="15">
      <c r="D3496" s="85"/>
    </row>
    <row r="3497" ht="15">
      <c r="D3497" s="85"/>
    </row>
    <row r="3498" ht="15">
      <c r="D3498" s="85"/>
    </row>
    <row r="3499" ht="15">
      <c r="D3499" s="85"/>
    </row>
    <row r="3500" ht="15">
      <c r="D3500" s="85"/>
    </row>
    <row r="3501" ht="15">
      <c r="D3501" s="85"/>
    </row>
    <row r="3502" ht="15">
      <c r="D3502" s="85"/>
    </row>
    <row r="3503" ht="15">
      <c r="D3503" s="85"/>
    </row>
    <row r="3504" ht="15">
      <c r="D3504" s="85"/>
    </row>
    <row r="3505" ht="15">
      <c r="D3505" s="85"/>
    </row>
    <row r="3506" ht="15">
      <c r="D3506" s="85"/>
    </row>
    <row r="3507" ht="15">
      <c r="D3507" s="85"/>
    </row>
    <row r="3508" ht="15">
      <c r="D3508" s="85"/>
    </row>
    <row r="3509" ht="15">
      <c r="D3509" s="85"/>
    </row>
    <row r="3510" ht="15">
      <c r="D3510" s="85"/>
    </row>
    <row r="3511" ht="15">
      <c r="D3511" s="85"/>
    </row>
    <row r="3512" ht="15">
      <c r="D3512" s="85"/>
    </row>
    <row r="3513" ht="15">
      <c r="D3513" s="85"/>
    </row>
    <row r="3514" ht="15">
      <c r="D3514" s="85"/>
    </row>
    <row r="3515" ht="15">
      <c r="D3515" s="85"/>
    </row>
    <row r="3516" ht="15">
      <c r="D3516" s="85"/>
    </row>
    <row r="3517" ht="15">
      <c r="D3517" s="85"/>
    </row>
    <row r="3518" ht="15">
      <c r="D3518" s="85"/>
    </row>
    <row r="3519" ht="15">
      <c r="D3519" s="85"/>
    </row>
    <row r="3520" ht="15">
      <c r="D3520" s="85"/>
    </row>
    <row r="3521" ht="15">
      <c r="D3521" s="85"/>
    </row>
    <row r="3522" ht="15">
      <c r="D3522" s="85"/>
    </row>
    <row r="3523" ht="15">
      <c r="D3523" s="85"/>
    </row>
    <row r="3524" ht="15">
      <c r="D3524" s="85"/>
    </row>
    <row r="3525" ht="15">
      <c r="D3525" s="85"/>
    </row>
    <row r="3526" ht="15">
      <c r="D3526" s="85"/>
    </row>
    <row r="3527" ht="15">
      <c r="D3527" s="85"/>
    </row>
    <row r="3528" ht="15">
      <c r="D3528" s="85"/>
    </row>
    <row r="3529" ht="15">
      <c r="D3529" s="85"/>
    </row>
    <row r="3530" ht="15">
      <c r="D3530" s="85"/>
    </row>
    <row r="3531" ht="15">
      <c r="D3531" s="85"/>
    </row>
    <row r="3532" ht="15">
      <c r="D3532" s="85"/>
    </row>
    <row r="3533" ht="15">
      <c r="D3533" s="85"/>
    </row>
    <row r="3534" ht="15">
      <c r="D3534" s="85"/>
    </row>
    <row r="3535" ht="15">
      <c r="D3535" s="85"/>
    </row>
    <row r="3536" ht="15">
      <c r="D3536" s="85"/>
    </row>
    <row r="3537" ht="15">
      <c r="D3537" s="85"/>
    </row>
    <row r="3538" ht="15">
      <c r="D3538" s="85"/>
    </row>
    <row r="3539" ht="15">
      <c r="D3539" s="85"/>
    </row>
    <row r="3540" ht="15">
      <c r="D3540" s="85"/>
    </row>
    <row r="3541" ht="15">
      <c r="D3541" s="85"/>
    </row>
    <row r="3542" ht="15">
      <c r="D3542" s="85"/>
    </row>
    <row r="3543" ht="15">
      <c r="D3543" s="85"/>
    </row>
    <row r="3544" ht="15">
      <c r="D3544" s="85"/>
    </row>
    <row r="3545" ht="15">
      <c r="D3545" s="85"/>
    </row>
    <row r="3546" ht="15">
      <c r="D3546" s="85"/>
    </row>
    <row r="3547" ht="15">
      <c r="D3547" s="85"/>
    </row>
    <row r="3548" ht="15">
      <c r="D3548" s="85"/>
    </row>
    <row r="3549" ht="15">
      <c r="D3549" s="85"/>
    </row>
    <row r="3550" ht="15">
      <c r="D3550" s="85"/>
    </row>
    <row r="3551" ht="15">
      <c r="D3551" s="85"/>
    </row>
    <row r="3552" ht="15">
      <c r="D3552" s="85"/>
    </row>
    <row r="3553" ht="15">
      <c r="D3553" s="85"/>
    </row>
    <row r="3554" ht="15">
      <c r="D3554" s="85"/>
    </row>
    <row r="3555" ht="15">
      <c r="D3555" s="85"/>
    </row>
    <row r="3556" ht="15">
      <c r="D3556" s="85"/>
    </row>
    <row r="3557" ht="15">
      <c r="D3557" s="85"/>
    </row>
    <row r="3558" ht="15">
      <c r="D3558" s="85"/>
    </row>
    <row r="3559" ht="15">
      <c r="D3559" s="85"/>
    </row>
    <row r="3560" ht="15">
      <c r="D3560" s="85"/>
    </row>
    <row r="3561" ht="15">
      <c r="D3561" s="85"/>
    </row>
    <row r="3562" ht="15">
      <c r="D3562" s="85"/>
    </row>
    <row r="3563" ht="15">
      <c r="D3563" s="85"/>
    </row>
    <row r="3564" ht="15">
      <c r="D3564" s="85"/>
    </row>
    <row r="3565" ht="15">
      <c r="D3565" s="85"/>
    </row>
    <row r="3566" ht="15">
      <c r="D3566" s="85"/>
    </row>
    <row r="3567" ht="15">
      <c r="D3567" s="85"/>
    </row>
    <row r="3568" ht="15">
      <c r="D3568" s="85"/>
    </row>
    <row r="3569" ht="15">
      <c r="D3569" s="85"/>
    </row>
    <row r="3570" ht="15">
      <c r="D3570" s="85"/>
    </row>
    <row r="3571" ht="15">
      <c r="D3571" s="85"/>
    </row>
    <row r="3572" ht="15">
      <c r="D3572" s="85"/>
    </row>
    <row r="3573" ht="15">
      <c r="D3573" s="85"/>
    </row>
    <row r="3574" ht="15">
      <c r="D3574" s="85"/>
    </row>
    <row r="3575" ht="15">
      <c r="D3575" s="85"/>
    </row>
    <row r="3576" ht="15">
      <c r="D3576" s="85"/>
    </row>
    <row r="3577" ht="15">
      <c r="D3577" s="85"/>
    </row>
    <row r="3578" ht="15">
      <c r="D3578" s="85"/>
    </row>
    <row r="3579" ht="15">
      <c r="D3579" s="85"/>
    </row>
    <row r="3580" ht="15">
      <c r="D3580" s="85"/>
    </row>
    <row r="3581" ht="15">
      <c r="D3581" s="85"/>
    </row>
    <row r="3582" ht="15">
      <c r="D3582" s="85"/>
    </row>
    <row r="3583" ht="15">
      <c r="D3583" s="85"/>
    </row>
    <row r="3584" ht="15">
      <c r="D3584" s="85"/>
    </row>
    <row r="3585" ht="15">
      <c r="D3585" s="85"/>
    </row>
    <row r="3586" ht="15">
      <c r="D3586" s="85"/>
    </row>
    <row r="3587" ht="15">
      <c r="D3587" s="85"/>
    </row>
    <row r="3588" ht="15">
      <c r="D3588" s="85"/>
    </row>
    <row r="3589" ht="15">
      <c r="D3589" s="85"/>
    </row>
    <row r="3590" ht="15">
      <c r="D3590" s="85"/>
    </row>
    <row r="3591" ht="15">
      <c r="D3591" s="85"/>
    </row>
    <row r="3592" ht="15">
      <c r="D3592" s="85"/>
    </row>
    <row r="3593" ht="15">
      <c r="D3593" s="85"/>
    </row>
    <row r="3594" ht="15">
      <c r="D3594" s="85"/>
    </row>
    <row r="3595" ht="15">
      <c r="D3595" s="85"/>
    </row>
    <row r="3596" ht="15">
      <c r="D3596" s="85"/>
    </row>
    <row r="3597" ht="15">
      <c r="D3597" s="85"/>
    </row>
    <row r="3598" ht="15">
      <c r="D3598" s="85"/>
    </row>
    <row r="3599" ht="15">
      <c r="D3599" s="85"/>
    </row>
    <row r="3600" ht="15">
      <c r="D3600" s="85"/>
    </row>
    <row r="3601" ht="15">
      <c r="D3601" s="85"/>
    </row>
    <row r="3602" ht="15">
      <c r="D3602" s="85"/>
    </row>
    <row r="3603" ht="15">
      <c r="D3603" s="85"/>
    </row>
    <row r="3604" ht="15">
      <c r="D3604" s="85"/>
    </row>
    <row r="3605" ht="15">
      <c r="D3605" s="85"/>
    </row>
    <row r="3606" ht="15">
      <c r="D3606" s="85"/>
    </row>
    <row r="3607" ht="15">
      <c r="D3607" s="85"/>
    </row>
    <row r="3608" ht="15">
      <c r="D3608" s="85"/>
    </row>
    <row r="3609" ht="15">
      <c r="D3609" s="85"/>
    </row>
    <row r="3610" ht="15">
      <c r="D3610" s="85"/>
    </row>
    <row r="3611" ht="15">
      <c r="D3611" s="85"/>
    </row>
    <row r="3612" ht="15">
      <c r="D3612" s="85"/>
    </row>
    <row r="3613" ht="15">
      <c r="D3613" s="85"/>
    </row>
    <row r="3614" ht="15">
      <c r="D3614" s="85"/>
    </row>
    <row r="3615" ht="15">
      <c r="D3615" s="85"/>
    </row>
    <row r="3616" ht="15">
      <c r="D3616" s="85"/>
    </row>
    <row r="3617" ht="15">
      <c r="D3617" s="85"/>
    </row>
    <row r="3618" ht="15">
      <c r="D3618" s="85"/>
    </row>
    <row r="3619" ht="15">
      <c r="D3619" s="85"/>
    </row>
    <row r="3620" ht="15">
      <c r="D3620" s="85"/>
    </row>
    <row r="3621" ht="15">
      <c r="D3621" s="85"/>
    </row>
    <row r="3622" ht="15">
      <c r="D3622" s="85"/>
    </row>
    <row r="3623" ht="15">
      <c r="D3623" s="85"/>
    </row>
    <row r="3624" ht="15">
      <c r="D3624" s="85"/>
    </row>
    <row r="3625" ht="15">
      <c r="D3625" s="85"/>
    </row>
    <row r="3626" ht="15">
      <c r="D3626" s="85"/>
    </row>
    <row r="3627" ht="15">
      <c r="D3627" s="85"/>
    </row>
    <row r="3628" ht="15">
      <c r="D3628" s="85"/>
    </row>
    <row r="3629" ht="15">
      <c r="D3629" s="85"/>
    </row>
    <row r="3630" ht="15">
      <c r="D3630" s="85"/>
    </row>
    <row r="3631" ht="15">
      <c r="D3631" s="85"/>
    </row>
    <row r="3632" ht="15">
      <c r="D3632" s="85"/>
    </row>
    <row r="3633" ht="15">
      <c r="D3633" s="85"/>
    </row>
    <row r="3634" ht="15">
      <c r="D3634" s="85"/>
    </row>
    <row r="3635" ht="15">
      <c r="D3635" s="85"/>
    </row>
    <row r="3636" ht="15">
      <c r="D3636" s="85"/>
    </row>
    <row r="3637" ht="15">
      <c r="D3637" s="85"/>
    </row>
    <row r="3638" ht="15">
      <c r="D3638" s="85"/>
    </row>
    <row r="3639" ht="15">
      <c r="D3639" s="85"/>
    </row>
    <row r="3640" ht="15">
      <c r="D3640" s="85"/>
    </row>
    <row r="3641" ht="15">
      <c r="D3641" s="85"/>
    </row>
    <row r="3642" ht="15">
      <c r="D3642" s="85"/>
    </row>
    <row r="3643" ht="15">
      <c r="D3643" s="85"/>
    </row>
    <row r="3644" ht="15">
      <c r="D3644" s="85"/>
    </row>
    <row r="3645" ht="15">
      <c r="D3645" s="85"/>
    </row>
    <row r="3646" ht="15">
      <c r="D3646" s="85"/>
    </row>
    <row r="3647" ht="15">
      <c r="D3647" s="85"/>
    </row>
    <row r="3648" ht="15">
      <c r="D3648" s="85"/>
    </row>
    <row r="3649" ht="15">
      <c r="D3649" s="85"/>
    </row>
    <row r="3650" ht="15">
      <c r="D3650" s="85"/>
    </row>
    <row r="3651" ht="15">
      <c r="D3651" s="85"/>
    </row>
    <row r="3652" ht="15">
      <c r="D3652" s="85"/>
    </row>
    <row r="3653" ht="15">
      <c r="D3653" s="85"/>
    </row>
    <row r="3654" ht="15">
      <c r="D3654" s="85"/>
    </row>
    <row r="3655" ht="15">
      <c r="D3655" s="85"/>
    </row>
    <row r="3656" ht="15">
      <c r="D3656" s="85"/>
    </row>
    <row r="3657" ht="15">
      <c r="D3657" s="85"/>
    </row>
    <row r="3658" ht="15">
      <c r="D3658" s="85"/>
    </row>
    <row r="3659" ht="15">
      <c r="D3659" s="85"/>
    </row>
    <row r="3660" ht="15">
      <c r="D3660" s="85"/>
    </row>
    <row r="3661" ht="15">
      <c r="D3661" s="85"/>
    </row>
    <row r="3662" ht="15">
      <c r="D3662" s="85"/>
    </row>
    <row r="3663" ht="15">
      <c r="D3663" s="85"/>
    </row>
    <row r="3664" ht="15">
      <c r="D3664" s="85"/>
    </row>
    <row r="3665" ht="15">
      <c r="D3665" s="85"/>
    </row>
    <row r="3666" ht="15">
      <c r="D3666" s="85"/>
    </row>
    <row r="3667" ht="15">
      <c r="D3667" s="85"/>
    </row>
    <row r="3668" ht="15">
      <c r="D3668" s="85"/>
    </row>
    <row r="3669" ht="15">
      <c r="D3669" s="85"/>
    </row>
    <row r="3670" ht="15">
      <c r="D3670" s="85"/>
    </row>
    <row r="3671" ht="15">
      <c r="D3671" s="85"/>
    </row>
    <row r="3672" ht="15">
      <c r="D3672" s="85"/>
    </row>
    <row r="3673" ht="15">
      <c r="D3673" s="85"/>
    </row>
    <row r="3674" ht="15">
      <c r="D3674" s="85"/>
    </row>
    <row r="3675" ht="15">
      <c r="D3675" s="85"/>
    </row>
    <row r="3676" ht="15">
      <c r="D3676" s="85"/>
    </row>
    <row r="3677" ht="15">
      <c r="D3677" s="85"/>
    </row>
    <row r="3678" ht="15">
      <c r="D3678" s="85"/>
    </row>
    <row r="3679" ht="15">
      <c r="D3679" s="85"/>
    </row>
    <row r="3680" ht="15">
      <c r="D3680" s="85"/>
    </row>
    <row r="3681" ht="15">
      <c r="D3681" s="85"/>
    </row>
    <row r="3682" ht="15">
      <c r="D3682" s="85"/>
    </row>
    <row r="3683" ht="15">
      <c r="D3683" s="85"/>
    </row>
    <row r="3684" ht="15">
      <c r="D3684" s="85"/>
    </row>
    <row r="3685" ht="15">
      <c r="D3685" s="85"/>
    </row>
    <row r="3686" ht="15">
      <c r="D3686" s="85"/>
    </row>
    <row r="3687" ht="15">
      <c r="D3687" s="85"/>
    </row>
    <row r="3688" ht="15">
      <c r="D3688" s="85"/>
    </row>
    <row r="3689" ht="15">
      <c r="D3689" s="85"/>
    </row>
    <row r="3690" ht="15">
      <c r="D3690" s="85"/>
    </row>
    <row r="3691" ht="15">
      <c r="D3691" s="85"/>
    </row>
    <row r="3692" ht="15">
      <c r="D3692" s="85"/>
    </row>
    <row r="3693" ht="15">
      <c r="D3693" s="85"/>
    </row>
    <row r="3694" ht="15">
      <c r="D3694" s="85"/>
    </row>
    <row r="3695" ht="15">
      <c r="D3695" s="85"/>
    </row>
    <row r="3696" ht="15">
      <c r="D3696" s="85"/>
    </row>
    <row r="3697" ht="15">
      <c r="D3697" s="85"/>
    </row>
    <row r="3698" ht="15">
      <c r="D3698" s="85"/>
    </row>
    <row r="3699" ht="15">
      <c r="D3699" s="85"/>
    </row>
    <row r="3700" ht="15">
      <c r="D3700" s="85"/>
    </row>
    <row r="3701" ht="15">
      <c r="D3701" s="85"/>
    </row>
    <row r="3702" ht="15">
      <c r="D3702" s="85"/>
    </row>
    <row r="3703" ht="15">
      <c r="D3703" s="85"/>
    </row>
    <row r="3704" ht="15">
      <c r="D3704" s="85"/>
    </row>
    <row r="3705" ht="15">
      <c r="D3705" s="85"/>
    </row>
    <row r="3706" ht="15">
      <c r="D3706" s="85"/>
    </row>
    <row r="3707" ht="15">
      <c r="D3707" s="85"/>
    </row>
    <row r="3708" ht="15">
      <c r="D3708" s="85"/>
    </row>
    <row r="3709" ht="15">
      <c r="D3709" s="85"/>
    </row>
    <row r="3710" ht="15">
      <c r="D3710" s="85"/>
    </row>
    <row r="3711" ht="15">
      <c r="D3711" s="85"/>
    </row>
    <row r="3712" ht="15">
      <c r="D3712" s="85"/>
    </row>
    <row r="3713" ht="15">
      <c r="D3713" s="85"/>
    </row>
    <row r="3714" ht="15">
      <c r="D3714" s="85"/>
    </row>
    <row r="3715" ht="15">
      <c r="D3715" s="85"/>
    </row>
    <row r="3716" ht="15">
      <c r="D3716" s="85"/>
    </row>
    <row r="3717" ht="15">
      <c r="D3717" s="85"/>
    </row>
    <row r="3718" ht="15">
      <c r="D3718" s="85"/>
    </row>
    <row r="3719" ht="15">
      <c r="D3719" s="85"/>
    </row>
    <row r="3720" ht="15">
      <c r="D3720" s="85"/>
    </row>
    <row r="3721" ht="15">
      <c r="D3721" s="85"/>
    </row>
    <row r="3722" ht="15">
      <c r="D3722" s="85"/>
    </row>
    <row r="3723" ht="15">
      <c r="D3723" s="85"/>
    </row>
    <row r="3724" ht="15">
      <c r="D3724" s="85"/>
    </row>
    <row r="3725" ht="15">
      <c r="D3725" s="85"/>
    </row>
    <row r="3726" ht="15">
      <c r="D3726" s="85"/>
    </row>
    <row r="3727" ht="15">
      <c r="D3727" s="85"/>
    </row>
    <row r="3728" ht="15">
      <c r="D3728" s="85"/>
    </row>
    <row r="3729" ht="15">
      <c r="D3729" s="85"/>
    </row>
    <row r="3730" ht="15">
      <c r="D3730" s="85"/>
    </row>
    <row r="3731" ht="15">
      <c r="D3731" s="85"/>
    </row>
    <row r="3732" ht="15">
      <c r="D3732" s="85"/>
    </row>
    <row r="3733" ht="15">
      <c r="D3733" s="85"/>
    </row>
    <row r="3734" ht="15">
      <c r="D3734" s="85"/>
    </row>
    <row r="3735" ht="15">
      <c r="D3735" s="85"/>
    </row>
    <row r="3736" ht="15">
      <c r="D3736" s="85"/>
    </row>
    <row r="3737" ht="15">
      <c r="D3737" s="85"/>
    </row>
    <row r="3738" ht="15">
      <c r="D3738" s="85"/>
    </row>
    <row r="3739" ht="15">
      <c r="D3739" s="85"/>
    </row>
    <row r="3740" ht="15">
      <c r="D3740" s="85"/>
    </row>
    <row r="3741" ht="15">
      <c r="D3741" s="85"/>
    </row>
    <row r="3742" ht="15">
      <c r="D3742" s="85"/>
    </row>
    <row r="3743" ht="15">
      <c r="D3743" s="85"/>
    </row>
    <row r="3744" ht="15">
      <c r="D3744" s="85"/>
    </row>
    <row r="3745" ht="15">
      <c r="D3745" s="85"/>
    </row>
    <row r="3746" ht="15">
      <c r="D3746" s="85"/>
    </row>
    <row r="3747" ht="15">
      <c r="D3747" s="85"/>
    </row>
    <row r="3748" ht="15">
      <c r="D3748" s="85"/>
    </row>
    <row r="3749" ht="15">
      <c r="D3749" s="85"/>
    </row>
    <row r="3750" ht="15">
      <c r="D3750" s="85"/>
    </row>
    <row r="3751" ht="15">
      <c r="D3751" s="85"/>
    </row>
    <row r="3752" ht="15">
      <c r="D3752" s="85"/>
    </row>
    <row r="3753" ht="15">
      <c r="D3753" s="85"/>
    </row>
    <row r="3754" ht="15">
      <c r="D3754" s="85"/>
    </row>
    <row r="3755" ht="15">
      <c r="D3755" s="85"/>
    </row>
    <row r="3756" ht="15">
      <c r="D3756" s="85"/>
    </row>
    <row r="3757" ht="15">
      <c r="D3757" s="85"/>
    </row>
    <row r="3758" ht="15">
      <c r="D3758" s="85"/>
    </row>
    <row r="3759" ht="15">
      <c r="D3759" s="85"/>
    </row>
    <row r="3760" ht="15">
      <c r="D3760" s="85"/>
    </row>
    <row r="3761" ht="15">
      <c r="D3761" s="85"/>
    </row>
    <row r="3762" ht="15">
      <c r="D3762" s="85"/>
    </row>
    <row r="3763" ht="15">
      <c r="D3763" s="85"/>
    </row>
    <row r="3764" ht="15">
      <c r="D3764" s="85"/>
    </row>
    <row r="3765" ht="15">
      <c r="D3765" s="85"/>
    </row>
    <row r="3766" ht="15">
      <c r="D3766" s="85"/>
    </row>
    <row r="3767" ht="15">
      <c r="D3767" s="85"/>
    </row>
    <row r="3768" ht="15">
      <c r="D3768" s="85"/>
    </row>
    <row r="3769" ht="15">
      <c r="D3769" s="85"/>
    </row>
    <row r="3770" ht="15">
      <c r="D3770" s="85"/>
    </row>
    <row r="3771" ht="15">
      <c r="D3771" s="85"/>
    </row>
    <row r="3772" ht="15">
      <c r="D3772" s="85"/>
    </row>
    <row r="3773" ht="15">
      <c r="D3773" s="85"/>
    </row>
    <row r="3774" ht="15">
      <c r="D3774" s="85"/>
    </row>
    <row r="3775" ht="15">
      <c r="D3775" s="85"/>
    </row>
    <row r="3776" ht="15">
      <c r="D3776" s="85"/>
    </row>
    <row r="3777" ht="15">
      <c r="D3777" s="85"/>
    </row>
    <row r="3778" ht="15">
      <c r="D3778" s="85"/>
    </row>
    <row r="3779" ht="15">
      <c r="D3779" s="85"/>
    </row>
    <row r="3780" ht="15">
      <c r="D3780" s="85"/>
    </row>
    <row r="3781" ht="15">
      <c r="D3781" s="85"/>
    </row>
    <row r="3782" ht="15">
      <c r="D3782" s="85"/>
    </row>
    <row r="3783" ht="15">
      <c r="D3783" s="85"/>
    </row>
    <row r="3784" ht="15">
      <c r="D3784" s="85"/>
    </row>
    <row r="3785" ht="15">
      <c r="D3785" s="85"/>
    </row>
    <row r="3786" ht="15">
      <c r="D3786" s="85"/>
    </row>
    <row r="3787" ht="15">
      <c r="D3787" s="85"/>
    </row>
    <row r="3788" ht="15">
      <c r="D3788" s="85"/>
    </row>
    <row r="3789" ht="15">
      <c r="D3789" s="85"/>
    </row>
    <row r="3790" ht="15">
      <c r="D3790" s="85"/>
    </row>
    <row r="3791" ht="15">
      <c r="D3791" s="85"/>
    </row>
    <row r="3792" ht="15">
      <c r="D3792" s="85"/>
    </row>
    <row r="3793" ht="15">
      <c r="D3793" s="85"/>
    </row>
    <row r="3794" ht="15">
      <c r="D3794" s="85"/>
    </row>
    <row r="3795" ht="15">
      <c r="D3795" s="85"/>
    </row>
    <row r="3796" ht="15">
      <c r="D3796" s="85"/>
    </row>
    <row r="3797" ht="15">
      <c r="D3797" s="85"/>
    </row>
    <row r="3798" ht="15">
      <c r="D3798" s="85"/>
    </row>
    <row r="3799" ht="15">
      <c r="D3799" s="85"/>
    </row>
    <row r="3800" ht="15">
      <c r="D3800" s="85"/>
    </row>
    <row r="3801" ht="15">
      <c r="D3801" s="85"/>
    </row>
    <row r="3802" ht="15">
      <c r="D3802" s="85"/>
    </row>
    <row r="3803" ht="15">
      <c r="D3803" s="85"/>
    </row>
    <row r="3804" ht="15">
      <c r="D3804" s="85"/>
    </row>
    <row r="3805" ht="15">
      <c r="D3805" s="85"/>
    </row>
    <row r="3806" ht="15">
      <c r="D3806" s="85"/>
    </row>
    <row r="3807" ht="15">
      <c r="D3807" s="85"/>
    </row>
    <row r="3808" ht="15">
      <c r="D3808" s="85"/>
    </row>
    <row r="3809" ht="15">
      <c r="D3809" s="85"/>
    </row>
    <row r="3810" ht="15">
      <c r="D3810" s="85"/>
    </row>
    <row r="3811" ht="15">
      <c r="D3811" s="85"/>
    </row>
    <row r="3812" ht="15">
      <c r="D3812" s="85"/>
    </row>
    <row r="3813" ht="15">
      <c r="D3813" s="85"/>
    </row>
    <row r="3814" ht="15">
      <c r="D3814" s="85"/>
    </row>
    <row r="3815" ht="15">
      <c r="D3815" s="85"/>
    </row>
    <row r="3816" ht="15">
      <c r="D3816" s="85"/>
    </row>
    <row r="3817" ht="15">
      <c r="D3817" s="85"/>
    </row>
    <row r="3818" ht="15">
      <c r="D3818" s="85"/>
    </row>
    <row r="3819" ht="15">
      <c r="D3819" s="85"/>
    </row>
    <row r="3820" ht="15">
      <c r="D3820" s="85"/>
    </row>
    <row r="3821" ht="15">
      <c r="D3821" s="85"/>
    </row>
    <row r="3822" ht="15">
      <c r="D3822" s="85"/>
    </row>
    <row r="3823" ht="15">
      <c r="D3823" s="85"/>
    </row>
    <row r="3824" ht="15">
      <c r="D3824" s="85"/>
    </row>
    <row r="3825" ht="15">
      <c r="D3825" s="85"/>
    </row>
    <row r="3826" ht="15">
      <c r="D3826" s="85"/>
    </row>
    <row r="3827" ht="15">
      <c r="D3827" s="85"/>
    </row>
    <row r="3828" ht="15">
      <c r="D3828" s="85"/>
    </row>
    <row r="3829" ht="15">
      <c r="D3829" s="85"/>
    </row>
    <row r="3830" ht="15">
      <c r="D3830" s="85"/>
    </row>
    <row r="3831" ht="15">
      <c r="D3831" s="85"/>
    </row>
    <row r="3832" ht="15">
      <c r="D3832" s="85"/>
    </row>
    <row r="3833" ht="15">
      <c r="D3833" s="85"/>
    </row>
    <row r="3834" ht="15">
      <c r="D3834" s="85"/>
    </row>
    <row r="3835" ht="15">
      <c r="D3835" s="85"/>
    </row>
    <row r="3836" ht="15">
      <c r="D3836" s="85"/>
    </row>
    <row r="3837" ht="15">
      <c r="D3837" s="85"/>
    </row>
    <row r="3838" ht="15">
      <c r="D3838" s="85"/>
    </row>
    <row r="3839" ht="15">
      <c r="D3839" s="85"/>
    </row>
    <row r="3840" ht="15">
      <c r="D3840" s="85"/>
    </row>
    <row r="3841" ht="15">
      <c r="D3841" s="85"/>
    </row>
    <row r="3842" ht="15">
      <c r="D3842" s="85"/>
    </row>
    <row r="3843" ht="15">
      <c r="D3843" s="85"/>
    </row>
    <row r="3844" ht="15">
      <c r="D3844" s="85"/>
    </row>
    <row r="3845" ht="15">
      <c r="D3845" s="85"/>
    </row>
    <row r="3846" ht="15">
      <c r="D3846" s="85"/>
    </row>
    <row r="3847" ht="15">
      <c r="D3847" s="85"/>
    </row>
    <row r="3848" ht="15">
      <c r="D3848" s="85"/>
    </row>
    <row r="3849" ht="15">
      <c r="D3849" s="85"/>
    </row>
    <row r="3850" ht="15">
      <c r="D3850" s="85"/>
    </row>
    <row r="3851" ht="15">
      <c r="D3851" s="85"/>
    </row>
    <row r="3852" ht="15">
      <c r="D3852" s="85"/>
    </row>
    <row r="3853" ht="15">
      <c r="D3853" s="85"/>
    </row>
    <row r="3854" ht="15">
      <c r="D3854" s="85"/>
    </row>
    <row r="3855" ht="15">
      <c r="D3855" s="85"/>
    </row>
    <row r="3856" ht="15">
      <c r="D3856" s="85"/>
    </row>
    <row r="3857" ht="15">
      <c r="D3857" s="85"/>
    </row>
    <row r="3858" ht="15">
      <c r="D3858" s="85"/>
    </row>
    <row r="3859" ht="15">
      <c r="D3859" s="85"/>
    </row>
    <row r="3860" ht="15">
      <c r="D3860" s="85"/>
    </row>
    <row r="3861" ht="15">
      <c r="D3861" s="85"/>
    </row>
    <row r="3862" ht="15">
      <c r="D3862" s="85"/>
    </row>
    <row r="3863" ht="15">
      <c r="D3863" s="85"/>
    </row>
    <row r="3864" ht="15">
      <c r="D3864" s="85"/>
    </row>
    <row r="3865" ht="15">
      <c r="D3865" s="85"/>
    </row>
    <row r="3866" ht="15">
      <c r="D3866" s="85"/>
    </row>
    <row r="3867" ht="15">
      <c r="D3867" s="85"/>
    </row>
    <row r="3868" ht="15">
      <c r="D3868" s="85"/>
    </row>
    <row r="3869" ht="15">
      <c r="D3869" s="85"/>
    </row>
    <row r="3870" ht="15">
      <c r="D3870" s="85"/>
    </row>
    <row r="3871" ht="15">
      <c r="D3871" s="85"/>
    </row>
    <row r="3872" ht="15">
      <c r="D3872" s="85"/>
    </row>
    <row r="3873" ht="15">
      <c r="D3873" s="85"/>
    </row>
    <row r="3874" ht="15">
      <c r="D3874" s="85"/>
    </row>
    <row r="3875" ht="15">
      <c r="D3875" s="85"/>
    </row>
    <row r="3876" ht="15">
      <c r="D3876" s="85"/>
    </row>
    <row r="3877" ht="15">
      <c r="D3877" s="85"/>
    </row>
    <row r="3878" ht="15">
      <c r="D3878" s="85"/>
    </row>
    <row r="3879" ht="15">
      <c r="D3879" s="85"/>
    </row>
    <row r="3880" ht="15">
      <c r="D3880" s="85"/>
    </row>
    <row r="3881" ht="15">
      <c r="D3881" s="85"/>
    </row>
    <row r="3882" ht="15">
      <c r="D3882" s="85"/>
    </row>
    <row r="3883" ht="15">
      <c r="D3883" s="85"/>
    </row>
    <row r="3884" ht="15">
      <c r="D3884" s="85"/>
    </row>
    <row r="3885" ht="15">
      <c r="D3885" s="85"/>
    </row>
    <row r="3886" ht="15">
      <c r="D3886" s="85"/>
    </row>
    <row r="3887" ht="15">
      <c r="D3887" s="85"/>
    </row>
    <row r="3888" ht="15">
      <c r="D3888" s="85"/>
    </row>
    <row r="3889" ht="15">
      <c r="D3889" s="85"/>
    </row>
    <row r="3890" ht="15">
      <c r="D3890" s="85"/>
    </row>
    <row r="3891" ht="15">
      <c r="D3891" s="85"/>
    </row>
    <row r="3892" ht="15">
      <c r="D3892" s="85"/>
    </row>
    <row r="3893" ht="15">
      <c r="D3893" s="85"/>
    </row>
    <row r="3894" ht="15">
      <c r="D3894" s="85"/>
    </row>
    <row r="3895" ht="15">
      <c r="D3895" s="85"/>
    </row>
    <row r="3896" ht="15">
      <c r="D3896" s="85"/>
    </row>
    <row r="3897" ht="15">
      <c r="D3897" s="85"/>
    </row>
    <row r="3898" ht="15">
      <c r="D3898" s="85"/>
    </row>
    <row r="3899" ht="15">
      <c r="D3899" s="85"/>
    </row>
    <row r="3900" ht="15">
      <c r="D3900" s="85"/>
    </row>
    <row r="3901" ht="15">
      <c r="D3901" s="85"/>
    </row>
    <row r="3902" ht="15">
      <c r="D3902" s="85"/>
    </row>
    <row r="3903" ht="15">
      <c r="D3903" s="85"/>
    </row>
    <row r="3904" ht="15">
      <c r="D3904" s="85"/>
    </row>
    <row r="3905" ht="15">
      <c r="D3905" s="85"/>
    </row>
    <row r="3906" ht="15">
      <c r="D3906" s="85"/>
    </row>
    <row r="3907" ht="15">
      <c r="D3907" s="85"/>
    </row>
    <row r="3908" ht="15">
      <c r="D3908" s="85"/>
    </row>
    <row r="3909" ht="15">
      <c r="D3909" s="85"/>
    </row>
    <row r="3910" ht="15">
      <c r="D3910" s="85"/>
    </row>
    <row r="3911" ht="15">
      <c r="D3911" s="85"/>
    </row>
    <row r="3912" ht="15">
      <c r="D3912" s="85"/>
    </row>
    <row r="3913" ht="15">
      <c r="D3913" s="85"/>
    </row>
    <row r="3914" ht="15">
      <c r="D3914" s="85"/>
    </row>
    <row r="3915" ht="15">
      <c r="D3915" s="85"/>
    </row>
    <row r="3916" ht="15">
      <c r="D3916" s="85"/>
    </row>
    <row r="3917" ht="15">
      <c r="D3917" s="85"/>
    </row>
    <row r="3918" ht="15">
      <c r="D3918" s="85"/>
    </row>
    <row r="3919" ht="15">
      <c r="D3919" s="85"/>
    </row>
    <row r="3920" ht="15">
      <c r="D3920" s="85"/>
    </row>
    <row r="3921" ht="15">
      <c r="D3921" s="85"/>
    </row>
    <row r="3922" ht="15">
      <c r="D3922" s="85"/>
    </row>
    <row r="3923" ht="15">
      <c r="D3923" s="85"/>
    </row>
    <row r="3924" ht="15">
      <c r="D3924" s="85"/>
    </row>
    <row r="3925" ht="15">
      <c r="D3925" s="85"/>
    </row>
    <row r="3926" ht="15">
      <c r="D3926" s="85"/>
    </row>
    <row r="3927" ht="15">
      <c r="D3927" s="85"/>
    </row>
    <row r="3928" ht="15">
      <c r="D3928" s="85"/>
    </row>
    <row r="3929" ht="15">
      <c r="D3929" s="85"/>
    </row>
    <row r="3930" ht="15">
      <c r="D3930" s="85"/>
    </row>
    <row r="3931" ht="15">
      <c r="D3931" s="85"/>
    </row>
    <row r="3932" ht="15">
      <c r="D3932" s="85"/>
    </row>
    <row r="3933" ht="15">
      <c r="D3933" s="85"/>
    </row>
    <row r="3934" ht="15">
      <c r="D3934" s="85"/>
    </row>
    <row r="3935" ht="15">
      <c r="D3935" s="85"/>
    </row>
    <row r="3936" ht="15">
      <c r="D3936" s="85"/>
    </row>
    <row r="3937" ht="15">
      <c r="D3937" s="85"/>
    </row>
    <row r="3938" ht="15">
      <c r="D3938" s="85"/>
    </row>
    <row r="3939" ht="15">
      <c r="D3939" s="85"/>
    </row>
    <row r="3940" ht="15">
      <c r="D3940" s="85"/>
    </row>
    <row r="3941" ht="15">
      <c r="D3941" s="85"/>
    </row>
    <row r="3942" ht="15">
      <c r="D3942" s="85"/>
    </row>
    <row r="3943" ht="15">
      <c r="D3943" s="85"/>
    </row>
    <row r="3944" ht="15">
      <c r="D3944" s="85"/>
    </row>
    <row r="3945" ht="15">
      <c r="D3945" s="85"/>
    </row>
    <row r="3946" ht="15">
      <c r="D3946" s="85"/>
    </row>
    <row r="3947" ht="15">
      <c r="D3947" s="85"/>
    </row>
    <row r="3948" ht="15">
      <c r="D3948" s="85"/>
    </row>
    <row r="3949" ht="15">
      <c r="D3949" s="85"/>
    </row>
    <row r="3950" ht="15">
      <c r="D3950" s="85"/>
    </row>
    <row r="3951" ht="15">
      <c r="D3951" s="85"/>
    </row>
    <row r="3952" ht="15">
      <c r="D3952" s="85"/>
    </row>
    <row r="3953" ht="15">
      <c r="D3953" s="85"/>
    </row>
    <row r="3954" ht="15">
      <c r="D3954" s="85"/>
    </row>
    <row r="3955" ht="15">
      <c r="D3955" s="85"/>
    </row>
    <row r="3956" ht="15">
      <c r="D3956" s="85"/>
    </row>
    <row r="3957" ht="15">
      <c r="D3957" s="85"/>
    </row>
    <row r="3958" ht="15">
      <c r="D3958" s="85"/>
    </row>
    <row r="3959" ht="15">
      <c r="D3959" s="85"/>
    </row>
    <row r="3960" ht="15">
      <c r="D3960" s="85"/>
    </row>
    <row r="3961" ht="15">
      <c r="D3961" s="85"/>
    </row>
    <row r="3962" ht="15">
      <c r="D3962" s="85"/>
    </row>
    <row r="3963" ht="15">
      <c r="D3963" s="85"/>
    </row>
    <row r="3964" ht="15">
      <c r="D3964" s="85"/>
    </row>
    <row r="3965" ht="15">
      <c r="D3965" s="85"/>
    </row>
    <row r="3966" ht="15">
      <c r="D3966" s="85"/>
    </row>
    <row r="3967" ht="15">
      <c r="D3967" s="85"/>
    </row>
    <row r="3968" ht="15">
      <c r="D3968" s="85"/>
    </row>
    <row r="3969" ht="15">
      <c r="D3969" s="85"/>
    </row>
    <row r="3970" ht="15">
      <c r="D3970" s="85"/>
    </row>
    <row r="3971" ht="15">
      <c r="D3971" s="85"/>
    </row>
    <row r="3972" ht="15">
      <c r="D3972" s="85"/>
    </row>
    <row r="3973" ht="15">
      <c r="D3973" s="85"/>
    </row>
    <row r="3974" ht="15">
      <c r="D3974" s="85"/>
    </row>
    <row r="3975" ht="15">
      <c r="D3975" s="85"/>
    </row>
    <row r="3976" ht="15">
      <c r="D3976" s="85"/>
    </row>
    <row r="3977" ht="15">
      <c r="D3977" s="85"/>
    </row>
    <row r="3978" ht="15">
      <c r="D3978" s="85"/>
    </row>
    <row r="3979" ht="15">
      <c r="D3979" s="85"/>
    </row>
    <row r="3980" ht="15">
      <c r="D3980" s="85"/>
    </row>
    <row r="3981" ht="15">
      <c r="D3981" s="85"/>
    </row>
    <row r="3982" ht="15">
      <c r="D3982" s="85"/>
    </row>
    <row r="3983" ht="15">
      <c r="D3983" s="85"/>
    </row>
    <row r="3984" ht="15">
      <c r="D3984" s="85"/>
    </row>
    <row r="3985" ht="15">
      <c r="D3985" s="85"/>
    </row>
    <row r="3986" ht="15">
      <c r="D3986" s="85"/>
    </row>
    <row r="3987" ht="15">
      <c r="D3987" s="85"/>
    </row>
    <row r="3988" ht="15">
      <c r="D3988" s="85"/>
    </row>
    <row r="3989" ht="15">
      <c r="D3989" s="85"/>
    </row>
    <row r="3990" ht="15">
      <c r="D3990" s="85"/>
    </row>
    <row r="3991" ht="15">
      <c r="D3991" s="85"/>
    </row>
    <row r="3992" ht="15">
      <c r="D3992" s="85"/>
    </row>
    <row r="3993" ht="15">
      <c r="D3993" s="85"/>
    </row>
    <row r="3994" ht="15">
      <c r="D3994" s="85"/>
    </row>
    <row r="3995" ht="15">
      <c r="D3995" s="85"/>
    </row>
    <row r="3996" ht="15">
      <c r="D3996" s="85"/>
    </row>
    <row r="3997" ht="15">
      <c r="D3997" s="85"/>
    </row>
    <row r="3998" ht="15">
      <c r="D3998" s="85"/>
    </row>
    <row r="3999" ht="15">
      <c r="D3999" s="85"/>
    </row>
    <row r="4000" ht="15">
      <c r="D4000" s="85"/>
    </row>
    <row r="4001" ht="15">
      <c r="D4001" s="85"/>
    </row>
    <row r="4002" ht="15">
      <c r="D4002" s="85"/>
    </row>
    <row r="4003" ht="15">
      <c r="D4003" s="85"/>
    </row>
    <row r="4004" ht="15">
      <c r="D4004" s="85"/>
    </row>
    <row r="4005" ht="15">
      <c r="D4005" s="85"/>
    </row>
    <row r="4006" ht="15">
      <c r="D4006" s="85"/>
    </row>
    <row r="4007" ht="15">
      <c r="D4007" s="85"/>
    </row>
    <row r="4008" ht="15">
      <c r="D4008" s="85"/>
    </row>
    <row r="4009" ht="15">
      <c r="D4009" s="85"/>
    </row>
    <row r="4010" ht="15">
      <c r="D4010" s="85"/>
    </row>
    <row r="4011" ht="15">
      <c r="D4011" s="85"/>
    </row>
    <row r="4012" ht="15">
      <c r="D4012" s="85"/>
    </row>
    <row r="4013" ht="15">
      <c r="D4013" s="85"/>
    </row>
    <row r="4014" ht="15">
      <c r="D4014" s="85"/>
    </row>
    <row r="4015" ht="15">
      <c r="D4015" s="85"/>
    </row>
    <row r="4016" ht="15">
      <c r="D4016" s="85"/>
    </row>
    <row r="4017" ht="15">
      <c r="D4017" s="85"/>
    </row>
    <row r="4018" ht="15">
      <c r="D4018" s="85"/>
    </row>
    <row r="4019" ht="15">
      <c r="D4019" s="85"/>
    </row>
    <row r="4020" ht="15">
      <c r="D4020" s="85"/>
    </row>
    <row r="4021" ht="15">
      <c r="D4021" s="85"/>
    </row>
    <row r="4022" ht="15">
      <c r="D4022" s="85"/>
    </row>
    <row r="4023" ht="15">
      <c r="D4023" s="85"/>
    </row>
    <row r="4024" ht="15">
      <c r="D4024" s="85"/>
    </row>
    <row r="4025" ht="15">
      <c r="D4025" s="85"/>
    </row>
    <row r="4026" ht="15">
      <c r="D4026" s="85"/>
    </row>
    <row r="4027" ht="15">
      <c r="D4027" s="85"/>
    </row>
    <row r="4028" ht="15">
      <c r="D4028" s="85"/>
    </row>
    <row r="4029" ht="15">
      <c r="D4029" s="85"/>
    </row>
    <row r="4030" ht="15">
      <c r="D4030" s="85"/>
    </row>
    <row r="4031" ht="15">
      <c r="D4031" s="85"/>
    </row>
    <row r="4032" ht="15">
      <c r="D4032" s="85"/>
    </row>
    <row r="4033" ht="15">
      <c r="D4033" s="85"/>
    </row>
    <row r="4034" ht="15">
      <c r="D4034" s="85"/>
    </row>
    <row r="4035" ht="15">
      <c r="D4035" s="85"/>
    </row>
    <row r="4036" ht="15">
      <c r="D4036" s="85"/>
    </row>
    <row r="4037" ht="15">
      <c r="D4037" s="85"/>
    </row>
    <row r="4038" ht="15">
      <c r="D4038" s="85"/>
    </row>
    <row r="4039" ht="15">
      <c r="D4039" s="85"/>
    </row>
    <row r="4040" ht="15">
      <c r="D4040" s="85"/>
    </row>
    <row r="4041" ht="15">
      <c r="D4041" s="85"/>
    </row>
    <row r="4042" ht="15">
      <c r="D4042" s="85"/>
    </row>
    <row r="4043" ht="15">
      <c r="D4043" s="85"/>
    </row>
    <row r="4044" ht="15">
      <c r="D4044" s="85"/>
    </row>
    <row r="4045" ht="15">
      <c r="D4045" s="85"/>
    </row>
    <row r="4046" ht="15">
      <c r="D4046" s="85"/>
    </row>
    <row r="4047" ht="15">
      <c r="D4047" s="85"/>
    </row>
    <row r="4048" ht="15">
      <c r="D4048" s="85"/>
    </row>
    <row r="4049" ht="15">
      <c r="D4049" s="85"/>
    </row>
    <row r="4050" ht="15">
      <c r="D4050" s="85"/>
    </row>
    <row r="4051" ht="15">
      <c r="D4051" s="85"/>
    </row>
    <row r="4052" ht="15">
      <c r="D4052" s="85"/>
    </row>
    <row r="4053" ht="15">
      <c r="D4053" s="85"/>
    </row>
    <row r="4054" ht="15">
      <c r="D4054" s="85"/>
    </row>
    <row r="4055" ht="15">
      <c r="D4055" s="85"/>
    </row>
    <row r="4056" ht="15">
      <c r="D4056" s="85"/>
    </row>
    <row r="4057" ht="15">
      <c r="D4057" s="85"/>
    </row>
    <row r="4058" ht="15">
      <c r="D4058" s="85"/>
    </row>
    <row r="4059" ht="15">
      <c r="D4059" s="85"/>
    </row>
    <row r="4060" ht="15">
      <c r="D4060" s="85"/>
    </row>
    <row r="4061" ht="15">
      <c r="D4061" s="85"/>
    </row>
    <row r="4062" ht="15">
      <c r="D4062" s="85"/>
    </row>
    <row r="4063" ht="15">
      <c r="D4063" s="85"/>
    </row>
    <row r="4064" ht="15">
      <c r="D4064" s="85"/>
    </row>
    <row r="4065" ht="15">
      <c r="D4065" s="85"/>
    </row>
    <row r="4066" ht="15">
      <c r="D4066" s="85"/>
    </row>
    <row r="4067" ht="15">
      <c r="D4067" s="85"/>
    </row>
    <row r="4068" ht="15">
      <c r="D4068" s="85"/>
    </row>
    <row r="4069" ht="15">
      <c r="D4069" s="85"/>
    </row>
    <row r="4070" ht="15">
      <c r="D4070" s="85"/>
    </row>
    <row r="4071" ht="15">
      <c r="D4071" s="85"/>
    </row>
    <row r="4072" ht="15">
      <c r="D4072" s="85"/>
    </row>
    <row r="4073" ht="15">
      <c r="D4073" s="85"/>
    </row>
    <row r="4074" ht="15">
      <c r="D4074" s="85"/>
    </row>
    <row r="4075" ht="15">
      <c r="D4075" s="85"/>
    </row>
    <row r="4076" ht="15">
      <c r="D4076" s="85"/>
    </row>
    <row r="4077" ht="15">
      <c r="D4077" s="85"/>
    </row>
    <row r="4078" ht="15">
      <c r="D4078" s="85"/>
    </row>
    <row r="4079" ht="15">
      <c r="D4079" s="85"/>
    </row>
    <row r="4080" ht="15">
      <c r="D4080" s="85"/>
    </row>
    <row r="4081" ht="15">
      <c r="D4081" s="85"/>
    </row>
    <row r="4082" ht="15">
      <c r="D4082" s="85"/>
    </row>
    <row r="4083" ht="15">
      <c r="D4083" s="85"/>
    </row>
    <row r="4084" ht="15">
      <c r="D4084" s="85"/>
    </row>
    <row r="4085" ht="15">
      <c r="D4085" s="85"/>
    </row>
    <row r="4086" ht="15">
      <c r="D4086" s="85"/>
    </row>
    <row r="4087" ht="15">
      <c r="D4087" s="85"/>
    </row>
    <row r="4088" ht="15">
      <c r="D4088" s="85"/>
    </row>
    <row r="4089" ht="15">
      <c r="D4089" s="85"/>
    </row>
    <row r="4090" ht="15">
      <c r="D4090" s="85"/>
    </row>
    <row r="4091" ht="15">
      <c r="D4091" s="85"/>
    </row>
    <row r="4092" ht="15">
      <c r="D4092" s="85"/>
    </row>
    <row r="4093" ht="15">
      <c r="D4093" s="85"/>
    </row>
    <row r="4094" ht="15">
      <c r="D4094" s="85"/>
    </row>
    <row r="4095" ht="15">
      <c r="D4095" s="85"/>
    </row>
    <row r="4096" ht="15">
      <c r="D4096" s="85"/>
    </row>
    <row r="4097" ht="15">
      <c r="D4097" s="85"/>
    </row>
    <row r="4098" ht="15">
      <c r="D4098" s="85"/>
    </row>
    <row r="4099" ht="15">
      <c r="D4099" s="85"/>
    </row>
    <row r="4100" ht="15">
      <c r="D4100" s="85"/>
    </row>
    <row r="4101" ht="15">
      <c r="D4101" s="85"/>
    </row>
    <row r="4102" ht="15">
      <c r="D4102" s="85"/>
    </row>
    <row r="4103" ht="15">
      <c r="D4103" s="85"/>
    </row>
    <row r="4104" ht="15">
      <c r="D4104" s="85"/>
    </row>
    <row r="4105" ht="15">
      <c r="D4105" s="85"/>
    </row>
    <row r="4106" ht="15">
      <c r="D4106" s="85"/>
    </row>
    <row r="4107" ht="15">
      <c r="D4107" s="85"/>
    </row>
    <row r="4108" ht="15">
      <c r="D4108" s="85"/>
    </row>
    <row r="4109" ht="15">
      <c r="D4109" s="85"/>
    </row>
    <row r="4110" ht="15">
      <c r="D4110" s="85"/>
    </row>
    <row r="4111" ht="15">
      <c r="D4111" s="85"/>
    </row>
    <row r="4112" ht="15">
      <c r="D4112" s="85"/>
    </row>
    <row r="4113" ht="15">
      <c r="D4113" s="85"/>
    </row>
    <row r="4114" ht="15">
      <c r="D4114" s="85"/>
    </row>
    <row r="4115" ht="15">
      <c r="D4115" s="85"/>
    </row>
    <row r="4116" ht="15">
      <c r="D4116" s="85"/>
    </row>
    <row r="4117" ht="15">
      <c r="D4117" s="85"/>
    </row>
    <row r="4118" ht="15">
      <c r="D4118" s="85"/>
    </row>
    <row r="4119" ht="15">
      <c r="D4119" s="85"/>
    </row>
    <row r="4120" ht="15">
      <c r="D4120" s="85"/>
    </row>
    <row r="4121" ht="15">
      <c r="D4121" s="85"/>
    </row>
    <row r="4122" ht="15">
      <c r="D4122" s="85"/>
    </row>
    <row r="4123" ht="15">
      <c r="D4123" s="85"/>
    </row>
    <row r="4124" ht="15">
      <c r="D4124" s="85"/>
    </row>
    <row r="4125" ht="15">
      <c r="D4125" s="85"/>
    </row>
    <row r="4126" ht="15">
      <c r="D4126" s="85"/>
    </row>
    <row r="4127" ht="15">
      <c r="D4127" s="85"/>
    </row>
    <row r="4128" ht="15">
      <c r="D4128" s="85"/>
    </row>
    <row r="4129" ht="15">
      <c r="D4129" s="85"/>
    </row>
    <row r="4130" ht="15">
      <c r="D4130" s="85"/>
    </row>
    <row r="4131" ht="15">
      <c r="D4131" s="85"/>
    </row>
    <row r="4132" ht="15">
      <c r="D4132" s="85"/>
    </row>
    <row r="4133" ht="15">
      <c r="D4133" s="85"/>
    </row>
    <row r="4134" ht="15">
      <c r="D4134" s="85"/>
    </row>
    <row r="4135" ht="15">
      <c r="D4135" s="85"/>
    </row>
    <row r="4136" ht="15">
      <c r="D4136" s="85"/>
    </row>
    <row r="4137" ht="15">
      <c r="D4137" s="85"/>
    </row>
    <row r="4138" ht="15">
      <c r="D4138" s="85"/>
    </row>
    <row r="4139" ht="15">
      <c r="D4139" s="85"/>
    </row>
    <row r="4140" ht="15">
      <c r="D4140" s="85"/>
    </row>
    <row r="4141" ht="15">
      <c r="D4141" s="85"/>
    </row>
    <row r="4142" ht="15">
      <c r="D4142" s="85"/>
    </row>
    <row r="4143" ht="15">
      <c r="D4143" s="85"/>
    </row>
    <row r="4144" ht="15">
      <c r="D4144" s="85"/>
    </row>
    <row r="4145" ht="15">
      <c r="D4145" s="85"/>
    </row>
    <row r="4146" ht="15">
      <c r="D4146" s="85"/>
    </row>
    <row r="4147" ht="15">
      <c r="D4147" s="85"/>
    </row>
    <row r="4148" ht="15">
      <c r="D4148" s="85"/>
    </row>
    <row r="4149" ht="15">
      <c r="D4149" s="85"/>
    </row>
    <row r="4150" ht="15">
      <c r="D4150" s="85"/>
    </row>
    <row r="4151" ht="15">
      <c r="D4151" s="85"/>
    </row>
    <row r="4152" ht="15">
      <c r="D4152" s="85"/>
    </row>
    <row r="4153" ht="15">
      <c r="D4153" s="85"/>
    </row>
    <row r="4154" ht="15">
      <c r="D4154" s="85"/>
    </row>
    <row r="4155" ht="15">
      <c r="D4155" s="85"/>
    </row>
    <row r="4156" ht="15">
      <c r="D4156" s="85"/>
    </row>
    <row r="4157" ht="15">
      <c r="D4157" s="85"/>
    </row>
    <row r="4158" ht="15">
      <c r="D4158" s="85"/>
    </row>
    <row r="4159" ht="15">
      <c r="D4159" s="85"/>
    </row>
    <row r="4160" ht="15">
      <c r="D4160" s="85"/>
    </row>
    <row r="4161" ht="15">
      <c r="D4161" s="85"/>
    </row>
    <row r="4162" ht="15">
      <c r="D4162" s="85"/>
    </row>
    <row r="4163" ht="15">
      <c r="D4163" s="85"/>
    </row>
    <row r="4164" ht="15">
      <c r="D4164" s="85"/>
    </row>
    <row r="4165" ht="15">
      <c r="D4165" s="85"/>
    </row>
    <row r="4166" ht="15">
      <c r="D4166" s="85"/>
    </row>
    <row r="4167" ht="15">
      <c r="D4167" s="85"/>
    </row>
    <row r="4168" ht="15">
      <c r="D4168" s="85"/>
    </row>
    <row r="4169" ht="15">
      <c r="D4169" s="85"/>
    </row>
    <row r="4170" ht="15">
      <c r="D4170" s="85"/>
    </row>
    <row r="4171" ht="15">
      <c r="D4171" s="85"/>
    </row>
    <row r="4172" ht="15">
      <c r="D4172" s="85"/>
    </row>
    <row r="4173" ht="15">
      <c r="D4173" s="85"/>
    </row>
    <row r="4174" ht="15">
      <c r="D4174" s="85"/>
    </row>
    <row r="4175" ht="15">
      <c r="D4175" s="85"/>
    </row>
    <row r="4176" ht="15">
      <c r="D4176" s="85"/>
    </row>
    <row r="4177" ht="15">
      <c r="D4177" s="85"/>
    </row>
    <row r="4178" ht="15">
      <c r="D4178" s="85"/>
    </row>
    <row r="4179" ht="15">
      <c r="D4179" s="85"/>
    </row>
    <row r="4180" ht="15">
      <c r="D4180" s="85"/>
    </row>
    <row r="4181" ht="15">
      <c r="D4181" s="85"/>
    </row>
    <row r="4182" ht="15">
      <c r="D4182" s="85"/>
    </row>
    <row r="4183" ht="15">
      <c r="D4183" s="85"/>
    </row>
    <row r="4184" ht="15">
      <c r="D4184" s="85"/>
    </row>
    <row r="4185" ht="15">
      <c r="D4185" s="85"/>
    </row>
    <row r="4186" ht="15">
      <c r="D4186" s="85"/>
    </row>
    <row r="4187" ht="15">
      <c r="D4187" s="85"/>
    </row>
    <row r="4188" ht="15">
      <c r="D4188" s="85"/>
    </row>
    <row r="4189" ht="15">
      <c r="D4189" s="85"/>
    </row>
    <row r="4190" ht="15">
      <c r="D4190" s="85"/>
    </row>
    <row r="4191" ht="15">
      <c r="D4191" s="85"/>
    </row>
    <row r="4192" ht="15">
      <c r="D4192" s="85"/>
    </row>
    <row r="4193" ht="15">
      <c r="D4193" s="85"/>
    </row>
    <row r="4194" ht="15">
      <c r="D4194" s="85"/>
    </row>
    <row r="4195" ht="15">
      <c r="D4195" s="85"/>
    </row>
    <row r="4196" ht="15">
      <c r="D4196" s="85"/>
    </row>
    <row r="4197" ht="15">
      <c r="D4197" s="85"/>
    </row>
    <row r="4198" ht="15">
      <c r="D4198" s="85"/>
    </row>
    <row r="4199" ht="15">
      <c r="D4199" s="85"/>
    </row>
    <row r="4200" ht="15">
      <c r="D4200" s="85"/>
    </row>
    <row r="4201" ht="15">
      <c r="D4201" s="85"/>
    </row>
    <row r="4202" ht="15">
      <c r="D4202" s="85"/>
    </row>
    <row r="4203" ht="15">
      <c r="D4203" s="85"/>
    </row>
    <row r="4204" ht="15">
      <c r="D4204" s="85"/>
    </row>
    <row r="4205" ht="15">
      <c r="D4205" s="85"/>
    </row>
    <row r="4206" ht="15">
      <c r="D4206" s="85"/>
    </row>
    <row r="4207" ht="15">
      <c r="D4207" s="85"/>
    </row>
    <row r="4208" ht="15">
      <c r="D4208" s="85"/>
    </row>
    <row r="4209" ht="15">
      <c r="D4209" s="85"/>
    </row>
    <row r="4210" ht="15">
      <c r="D4210" s="85"/>
    </row>
    <row r="4211" ht="15">
      <c r="D4211" s="85"/>
    </row>
    <row r="4212" ht="15">
      <c r="D4212" s="85"/>
    </row>
    <row r="4213" ht="15">
      <c r="D4213" s="85"/>
    </row>
    <row r="4214" ht="15">
      <c r="D4214" s="85"/>
    </row>
    <row r="4215" ht="15">
      <c r="D4215" s="85"/>
    </row>
    <row r="4216" ht="15">
      <c r="D4216" s="85"/>
    </row>
    <row r="4217" ht="15">
      <c r="D4217" s="85"/>
    </row>
    <row r="4218" ht="15">
      <c r="D4218" s="85"/>
    </row>
    <row r="4219" ht="15">
      <c r="D4219" s="85"/>
    </row>
    <row r="4220" ht="15">
      <c r="D4220" s="85"/>
    </row>
    <row r="4221" ht="15">
      <c r="D4221" s="85"/>
    </row>
    <row r="4222" ht="15">
      <c r="D4222" s="85"/>
    </row>
    <row r="4223" ht="15">
      <c r="D4223" s="85"/>
    </row>
    <row r="4224" ht="15">
      <c r="D4224" s="85"/>
    </row>
    <row r="4225" ht="15">
      <c r="D4225" s="85"/>
    </row>
    <row r="4226" ht="15">
      <c r="D4226" s="85"/>
    </row>
    <row r="4227" ht="15">
      <c r="D4227" s="85"/>
    </row>
    <row r="4228" ht="15">
      <c r="D4228" s="85"/>
    </row>
    <row r="4229" ht="15">
      <c r="D4229" s="85"/>
    </row>
    <row r="4230" ht="15">
      <c r="D4230" s="85"/>
    </row>
    <row r="4231" ht="15">
      <c r="D4231" s="85"/>
    </row>
    <row r="4232" ht="15">
      <c r="D4232" s="85"/>
    </row>
    <row r="4233" ht="15">
      <c r="D4233" s="85"/>
    </row>
    <row r="4234" ht="15">
      <c r="D4234" s="85"/>
    </row>
    <row r="4235" ht="15">
      <c r="D4235" s="85"/>
    </row>
    <row r="4236" ht="15">
      <c r="D4236" s="85"/>
    </row>
    <row r="4237" ht="15">
      <c r="D4237" s="85"/>
    </row>
    <row r="4238" ht="15">
      <c r="D4238" s="85"/>
    </row>
    <row r="4239" ht="15">
      <c r="D4239" s="85"/>
    </row>
    <row r="4240" ht="15">
      <c r="D4240" s="85"/>
    </row>
    <row r="4241" ht="15">
      <c r="D4241" s="85"/>
    </row>
    <row r="4242" ht="15">
      <c r="D4242" s="85"/>
    </row>
    <row r="4243" ht="15">
      <c r="D4243" s="85"/>
    </row>
    <row r="4244" ht="15">
      <c r="D4244" s="85"/>
    </row>
    <row r="4245" ht="15">
      <c r="D4245" s="85"/>
    </row>
    <row r="4246" ht="15">
      <c r="D4246" s="85"/>
    </row>
    <row r="4247" ht="15">
      <c r="D4247" s="85"/>
    </row>
    <row r="4248" ht="15">
      <c r="D4248" s="85"/>
    </row>
    <row r="4249" ht="15">
      <c r="D4249" s="85"/>
    </row>
    <row r="4250" ht="15">
      <c r="D4250" s="85"/>
    </row>
    <row r="4251" ht="15">
      <c r="D4251" s="85"/>
    </row>
    <row r="4252" ht="15">
      <c r="D4252" s="85"/>
    </row>
    <row r="4253" ht="15">
      <c r="D4253" s="85"/>
    </row>
    <row r="4254" ht="15">
      <c r="D4254" s="85"/>
    </row>
    <row r="4255" ht="15">
      <c r="D4255" s="85"/>
    </row>
    <row r="4256" ht="15">
      <c r="D4256" s="85"/>
    </row>
    <row r="4257" ht="15">
      <c r="D4257" s="85"/>
    </row>
    <row r="4258" ht="15">
      <c r="D4258" s="85"/>
    </row>
    <row r="4259" ht="15">
      <c r="D4259" s="85"/>
    </row>
    <row r="4260" ht="15">
      <c r="D4260" s="85"/>
    </row>
    <row r="4261" ht="15">
      <c r="D4261" s="85"/>
    </row>
    <row r="4262" ht="15">
      <c r="D4262" s="85"/>
    </row>
    <row r="4263" ht="15">
      <c r="D4263" s="85"/>
    </row>
    <row r="4264" ht="15">
      <c r="D4264" s="85"/>
    </row>
    <row r="4265" ht="15">
      <c r="D4265" s="85"/>
    </row>
    <row r="4266" ht="15">
      <c r="D4266" s="85"/>
    </row>
    <row r="4267" ht="15">
      <c r="D4267" s="85"/>
    </row>
    <row r="4268" ht="15">
      <c r="D4268" s="85"/>
    </row>
    <row r="4269" ht="15">
      <c r="D4269" s="85"/>
    </row>
    <row r="4270" ht="15">
      <c r="D4270" s="85"/>
    </row>
    <row r="4271" ht="15">
      <c r="D4271" s="85"/>
    </row>
    <row r="4272" ht="15">
      <c r="D4272" s="85"/>
    </row>
    <row r="4273" ht="15">
      <c r="D4273" s="85"/>
    </row>
    <row r="4274" ht="15">
      <c r="D4274" s="85"/>
    </row>
    <row r="4275" ht="15">
      <c r="D4275" s="85"/>
    </row>
    <row r="4276" ht="15">
      <c r="D4276" s="85"/>
    </row>
    <row r="4277" ht="15">
      <c r="D4277" s="85"/>
    </row>
    <row r="4278" ht="15">
      <c r="D4278" s="85"/>
    </row>
    <row r="4279" ht="15">
      <c r="D4279" s="85"/>
    </row>
    <row r="4280" ht="15">
      <c r="D4280" s="85"/>
    </row>
    <row r="4281" ht="15">
      <c r="D4281" s="85"/>
    </row>
    <row r="4282" ht="15">
      <c r="D4282" s="85"/>
    </row>
    <row r="4283" ht="15">
      <c r="D4283" s="85"/>
    </row>
    <row r="4284" ht="15">
      <c r="D4284" s="85"/>
    </row>
    <row r="4285" ht="15">
      <c r="D4285" s="85"/>
    </row>
    <row r="4286" ht="15">
      <c r="D4286" s="85"/>
    </row>
    <row r="4287" ht="15">
      <c r="D4287" s="85"/>
    </row>
    <row r="4288" ht="15">
      <c r="D4288" s="85"/>
    </row>
    <row r="4289" ht="15">
      <c r="D4289" s="85"/>
    </row>
    <row r="4290" ht="15">
      <c r="D4290" s="85"/>
    </row>
    <row r="4291" ht="15">
      <c r="D4291" s="85"/>
    </row>
    <row r="4292" ht="15">
      <c r="D4292" s="85"/>
    </row>
    <row r="4293" ht="15">
      <c r="D4293" s="85"/>
    </row>
    <row r="4294" ht="15">
      <c r="D4294" s="85"/>
    </row>
    <row r="4295" ht="15">
      <c r="D4295" s="85"/>
    </row>
    <row r="4296" ht="15">
      <c r="D4296" s="85"/>
    </row>
    <row r="4297" ht="15">
      <c r="D4297" s="85"/>
    </row>
    <row r="4298" ht="15">
      <c r="D4298" s="85"/>
    </row>
    <row r="4299" ht="15">
      <c r="D4299" s="85"/>
    </row>
    <row r="4300" ht="15">
      <c r="D4300" s="85"/>
    </row>
    <row r="4301" ht="15">
      <c r="D4301" s="85"/>
    </row>
    <row r="4302" ht="15">
      <c r="D4302" s="85"/>
    </row>
    <row r="4303" ht="15">
      <c r="D4303" s="85"/>
    </row>
    <row r="4304" ht="15">
      <c r="D4304" s="85"/>
    </row>
    <row r="4305" ht="15">
      <c r="D4305" s="85"/>
    </row>
    <row r="4306" ht="15">
      <c r="D4306" s="85"/>
    </row>
    <row r="4307" ht="15">
      <c r="D4307" s="85"/>
    </row>
    <row r="4308" ht="15">
      <c r="D4308" s="85"/>
    </row>
    <row r="4309" ht="15">
      <c r="D4309" s="85"/>
    </row>
    <row r="4310" ht="15">
      <c r="D4310" s="85"/>
    </row>
    <row r="4311" ht="15">
      <c r="D4311" s="85"/>
    </row>
    <row r="4312" ht="15">
      <c r="D4312" s="85"/>
    </row>
    <row r="4313" ht="15">
      <c r="D4313" s="85"/>
    </row>
    <row r="4314" ht="15">
      <c r="D4314" s="85"/>
    </row>
    <row r="4315" ht="15">
      <c r="D4315" s="85"/>
    </row>
    <row r="4316" ht="15">
      <c r="D4316" s="85"/>
    </row>
    <row r="4317" ht="15">
      <c r="D4317" s="85"/>
    </row>
    <row r="4318" ht="15">
      <c r="D4318" s="85"/>
    </row>
    <row r="4319" ht="15">
      <c r="D4319" s="85"/>
    </row>
    <row r="4320" ht="15">
      <c r="D4320" s="85"/>
    </row>
    <row r="4321" ht="15">
      <c r="D4321" s="85"/>
    </row>
    <row r="4322" ht="15">
      <c r="D4322" s="85"/>
    </row>
    <row r="4323" ht="15">
      <c r="D4323" s="85"/>
    </row>
    <row r="4324" ht="15">
      <c r="D4324" s="85"/>
    </row>
    <row r="4325" ht="15">
      <c r="D4325" s="85"/>
    </row>
    <row r="4326" ht="15">
      <c r="D4326" s="85"/>
    </row>
    <row r="4327" ht="15">
      <c r="D4327" s="85"/>
    </row>
    <row r="4328" ht="15">
      <c r="D4328" s="85"/>
    </row>
    <row r="4329" ht="15">
      <c r="D4329" s="85"/>
    </row>
    <row r="4330" ht="15">
      <c r="D4330" s="85"/>
    </row>
    <row r="4331" ht="15">
      <c r="D4331" s="85"/>
    </row>
    <row r="4332" ht="15">
      <c r="D4332" s="85"/>
    </row>
    <row r="4333" ht="15">
      <c r="D4333" s="85"/>
    </row>
    <row r="4334" ht="15">
      <c r="D4334" s="85"/>
    </row>
    <row r="4335" ht="15">
      <c r="D4335" s="85"/>
    </row>
    <row r="4336" ht="15">
      <c r="D4336" s="85"/>
    </row>
    <row r="4337" ht="15">
      <c r="D4337" s="85"/>
    </row>
    <row r="4338" ht="15">
      <c r="D4338" s="85"/>
    </row>
    <row r="4339" ht="15">
      <c r="D4339" s="85"/>
    </row>
    <row r="4340" ht="15">
      <c r="D4340" s="85"/>
    </row>
    <row r="4341" ht="15">
      <c r="D4341" s="85"/>
    </row>
    <row r="4342" ht="15">
      <c r="D4342" s="85"/>
    </row>
    <row r="4343" ht="15">
      <c r="D4343" s="85"/>
    </row>
    <row r="4344" ht="15">
      <c r="D4344" s="85"/>
    </row>
    <row r="4345" ht="15">
      <c r="D4345" s="85"/>
    </row>
    <row r="4346" ht="15">
      <c r="D4346" s="85"/>
    </row>
    <row r="4347" ht="15">
      <c r="D4347" s="85"/>
    </row>
    <row r="4348" ht="15">
      <c r="D4348" s="85"/>
    </row>
    <row r="4349" ht="15">
      <c r="D4349" s="85"/>
    </row>
    <row r="4350" ht="15">
      <c r="D4350" s="85"/>
    </row>
    <row r="4351" ht="15">
      <c r="D4351" s="85"/>
    </row>
    <row r="4352" ht="15">
      <c r="D4352" s="85"/>
    </row>
    <row r="4353" ht="15">
      <c r="D4353" s="85"/>
    </row>
    <row r="4354" ht="15">
      <c r="D4354" s="85"/>
    </row>
    <row r="4355" ht="15">
      <c r="D4355" s="85"/>
    </row>
    <row r="4356" ht="15">
      <c r="D4356" s="85"/>
    </row>
    <row r="4357" ht="15">
      <c r="D4357" s="85"/>
    </row>
    <row r="4358" ht="15">
      <c r="D4358" s="85"/>
    </row>
    <row r="4359" ht="15">
      <c r="D4359" s="85"/>
    </row>
    <row r="4360" ht="15">
      <c r="D4360" s="85"/>
    </row>
    <row r="4361" ht="15">
      <c r="D4361" s="85"/>
    </row>
    <row r="4362" ht="15">
      <c r="D4362" s="85"/>
    </row>
    <row r="4363" ht="15">
      <c r="D4363" s="85"/>
    </row>
    <row r="4364" ht="15">
      <c r="D4364" s="85"/>
    </row>
    <row r="4365" ht="15">
      <c r="D4365" s="85"/>
    </row>
    <row r="4366" ht="15">
      <c r="D4366" s="85"/>
    </row>
    <row r="4367" ht="15">
      <c r="D4367" s="85"/>
    </row>
    <row r="4368" ht="15">
      <c r="D4368" s="85"/>
    </row>
    <row r="4369" ht="15">
      <c r="D4369" s="85"/>
    </row>
    <row r="4370" ht="15">
      <c r="D4370" s="85"/>
    </row>
    <row r="4371" ht="15">
      <c r="D4371" s="85"/>
    </row>
    <row r="4372" ht="15">
      <c r="D4372" s="85"/>
    </row>
    <row r="4373" ht="15">
      <c r="D4373" s="85"/>
    </row>
    <row r="4374" ht="15">
      <c r="D4374" s="85"/>
    </row>
    <row r="4375" ht="15">
      <c r="D4375" s="85"/>
    </row>
    <row r="4376" ht="15">
      <c r="D4376" s="85"/>
    </row>
    <row r="4377" ht="15">
      <c r="D4377" s="85"/>
    </row>
    <row r="4378" ht="15">
      <c r="D4378" s="85"/>
    </row>
    <row r="4379" ht="15">
      <c r="D4379" s="85"/>
    </row>
    <row r="4380" ht="15">
      <c r="D4380" s="85"/>
    </row>
    <row r="4381" ht="15">
      <c r="D4381" s="85"/>
    </row>
    <row r="4382" ht="15">
      <c r="D4382" s="85"/>
    </row>
    <row r="4383" ht="15">
      <c r="D4383" s="85"/>
    </row>
    <row r="4384" ht="15">
      <c r="D4384" s="85"/>
    </row>
    <row r="4385" ht="15">
      <c r="D4385" s="85"/>
    </row>
    <row r="4386" ht="15">
      <c r="D4386" s="85"/>
    </row>
    <row r="4387" ht="15">
      <c r="D4387" s="85"/>
    </row>
    <row r="4388" ht="15">
      <c r="D4388" s="85"/>
    </row>
    <row r="4389" ht="15">
      <c r="D4389" s="85"/>
    </row>
    <row r="4390" ht="15">
      <c r="D4390" s="85"/>
    </row>
    <row r="4391" ht="15">
      <c r="D4391" s="85"/>
    </row>
    <row r="4392" ht="15">
      <c r="D4392" s="85"/>
    </row>
    <row r="4393" ht="15">
      <c r="D4393" s="85"/>
    </row>
    <row r="4394" ht="15">
      <c r="D4394" s="85"/>
    </row>
    <row r="4395" ht="15">
      <c r="D4395" s="85"/>
    </row>
    <row r="4396" ht="15">
      <c r="D4396" s="85"/>
    </row>
    <row r="4397" ht="15">
      <c r="D4397" s="85"/>
    </row>
    <row r="4398" ht="15">
      <c r="D4398" s="85"/>
    </row>
    <row r="4399" ht="15">
      <c r="D4399" s="85"/>
    </row>
    <row r="4400" ht="15">
      <c r="D4400" s="85"/>
    </row>
    <row r="4401" ht="15">
      <c r="D4401" s="85"/>
    </row>
    <row r="4402" ht="15">
      <c r="D4402" s="85"/>
    </row>
    <row r="4403" ht="15">
      <c r="D4403" s="85"/>
    </row>
    <row r="4404" ht="15">
      <c r="D4404" s="85"/>
    </row>
    <row r="4405" ht="15">
      <c r="D4405" s="85"/>
    </row>
    <row r="4406" ht="15">
      <c r="D4406" s="85"/>
    </row>
    <row r="4407" ht="15">
      <c r="D4407" s="85"/>
    </row>
    <row r="4408" ht="15">
      <c r="D4408" s="85"/>
    </row>
    <row r="4409" ht="15">
      <c r="D4409" s="85"/>
    </row>
    <row r="4410" ht="15">
      <c r="D4410" s="85"/>
    </row>
    <row r="4411" ht="15">
      <c r="D4411" s="85"/>
    </row>
    <row r="4412" ht="15">
      <c r="D4412" s="85"/>
    </row>
    <row r="4413" ht="15">
      <c r="D4413" s="85"/>
    </row>
    <row r="4414" ht="15">
      <c r="D4414" s="85"/>
    </row>
    <row r="4415" ht="15">
      <c r="D4415" s="85"/>
    </row>
    <row r="4416" ht="15">
      <c r="D4416" s="85"/>
    </row>
    <row r="4417" ht="15">
      <c r="D4417" s="85"/>
    </row>
    <row r="4418" ht="15">
      <c r="D4418" s="85"/>
    </row>
    <row r="4419" ht="15">
      <c r="D4419" s="85"/>
    </row>
    <row r="4420" ht="15">
      <c r="D4420" s="85"/>
    </row>
    <row r="4421" ht="15">
      <c r="D4421" s="85"/>
    </row>
    <row r="4422" ht="15">
      <c r="D4422" s="85"/>
    </row>
    <row r="4423" ht="15">
      <c r="D4423" s="85"/>
    </row>
    <row r="4424" ht="15">
      <c r="D4424" s="85"/>
    </row>
    <row r="4425" ht="15">
      <c r="D4425" s="85"/>
    </row>
    <row r="4426" ht="15">
      <c r="D4426" s="85"/>
    </row>
    <row r="4427" ht="15">
      <c r="D4427" s="85"/>
    </row>
    <row r="4428" ht="15">
      <c r="D4428" s="85"/>
    </row>
    <row r="4429" ht="15">
      <c r="D4429" s="85"/>
    </row>
    <row r="4430" ht="15">
      <c r="D4430" s="85"/>
    </row>
    <row r="4431" ht="15">
      <c r="D4431" s="85"/>
    </row>
    <row r="4432" ht="15">
      <c r="D4432" s="85"/>
    </row>
    <row r="4433" ht="15">
      <c r="D4433" s="85"/>
    </row>
    <row r="4434" ht="15">
      <c r="D4434" s="85"/>
    </row>
    <row r="4435" ht="15">
      <c r="D4435" s="85"/>
    </row>
    <row r="4436" ht="15">
      <c r="D4436" s="85"/>
    </row>
    <row r="4437" ht="15">
      <c r="D4437" s="85"/>
    </row>
    <row r="4438" ht="15">
      <c r="D4438" s="85"/>
    </row>
    <row r="4439" ht="15">
      <c r="D4439" s="85"/>
    </row>
    <row r="4440" ht="15">
      <c r="D4440" s="85"/>
    </row>
    <row r="4441" ht="15">
      <c r="D4441" s="85"/>
    </row>
    <row r="4442" ht="15">
      <c r="D4442" s="85"/>
    </row>
  </sheetData>
  <sheetProtection algorithmName="SHA-512" hashValue="1mHNz2/vygMLKRwRROq6/xvrRDiltmmHWeJGe1WPg9nT01yT+72G6LjXsJaFtc0TWCTq7SGb9kXlMMjCaC/cSw==" saltValue="ZA15E1jzmxWBmWM+57nA6A==" spinCount="100000" sheet="1" objects="1" scenarios="1" selectLockedCells="1"/>
  <mergeCells count="9">
    <mergeCell ref="C14:G14"/>
    <mergeCell ref="C16:G16"/>
    <mergeCell ref="C18:G18"/>
    <mergeCell ref="A1:G1"/>
    <mergeCell ref="C2:G2"/>
    <mergeCell ref="C3:G3"/>
    <mergeCell ref="C4:G4"/>
    <mergeCell ref="C10:G10"/>
    <mergeCell ref="C12:G12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znojmoinvesta</dc:creator>
  <cp:keywords/>
  <dc:description/>
  <cp:lastModifiedBy>znojmoinvesta</cp:lastModifiedBy>
  <dcterms:created xsi:type="dcterms:W3CDTF">2020-11-22T10:30:46Z</dcterms:created>
  <dcterms:modified xsi:type="dcterms:W3CDTF">2020-11-23T16:48:43Z</dcterms:modified>
  <cp:category/>
  <cp:version/>
  <cp:contentType/>
  <cp:contentStatus/>
</cp:coreProperties>
</file>