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030" yWindow="645" windowWidth="18195" windowHeight="13605" activeTab="0"/>
  </bookViews>
  <sheets>
    <sheet name="Položky" sheetId="4" r:id="rId1"/>
    <sheet name="List2" sheetId="2" r:id="rId2"/>
    <sheet name="List3" sheetId="3" r:id="rId3"/>
  </sheets>
  <definedNames/>
  <calcPr calcId="162913" refMode="R1C1"/>
</workbook>
</file>

<file path=xl/sharedStrings.xml><?xml version="1.0" encoding="utf-8"?>
<sst xmlns="http://schemas.openxmlformats.org/spreadsheetml/2006/main" count="62" uniqueCount="56">
  <si>
    <t>Investor:</t>
  </si>
  <si>
    <t>Položka</t>
  </si>
  <si>
    <t>Text</t>
  </si>
  <si>
    <t>Množství</t>
  </si>
  <si>
    <t>m.j.</t>
  </si>
  <si>
    <t>Cena</t>
  </si>
  <si>
    <t>Celkem</t>
  </si>
  <si>
    <t>Zemní práce</t>
  </si>
  <si>
    <t xml:space="preserve">m2   </t>
  </si>
  <si>
    <t>_51U0MIV12</t>
  </si>
  <si>
    <t>Zemní práce Celkem :</t>
  </si>
  <si>
    <t>Komunikace</t>
  </si>
  <si>
    <t>_51U0MIV3N</t>
  </si>
  <si>
    <t>_51U0MIV4J</t>
  </si>
  <si>
    <t>Komunikace Celkem :</t>
  </si>
  <si>
    <t xml:space="preserve">m    </t>
  </si>
  <si>
    <t>Ostatní konstrukce a práce</t>
  </si>
  <si>
    <t>919731122</t>
  </si>
  <si>
    <t xml:space="preserve">Zarovnání styčné plochy podkladu nebo krytu živičného tl do 100 mm                                  </t>
  </si>
  <si>
    <t>_51U0MIV7Z</t>
  </si>
  <si>
    <t>919735112</t>
  </si>
  <si>
    <t xml:space="preserve">Řezání stávajícího živičného krytu hl do 100 mm                                                     </t>
  </si>
  <si>
    <t>_51U0MIV8V</t>
  </si>
  <si>
    <t>919112212</t>
  </si>
  <si>
    <t xml:space="preserve">Řezání spár pro vytvoření komůrky š 10 mm hl 20 mm pro těsnící zálivku v živičném krytu             </t>
  </si>
  <si>
    <t>_51U0MIV9Q</t>
  </si>
  <si>
    <t>Ostatní konstrukce a práce Celkem :</t>
  </si>
  <si>
    <t>599141111</t>
  </si>
  <si>
    <t>_51U0MIV5E</t>
  </si>
  <si>
    <t>573231111</t>
  </si>
  <si>
    <t xml:space="preserve">Postřik živičný spojovací ze silniční emulze v množství 0,70 kg/m2                                  </t>
  </si>
  <si>
    <t>_51U0MIV2S</t>
  </si>
  <si>
    <t>998225111</t>
  </si>
  <si>
    <t xml:space="preserve">Přesun hmot pro pozemní komunikace s krytem z kamene, monolitickým betonovým nebo živičným          </t>
  </si>
  <si>
    <t xml:space="preserve">t    </t>
  </si>
  <si>
    <t>_51U0MIVCR</t>
  </si>
  <si>
    <t>Všeobecné konstrukce a práce</t>
  </si>
  <si>
    <t>034403000</t>
  </si>
  <si>
    <t xml:space="preserve">Dopravní značení na staveništi vč. zajištění DIO                                                    </t>
  </si>
  <si>
    <t xml:space="preserve">kpl  </t>
  </si>
  <si>
    <t>_51U0MIVEH</t>
  </si>
  <si>
    <t>Všeobecné konstrukce a práce Celkem :</t>
  </si>
  <si>
    <t>STAVBA CELKEM</t>
  </si>
  <si>
    <t>Sazba DPH</t>
  </si>
  <si>
    <t>DPH celkem</t>
  </si>
  <si>
    <t>SUS JmK, p.o.k.</t>
  </si>
  <si>
    <t>cena bez DPH:</t>
  </si>
  <si>
    <t xml:space="preserve"> cena s DPH:</t>
  </si>
  <si>
    <t>Vyplnění spár živičnou zálivkou</t>
  </si>
  <si>
    <t xml:space="preserve">Frézování živičného krytu tl 100 mm pruh š 0,5 m pl do 500 m2 bez překážek v trase           </t>
  </si>
  <si>
    <t>113154114</t>
  </si>
  <si>
    <t>572141111</t>
  </si>
  <si>
    <t>Asfaltový beton vrstva obrusná ACO 11 (ABS) tř. I tl 40 mm š do 3 m z nemodifikovaného asfaltu</t>
  </si>
  <si>
    <t xml:space="preserve">577134111     </t>
  </si>
  <si>
    <t xml:space="preserve">Vyrovnání povrchu dosavadních krytů asfaltovým betonem ACO (AB) tl do 25 mm </t>
  </si>
  <si>
    <t xml:space="preserve">III/42114 - Velké Pavlovice - Němčičky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</si>
</sst>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4" fontId="4" fillId="2" borderId="0" xfId="0" applyNumberFormat="1" applyFont="1" applyFill="1"/>
    <xf numFmtId="0" fontId="0" fillId="0" borderId="0" xfId="0"/>
    <xf numFmtId="0" fontId="9" fillId="0" borderId="0" xfId="0" applyFont="1"/>
    <xf numFmtId="0" fontId="0" fillId="0" borderId="0" xfId="0"/>
    <xf numFmtId="0" fontId="10" fillId="3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164" fontId="10" fillId="3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0" fillId="3" borderId="0" xfId="0" applyFont="1" applyFill="1" applyAlignment="1">
      <alignment/>
    </xf>
    <xf numFmtId="0" fontId="8" fillId="3" borderId="0" xfId="0" applyFont="1" applyFill="1" applyAlignment="1">
      <alignment/>
    </xf>
    <xf numFmtId="4" fontId="10" fillId="3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32</xdr:row>
      <xdr:rowOff>104775</xdr:rowOff>
    </xdr:from>
    <xdr:to>
      <xdr:col>11</xdr:col>
      <xdr:colOff>790575</xdr:colOff>
      <xdr:row>57</xdr:row>
      <xdr:rowOff>76200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6943725"/>
          <a:ext cx="7258050" cy="404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 topLeftCell="A1">
      <selection activeCell="P22" sqref="P22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8" width="9.140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3" ht="15">
      <c r="A1" s="45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1"/>
    </row>
    <row r="2" spans="1:13" ht="15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1"/>
    </row>
    <row r="3" spans="1:13" ht="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1"/>
    </row>
    <row r="4" spans="1:13" ht="15">
      <c r="A4" s="12" t="s">
        <v>0</v>
      </c>
      <c r="B4" s="11"/>
      <c r="C4" s="12" t="s">
        <v>45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ht="15.75" thickBot="1"/>
    <row r="6" spans="1:12" ht="15.75" thickBot="1">
      <c r="A6" s="20" t="s">
        <v>1</v>
      </c>
      <c r="B6" s="21"/>
      <c r="C6" s="22" t="s">
        <v>2</v>
      </c>
      <c r="D6" s="23"/>
      <c r="E6" s="23"/>
      <c r="F6" s="23"/>
      <c r="G6" s="23"/>
      <c r="H6" s="23"/>
      <c r="I6" s="4" t="s">
        <v>3</v>
      </c>
      <c r="J6" s="5" t="s">
        <v>4</v>
      </c>
      <c r="K6" s="4" t="s">
        <v>5</v>
      </c>
      <c r="L6" s="4" t="s">
        <v>6</v>
      </c>
    </row>
    <row r="7" spans="1:12" ht="15">
      <c r="A7" s="6">
        <v>1</v>
      </c>
      <c r="B7" s="24" t="s">
        <v>7</v>
      </c>
      <c r="C7" s="25"/>
      <c r="D7" s="25"/>
      <c r="E7" s="25"/>
      <c r="F7" s="25"/>
      <c r="G7" s="26"/>
      <c r="H7" s="27"/>
      <c r="I7" s="27"/>
      <c r="J7" s="27"/>
      <c r="K7" s="27"/>
      <c r="L7" s="27"/>
    </row>
    <row r="8" spans="1:13" s="13" customFormat="1" ht="29.25" customHeight="1">
      <c r="A8" s="3">
        <v>1</v>
      </c>
      <c r="B8" s="7" t="s">
        <v>50</v>
      </c>
      <c r="C8" s="28" t="s">
        <v>49</v>
      </c>
      <c r="D8" s="29"/>
      <c r="E8" s="29"/>
      <c r="F8" s="29"/>
      <c r="G8" s="29"/>
      <c r="H8" s="29"/>
      <c r="I8" s="8">
        <f>300</f>
        <v>300</v>
      </c>
      <c r="J8" s="15" t="s">
        <v>8</v>
      </c>
      <c r="K8" s="8">
        <v>0</v>
      </c>
      <c r="L8" s="9">
        <f>ROUND(I8*K8,2)</f>
        <v>0</v>
      </c>
      <c r="M8" s="13" t="s">
        <v>9</v>
      </c>
    </row>
    <row r="9" spans="1:12" ht="15">
      <c r="A9" s="16"/>
      <c r="B9" s="17"/>
      <c r="C9" s="17"/>
      <c r="D9" s="17"/>
      <c r="E9" s="17"/>
      <c r="F9" s="17"/>
      <c r="G9" s="18" t="s">
        <v>10</v>
      </c>
      <c r="H9" s="19"/>
      <c r="I9" s="19"/>
      <c r="J9" s="19"/>
      <c r="K9" s="19"/>
      <c r="L9" s="10">
        <f>SUM(L8:L8)</f>
        <v>0</v>
      </c>
    </row>
    <row r="10" spans="1:12" ht="15">
      <c r="A10" s="6">
        <v>5</v>
      </c>
      <c r="B10" s="30" t="s">
        <v>11</v>
      </c>
      <c r="C10" s="31"/>
      <c r="D10" s="31"/>
      <c r="E10" s="31"/>
      <c r="F10" s="31"/>
      <c r="G10" s="16"/>
      <c r="H10" s="17"/>
      <c r="I10" s="17"/>
      <c r="J10" s="17"/>
      <c r="K10" s="17"/>
      <c r="L10" s="17"/>
    </row>
    <row r="11" spans="1:13" ht="28.5" customHeight="1">
      <c r="A11" s="3">
        <v>2</v>
      </c>
      <c r="B11" s="7" t="s">
        <v>51</v>
      </c>
      <c r="C11" s="28" t="s">
        <v>54</v>
      </c>
      <c r="D11" s="29"/>
      <c r="E11" s="29"/>
      <c r="F11" s="29"/>
      <c r="G11" s="29"/>
      <c r="H11" s="29"/>
      <c r="I11" s="8">
        <f>12108</f>
        <v>12108</v>
      </c>
      <c r="J11" s="2" t="s">
        <v>8</v>
      </c>
      <c r="K11" s="8">
        <v>0</v>
      </c>
      <c r="L11" s="9">
        <f>ROUND(I11*K11,2)</f>
        <v>0</v>
      </c>
      <c r="M11" t="s">
        <v>12</v>
      </c>
    </row>
    <row r="12" spans="1:13" ht="15">
      <c r="A12" s="3">
        <v>3</v>
      </c>
      <c r="B12" s="7" t="s">
        <v>29</v>
      </c>
      <c r="C12" s="32" t="s">
        <v>30</v>
      </c>
      <c r="D12" s="33"/>
      <c r="E12" s="33"/>
      <c r="F12" s="33"/>
      <c r="G12" s="33"/>
      <c r="H12" s="33"/>
      <c r="I12" s="8">
        <f>I11</f>
        <v>12108</v>
      </c>
      <c r="J12" s="2" t="s">
        <v>8</v>
      </c>
      <c r="K12" s="8">
        <v>0</v>
      </c>
      <c r="L12" s="9">
        <f>ROUND(I12*K12,2)</f>
        <v>0</v>
      </c>
      <c r="M12" t="s">
        <v>31</v>
      </c>
    </row>
    <row r="13" spans="1:13" ht="29.25" customHeight="1">
      <c r="A13" s="3">
        <v>4</v>
      </c>
      <c r="B13" s="7" t="s">
        <v>53</v>
      </c>
      <c r="C13" s="28" t="s">
        <v>52</v>
      </c>
      <c r="D13" s="29"/>
      <c r="E13" s="29"/>
      <c r="F13" s="29"/>
      <c r="G13" s="29"/>
      <c r="H13" s="29"/>
      <c r="I13" s="8">
        <f>I11</f>
        <v>12108</v>
      </c>
      <c r="J13" s="2" t="s">
        <v>8</v>
      </c>
      <c r="K13" s="8">
        <v>0</v>
      </c>
      <c r="L13" s="9">
        <f>ROUND(I13*K13,2)</f>
        <v>0</v>
      </c>
      <c r="M13" t="s">
        <v>13</v>
      </c>
    </row>
    <row r="14" spans="1:13" ht="15">
      <c r="A14" s="3">
        <v>5</v>
      </c>
      <c r="B14" s="7" t="s">
        <v>27</v>
      </c>
      <c r="C14" s="32" t="s">
        <v>48</v>
      </c>
      <c r="D14" s="33"/>
      <c r="E14" s="33"/>
      <c r="F14" s="33"/>
      <c r="G14" s="33"/>
      <c r="H14" s="33"/>
      <c r="I14" s="8">
        <f>2030</f>
        <v>2030</v>
      </c>
      <c r="J14" s="2" t="s">
        <v>15</v>
      </c>
      <c r="K14" s="8">
        <v>0</v>
      </c>
      <c r="L14" s="9">
        <f>ROUND(I14*K14,2)</f>
        <v>0</v>
      </c>
      <c r="M14" t="s">
        <v>28</v>
      </c>
    </row>
    <row r="15" spans="1:12" ht="15">
      <c r="A15" s="16"/>
      <c r="B15" s="17"/>
      <c r="C15" s="17"/>
      <c r="D15" s="17"/>
      <c r="E15" s="17"/>
      <c r="F15" s="17"/>
      <c r="G15" s="18" t="s">
        <v>14</v>
      </c>
      <c r="H15" s="19"/>
      <c r="I15" s="19"/>
      <c r="J15" s="19"/>
      <c r="K15" s="19"/>
      <c r="L15" s="10">
        <f>SUM(L11:L14)</f>
        <v>0</v>
      </c>
    </row>
    <row r="16" spans="1:12" ht="15">
      <c r="A16" s="6">
        <v>9</v>
      </c>
      <c r="B16" s="30" t="s">
        <v>16</v>
      </c>
      <c r="C16" s="31"/>
      <c r="D16" s="31"/>
      <c r="E16" s="31"/>
      <c r="F16" s="31"/>
      <c r="G16" s="16"/>
      <c r="H16" s="17"/>
      <c r="I16" s="17"/>
      <c r="J16" s="17"/>
      <c r="K16" s="17"/>
      <c r="L16" s="17"/>
    </row>
    <row r="17" spans="1:13" s="13" customFormat="1" ht="15">
      <c r="A17" s="3">
        <v>6</v>
      </c>
      <c r="B17" s="7" t="s">
        <v>17</v>
      </c>
      <c r="C17" s="32" t="s">
        <v>18</v>
      </c>
      <c r="D17" s="33"/>
      <c r="E17" s="33"/>
      <c r="F17" s="33"/>
      <c r="G17" s="33"/>
      <c r="H17" s="33"/>
      <c r="I17" s="8">
        <v>12</v>
      </c>
      <c r="J17" s="15" t="s">
        <v>15</v>
      </c>
      <c r="K17" s="8">
        <v>0</v>
      </c>
      <c r="L17" s="9">
        <f aca="true" t="shared" si="0" ref="L17">ROUND(I17*K17,2)</f>
        <v>0</v>
      </c>
      <c r="M17" s="13" t="s">
        <v>19</v>
      </c>
    </row>
    <row r="18" spans="1:13" ht="15">
      <c r="A18" s="3">
        <v>7</v>
      </c>
      <c r="B18" s="7" t="s">
        <v>20</v>
      </c>
      <c r="C18" s="32" t="s">
        <v>21</v>
      </c>
      <c r="D18" s="33"/>
      <c r="E18" s="33"/>
      <c r="F18" s="33"/>
      <c r="G18" s="33"/>
      <c r="H18" s="33"/>
      <c r="I18" s="8">
        <f>I17</f>
        <v>12</v>
      </c>
      <c r="J18" s="2" t="s">
        <v>15</v>
      </c>
      <c r="K18" s="8">
        <v>0</v>
      </c>
      <c r="L18" s="9">
        <f aca="true" t="shared" si="1" ref="L18:L20">ROUND(I18*K18,2)</f>
        <v>0</v>
      </c>
      <c r="M18" t="s">
        <v>22</v>
      </c>
    </row>
    <row r="19" spans="1:13" ht="30" customHeight="1">
      <c r="A19" s="3">
        <v>8</v>
      </c>
      <c r="B19" s="7" t="s">
        <v>23</v>
      </c>
      <c r="C19" s="28" t="s">
        <v>24</v>
      </c>
      <c r="D19" s="29"/>
      <c r="E19" s="29"/>
      <c r="F19" s="29"/>
      <c r="G19" s="29"/>
      <c r="H19" s="29"/>
      <c r="I19" s="8">
        <f>2018+I17</f>
        <v>2030</v>
      </c>
      <c r="J19" s="2" t="s">
        <v>15</v>
      </c>
      <c r="K19" s="8">
        <v>0</v>
      </c>
      <c r="L19" s="9">
        <f t="shared" si="1"/>
        <v>0</v>
      </c>
      <c r="M19" t="s">
        <v>25</v>
      </c>
    </row>
    <row r="20" spans="1:13" ht="15">
      <c r="A20" s="3">
        <v>9</v>
      </c>
      <c r="B20" s="7" t="s">
        <v>32</v>
      </c>
      <c r="C20" s="32" t="s">
        <v>33</v>
      </c>
      <c r="D20" s="33"/>
      <c r="E20" s="33"/>
      <c r="F20" s="33"/>
      <c r="G20" s="33"/>
      <c r="H20" s="33"/>
      <c r="I20" s="8">
        <f>I11*0.065*2.36</f>
        <v>1857.3672</v>
      </c>
      <c r="J20" s="2" t="s">
        <v>34</v>
      </c>
      <c r="K20" s="8">
        <v>0</v>
      </c>
      <c r="L20" s="9">
        <f t="shared" si="1"/>
        <v>0</v>
      </c>
      <c r="M20" t="s">
        <v>35</v>
      </c>
    </row>
    <row r="21" spans="1:12" ht="15">
      <c r="A21" s="16"/>
      <c r="B21" s="17"/>
      <c r="C21" s="17"/>
      <c r="D21" s="17"/>
      <c r="E21" s="17"/>
      <c r="F21" s="17"/>
      <c r="G21" s="18" t="s">
        <v>26</v>
      </c>
      <c r="H21" s="19"/>
      <c r="I21" s="19"/>
      <c r="J21" s="19"/>
      <c r="K21" s="19"/>
      <c r="L21" s="10">
        <f>SUM(L17:M20)</f>
        <v>0</v>
      </c>
    </row>
    <row r="22" spans="1:12" ht="15">
      <c r="A22" s="6">
        <v>0</v>
      </c>
      <c r="B22" s="30" t="s">
        <v>36</v>
      </c>
      <c r="C22" s="31"/>
      <c r="D22" s="31"/>
      <c r="E22" s="31"/>
      <c r="F22" s="31"/>
      <c r="G22" s="16"/>
      <c r="H22" s="17"/>
      <c r="I22" s="17"/>
      <c r="J22" s="17"/>
      <c r="K22" s="17"/>
      <c r="L22" s="17"/>
    </row>
    <row r="23" spans="1:13" ht="15">
      <c r="A23" s="3">
        <v>10</v>
      </c>
      <c r="B23" s="7" t="s">
        <v>37</v>
      </c>
      <c r="C23" s="32" t="s">
        <v>38</v>
      </c>
      <c r="D23" s="33"/>
      <c r="E23" s="33"/>
      <c r="F23" s="33"/>
      <c r="G23" s="33"/>
      <c r="H23" s="33"/>
      <c r="I23" s="8">
        <v>1</v>
      </c>
      <c r="J23" s="2" t="s">
        <v>39</v>
      </c>
      <c r="K23" s="8">
        <v>0</v>
      </c>
      <c r="L23" s="9">
        <f>ROUND(I23*K23,2)</f>
        <v>0</v>
      </c>
      <c r="M23" t="s">
        <v>40</v>
      </c>
    </row>
    <row r="24" spans="1:12" ht="15">
      <c r="A24" s="16"/>
      <c r="B24" s="17"/>
      <c r="C24" s="17"/>
      <c r="D24" s="17"/>
      <c r="E24" s="17"/>
      <c r="F24" s="17"/>
      <c r="G24" s="18" t="s">
        <v>41</v>
      </c>
      <c r="H24" s="19"/>
      <c r="I24" s="19"/>
      <c r="J24" s="19"/>
      <c r="K24" s="19"/>
      <c r="L24" s="10">
        <f>SUM(L23)</f>
        <v>0</v>
      </c>
    </row>
    <row r="25" spans="1:12" ht="1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3" ht="1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13"/>
    </row>
    <row r="27" spans="1:13" ht="15" customHeight="1">
      <c r="A27" s="36" t="s">
        <v>42</v>
      </c>
      <c r="B27" s="37"/>
      <c r="C27" s="37"/>
      <c r="D27" s="43" t="s">
        <v>43</v>
      </c>
      <c r="E27" s="44"/>
      <c r="F27" s="43" t="s">
        <v>44</v>
      </c>
      <c r="G27" s="44"/>
      <c r="H27" s="39" t="s">
        <v>46</v>
      </c>
      <c r="I27" s="40"/>
      <c r="J27" s="14"/>
      <c r="K27" s="41">
        <f>L24+L21+L15+L9</f>
        <v>0</v>
      </c>
      <c r="L27" s="42"/>
      <c r="M27" s="11"/>
    </row>
    <row r="28" spans="1:13" ht="15">
      <c r="A28" s="38"/>
      <c r="B28" s="38"/>
      <c r="C28" s="38"/>
      <c r="D28" s="48"/>
      <c r="E28" s="49"/>
      <c r="F28" s="48"/>
      <c r="G28" s="49"/>
      <c r="H28" s="48"/>
      <c r="I28" s="49"/>
      <c r="J28" s="49"/>
      <c r="K28" s="49"/>
      <c r="L28" s="49"/>
      <c r="M28" s="11"/>
    </row>
    <row r="29" spans="1:13" ht="15">
      <c r="A29" s="38"/>
      <c r="B29" s="38"/>
      <c r="C29" s="38"/>
      <c r="D29" s="50">
        <v>21</v>
      </c>
      <c r="E29" s="44"/>
      <c r="F29" s="41">
        <f>K27*0.21</f>
        <v>0</v>
      </c>
      <c r="G29" s="42"/>
      <c r="H29" s="39" t="s">
        <v>47</v>
      </c>
      <c r="I29" s="40"/>
      <c r="J29" s="14"/>
      <c r="K29" s="41">
        <f>K27*1.21</f>
        <v>0</v>
      </c>
      <c r="L29" s="42"/>
      <c r="M29" s="11"/>
    </row>
    <row r="30" spans="1:13" ht="1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11"/>
    </row>
    <row r="31" spans="1:12" ht="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mergeCells count="45">
    <mergeCell ref="A1:L3"/>
    <mergeCell ref="H28:L28"/>
    <mergeCell ref="D28:E28"/>
    <mergeCell ref="F28:G28"/>
    <mergeCell ref="H29:I29"/>
    <mergeCell ref="A26:L26"/>
    <mergeCell ref="K29:L29"/>
    <mergeCell ref="D29:E29"/>
    <mergeCell ref="F29:G29"/>
    <mergeCell ref="A21:F21"/>
    <mergeCell ref="G21:K21"/>
    <mergeCell ref="A25:L25"/>
    <mergeCell ref="A24:F24"/>
    <mergeCell ref="G24:K24"/>
    <mergeCell ref="C20:H20"/>
    <mergeCell ref="B22:F22"/>
    <mergeCell ref="A30:L30"/>
    <mergeCell ref="A27:C29"/>
    <mergeCell ref="H27:I27"/>
    <mergeCell ref="K27:L27"/>
    <mergeCell ref="A31:L31"/>
    <mergeCell ref="D27:E27"/>
    <mergeCell ref="F27:G27"/>
    <mergeCell ref="G22:L22"/>
    <mergeCell ref="C23:H23"/>
    <mergeCell ref="C14:H14"/>
    <mergeCell ref="C18:H18"/>
    <mergeCell ref="C19:H19"/>
    <mergeCell ref="B16:F16"/>
    <mergeCell ref="G16:L16"/>
    <mergeCell ref="C17:H17"/>
    <mergeCell ref="B10:F10"/>
    <mergeCell ref="G10:L10"/>
    <mergeCell ref="C11:H11"/>
    <mergeCell ref="C13:H13"/>
    <mergeCell ref="A15:F15"/>
    <mergeCell ref="G15:K15"/>
    <mergeCell ref="C12:H12"/>
    <mergeCell ref="A9:F9"/>
    <mergeCell ref="G9:K9"/>
    <mergeCell ref="A6:B6"/>
    <mergeCell ref="C6:H6"/>
    <mergeCell ref="B7:F7"/>
    <mergeCell ref="G7:L7"/>
    <mergeCell ref="C8:H8"/>
  </mergeCells>
  <printOptions/>
  <pageMargins left="0.19685039375000002" right="0.19685039375000002" top="0.787401575" bottom="0.787401575" header="0.3" footer="0.3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Bohůnová Jana</dc:creator>
  <cp:keywords/>
  <dc:description/>
  <cp:lastModifiedBy>Nováková Eva</cp:lastModifiedBy>
  <cp:lastPrinted>2020-10-07T13:36:42Z</cp:lastPrinted>
  <dcterms:created xsi:type="dcterms:W3CDTF">2018-04-18T10:07:28Z</dcterms:created>
  <dcterms:modified xsi:type="dcterms:W3CDTF">2020-12-01T13:10:54Z</dcterms:modified>
  <cp:category/>
  <cp:version/>
  <cp:contentType/>
  <cp:contentStatus/>
</cp:coreProperties>
</file>