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425" activeTab="0"/>
  </bookViews>
  <sheets>
    <sheet name="AV+ŘS" sheetId="1" r:id="rId1"/>
  </sheets>
  <externalReferences>
    <externalReference r:id="rId4"/>
  </externalReferences>
  <definedNames>
    <definedName name="HodVyroba">'[1]Parametry'!$D$25</definedName>
    <definedName name="HTML_CodePage" hidden="1">1250</definedName>
    <definedName name="HTML_Control" localSheetId="0" hidden="1">{"'List1'!$A$1:$I$85"}</definedName>
    <definedName name="HTML_Control" hidden="1">{"'List1'!$A$1:$I$85"}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n" localSheetId="0" hidden="1">{"'List1'!$A$1:$I$85"}</definedName>
    <definedName name="n" hidden="1">{"'List1'!$A$1:$I$85"}</definedName>
  </definedNames>
  <calcPr fullCalcOnLoad="1"/>
</workbook>
</file>

<file path=xl/sharedStrings.xml><?xml version="1.0" encoding="utf-8"?>
<sst xmlns="http://schemas.openxmlformats.org/spreadsheetml/2006/main" count="144" uniqueCount="64">
  <si>
    <t>Sada převodníků pro přenos HDMI signálu prostřednictvím datové kabeláže až na vzdálenost 70 metrů.
Minimální požadavky:
Vysílač: Vstupy / výstupy: 1x HDMI vstup, 1x analogový stereo audio vstup, 1x infra vstup, 1x obousměrný RS-232 port pro ovládání vzdáleného zařízení, 1x RJ-45 pro přenos signálů mezi vysílačem a přijmačem prostřednictvím datového kabelu UTP CAT.5e a vyšší, napájecí zdroj.
Přijímač: Vstupy / výstupy: 1x HDMI výstup, 1x analogový stereo audio výstup, 1x infra výstup, 1x obousměrný RS-232 port pro ovládání vzdáleného zařízení, 1x RJ-45 pro přenos signálů mezi vysílačem a přijmačem prostřednictvím datového kabelu UTP CAT.5e a vyšší, napájení zajištěno prostřednictvím vysílače, přepínač pro možnost nastavení audio výstupu přes HDMI nebo analogový audio výstup.
Podpora rozlišení až 4K/60 @ 4:4:4, HDMI 2.0, HDCP 2.2, datový tok až 18 Gb/s, podpora EDID a HDCP přenosu, HDMI konektory s možností osazení HDMI kabelu s bezpečnostním šroubkem zabraňující neodborné manipulaci, LED diody pro indikaci stavu a přenosu, kompaktní rozměry, příslušenství pro uchycení do racku součástí dodávky</t>
  </si>
  <si>
    <t>Switcher HDMI signálu. Minimální požadavky: 2x HDMI vstup, 1x HDMI výstup, podpora rozlišení až 4K/60 @ 4:4:4, HDMI 2.0, HDCP 2.2, datový tok až 18 Gb/s, podpora EDID a HDCP přenosu, HDMI konektory s možností osazení HDMI kabelu s bezpečnostním šroubkem zabraňující neodborné manipulaci, LED diody pro indikaci stavu / přenosu a HDCP pro každý vstup i výstup, RS-232 pro ovládání nadřazeným systémem, tlačítka na čelní straně pro manuální volbu vstupu s možností uzamčení proti neodborné manipulaci, možnost automatické volby vstupu s nastavením prioritního vstupu, automatické nastavení barevné hloubky na základě EDID informace, automatická ekvalizace vstupního signálu, kompaktní rozměry, příslušenství pro uchycení do racku součástí dodávky</t>
  </si>
  <si>
    <t>Naprogramování řídicího systému, testování, funkční zkoušky.
Programování řídicího systému dle požadavků zadavatele. 
Součástí dodávky je příprava aplikace pro webovou správu všech místností. Po 1 měsíci testovacího provozu má zhotovitel právo na bezplatnou úpravu programu v neomezeném rozsahu. Součástí dodávky je předání zdrojových kódů v nezkompilovaném stavu. Součástí dodávky je zaškolení technické obsluhy v rámci programovacího SW výrobce řidícho systému.</t>
  </si>
  <si>
    <t>Akce:</t>
  </si>
  <si>
    <t>Projektant:</t>
  </si>
  <si>
    <t xml:space="preserve">Investor: </t>
  </si>
  <si>
    <t>Číslo položky</t>
  </si>
  <si>
    <t>M.j.</t>
  </si>
  <si>
    <t>Množství</t>
  </si>
  <si>
    <t>ks</t>
  </si>
  <si>
    <t>Soupis jednotlivých prvků</t>
  </si>
  <si>
    <t>Cena za kus</t>
  </si>
  <si>
    <t>Cena celkem bez DPH</t>
  </si>
  <si>
    <t>Cena  celkem
bez DPH</t>
  </si>
  <si>
    <t>Ovládání silnoproudu</t>
  </si>
  <si>
    <t>Dne</t>
  </si>
  <si>
    <t>DPH 21%</t>
  </si>
  <si>
    <t>Cena celkem s DPH</t>
  </si>
  <si>
    <t>Kurz CZK/EUR</t>
  </si>
  <si>
    <t>Regionální muzeum Mikulov</t>
  </si>
  <si>
    <t>Expozice - Muzeum bratří Mrštíků</t>
  </si>
  <si>
    <t>Kabeláž a drobný instalační materiál</t>
  </si>
  <si>
    <t>Technické zázemí</t>
  </si>
  <si>
    <t>Rozvaděč silnoproudu pro aktory řídicího systému osvětlení a spínaných sítí</t>
  </si>
  <si>
    <t>Instalace silových jednotek elektro do rozvaděče vč. konfigurace</t>
  </si>
  <si>
    <t>Instalace řídicího systému a konfigurace</t>
  </si>
  <si>
    <t>Kabeláž a instalační materiál</t>
  </si>
  <si>
    <t>Hlavní projekce</t>
  </si>
  <si>
    <t>Kabeláž a drobný instalační materiál (neobsahuje rozvod v rámci budovy, jedná se pouze o rozvody v rámci rozvaděče)</t>
  </si>
  <si>
    <t>Ubytování</t>
  </si>
  <si>
    <t>Doprava</t>
  </si>
  <si>
    <t>Zaškolení běžné a technické obsluhy</t>
  </si>
  <si>
    <t>Instalace, nastavení a konfigurace AV techniky a řídicího systému</t>
  </si>
  <si>
    <t>Kontrolní den v délce max. 4 hodiny vč. dopravy</t>
  </si>
  <si>
    <t>Ostatní služby spojené s realizací zakázky</t>
  </si>
  <si>
    <t>3 - Expozice - Světnička Boženy Mrštíkové</t>
  </si>
  <si>
    <t>4 - Expozice - Vilémova světnice</t>
  </si>
  <si>
    <t>5 - Expozice - Vilémova přístavba</t>
  </si>
  <si>
    <t>6 - Expozice - Kuchyně</t>
  </si>
  <si>
    <t>Rychlá paměťová karta kompatibilní s multimediální přehrávačem. Minimální požadavky: mikro SD / SD, kapacita min. 32GB, minimální rychlost 30 MB/s.</t>
  </si>
  <si>
    <t>Spínací jednotka. Minimální požadavky: 6x samostatné relé 230V / 10A, indikační LED dioda pro stav každého kanálu, vstupy pro bezpotenciálové kontakty z externích tlačítek, testovací a ovládací tlačítka pro každý okruh na čelním panelu, programovatelné parametry pro každé relé (odezva na vstup, zpožděné zapnutí/vypnutí, sekvence pro ovládání motorových okruhů), ovládání pomocí komunikační sběrnice, možnost zapojení výstupů NO/NC, montáž na DIN, šířka maximálně 6 modulů po 17,5 mm.</t>
  </si>
  <si>
    <t>Centrální jednotka řídicího systému. Minimální konfigurace: 2x obousměrný modulární port RS-232/422/485, 4x jednosměrný IR/RS port, 4x IO, 2x relé (24V/0,5A), 1x infra přijímač pro příjem infra kódů, 1x infra přijímač pro zachytávání infra kódu při konfiguraci, WEB server, WEB rozhraní pro nastavení a konfiguraci, Etrhernet port pro připojení do místní stítě LAN 10/100 Mbs, 1x audio line in, 1x audio line out, LED diody pro indikaci stavu jednotlivých portů a stavu jednotky, podpora pro možnost instalace ovládací aplikace do tabletů a PC (min. Android, Apple iOS a MS Windows 7/8/10), rozměry max. 1U / 19", napájecí zdroj součástí balení. Možnost vzdálené správy, diagnostiky a úpravy ovládacího SW v případě zajištění vzdáleného přístupu provozovatelem. Do budoucna je požadována možnost doplnění drátovým dotykovým panelem od stejného výrobce v provedení pro montáž na zeď nebo položení na stůl s úhlopříčkou min. 7".</t>
  </si>
  <si>
    <t>Licence pro instalaci ovládacího SW do tabletu nebo PC kompatibilní s výrobcem řídicí jednotky (minimálně 1 kus licence pro 1 ovládací zařízení). Podporovány minimálně systémy Android, Apple iOS, MS Windows 7, 10. V případě licencování formou 1 licence na 1 aktivní ovládací zařízení musí být licence plovoucí s automatickou možnost, že licenci přebírá poslední aktivní zařízení.</t>
  </si>
  <si>
    <t>Sériový adaptér pro ovládání zařízení přes sériovou linku RS-232 / 422 / 485. Adaptér a způsob zapojení bude odpovídat připojeným zařízením</t>
  </si>
  <si>
    <t>Administrovatelný ethernet switcher pro řídicí systém a AV techniku. Minimální požadavky: 24 portů 10/100/1000 Mbs, 2x SFP combo slot, garantovaná propustnost min. 52 Gbs, nastavení přes WEB rozhraní, určený pro montáž do racku 19", maximální výška 1U.</t>
  </si>
  <si>
    <t>Jednoduchý mixážní pult v provedení pro montáž do racku maximální výška 1U. 
Minimální požadavky: 1x stereo audio vstupem, 2x mikrofonním nebo 1x stereo audio vstupem, 1x stereo audio výstup s ovládanou hlasitostí, 1x audio výstup s pevnou hlasitostí, potenciometry pro manuální nastavení úrovně vstupu a výstupu, integrovaný DSP signálový procesor, RS-232 ovládání z nadřazeného systému, phantomové napájení +48 V, . LED indikace úrovně audio výstupu, možnost uzamčení ovládacích tlačítek na čelním panelu před neodborným zásahem, Kompaktní rozměry, uzpůsobený pro montáž do racku, maximální rozměr 1U a 1/2 z 19", adaptér pro montáž na stěnu součástí dodávky.</t>
  </si>
  <si>
    <t>Rozbočovač stereo audio signálu. 
Minimální požadavky: 1x analogový stereo audio vstup, 3x analogový stereo audio výstup, podpora balanced a unbalanced audio signálu, DIP přepínač pro každý výstup pro možnost dosažení jednotné hlasitosti.
Maximální rozměry výška 1U, 150x100 mm, montážní adaptér pro uchycení na stěnu součástí dodávky.</t>
  </si>
  <si>
    <t xml:space="preserve">Tablet pro mobilní ovládání expozice a AV techniky.
Minimální požadavky: úhlopříčka displeje 9,5" - 10,5", rozlišení min. 2000x1500 bodů, vnitřní paměť minimálně 128 GB, instalovaný operační systém Android nebo Apple iOS ve verzi podporované řídicím systémem. </t>
  </si>
  <si>
    <t>Jednotka pro stmívání svítidel osazených DALI předřadníky. Minimální požadavky: adresace a ovládání min. 64 předřadníků DALI, rozdělení na 15 nezávislých skupin, dva nezávislé kanály s možností ovládání přímo z jednotky nebo připojených bezpotenciálových tlačítek, indikační LED dioda pro stav každého kanálu, vstupy pro bezpotenciálové kontakty z externích tlačítek, testovací a ovládací tlačítka pro každý okruh na čelním panelu, programovatelné parametry (odezva na vstupy, rychlost stmívání apod.), indikace výstupní úrovně, ovládání pomocí komunikační sběrnice, montáž na DIN, šířka maximálně 4 modulů po 17,5 mm.</t>
  </si>
  <si>
    <t>Stmívací jednotka 2x kanál 450W pro svítidla s odporovou a indukční charakteristikou. Minimální požadavky: 2x 450W, dva nezávislé kanály s možností ovládání přímo z jednotky nebo připojených bezpotenciálových tlačítek, indikační LED dioda pro stav každého kanálu, vstupy pro bezpotenciálové kontakty z externích tlačítek, testovací a ovládací tlačítka pro každý okruh na čelním panelu, programovatelné parametry (odezva na vstupy, rychlost stmívání apod.), indikace výstupní úrovně, ovládání pomocí komunikační sběrnice, montáž na DIN, šířka maximálně 6 modulů po 17,5 mm.</t>
  </si>
  <si>
    <t>Dvoupásmový reprobox. Minimální požadavky: 5,25“ LH a 3/4“ HF měnič s kapalinovým chlazením, 100W/200W, 8 ohm, max. SPL 110dB, vyzařovací char. 100x100st, atypický držák ve tvaru písmenu U pro dosažení minimální hloubky montáže s možností nastavení natočení.
Rozměry max. výška 250 x šířka 190 x hloubka 150mm, hmotnost max 3,5 kg. 
Reproduktor ve voděodolný a UV odolném boxu s krytím IP44 (umístění v prašném částečně uzavřeném prostředí se zhoršenou možností servisu). Barevné provedení bílé.</t>
  </si>
  <si>
    <t>Nátěr pro projekční plochy s vysokou odrazivostí, zisk 0,9-1,4, včetně magnetického černého orámování, balení pro plochu 11 m2.</t>
  </si>
  <si>
    <t>Držák projektoru s nosností min. 15 kg a minimální montážní hloubkou. Rozměry dle výkresové dokumentace a dodaného projektoru, výška maximálně 150 mm od stropu k projektoru včetně všech upevňovacích součástí, atypická úprava dle místních podmínek s rozšířenou základnou pro rozprostření váhy a možností uchycení nad stávající konstrukci stropu. Barva a provedení dle požadavků investora a architekta.</t>
  </si>
  <si>
    <t>Nástěnný technologický rack pro umístění komponentů řídicího systému a AV techniky vč. příslušenství a vybavení. Minimální požadavky: výška 12U, 19", min. šířka 600 x hloubka 390 mm, přední dveře prosklené s tvrzeným sklem, svařovaný skelet s odnímatelnými bočnicemi, bočnice a čelní dveře opatřené zámky, ventilátory pro dostatečné odvětrání, napájecí lišty, police a vyvazovací materiál součástí dodávky. Barevné provedení - černá.</t>
  </si>
  <si>
    <t>AV technika pro expozici</t>
  </si>
  <si>
    <t>Projektor s vhodným objektivem.
Minimální požadavky: Laser/LED technologie zdroje světla s životností až 20.000 hodin, technologie bez nutnosti výměny zdroje světla, 3x LCD chip, světelný výkon min. 5400 ANSI lm, nativní rozlišení min. 1920x1200 bodů, poměr stran 16:10, kontrast min. 10.000:1, Throw ratio v rozmezí minimálně 0,80-0,90:1, motorový objektiv s možností nastavení funkce lens shift horizontálně min. 25% a vertikálně min. 50%, velikost maximální úhlopříčky minimálně 500 cm, Vstupy min.: 2x HDMI vstup, 1x VGA, 1x vstup s kompatibilní s technologií HDBaseT, RS-232, LAN.
Rozměry projektoru: maximálně 570 x 210 x 450 mm, hmotnost max. 18 kg vč. objektivu.
Závazné parametry obrazu výcházejí z výkresové dokumentace a pro jejich dosažení není dovoleno využívat digitální úpravy obrazu (keystone apod.). Při spojené rohové projekci musí být projektory montované ve stejné výšce.</t>
  </si>
  <si>
    <t>Multimediální přehrávač s integrovanou SD kartou. 
Minimální požadavky: 1x HDMI 2.0 výstup (4K@60p), 1x analogový stereo audio výstup + digital S/PDIF, 1x USB port, 1x GPIO port, 1x RS-232, 1x infra, LAN. Výstupní rozlišení minimálně 3840x2160 bodů vč. podpory upscaling.
Multimediální formáty: H.265 / H.264 (MPEG-4) / MPEG-2 / MPEG-1, video kontejnéry: .ts/.mpg/.vob/.mp4/.m2ts, obrázky: BMP, JPEG, PNG, audio: MP2/MP3/AAC/WAV, IP streaming a přehrávání streamovaných médií.
Podpora pro funkce video wall a synchronizaci spuštění přehrávání v rámci celé skupiny přehrávačů, plná obousměrná komunikace a ovládání nadřazeným systémem. Možnost administrace a přehrávání obsahu prostřednictvím LAN i vzdáleně přes internet. Pokročilé možnosti nastavení přehrávání vč. aplikace pro tvorbu přehrávaného obsahu. Možnost nastavení časových plánů přehrávání. Podpora interaktivních funkcí prostřednictvím GPIO, USB.
Pasivní chlazení. Kompaktní velikost, maximální rozměry: 200x250x35 mm, maximální hmotnost 650 g, držák pro montáž na stěnu součástí balení.</t>
  </si>
  <si>
    <t>Držák projektoru s nosností min. 20 kg a minimální montážní hloubkou. Rozměry dle výkresové dokumentace a dodaného projektoru, výška maximálně 150 mm od stropu k projektoru včetně všech upevňovacích součástí, atypická úprava dle místních podmínek s rozšířenou základnou pro rozprostření váhy a možností uchycení nad stávající konstrukci stropu. Barva a provedení dle požadavků investora a architekta.</t>
  </si>
  <si>
    <t>Projektor s ultrakrátkou projekční vzdáleností.
Minimální požadavky: Laser/LED technologie zdroje světla s životností až 20.000 hodin, technologie bez nutnosti výměny zdroje světla, světelný výkon min. 3000 ANSI lm,  nativní rozlišení min. 1280x800 bodů, poměr stran 16:10, kontrast min. 10.000:1, Throw ratio maximálně 0,29:1, velikost maximální úhlopříčky minimálně 250 cm, Vstupy min.: 1x HDMI vstup, 1x VGA, RS-232, LAN. Možnost otočení projektoru o 90° (na výšku). Plastový kryt pro boční zakrytí projektorů z důvodů zajištění proti neodborné manipulaci. Bílé provedení.
Rozměry projektoru: maximálně 500 x 160 x 350 mm, hmotnost max. 7 kg.
Závazné parametry obrazu výcházejí z výkresové dokumentace a pro jejich dosažení není dovoleno využívat digitální úpravy obrazu (keystone apod.). Při spojené rohové projekci musí být projektory montované ve stejné výšce.</t>
  </si>
  <si>
    <t>Wi-FI access point s dostatečným výkonem pro pokrytí celé expozice vč. technické místnost. Podpora frekvence 2,4 a 5 GHz, Wi-Fi standardy a/b/g/n/ac, 1x Gigabit Ethernet LAN, podpora škálovatelnosti řešení (jednotné SSID) pro snadný přechod mezi AP a možnost nastavení automatického přechodu na AP s lepší kvalitou signálu (zajišťuje AP nikoliv připojované zařízení), SW pro správu AP a parametrů sítě, zabezpečení minimálně šifrováním WPA/WPA2, WPA-PSK/WPA2-PSK, firewall součástí. Barvené provedení a rozměry dle požadavků tvůrcu interiéru.</t>
  </si>
  <si>
    <t>Komunikační jednotka RS-232 / PEbus nebo jinou interní sběrnici, kompatibilní s řídicím systémem, montáž na DIN, šířka maximálně 2 moduly po 17,5 mm, napájení po sběrnici systému.</t>
  </si>
  <si>
    <t>Dokumentace sk. stavu, manuál, zaškolení, testování. Součástí dokumentace skutečného stavu jsou schémata zapojení AV techniky, řídicího systému a rozvaděče elektro.</t>
  </si>
  <si>
    <r>
      <t xml:space="preserve">Profesionální stereo audio zesilovač malých rozměrů. 
Minimální požadavky: výkon 2x 100W / 8 Ohm, </t>
    </r>
    <r>
      <rPr>
        <sz val="8"/>
        <color indexed="8"/>
        <rFont val="Arial CE"/>
        <family val="0"/>
      </rPr>
      <t xml:space="preserve">frekvenční rozsah 20 Hz až 20 kHz +/- 1 dB, </t>
    </r>
    <r>
      <rPr>
        <sz val="8"/>
        <color indexed="8"/>
        <rFont val="Arial CE"/>
        <family val="2"/>
      </rPr>
      <t>možnost manuálního nastavení hlasitosti pro každý kanál, potenciometry pro nastavení úrovně výstupního signálu, možnost ovládání z nadřazeného systému.
Šroubovací výstupní konektory zamezující nechtěné odpojení při neodborné manipulaci, pasivní chlazení bez ventilátoru a pohyblivých částí, automatický standby režim při nepřítomnosti signálu a rychlý start do 150ms
Integrovaná ochrana vč. LED indikace proti přepětí, zkratu, přehřátí. LED indikace přítomnosti vstupního signálu a sepnutí ochrany a tepelné pojistky.
Rozměry maximálně 235 x 275 x 45 mm, kompatibilní s rackovým uchycením, adaptér pro uchycení na zeď součástí dodávky, maximální hmotnost 2 kg, možnost montáže na výšku. S ohledem na umístění v uzavřenem prostoru max. produkce ztrátového tepla do 80 BTU/h (1/8 Power). Spotřeba ve standby režimu max. 1W.</t>
    </r>
  </si>
  <si>
    <t>Výrobce / model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</si>
</sst>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"/>
    <numFmt numFmtId="165" formatCode="#,##0.0"/>
    <numFmt numFmtId="166" formatCode="_-* #,##0\ &quot;Kč&quot;_-;\-* #,##0\ &quot;Kč&quot;_-;_-* &quot;-&quot;??\ &quot;Kč&quot;_-;_-@_-"/>
    <numFmt numFmtId="167" formatCode="&quot;E.4.13.&quot;00"/>
    <numFmt numFmtId="168" formatCode="#,##0.00\ _K_č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\ &quot;Kč&quot;"/>
    <numFmt numFmtId="182" formatCode="0.E+00"/>
    <numFmt numFmtId="183" formatCode="d/mmmm\ yyyy"/>
    <numFmt numFmtId="184" formatCode="#,##0.00\ [$Sk-41B]"/>
    <numFmt numFmtId="185" formatCode="#,##0\ [$Sk-41B]"/>
    <numFmt numFmtId="186" formatCode="#,##0.000\ &quot;Kč&quot;"/>
    <numFmt numFmtId="187" formatCode="#,##0.0\ &quot;Kč&quot;"/>
    <numFmt numFmtId="188" formatCode="#,##0\ _K_č"/>
    <numFmt numFmtId="189" formatCode="0.000"/>
    <numFmt numFmtId="190" formatCode="#,##0.00\ [$€-1]"/>
    <numFmt numFmtId="191" formatCode="_-* #,##0.00\ [$€-1]_-;\-* #,##0.00\ [$€-1]_-;_-* &quot;-&quot;??\ [$€-1]_-;_-@_-"/>
    <numFmt numFmtId="192" formatCode="_-* #,##0.00\ _D_M_-;\-* #,##0.00\ _D_M_-;_-* &quot;-&quot;??\ _D_M_-;_-@_-"/>
    <numFmt numFmtId="193" formatCode="_-* #,###\U"/>
    <numFmt numFmtId="194" formatCode="#,##0\ &quot;Kč&quot;;[Red]#,##0\ &quot;Kč&quot;"/>
    <numFmt numFmtId="195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0"/>
    </font>
    <font>
      <sz val="10"/>
      <name val="Arial CE"/>
      <family val="0"/>
    </font>
    <font>
      <sz val="8"/>
      <color indexed="8"/>
      <name val="Arial CE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trike/>
      <sz val="8"/>
      <color indexed="8"/>
      <name val="Arial CE"/>
      <family val="2"/>
    </font>
    <font>
      <strike/>
      <sz val="8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7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49" fontId="2" fillId="32" borderId="10" xfId="0" applyNumberFormat="1" applyFont="1" applyFill="1" applyBorder="1" applyAlignment="1">
      <alignment vertical="center"/>
    </xf>
    <xf numFmtId="2" fontId="3" fillId="32" borderId="11" xfId="0" applyNumberFormat="1" applyFont="1" applyFill="1" applyBorder="1" applyAlignment="1">
      <alignment vertical="center"/>
    </xf>
    <xf numFmtId="2" fontId="4" fillId="32" borderId="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4" borderId="13" xfId="55" applyFont="1" applyFill="1" applyBorder="1" applyAlignment="1">
      <alignment/>
      <protection/>
    </xf>
    <xf numFmtId="0" fontId="3" fillId="4" borderId="14" xfId="55" applyFont="1" applyFill="1" applyBorder="1" applyAlignment="1">
      <alignment/>
      <protection/>
    </xf>
    <xf numFmtId="0" fontId="2" fillId="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vertical="center" wrapText="1"/>
    </xf>
    <xf numFmtId="167" fontId="2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4" xfId="55" applyFont="1" applyFill="1" applyBorder="1" applyAlignment="1">
      <alignment/>
      <protection/>
    </xf>
    <xf numFmtId="0" fontId="0" fillId="0" borderId="0" xfId="0" applyAlignment="1">
      <alignment horizontal="center"/>
    </xf>
    <xf numFmtId="0" fontId="3" fillId="33" borderId="14" xfId="55" applyFont="1" applyFill="1" applyBorder="1" applyAlignment="1">
      <alignment/>
      <protection/>
    </xf>
    <xf numFmtId="4" fontId="2" fillId="32" borderId="11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2" fillId="32" borderId="22" xfId="0" applyNumberFormat="1" applyFont="1" applyFill="1" applyBorder="1" applyAlignment="1">
      <alignment vertical="center"/>
    </xf>
    <xf numFmtId="49" fontId="5" fillId="34" borderId="23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Continuous" vertical="center"/>
    </xf>
    <xf numFmtId="0" fontId="8" fillId="0" borderId="18" xfId="48" applyFont="1" applyFill="1" applyBorder="1" applyAlignment="1">
      <alignment horizontal="center" vertical="center"/>
      <protection/>
    </xf>
    <xf numFmtId="168" fontId="2" fillId="0" borderId="16" xfId="0" applyNumberFormat="1" applyFont="1" applyFill="1" applyBorder="1" applyAlignment="1">
      <alignment horizontal="center" vertical="center" wrapText="1"/>
    </xf>
    <xf numFmtId="168" fontId="8" fillId="0" borderId="16" xfId="48" applyNumberFormat="1" applyFont="1" applyFill="1" applyBorder="1" applyAlignment="1">
      <alignment horizontal="center" vertical="center"/>
      <protection/>
    </xf>
    <xf numFmtId="169" fontId="0" fillId="0" borderId="19" xfId="0" applyNumberFormat="1" applyBorder="1" applyAlignment="1">
      <alignment horizontal="right" vertical="center" shrinkToFit="1"/>
    </xf>
    <xf numFmtId="4" fontId="2" fillId="0" borderId="25" xfId="0" applyNumberFormat="1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Continuous" vertical="center"/>
    </xf>
    <xf numFmtId="4" fontId="2" fillId="0" borderId="30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2" fillId="32" borderId="31" xfId="0" applyFont="1" applyFill="1" applyBorder="1" applyAlignment="1">
      <alignment vertical="center"/>
    </xf>
    <xf numFmtId="4" fontId="2" fillId="32" borderId="32" xfId="0" applyNumberFormat="1" applyFont="1" applyFill="1" applyBorder="1" applyAlignment="1">
      <alignment horizontal="center" vertical="center"/>
    </xf>
    <xf numFmtId="0" fontId="8" fillId="0" borderId="15" xfId="48" applyFont="1" applyFill="1" applyBorder="1" applyAlignment="1">
      <alignment horizontal="left" vertical="center" wrapText="1" shrinkToFit="1"/>
      <protection/>
    </xf>
    <xf numFmtId="0" fontId="8" fillId="0" borderId="14" xfId="48" applyFont="1" applyFill="1" applyBorder="1" applyAlignment="1">
      <alignment vertical="center" shrinkToFit="1"/>
      <protection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3" fillId="0" borderId="18" xfId="37" applyFont="1" applyFill="1" applyBorder="1" applyAlignment="1" applyProtection="1">
      <alignment vertical="center" shrinkToFit="1"/>
      <protection/>
    </xf>
    <xf numFmtId="169" fontId="12" fillId="0" borderId="19" xfId="0" applyNumberFormat="1" applyFont="1" applyBorder="1" applyAlignment="1">
      <alignment horizontal="right" vertical="center"/>
    </xf>
    <xf numFmtId="0" fontId="8" fillId="0" borderId="14" xfId="48" applyFont="1" applyFill="1" applyBorder="1" applyAlignment="1">
      <alignment horizontal="left" vertical="center" wrapText="1" shrinkToFit="1"/>
      <protection/>
    </xf>
    <xf numFmtId="169" fontId="12" fillId="0" borderId="26" xfId="0" applyNumberFormat="1" applyFont="1" applyBorder="1" applyAlignment="1">
      <alignment horizontal="right" vertical="center"/>
    </xf>
    <xf numFmtId="2" fontId="14" fillId="32" borderId="11" xfId="0" applyNumberFormat="1" applyFont="1" applyFill="1" applyBorder="1" applyAlignment="1">
      <alignment vertical="center"/>
    </xf>
    <xf numFmtId="44" fontId="14" fillId="32" borderId="33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169" fontId="1" fillId="0" borderId="19" xfId="0" applyNumberFormat="1" applyFont="1" applyBorder="1" applyAlignment="1">
      <alignment horizontal="right" vertical="center" shrinkToFit="1"/>
    </xf>
    <xf numFmtId="2" fontId="14" fillId="32" borderId="0" xfId="0" applyNumberFormat="1" applyFont="1" applyFill="1" applyBorder="1" applyAlignment="1">
      <alignment vertical="center"/>
    </xf>
    <xf numFmtId="14" fontId="15" fillId="32" borderId="35" xfId="0" applyNumberFormat="1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169" fontId="12" fillId="0" borderId="36" xfId="0" applyNumberFormat="1" applyFont="1" applyBorder="1" applyAlignment="1">
      <alignment horizontal="right" vertical="center"/>
    </xf>
    <xf numFmtId="0" fontId="8" fillId="34" borderId="15" xfId="48" applyFont="1" applyFill="1" applyBorder="1" applyAlignment="1">
      <alignment horizontal="left" vertical="center" wrapText="1" shrinkToFit="1"/>
      <protection/>
    </xf>
    <xf numFmtId="0" fontId="18" fillId="0" borderId="15" xfId="48" applyFont="1" applyFill="1" applyBorder="1" applyAlignment="1">
      <alignment horizontal="left" vertical="center" wrapText="1" shrinkToFit="1"/>
      <protection/>
    </xf>
    <xf numFmtId="0" fontId="19" fillId="0" borderId="18" xfId="37" applyFont="1" applyFill="1" applyBorder="1" applyAlignment="1" applyProtection="1">
      <alignment vertical="center" shrinkToFit="1"/>
      <protection/>
    </xf>
    <xf numFmtId="168" fontId="18" fillId="0" borderId="16" xfId="48" applyNumberFormat="1" applyFont="1" applyFill="1" applyBorder="1" applyAlignment="1">
      <alignment horizontal="center" vertical="center"/>
      <protection/>
    </xf>
    <xf numFmtId="3" fontId="17" fillId="0" borderId="15" xfId="0" applyNumberFormat="1" applyFont="1" applyFill="1" applyBorder="1" applyAlignment="1">
      <alignment horizontal="center" vertical="center" wrapText="1"/>
    </xf>
    <xf numFmtId="0" fontId="18" fillId="0" borderId="18" xfId="48" applyFont="1" applyFill="1" applyBorder="1" applyAlignment="1">
      <alignment horizontal="center" vertical="center"/>
      <protection/>
    </xf>
    <xf numFmtId="169" fontId="20" fillId="0" borderId="19" xfId="0" applyNumberFormat="1" applyFont="1" applyBorder="1" applyAlignment="1">
      <alignment horizontal="right" vertical="center" shrinkToFit="1"/>
    </xf>
    <xf numFmtId="0" fontId="13" fillId="0" borderId="18" xfId="37" applyFont="1" applyFill="1" applyBorder="1" applyAlignment="1" applyProtection="1">
      <alignment vertical="center" wrapText="1" shrinkToFit="1"/>
      <protection/>
    </xf>
    <xf numFmtId="167" fontId="2" fillId="34" borderId="17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167" fontId="16" fillId="34" borderId="17" xfId="0" applyNumberFormat="1" applyFont="1" applyFill="1" applyBorder="1" applyAlignment="1">
      <alignment horizontal="center" vertical="center" wrapText="1"/>
    </xf>
    <xf numFmtId="167" fontId="17" fillId="34" borderId="17" xfId="0" applyNumberFormat="1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_PANJA Preisliste überarbeitet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Standard_PANJA Preisliste überarbeitet" xfId="54"/>
    <cellStyle name="Styl 2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a\server%20disk\ROZPOCTY\99_06\9906033a_VIN-DIV_VESELI-PRACOV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  <sheetName val="NORMIK"/>
      <sheetName val="Řídící systém"/>
      <sheetName val="Software ŘS"/>
      <sheetName val="Centrála"/>
      <sheetName val="MaR"/>
      <sheetName val="Rozvodnice"/>
      <sheetName val="Ostatní"/>
      <sheetName val="Dopis"/>
      <sheetName val="Nabídka"/>
      <sheetName val="RabatList"/>
    </sheetNames>
    <sheetDataSet>
      <sheetData sheetId="0">
        <row r="25">
          <cell r="D25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="115" zoomScaleNormal="115" zoomScalePageLayoutView="0" workbookViewId="0" topLeftCell="A1">
      <selection activeCell="B7" sqref="B7"/>
    </sheetView>
  </sheetViews>
  <sheetFormatPr defaultColWidth="9.140625" defaultRowHeight="15"/>
  <cols>
    <col min="1" max="1" width="14.57421875" style="0" customWidth="1"/>
    <col min="2" max="2" width="80.140625" style="0" customWidth="1"/>
    <col min="3" max="3" width="17.421875" style="0" bestFit="1" customWidth="1"/>
    <col min="4" max="4" width="12.28125" style="0" customWidth="1"/>
    <col min="5" max="5" width="9.00390625" style="0" customWidth="1"/>
    <col min="6" max="6" width="12.28125" style="13" customWidth="1"/>
    <col min="7" max="7" width="18.140625" style="0" customWidth="1"/>
  </cols>
  <sheetData>
    <row r="1" spans="1:7" ht="15.75">
      <c r="A1" s="1" t="s">
        <v>3</v>
      </c>
      <c r="B1" s="2" t="s">
        <v>20</v>
      </c>
      <c r="C1" s="44" t="s">
        <v>18</v>
      </c>
      <c r="D1" s="45"/>
      <c r="E1" s="33"/>
      <c r="F1" s="15" t="s">
        <v>4</v>
      </c>
      <c r="G1" s="38"/>
    </row>
    <row r="2" spans="1:7" ht="15.75" thickBot="1">
      <c r="A2" s="20" t="s">
        <v>5</v>
      </c>
      <c r="B2" s="3" t="s">
        <v>19</v>
      </c>
      <c r="C2" s="48" t="s">
        <v>15</v>
      </c>
      <c r="D2" s="49">
        <v>43662</v>
      </c>
      <c r="E2" s="34"/>
      <c r="F2" s="35"/>
      <c r="G2" s="39"/>
    </row>
    <row r="3" spans="1:7" ht="29.25" thickBot="1">
      <c r="A3" s="21" t="s">
        <v>6</v>
      </c>
      <c r="B3" s="22" t="s">
        <v>10</v>
      </c>
      <c r="C3" s="31"/>
      <c r="D3" s="28" t="s">
        <v>11</v>
      </c>
      <c r="E3" s="28" t="s">
        <v>7</v>
      </c>
      <c r="F3" s="28" t="s">
        <v>8</v>
      </c>
      <c r="G3" s="28" t="s">
        <v>13</v>
      </c>
    </row>
    <row r="4" spans="1:7" ht="27" customHeight="1">
      <c r="A4" s="4"/>
      <c r="B4" s="5" t="s">
        <v>54</v>
      </c>
      <c r="C4" s="6" t="s">
        <v>63</v>
      </c>
      <c r="D4" s="32"/>
      <c r="E4" s="30"/>
      <c r="F4" s="27"/>
      <c r="G4" s="29"/>
    </row>
    <row r="5" spans="1:7" ht="15.75">
      <c r="A5" s="11"/>
      <c r="B5" s="12"/>
      <c r="C5" s="12"/>
      <c r="D5" s="9"/>
      <c r="E5" s="7"/>
      <c r="F5" s="16"/>
      <c r="G5" s="17"/>
    </row>
    <row r="6" spans="1:7" ht="15.75">
      <c r="A6" s="4"/>
      <c r="B6" s="14" t="s">
        <v>35</v>
      </c>
      <c r="C6" s="14"/>
      <c r="D6" s="24"/>
      <c r="E6" s="7"/>
      <c r="F6" s="16"/>
      <c r="G6" s="41">
        <f>SUM(G7:G17)</f>
        <v>0</v>
      </c>
    </row>
    <row r="7" spans="1:7" s="46" customFormat="1" ht="135">
      <c r="A7" s="10"/>
      <c r="B7" s="36" t="s">
        <v>55</v>
      </c>
      <c r="C7" s="40"/>
      <c r="D7" s="25"/>
      <c r="E7" s="8" t="s">
        <v>9</v>
      </c>
      <c r="F7" s="23">
        <v>1</v>
      </c>
      <c r="G7" s="47">
        <f aca="true" t="shared" si="0" ref="G7:G13">D7*F7</f>
        <v>0</v>
      </c>
    </row>
    <row r="8" spans="1:7" s="46" customFormat="1" ht="113.25" customHeight="1">
      <c r="A8" s="10"/>
      <c r="B8" s="36" t="s">
        <v>56</v>
      </c>
      <c r="C8" s="40"/>
      <c r="D8" s="25"/>
      <c r="E8" s="8" t="s">
        <v>9</v>
      </c>
      <c r="F8" s="23">
        <v>1</v>
      </c>
      <c r="G8" s="47">
        <f t="shared" si="0"/>
        <v>0</v>
      </c>
    </row>
    <row r="9" spans="1:7" s="46" customFormat="1" ht="22.5">
      <c r="A9" s="10"/>
      <c r="B9" s="36" t="s">
        <v>39</v>
      </c>
      <c r="C9" s="40"/>
      <c r="D9" s="25"/>
      <c r="E9" s="8" t="s">
        <v>9</v>
      </c>
      <c r="F9" s="23">
        <v>1</v>
      </c>
      <c r="G9" s="47">
        <f t="shared" si="0"/>
        <v>0</v>
      </c>
    </row>
    <row r="10" spans="1:7" s="46" customFormat="1" ht="45">
      <c r="A10" s="10"/>
      <c r="B10" s="36" t="s">
        <v>57</v>
      </c>
      <c r="C10" s="40"/>
      <c r="D10" s="25"/>
      <c r="E10" s="8" t="s">
        <v>9</v>
      </c>
      <c r="F10" s="23">
        <v>1</v>
      </c>
      <c r="G10" s="47">
        <f t="shared" si="0"/>
        <v>0</v>
      </c>
    </row>
    <row r="11" spans="1:7" s="46" customFormat="1" ht="15">
      <c r="A11" s="10"/>
      <c r="B11" s="36"/>
      <c r="C11" s="40"/>
      <c r="D11" s="25"/>
      <c r="E11" s="8"/>
      <c r="F11" s="23"/>
      <c r="G11" s="47"/>
    </row>
    <row r="12" spans="1:7" s="46" customFormat="1" ht="67.5">
      <c r="A12" s="10"/>
      <c r="B12" s="36" t="s">
        <v>50</v>
      </c>
      <c r="C12" s="40"/>
      <c r="D12" s="25"/>
      <c r="E12" s="8" t="s">
        <v>9</v>
      </c>
      <c r="F12" s="23">
        <v>2</v>
      </c>
      <c r="G12" s="47">
        <f t="shared" si="0"/>
        <v>0</v>
      </c>
    </row>
    <row r="13" spans="1:7" s="46" customFormat="1" ht="123.75">
      <c r="A13" s="62"/>
      <c r="B13" s="36" t="s">
        <v>62</v>
      </c>
      <c r="C13" s="40"/>
      <c r="D13" s="25"/>
      <c r="E13" s="8" t="s">
        <v>9</v>
      </c>
      <c r="F13" s="23">
        <v>1</v>
      </c>
      <c r="G13" s="47">
        <f t="shared" si="0"/>
        <v>0</v>
      </c>
    </row>
    <row r="14" spans="1:7" s="46" customFormat="1" ht="15">
      <c r="A14" s="62"/>
      <c r="B14" s="36"/>
      <c r="C14" s="40"/>
      <c r="D14" s="25"/>
      <c r="E14" s="8"/>
      <c r="F14" s="23"/>
      <c r="G14" s="47"/>
    </row>
    <row r="15" spans="1:7" ht="15">
      <c r="A15" s="62"/>
      <c r="B15" s="36" t="s">
        <v>21</v>
      </c>
      <c r="C15" s="40"/>
      <c r="D15" s="25"/>
      <c r="E15" s="8" t="s">
        <v>9</v>
      </c>
      <c r="F15" s="23">
        <v>1</v>
      </c>
      <c r="G15" s="47">
        <f>D15*F15</f>
        <v>0</v>
      </c>
    </row>
    <row r="16" spans="1:7" ht="15">
      <c r="A16" s="62"/>
      <c r="B16" s="36" t="s">
        <v>32</v>
      </c>
      <c r="C16" s="40"/>
      <c r="D16" s="25"/>
      <c r="E16" s="8" t="s">
        <v>9</v>
      </c>
      <c r="F16" s="23">
        <v>1</v>
      </c>
      <c r="G16" s="26">
        <f>D16*F16</f>
        <v>0</v>
      </c>
    </row>
    <row r="17" spans="1:7" ht="15">
      <c r="A17" s="62"/>
      <c r="B17" s="42"/>
      <c r="C17" s="40"/>
      <c r="D17" s="25"/>
      <c r="E17" s="8"/>
      <c r="F17" s="23"/>
      <c r="G17" s="26"/>
    </row>
    <row r="18" spans="1:7" ht="15.75">
      <c r="A18" s="63"/>
      <c r="B18" s="14" t="s">
        <v>36</v>
      </c>
      <c r="C18" s="14"/>
      <c r="D18" s="24"/>
      <c r="E18" s="7"/>
      <c r="F18" s="16"/>
      <c r="G18" s="41">
        <f>SUM(G19:G28)</f>
        <v>0</v>
      </c>
    </row>
    <row r="19" spans="1:7" s="46" customFormat="1" ht="123.75">
      <c r="A19" s="62"/>
      <c r="B19" s="36" t="s">
        <v>58</v>
      </c>
      <c r="C19" s="40"/>
      <c r="D19" s="25"/>
      <c r="E19" s="8" t="s">
        <v>9</v>
      </c>
      <c r="F19" s="23">
        <v>2</v>
      </c>
      <c r="G19" s="47">
        <f>D19*F19</f>
        <v>0</v>
      </c>
    </row>
    <row r="20" spans="1:7" s="46" customFormat="1" ht="146.25">
      <c r="A20" s="62"/>
      <c r="B20" s="36" t="s">
        <v>56</v>
      </c>
      <c r="C20" s="40"/>
      <c r="D20" s="25"/>
      <c r="E20" s="8" t="s">
        <v>9</v>
      </c>
      <c r="F20" s="23">
        <v>2</v>
      </c>
      <c r="G20" s="47">
        <f>D20*F20</f>
        <v>0</v>
      </c>
    </row>
    <row r="21" spans="1:7" s="46" customFormat="1" ht="22.5">
      <c r="A21" s="62"/>
      <c r="B21" s="36" t="s">
        <v>39</v>
      </c>
      <c r="C21" s="40"/>
      <c r="D21" s="25"/>
      <c r="E21" s="8" t="s">
        <v>9</v>
      </c>
      <c r="F21" s="23">
        <v>2</v>
      </c>
      <c r="G21" s="47">
        <f>D21*F21</f>
        <v>0</v>
      </c>
    </row>
    <row r="22" spans="1:7" s="46" customFormat="1" ht="45">
      <c r="A22" s="62"/>
      <c r="B22" s="36" t="s">
        <v>52</v>
      </c>
      <c r="C22" s="40"/>
      <c r="D22" s="25"/>
      <c r="E22" s="8" t="s">
        <v>9</v>
      </c>
      <c r="F22" s="23">
        <v>2</v>
      </c>
      <c r="G22" s="47">
        <f>D22*F22</f>
        <v>0</v>
      </c>
    </row>
    <row r="23" spans="1:7" s="46" customFormat="1" ht="15">
      <c r="A23" s="62"/>
      <c r="B23" s="36"/>
      <c r="C23" s="40"/>
      <c r="D23" s="25"/>
      <c r="E23" s="8"/>
      <c r="F23" s="23"/>
      <c r="G23" s="47"/>
    </row>
    <row r="24" spans="1:7" s="46" customFormat="1" ht="67.5">
      <c r="A24" s="62"/>
      <c r="B24" s="36" t="s">
        <v>50</v>
      </c>
      <c r="C24" s="40"/>
      <c r="D24" s="25"/>
      <c r="E24" s="8" t="s">
        <v>9</v>
      </c>
      <c r="F24" s="23">
        <v>2</v>
      </c>
      <c r="G24" s="47">
        <f>D24*F24</f>
        <v>0</v>
      </c>
    </row>
    <row r="25" spans="1:7" s="46" customFormat="1" ht="123.75">
      <c r="A25" s="62"/>
      <c r="B25" s="36" t="s">
        <v>62</v>
      </c>
      <c r="C25" s="40"/>
      <c r="D25" s="25"/>
      <c r="E25" s="8" t="s">
        <v>9</v>
      </c>
      <c r="F25" s="23">
        <v>1</v>
      </c>
      <c r="G25" s="47">
        <f>D25*F25</f>
        <v>0</v>
      </c>
    </row>
    <row r="26" spans="1:7" s="46" customFormat="1" ht="15">
      <c r="A26" s="62"/>
      <c r="B26" s="36"/>
      <c r="C26" s="40"/>
      <c r="D26" s="25"/>
      <c r="E26" s="8"/>
      <c r="F26" s="23"/>
      <c r="G26" s="47"/>
    </row>
    <row r="27" spans="1:7" s="46" customFormat="1" ht="15">
      <c r="A27" s="62"/>
      <c r="B27" s="36" t="s">
        <v>21</v>
      </c>
      <c r="C27" s="40"/>
      <c r="D27" s="25"/>
      <c r="E27" s="8" t="s">
        <v>9</v>
      </c>
      <c r="F27" s="23">
        <v>1</v>
      </c>
      <c r="G27" s="47">
        <f>D27*F27</f>
        <v>0</v>
      </c>
    </row>
    <row r="28" spans="1:7" s="46" customFormat="1" ht="15">
      <c r="A28" s="62"/>
      <c r="B28" s="36" t="s">
        <v>32</v>
      </c>
      <c r="C28" s="40"/>
      <c r="D28" s="25"/>
      <c r="E28" s="8" t="s">
        <v>9</v>
      </c>
      <c r="F28" s="23">
        <v>1</v>
      </c>
      <c r="G28" s="26">
        <f>D28*F28</f>
        <v>0</v>
      </c>
    </row>
    <row r="29" spans="1:7" ht="15">
      <c r="A29" s="62"/>
      <c r="B29" s="42"/>
      <c r="C29" s="40"/>
      <c r="D29" s="25"/>
      <c r="E29" s="8"/>
      <c r="F29" s="23"/>
      <c r="G29" s="26"/>
    </row>
    <row r="30" spans="1:7" ht="15.75">
      <c r="A30" s="63"/>
      <c r="B30" s="14" t="s">
        <v>37</v>
      </c>
      <c r="C30" s="14"/>
      <c r="D30" s="24"/>
      <c r="E30" s="7"/>
      <c r="F30" s="16"/>
      <c r="G30" s="41">
        <f>SUM(G31:G47)</f>
        <v>0</v>
      </c>
    </row>
    <row r="31" spans="1:7" s="46" customFormat="1" ht="135">
      <c r="A31" s="62" t="s">
        <v>27</v>
      </c>
      <c r="B31" s="36" t="s">
        <v>55</v>
      </c>
      <c r="C31" s="40"/>
      <c r="D31" s="25"/>
      <c r="E31" s="8" t="s">
        <v>9</v>
      </c>
      <c r="F31" s="23">
        <v>1</v>
      </c>
      <c r="G31" s="47">
        <f>D31*F31</f>
        <v>0</v>
      </c>
    </row>
    <row r="32" spans="1:7" s="46" customFormat="1" ht="22.5">
      <c r="A32" s="64"/>
      <c r="B32" s="54" t="s">
        <v>51</v>
      </c>
      <c r="C32" s="40"/>
      <c r="D32" s="25"/>
      <c r="E32" s="8" t="s">
        <v>9</v>
      </c>
      <c r="F32" s="23">
        <v>1</v>
      </c>
      <c r="G32" s="47">
        <f>D32*F32</f>
        <v>0</v>
      </c>
    </row>
    <row r="33" spans="1:7" s="46" customFormat="1" ht="146.25">
      <c r="A33" s="62"/>
      <c r="B33" s="36" t="s">
        <v>56</v>
      </c>
      <c r="C33" s="40"/>
      <c r="D33" s="25"/>
      <c r="E33" s="8" t="s">
        <v>9</v>
      </c>
      <c r="F33" s="23">
        <v>1</v>
      </c>
      <c r="G33" s="47">
        <f>D33*F33</f>
        <v>0</v>
      </c>
    </row>
    <row r="34" spans="1:7" s="46" customFormat="1" ht="22.5">
      <c r="A34" s="62"/>
      <c r="B34" s="36" t="s">
        <v>39</v>
      </c>
      <c r="C34" s="40"/>
      <c r="D34" s="25"/>
      <c r="E34" s="8" t="s">
        <v>9</v>
      </c>
      <c r="F34" s="23">
        <v>1</v>
      </c>
      <c r="G34" s="47">
        <f>D34*F34</f>
        <v>0</v>
      </c>
    </row>
    <row r="35" spans="1:7" s="46" customFormat="1" ht="45">
      <c r="A35" s="62"/>
      <c r="B35" s="36" t="s">
        <v>57</v>
      </c>
      <c r="C35" s="40"/>
      <c r="D35" s="25"/>
      <c r="E35" s="8" t="s">
        <v>9</v>
      </c>
      <c r="F35" s="23">
        <v>1</v>
      </c>
      <c r="G35" s="47">
        <f>D35*F35</f>
        <v>0</v>
      </c>
    </row>
    <row r="36" spans="1:7" s="46" customFormat="1" ht="15">
      <c r="A36" s="62"/>
      <c r="B36" s="36"/>
      <c r="C36" s="40"/>
      <c r="D36" s="25"/>
      <c r="E36" s="8"/>
      <c r="F36" s="23"/>
      <c r="G36" s="47"/>
    </row>
    <row r="37" spans="1:7" s="46" customFormat="1" ht="90">
      <c r="A37" s="64"/>
      <c r="B37" s="36" t="s">
        <v>1</v>
      </c>
      <c r="C37" s="40"/>
      <c r="D37" s="25"/>
      <c r="E37" s="8" t="s">
        <v>9</v>
      </c>
      <c r="F37" s="23">
        <v>1</v>
      </c>
      <c r="G37" s="47">
        <f>D37*F37</f>
        <v>0</v>
      </c>
    </row>
    <row r="38" spans="1:7" s="46" customFormat="1" ht="157.5">
      <c r="A38" s="62"/>
      <c r="B38" s="36" t="s">
        <v>0</v>
      </c>
      <c r="C38" s="61"/>
      <c r="D38" s="25"/>
      <c r="E38" s="8" t="s">
        <v>9</v>
      </c>
      <c r="F38" s="23">
        <v>1</v>
      </c>
      <c r="G38" s="47">
        <f>D38*F38</f>
        <v>0</v>
      </c>
    </row>
    <row r="39" spans="1:7" s="46" customFormat="1" ht="78.75">
      <c r="A39" s="62"/>
      <c r="B39" s="36" t="s">
        <v>45</v>
      </c>
      <c r="C39" s="40"/>
      <c r="D39" s="25"/>
      <c r="E39" s="8" t="s">
        <v>9</v>
      </c>
      <c r="F39" s="23">
        <v>1</v>
      </c>
      <c r="G39" s="47">
        <f>D39*F39</f>
        <v>0</v>
      </c>
    </row>
    <row r="40" spans="1:7" s="46" customFormat="1" ht="45">
      <c r="A40" s="62"/>
      <c r="B40" s="36" t="s">
        <v>46</v>
      </c>
      <c r="C40" s="40"/>
      <c r="D40" s="25"/>
      <c r="E40" s="8" t="s">
        <v>9</v>
      </c>
      <c r="F40" s="23">
        <v>1</v>
      </c>
      <c r="G40" s="47">
        <f>D40*F40</f>
        <v>0</v>
      </c>
    </row>
    <row r="41" spans="1:7" s="46" customFormat="1" ht="15">
      <c r="A41" s="62"/>
      <c r="B41" s="36"/>
      <c r="C41" s="40"/>
      <c r="D41" s="25"/>
      <c r="E41" s="8"/>
      <c r="F41" s="23"/>
      <c r="G41" s="47"/>
    </row>
    <row r="42" spans="1:7" s="46" customFormat="1" ht="67.5">
      <c r="A42" s="62"/>
      <c r="B42" s="36" t="s">
        <v>50</v>
      </c>
      <c r="C42" s="40"/>
      <c r="D42" s="25"/>
      <c r="E42" s="8" t="s">
        <v>9</v>
      </c>
      <c r="F42" s="23">
        <v>4</v>
      </c>
      <c r="G42" s="47">
        <f>D42*F42</f>
        <v>0</v>
      </c>
    </row>
    <row r="43" spans="1:7" s="46" customFormat="1" ht="123.75">
      <c r="A43" s="62"/>
      <c r="B43" s="36" t="s">
        <v>62</v>
      </c>
      <c r="C43" s="40"/>
      <c r="D43" s="25"/>
      <c r="E43" s="8" t="s">
        <v>9</v>
      </c>
      <c r="F43" s="23">
        <v>2</v>
      </c>
      <c r="G43" s="47">
        <f>D43*F43</f>
        <v>0</v>
      </c>
    </row>
    <row r="44" spans="1:7" s="46" customFormat="1" ht="15">
      <c r="A44" s="62"/>
      <c r="B44" s="36"/>
      <c r="C44" s="40"/>
      <c r="D44" s="25"/>
      <c r="E44" s="8"/>
      <c r="F44" s="23"/>
      <c r="G44" s="47"/>
    </row>
    <row r="45" spans="1:7" s="46" customFormat="1" ht="15">
      <c r="A45" s="62"/>
      <c r="B45" s="36" t="s">
        <v>21</v>
      </c>
      <c r="C45" s="40"/>
      <c r="D45" s="25"/>
      <c r="E45" s="8" t="s">
        <v>9</v>
      </c>
      <c r="F45" s="23">
        <v>1</v>
      </c>
      <c r="G45" s="47">
        <f>D45*F45</f>
        <v>0</v>
      </c>
    </row>
    <row r="46" spans="1:7" s="46" customFormat="1" ht="15">
      <c r="A46" s="62"/>
      <c r="B46" s="36" t="s">
        <v>32</v>
      </c>
      <c r="C46" s="40"/>
      <c r="D46" s="25"/>
      <c r="E46" s="8" t="s">
        <v>9</v>
      </c>
      <c r="F46" s="23">
        <v>1</v>
      </c>
      <c r="G46" s="26">
        <f>D46*F46</f>
        <v>0</v>
      </c>
    </row>
    <row r="47" spans="1:7" ht="15">
      <c r="A47" s="62"/>
      <c r="B47" s="42"/>
      <c r="C47" s="40"/>
      <c r="D47" s="25"/>
      <c r="E47" s="8"/>
      <c r="F47" s="23"/>
      <c r="G47" s="26"/>
    </row>
    <row r="48" spans="1:7" ht="15.75">
      <c r="A48" s="63"/>
      <c r="B48" s="14" t="s">
        <v>38</v>
      </c>
      <c r="C48" s="14"/>
      <c r="D48" s="24"/>
      <c r="E48" s="7"/>
      <c r="F48" s="16"/>
      <c r="G48" s="41">
        <f>SUM(G49:G59)</f>
        <v>0</v>
      </c>
    </row>
    <row r="49" spans="1:7" s="46" customFormat="1" ht="123.75">
      <c r="A49" s="62"/>
      <c r="B49" s="36" t="s">
        <v>58</v>
      </c>
      <c r="C49" s="40"/>
      <c r="D49" s="25"/>
      <c r="E49" s="8" t="s">
        <v>9</v>
      </c>
      <c r="F49" s="23">
        <v>2</v>
      </c>
      <c r="G49" s="47">
        <f aca="true" t="shared" si="1" ref="G49:G55">D49*F49</f>
        <v>0</v>
      </c>
    </row>
    <row r="50" spans="1:7" s="46" customFormat="1" ht="146.25">
      <c r="A50" s="62"/>
      <c r="B50" s="36" t="s">
        <v>56</v>
      </c>
      <c r="C50" s="40"/>
      <c r="D50" s="25"/>
      <c r="E50" s="8" t="s">
        <v>9</v>
      </c>
      <c r="F50" s="23">
        <v>2</v>
      </c>
      <c r="G50" s="47">
        <f t="shared" si="1"/>
        <v>0</v>
      </c>
    </row>
    <row r="51" spans="1:7" s="46" customFormat="1" ht="22.5">
      <c r="A51" s="62"/>
      <c r="B51" s="36" t="s">
        <v>39</v>
      </c>
      <c r="C51" s="40"/>
      <c r="D51" s="25"/>
      <c r="E51" s="8" t="s">
        <v>9</v>
      </c>
      <c r="F51" s="23">
        <v>2</v>
      </c>
      <c r="G51" s="47">
        <f t="shared" si="1"/>
        <v>0</v>
      </c>
    </row>
    <row r="52" spans="1:7" s="46" customFormat="1" ht="45">
      <c r="A52" s="62"/>
      <c r="B52" s="36" t="s">
        <v>52</v>
      </c>
      <c r="C52" s="40"/>
      <c r="D52" s="25"/>
      <c r="E52" s="8" t="s">
        <v>9</v>
      </c>
      <c r="F52" s="23">
        <v>2</v>
      </c>
      <c r="G52" s="47">
        <f t="shared" si="1"/>
        <v>0</v>
      </c>
    </row>
    <row r="53" spans="1:7" s="46" customFormat="1" ht="15">
      <c r="A53" s="62"/>
      <c r="B53" s="36"/>
      <c r="C53" s="40"/>
      <c r="D53" s="25"/>
      <c r="E53" s="8"/>
      <c r="F53" s="23"/>
      <c r="G53" s="47"/>
    </row>
    <row r="54" spans="1:7" s="46" customFormat="1" ht="67.5">
      <c r="A54" s="62"/>
      <c r="B54" s="36" t="s">
        <v>50</v>
      </c>
      <c r="C54" s="40"/>
      <c r="D54" s="25"/>
      <c r="E54" s="8" t="s">
        <v>9</v>
      </c>
      <c r="F54" s="23">
        <v>2</v>
      </c>
      <c r="G54" s="47">
        <f t="shared" si="1"/>
        <v>0</v>
      </c>
    </row>
    <row r="55" spans="1:7" s="46" customFormat="1" ht="123.75">
      <c r="A55" s="62"/>
      <c r="B55" s="36" t="s">
        <v>62</v>
      </c>
      <c r="C55" s="40"/>
      <c r="D55" s="25"/>
      <c r="E55" s="8" t="s">
        <v>9</v>
      </c>
      <c r="F55" s="23">
        <v>1</v>
      </c>
      <c r="G55" s="47">
        <f t="shared" si="1"/>
        <v>0</v>
      </c>
    </row>
    <row r="56" spans="1:7" s="46" customFormat="1" ht="15">
      <c r="A56" s="62"/>
      <c r="B56" s="36"/>
      <c r="C56" s="40"/>
      <c r="D56" s="25"/>
      <c r="E56" s="8"/>
      <c r="F56" s="23"/>
      <c r="G56" s="47"/>
    </row>
    <row r="57" spans="1:7" s="46" customFormat="1" ht="15">
      <c r="A57" s="62"/>
      <c r="B57" s="36" t="s">
        <v>21</v>
      </c>
      <c r="C57" s="40"/>
      <c r="D57" s="25"/>
      <c r="E57" s="8" t="s">
        <v>9</v>
      </c>
      <c r="F57" s="23">
        <v>1</v>
      </c>
      <c r="G57" s="47">
        <f>D57*F57</f>
        <v>0</v>
      </c>
    </row>
    <row r="58" spans="1:7" ht="15">
      <c r="A58" s="62"/>
      <c r="B58" s="36" t="s">
        <v>32</v>
      </c>
      <c r="C58" s="40"/>
      <c r="D58" s="25"/>
      <c r="E58" s="8" t="s">
        <v>9</v>
      </c>
      <c r="F58" s="23">
        <v>1</v>
      </c>
      <c r="G58" s="26">
        <f>D58*F58</f>
        <v>0</v>
      </c>
    </row>
    <row r="59" spans="1:7" ht="15">
      <c r="A59" s="62"/>
      <c r="B59" s="42"/>
      <c r="C59" s="40"/>
      <c r="D59" s="25"/>
      <c r="E59" s="8"/>
      <c r="F59" s="23"/>
      <c r="G59" s="26"/>
    </row>
    <row r="60" spans="1:7" ht="15.75">
      <c r="A60" s="63"/>
      <c r="B60" s="14" t="s">
        <v>22</v>
      </c>
      <c r="C60" s="14"/>
      <c r="D60" s="24"/>
      <c r="E60" s="7"/>
      <c r="F60" s="16"/>
      <c r="G60" s="41">
        <f>SUM(G61:G80)</f>
        <v>0</v>
      </c>
    </row>
    <row r="61" spans="1:7" s="46" customFormat="1" ht="101.25">
      <c r="A61" s="62"/>
      <c r="B61" s="36" t="s">
        <v>41</v>
      </c>
      <c r="C61" s="40"/>
      <c r="D61" s="25"/>
      <c r="E61" s="8" t="s">
        <v>9</v>
      </c>
      <c r="F61" s="23">
        <v>1</v>
      </c>
      <c r="G61" s="47">
        <f>D61*F61</f>
        <v>0</v>
      </c>
    </row>
    <row r="62" spans="1:7" s="46" customFormat="1" ht="33.75">
      <c r="A62" s="62"/>
      <c r="B62" s="36" t="s">
        <v>47</v>
      </c>
      <c r="C62" s="40"/>
      <c r="D62" s="25"/>
      <c r="E62" s="8" t="s">
        <v>9</v>
      </c>
      <c r="F62" s="23">
        <v>1</v>
      </c>
      <c r="G62" s="47">
        <f aca="true" t="shared" si="2" ref="G62:G70">D62*F62</f>
        <v>0</v>
      </c>
    </row>
    <row r="63" spans="1:7" s="46" customFormat="1" ht="45">
      <c r="A63" s="62"/>
      <c r="B63" s="36" t="s">
        <v>42</v>
      </c>
      <c r="C63" s="40"/>
      <c r="D63" s="25"/>
      <c r="E63" s="8" t="s">
        <v>9</v>
      </c>
      <c r="F63" s="23">
        <v>1</v>
      </c>
      <c r="G63" s="47">
        <f t="shared" si="2"/>
        <v>0</v>
      </c>
    </row>
    <row r="64" spans="1:7" s="46" customFormat="1" ht="22.5">
      <c r="A64" s="62"/>
      <c r="B64" s="36" t="s">
        <v>43</v>
      </c>
      <c r="C64" s="40"/>
      <c r="D64" s="25"/>
      <c r="E64" s="8" t="s">
        <v>9</v>
      </c>
      <c r="F64" s="23">
        <v>4</v>
      </c>
      <c r="G64" s="47">
        <f>D64*F64</f>
        <v>0</v>
      </c>
    </row>
    <row r="65" spans="1:7" s="46" customFormat="1" ht="33.75">
      <c r="A65" s="62"/>
      <c r="B65" s="36" t="s">
        <v>44</v>
      </c>
      <c r="C65" s="40"/>
      <c r="D65" s="25"/>
      <c r="E65" s="8" t="s">
        <v>9</v>
      </c>
      <c r="F65" s="23">
        <v>2</v>
      </c>
      <c r="G65" s="47">
        <f t="shared" si="2"/>
        <v>0</v>
      </c>
    </row>
    <row r="66" spans="1:7" s="46" customFormat="1" ht="67.5">
      <c r="A66" s="64"/>
      <c r="B66" s="36" t="s">
        <v>59</v>
      </c>
      <c r="C66" s="40"/>
      <c r="D66" s="25"/>
      <c r="E66" s="8" t="s">
        <v>9</v>
      </c>
      <c r="F66" s="23">
        <v>2</v>
      </c>
      <c r="G66" s="47">
        <f>D66*F66</f>
        <v>0</v>
      </c>
    </row>
    <row r="67" spans="1:7" s="46" customFormat="1" ht="56.25">
      <c r="A67" s="62"/>
      <c r="B67" s="36" t="s">
        <v>53</v>
      </c>
      <c r="C67" s="40"/>
      <c r="D67" s="25"/>
      <c r="E67" s="8" t="s">
        <v>9</v>
      </c>
      <c r="F67" s="23">
        <v>1</v>
      </c>
      <c r="G67" s="47">
        <f t="shared" si="2"/>
        <v>0</v>
      </c>
    </row>
    <row r="68" spans="1:7" s="46" customFormat="1" ht="15">
      <c r="A68" s="62"/>
      <c r="B68" s="36" t="s">
        <v>26</v>
      </c>
      <c r="C68" s="40"/>
      <c r="D68" s="25"/>
      <c r="E68" s="8" t="s">
        <v>9</v>
      </c>
      <c r="F68" s="23">
        <v>1</v>
      </c>
      <c r="G68" s="47">
        <f t="shared" si="2"/>
        <v>0</v>
      </c>
    </row>
    <row r="69" spans="1:7" s="46" customFormat="1" ht="15">
      <c r="A69" s="62"/>
      <c r="B69" s="36"/>
      <c r="C69" s="40"/>
      <c r="D69" s="25"/>
      <c r="E69" s="8"/>
      <c r="F69" s="23"/>
      <c r="G69" s="47"/>
    </row>
    <row r="70" spans="1:7" s="46" customFormat="1" ht="25.5">
      <c r="A70" s="62" t="s">
        <v>14</v>
      </c>
      <c r="B70" s="36" t="s">
        <v>60</v>
      </c>
      <c r="C70" s="40"/>
      <c r="D70" s="25"/>
      <c r="E70" s="8" t="s">
        <v>9</v>
      </c>
      <c r="F70" s="23">
        <v>1</v>
      </c>
      <c r="G70" s="47">
        <f t="shared" si="2"/>
        <v>0</v>
      </c>
    </row>
    <row r="71" spans="1:7" s="46" customFormat="1" ht="56.25">
      <c r="A71" s="62"/>
      <c r="B71" s="36" t="s">
        <v>40</v>
      </c>
      <c r="C71" s="40"/>
      <c r="D71" s="25"/>
      <c r="E71" s="8" t="s">
        <v>9</v>
      </c>
      <c r="F71" s="23">
        <v>5</v>
      </c>
      <c r="G71" s="47">
        <f>D71*F71</f>
        <v>0</v>
      </c>
    </row>
    <row r="72" spans="1:7" s="46" customFormat="1" ht="67.5">
      <c r="A72" s="62"/>
      <c r="B72" s="36" t="s">
        <v>49</v>
      </c>
      <c r="C72" s="40"/>
      <c r="D72" s="25"/>
      <c r="E72" s="8" t="s">
        <v>9</v>
      </c>
      <c r="F72" s="23">
        <v>5</v>
      </c>
      <c r="G72" s="47">
        <f>D72*F72</f>
        <v>0</v>
      </c>
    </row>
    <row r="73" spans="1:7" s="46" customFormat="1" ht="67.5">
      <c r="A73" s="62"/>
      <c r="B73" s="36" t="s">
        <v>48</v>
      </c>
      <c r="C73" s="40"/>
      <c r="D73" s="25"/>
      <c r="E73" s="8" t="s">
        <v>9</v>
      </c>
      <c r="F73" s="23">
        <v>1</v>
      </c>
      <c r="G73" s="47">
        <f aca="true" t="shared" si="3" ref="G73:G79">D73*F73</f>
        <v>0</v>
      </c>
    </row>
    <row r="74" spans="1:7" s="46" customFormat="1" ht="15">
      <c r="A74" s="65"/>
      <c r="B74" s="55" t="s">
        <v>23</v>
      </c>
      <c r="C74" s="56"/>
      <c r="D74" s="57"/>
      <c r="E74" s="58" t="s">
        <v>9</v>
      </c>
      <c r="F74" s="59"/>
      <c r="G74" s="60">
        <f t="shared" si="3"/>
        <v>0</v>
      </c>
    </row>
    <row r="75" spans="1:7" s="46" customFormat="1" ht="22.5">
      <c r="A75" s="62"/>
      <c r="B75" s="36" t="s">
        <v>28</v>
      </c>
      <c r="C75" s="40"/>
      <c r="D75" s="25"/>
      <c r="E75" s="8" t="s">
        <v>9</v>
      </c>
      <c r="F75" s="23">
        <v>1</v>
      </c>
      <c r="G75" s="47">
        <f t="shared" si="3"/>
        <v>0</v>
      </c>
    </row>
    <row r="76" spans="1:7" s="46" customFormat="1" ht="15">
      <c r="A76" s="62"/>
      <c r="B76" s="36"/>
      <c r="C76" s="40"/>
      <c r="D76" s="25"/>
      <c r="E76" s="8"/>
      <c r="F76" s="23"/>
      <c r="G76" s="47"/>
    </row>
    <row r="77" spans="1:7" s="46" customFormat="1" ht="15">
      <c r="A77" s="62"/>
      <c r="B77" s="36" t="s">
        <v>24</v>
      </c>
      <c r="C77" s="40"/>
      <c r="D77" s="25"/>
      <c r="E77" s="8" t="s">
        <v>9</v>
      </c>
      <c r="F77" s="23">
        <v>1</v>
      </c>
      <c r="G77" s="47">
        <f t="shared" si="3"/>
        <v>0</v>
      </c>
    </row>
    <row r="78" spans="1:7" s="46" customFormat="1" ht="15">
      <c r="A78" s="62"/>
      <c r="B78" s="36" t="s">
        <v>25</v>
      </c>
      <c r="C78" s="40"/>
      <c r="D78" s="25"/>
      <c r="E78" s="8" t="s">
        <v>9</v>
      </c>
      <c r="F78" s="23">
        <v>1</v>
      </c>
      <c r="G78" s="47">
        <f>D78*F78</f>
        <v>0</v>
      </c>
    </row>
    <row r="79" spans="1:7" s="46" customFormat="1" ht="78.75">
      <c r="A79" s="62"/>
      <c r="B79" s="36" t="s">
        <v>2</v>
      </c>
      <c r="C79" s="40"/>
      <c r="D79" s="25"/>
      <c r="E79" s="8" t="s">
        <v>9</v>
      </c>
      <c r="F79" s="23">
        <v>1</v>
      </c>
      <c r="G79" s="47">
        <f t="shared" si="3"/>
        <v>0</v>
      </c>
    </row>
    <row r="80" spans="1:7" ht="15">
      <c r="A80" s="62"/>
      <c r="B80" s="36"/>
      <c r="C80" s="40"/>
      <c r="D80" s="25"/>
      <c r="E80" s="8"/>
      <c r="F80" s="23"/>
      <c r="G80" s="26"/>
    </row>
    <row r="81" spans="1:7" ht="15.75">
      <c r="A81" s="63"/>
      <c r="B81" s="14" t="s">
        <v>34</v>
      </c>
      <c r="C81" s="14"/>
      <c r="D81" s="24"/>
      <c r="E81" s="7"/>
      <c r="F81" s="16"/>
      <c r="G81" s="41">
        <f>SUM(G82:G86)</f>
        <v>0</v>
      </c>
    </row>
    <row r="82" spans="1:7" ht="15">
      <c r="A82" s="62"/>
      <c r="B82" s="36" t="s">
        <v>31</v>
      </c>
      <c r="C82" s="40"/>
      <c r="D82" s="25"/>
      <c r="E82" s="8" t="s">
        <v>9</v>
      </c>
      <c r="F82" s="23">
        <v>1</v>
      </c>
      <c r="G82" s="47">
        <f>D82*F82</f>
        <v>0</v>
      </c>
    </row>
    <row r="83" spans="1:7" ht="22.5">
      <c r="A83" s="10"/>
      <c r="B83" s="36" t="s">
        <v>61</v>
      </c>
      <c r="C83" s="40"/>
      <c r="D83" s="25"/>
      <c r="E83" s="8" t="s">
        <v>9</v>
      </c>
      <c r="F83" s="23">
        <v>1</v>
      </c>
      <c r="G83" s="47">
        <f>D83*F83</f>
        <v>0</v>
      </c>
    </row>
    <row r="84" spans="1:7" ht="15">
      <c r="A84" s="10"/>
      <c r="B84" s="36" t="s">
        <v>29</v>
      </c>
      <c r="C84" s="40"/>
      <c r="D84" s="25"/>
      <c r="E84" s="8" t="s">
        <v>9</v>
      </c>
      <c r="F84" s="23">
        <v>20</v>
      </c>
      <c r="G84" s="47">
        <f>D84*F84</f>
        <v>0</v>
      </c>
    </row>
    <row r="85" spans="1:7" ht="15">
      <c r="A85" s="10"/>
      <c r="B85" s="36" t="s">
        <v>30</v>
      </c>
      <c r="C85" s="40"/>
      <c r="D85" s="25"/>
      <c r="E85" s="8" t="s">
        <v>9</v>
      </c>
      <c r="F85" s="23">
        <v>2760</v>
      </c>
      <c r="G85" s="47">
        <f>D85*F85</f>
        <v>0</v>
      </c>
    </row>
    <row r="86" spans="1:7" ht="15">
      <c r="A86" s="10"/>
      <c r="B86" s="36" t="s">
        <v>33</v>
      </c>
      <c r="C86" s="40"/>
      <c r="D86" s="25"/>
      <c r="E86" s="8" t="s">
        <v>9</v>
      </c>
      <c r="F86" s="23">
        <v>2</v>
      </c>
      <c r="G86" s="47">
        <f>D86*F86</f>
        <v>0</v>
      </c>
    </row>
    <row r="87" spans="1:7" ht="15.75" thickBot="1">
      <c r="A87" s="10"/>
      <c r="B87" s="36"/>
      <c r="C87" s="37"/>
      <c r="D87" s="25"/>
      <c r="E87" s="8"/>
      <c r="F87" s="23"/>
      <c r="G87" s="26"/>
    </row>
    <row r="88" spans="1:7" ht="15.75" thickBot="1">
      <c r="A88" s="18"/>
      <c r="B88" s="19" t="s">
        <v>12</v>
      </c>
      <c r="C88" s="19"/>
      <c r="D88" s="19"/>
      <c r="E88" s="19"/>
      <c r="F88" s="19"/>
      <c r="G88" s="43">
        <f>+G6+G18+G30+G48+G60+G81</f>
        <v>0</v>
      </c>
    </row>
    <row r="89" spans="1:7" ht="15.75" thickBot="1">
      <c r="A89" s="18"/>
      <c r="B89" s="19" t="s">
        <v>16</v>
      </c>
      <c r="C89" s="19"/>
      <c r="D89" s="19"/>
      <c r="E89" s="19"/>
      <c r="F89" s="19"/>
      <c r="G89" s="43">
        <f>G90-G88</f>
        <v>0</v>
      </c>
    </row>
    <row r="90" spans="1:7" ht="15.75" thickBot="1">
      <c r="A90" s="50"/>
      <c r="B90" s="51" t="s">
        <v>17</v>
      </c>
      <c r="C90" s="51"/>
      <c r="D90" s="51"/>
      <c r="E90" s="51"/>
      <c r="F90" s="52"/>
      <c r="G90" s="53">
        <f>G88*1.21</f>
        <v>0</v>
      </c>
    </row>
    <row r="157" ht="24" customHeight="1"/>
    <row r="160" ht="30" customHeight="1"/>
    <row r="161" ht="54" customHeight="1"/>
    <row r="162" ht="24" customHeight="1"/>
    <row r="163" ht="17.25" customHeight="1"/>
    <row r="164" ht="24" customHeight="1"/>
    <row r="165" ht="17.25" customHeight="1"/>
    <row r="166" ht="17.25" customHeight="1"/>
    <row r="167" ht="17.25" customHeight="1"/>
    <row r="168" ht="17.25" customHeight="1"/>
    <row r="172" ht="29.25" customHeight="1"/>
    <row r="176" ht="29.25" customHeight="1"/>
  </sheetData>
  <sheetProtection/>
  <printOptions/>
  <pageMargins left="0.7086614173228347" right="0.7086614173228347" top="0.7874015748031497" bottom="0.7874015748031497" header="0.31496062992125984" footer="0.31496062992125984"/>
  <pageSetup fitToHeight="5" fitToWidth="1" horizontalDpi="1200" verticalDpi="1200" orientation="portrait" paperSize="9" scale="53" r:id="rId1"/>
  <headerFooter alignWithMargins="0">
    <oddFooter>&amp;CStránka &amp;P&amp;RAV PBM - Rekonstrukce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 PBM - Rekonstrukce</dc:title>
  <dc:subject/>
  <dc:creator>Sprava budov</dc:creator>
  <cp:keywords/>
  <dc:description/>
  <cp:lastModifiedBy>Werner</cp:lastModifiedBy>
  <cp:lastPrinted>2020-03-05T14:10:52Z</cp:lastPrinted>
  <dcterms:created xsi:type="dcterms:W3CDTF">2008-05-19T10:10:23Z</dcterms:created>
  <dcterms:modified xsi:type="dcterms:W3CDTF">2020-10-07T10:38:14Z</dcterms:modified>
  <cp:category/>
  <cp:version/>
  <cp:contentType/>
  <cp:contentStatus/>
</cp:coreProperties>
</file>