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n\Documents\Zakázky\Nemocnice Vyškov\Likvidace odpadů LO\DI LO\DI 02 LO\"/>
    </mc:Choice>
  </mc:AlternateContent>
  <bookViews>
    <workbookView xWindow="0" yWindow="0" windowWidth="25200" windowHeight="124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21" i="1" l="1"/>
  <c r="K19" i="1"/>
  <c r="K18" i="1"/>
  <c r="K17" i="1"/>
  <c r="K15" i="1"/>
  <c r="K16" i="1"/>
  <c r="K7" i="1"/>
  <c r="K8" i="1"/>
  <c r="K9" i="1"/>
  <c r="K10" i="1"/>
  <c r="K11" i="1"/>
  <c r="K6" i="1"/>
  <c r="K22" i="1" l="1"/>
  <c r="K12" i="1"/>
  <c r="K26" i="1" l="1"/>
  <c r="K28" i="1" s="1"/>
  <c r="K27" i="1" l="1"/>
  <c r="K29" i="1" s="1"/>
</calcChain>
</file>

<file path=xl/sharedStrings.xml><?xml version="1.0" encoding="utf-8"?>
<sst xmlns="http://schemas.openxmlformats.org/spreadsheetml/2006/main" count="119" uniqueCount="77">
  <si>
    <t>Název odpadu</t>
  </si>
  <si>
    <t>Nádoby    MJ</t>
  </si>
  <si>
    <t>Typ nádoby</t>
  </si>
  <si>
    <t>Počet  MJ</t>
  </si>
  <si>
    <t>Papírové a lepenkové odpady</t>
  </si>
  <si>
    <t>O</t>
  </si>
  <si>
    <t>15 01 01</t>
  </si>
  <si>
    <t>1 x 7</t>
  </si>
  <si>
    <t>ks</t>
  </si>
  <si>
    <t>1 100 l plast, modrá</t>
  </si>
  <si>
    <t>-</t>
  </si>
  <si>
    <t>cca 3x 30</t>
  </si>
  <si>
    <t>SOK 10 m3</t>
  </si>
  <si>
    <t>15 01 02</t>
  </si>
  <si>
    <t>1 100 l plast, žlutá</t>
  </si>
  <si>
    <t>Plastové odpady</t>
  </si>
  <si>
    <t>Skleněné odpady (bílé sklo)</t>
  </si>
  <si>
    <t>15 01 07</t>
  </si>
  <si>
    <t>2 x 30</t>
  </si>
  <si>
    <t>1 100 l plast, zelená</t>
  </si>
  <si>
    <t>Směsný komunální odpad</t>
  </si>
  <si>
    <t>20 03 01</t>
  </si>
  <si>
    <t>2 x 7</t>
  </si>
  <si>
    <t>1 100 l plast</t>
  </si>
  <si>
    <t>Biologicky rozložitelný odpad z kuchyní a stravoven</t>
  </si>
  <si>
    <t>20 01 08</t>
  </si>
  <si>
    <t>120 l plast, hnědá</t>
  </si>
  <si>
    <t>Objemný odpad</t>
  </si>
  <si>
    <t>20 03 07</t>
  </si>
  <si>
    <t>kg</t>
  </si>
  <si>
    <t>Abroll 40m3</t>
  </si>
  <si>
    <t>Cihly</t>
  </si>
  <si>
    <t>17 01 02</t>
  </si>
  <si>
    <t>Abroll 12m3</t>
  </si>
  <si>
    <t>Železo a ocel</t>
  </si>
  <si>
    <t>17 04 05</t>
  </si>
  <si>
    <t>Směs tuků z odlučovačů tuků</t>
  </si>
  <si>
    <t>19 08 09</t>
  </si>
  <si>
    <t>Jedlý olej a tuk</t>
  </si>
  <si>
    <t>20 01 25</t>
  </si>
  <si>
    <t>sběrná nádoba pro oleje</t>
  </si>
  <si>
    <t>Fotografický film a papír obsahující stříbro nebo sloučeniny stříbra</t>
  </si>
  <si>
    <t>09 01 07</t>
  </si>
  <si>
    <t>Papírové a lepenkové odpady ( skartace )</t>
  </si>
  <si>
    <t>Příloha č. 1 SMLOUVY O POSKYTNUTÍ SLUŽEB PŘI NAKLÁDÁNÍ S ODPADY</t>
  </si>
  <si>
    <t xml:space="preserve"> Nemocnice Vyškov, adresa odběrného místa: Purkyňova 235/36, Nosálovice, 682 01 Vyškov – IČP: 1001697481 – dále také (provozovna č. 1)</t>
  </si>
  <si>
    <t>Č. položky</t>
  </si>
  <si>
    <t>Kat. odpadu</t>
  </si>
  <si>
    <t>Kód odpadu</t>
  </si>
  <si>
    <t>Interval svozu</t>
  </si>
  <si>
    <t>Množství odpadu za jeden rok v kg</t>
  </si>
  <si>
    <t>Jednotková cena za pronájem nádoby za 1 rok (součástí ceny je svoz a odstranění odpadu v nádobě uloženém)</t>
  </si>
  <si>
    <t>Cena celkem za pronájem nádob za 1 rok (součástí ceny je svoz a odstranění odpadu v nádobě uloženém)</t>
  </si>
  <si>
    <t>Jednotková cena svozu a odstranění  1 kg (v Kč bez DPH )</t>
  </si>
  <si>
    <t>Cena celkem svozu a odstranění  odpadu (v Kč bez DPH )</t>
  </si>
  <si>
    <t>Celkem za pronájem nádob (součástí ceny je svoz a odstranění odpadu v nádobě uloženém)</t>
  </si>
  <si>
    <t>Na výzvu objednatele přistavení kontejneru</t>
  </si>
  <si>
    <t>2 x ročně na výzvu objednatele</t>
  </si>
  <si>
    <t xml:space="preserve">Na výzvu objednatele </t>
  </si>
  <si>
    <t xml:space="preserve">Celkem za svoz, odstranění odpadu a pronájem kontejnerů </t>
  </si>
  <si>
    <t xml:space="preserve">Svoz a odstranění nebezpečného odpadu celkem za jeden rok </t>
  </si>
  <si>
    <t xml:space="preserve">V Kč bez DPH </t>
  </si>
  <si>
    <t xml:space="preserve">V Kč včetně DPH </t>
  </si>
  <si>
    <t xml:space="preserve">Poznámka: </t>
  </si>
  <si>
    <t>V ……………………………… dne ………………………..</t>
  </si>
  <si>
    <t>…………………………………………………………………………………………………….</t>
  </si>
  <si>
    <t>Jméno a vlastnoruční podpis osoby oprávněné jednat jménem či za poskytovatele</t>
  </si>
  <si>
    <t>u odpadu za který dodavatel obdrží výkupní cenu od následného zpracovatele odečte tuto výkupní cenu za jednotku v jeho nabídkové jednotkové ceně.</t>
  </si>
  <si>
    <t>17980 kg (lepenka)</t>
  </si>
  <si>
    <t>5349 kg</t>
  </si>
  <si>
    <t>1658 kg</t>
  </si>
  <si>
    <t>913 Kg</t>
  </si>
  <si>
    <t>65587 kg</t>
  </si>
  <si>
    <t>4918 kg</t>
  </si>
  <si>
    <t xml:space="preserve">Pozn. Účastník je oprávněn upravit pouze žlutě označené části tabulky </t>
  </si>
  <si>
    <t xml:space="preserve">Svoz a odstranění ostatního odpadu celkem - za čtyři roky -  převod do formuláře nabídky </t>
  </si>
  <si>
    <t>Svazek č. 4.2.2 zadávacích podmínek a příloha č.4 Smlouvy o poskytnutí služeb při nakládání s odpady - Specifikace zakázky - Veřejná zakázka "Nemocnice Vyškov - Nakládání s nemocničním odpadem" pro samostatnou část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</si>
</sst>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Minion Pro"/>
    </font>
    <font>
      <i/>
      <sz val="8"/>
      <color theme="1"/>
      <name val="Verdana"/>
      <family val="2"/>
      <charset val="238"/>
    </font>
    <font>
      <i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vertical="center" textRotation="180" wrapText="1"/>
    </xf>
    <xf numFmtId="0" fontId="1" fillId="0" borderId="1" xfId="0" applyFont="1" applyBorder="1" applyAlignment="1">
      <alignment horizontal="center" vertical="center" textRotation="180" wrapText="1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6" fontId="3" fillId="0" borderId="0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65" fontId="1" fillId="0" borderId="9" xfId="0" applyNumberFormat="1" applyFont="1" applyBorder="1"/>
    <xf numFmtId="165" fontId="1" fillId="0" borderId="13" xfId="0" applyNumberFormat="1" applyFont="1" applyBorder="1"/>
    <xf numFmtId="0" fontId="1" fillId="0" borderId="16" xfId="0" applyFont="1" applyBorder="1" applyAlignment="1"/>
    <xf numFmtId="0" fontId="1" fillId="0" borderId="17" xfId="0" applyFont="1" applyBorder="1" applyAlignment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1"/>
    </xf>
    <xf numFmtId="0" fontId="5" fillId="0" borderId="0" xfId="0" applyFont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0" fillId="0" borderId="18" xfId="0" applyBorder="1"/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6" fontId="2" fillId="0" borderId="9" xfId="0" applyNumberFormat="1" applyFont="1" applyFill="1" applyBorder="1" applyAlignment="1">
      <alignment horizontal="center" vertical="center"/>
    </xf>
    <xf numFmtId="0" fontId="0" fillId="0" borderId="19" xfId="0" applyBorder="1"/>
    <xf numFmtId="6" fontId="2" fillId="0" borderId="20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6" fontId="2" fillId="0" borderId="13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 wrapText="1"/>
    </xf>
    <xf numFmtId="6" fontId="3" fillId="2" borderId="24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6" xfId="0" applyBorder="1" applyAlignment="1">
      <alignment vertical="center"/>
    </xf>
    <xf numFmtId="0" fontId="0" fillId="0" borderId="14" xfId="0" applyBorder="1"/>
    <xf numFmtId="6" fontId="2" fillId="0" borderId="15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6" fontId="2" fillId="0" borderId="25" xfId="0" applyNumberFormat="1" applyFont="1" applyFill="1" applyBorder="1" applyAlignment="1">
      <alignment horizontal="center" vertical="center"/>
    </xf>
    <xf numFmtId="0" fontId="0" fillId="0" borderId="4" xfId="0" applyBorder="1"/>
    <xf numFmtId="6" fontId="3" fillId="0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zoomScalePageLayoutView="70" workbookViewId="0">
      <selection activeCell="B3" sqref="B3"/>
    </sheetView>
  </sheetViews>
  <sheetFormatPr defaultRowHeight="14.4"/>
  <cols>
    <col min="1" max="1" width="3.33203125" customWidth="1"/>
    <col min="2" max="2" width="25.88671875" customWidth="1"/>
    <col min="3" max="3" width="4.33203125" customWidth="1"/>
    <col min="4" max="4" width="7.88671875" customWidth="1"/>
    <col min="5" max="5" width="12.44140625" bestFit="1" customWidth="1"/>
    <col min="6" max="6" width="6" customWidth="1"/>
    <col min="7" max="7" width="11.33203125" bestFit="1" customWidth="1"/>
    <col min="8" max="8" width="6.33203125" customWidth="1"/>
    <col min="9" max="9" width="9.44140625" customWidth="1"/>
    <col min="10" max="10" width="18" customWidth="1"/>
    <col min="11" max="11" width="21.109375" style="24" customWidth="1"/>
  </cols>
  <sheetData>
    <row r="1" spans="1:17" ht="30" customHeight="1">
      <c r="A1" s="70" t="s">
        <v>76</v>
      </c>
      <c r="B1" s="70"/>
      <c r="C1" s="70"/>
      <c r="D1" s="70"/>
      <c r="E1" s="70"/>
      <c r="F1" s="70"/>
      <c r="G1" s="70"/>
      <c r="H1" s="70"/>
      <c r="I1" s="70"/>
      <c r="J1" s="70"/>
    </row>
    <row r="2" spans="1:17">
      <c r="A2" t="s">
        <v>44</v>
      </c>
    </row>
    <row r="4" spans="1:17" ht="15" thickBot="1">
      <c r="A4" s="19" t="s">
        <v>45</v>
      </c>
    </row>
    <row r="5" spans="1:17" ht="105" customHeight="1" thickBot="1">
      <c r="A5" s="20" t="s">
        <v>46</v>
      </c>
      <c r="B5" s="1" t="s">
        <v>0</v>
      </c>
      <c r="C5" s="21" t="s">
        <v>47</v>
      </c>
      <c r="D5" s="2" t="s">
        <v>48</v>
      </c>
      <c r="E5" s="2" t="s">
        <v>49</v>
      </c>
      <c r="F5" s="21" t="s">
        <v>1</v>
      </c>
      <c r="G5" s="2" t="s">
        <v>2</v>
      </c>
      <c r="H5" s="21" t="s">
        <v>3</v>
      </c>
      <c r="I5" s="2" t="s">
        <v>50</v>
      </c>
      <c r="J5" s="2" t="s">
        <v>51</v>
      </c>
      <c r="K5" s="25" t="s">
        <v>52</v>
      </c>
      <c r="L5" s="3"/>
      <c r="M5" s="3"/>
      <c r="N5" s="3"/>
      <c r="O5" s="3"/>
      <c r="P5" s="3"/>
      <c r="Q5" s="3"/>
    </row>
    <row r="6" spans="1:17" ht="28.8">
      <c r="A6" s="60">
        <v>1</v>
      </c>
      <c r="B6" s="39" t="s">
        <v>4</v>
      </c>
      <c r="C6" s="40" t="s">
        <v>5</v>
      </c>
      <c r="D6" s="41" t="s">
        <v>6</v>
      </c>
      <c r="E6" s="41" t="s">
        <v>7</v>
      </c>
      <c r="F6" s="39" t="s">
        <v>8</v>
      </c>
      <c r="G6" s="40" t="s">
        <v>9</v>
      </c>
      <c r="H6" s="40">
        <v>3</v>
      </c>
      <c r="I6" s="61" t="s">
        <v>70</v>
      </c>
      <c r="J6" s="42"/>
      <c r="K6" s="43">
        <f>J6*H6</f>
        <v>0</v>
      </c>
    </row>
    <row r="7" spans="1:17" ht="28.8">
      <c r="A7" s="62">
        <v>2</v>
      </c>
      <c r="B7" s="6" t="s">
        <v>4</v>
      </c>
      <c r="C7" s="11" t="s">
        <v>5</v>
      </c>
      <c r="D7" s="7" t="s">
        <v>6</v>
      </c>
      <c r="E7" s="6" t="s">
        <v>11</v>
      </c>
      <c r="F7" s="7" t="s">
        <v>8</v>
      </c>
      <c r="G7" s="7" t="s">
        <v>12</v>
      </c>
      <c r="H7" s="5">
        <v>1</v>
      </c>
      <c r="I7" s="8" t="s">
        <v>68</v>
      </c>
      <c r="J7" s="22"/>
      <c r="K7" s="63">
        <f t="shared" ref="K7:K11" si="0">J7*H7</f>
        <v>0</v>
      </c>
    </row>
    <row r="8" spans="1:17" ht="28.8">
      <c r="A8" s="62">
        <v>4</v>
      </c>
      <c r="B8" s="6" t="s">
        <v>15</v>
      </c>
      <c r="C8" s="11" t="s">
        <v>5</v>
      </c>
      <c r="D8" s="7" t="s">
        <v>13</v>
      </c>
      <c r="E8" s="6" t="s">
        <v>22</v>
      </c>
      <c r="F8" s="7" t="s">
        <v>8</v>
      </c>
      <c r="G8" s="11" t="s">
        <v>14</v>
      </c>
      <c r="H8" s="5">
        <v>3</v>
      </c>
      <c r="I8" s="9" t="s">
        <v>69</v>
      </c>
      <c r="J8" s="22"/>
      <c r="K8" s="63">
        <f t="shared" si="0"/>
        <v>0</v>
      </c>
    </row>
    <row r="9" spans="1:17" ht="28.8">
      <c r="A9" s="62">
        <v>5</v>
      </c>
      <c r="B9" s="6" t="s">
        <v>16</v>
      </c>
      <c r="C9" s="11" t="s">
        <v>5</v>
      </c>
      <c r="D9" s="7" t="s">
        <v>17</v>
      </c>
      <c r="E9" s="7" t="s">
        <v>18</v>
      </c>
      <c r="F9" s="7" t="s">
        <v>8</v>
      </c>
      <c r="G9" s="11" t="s">
        <v>19</v>
      </c>
      <c r="H9" s="5">
        <v>2</v>
      </c>
      <c r="I9" s="9" t="s">
        <v>71</v>
      </c>
      <c r="J9" s="22"/>
      <c r="K9" s="63">
        <f t="shared" si="0"/>
        <v>0</v>
      </c>
    </row>
    <row r="10" spans="1:17">
      <c r="A10" s="62">
        <v>6</v>
      </c>
      <c r="B10" s="6" t="s">
        <v>20</v>
      </c>
      <c r="C10" s="11" t="s">
        <v>5</v>
      </c>
      <c r="D10" s="7" t="s">
        <v>21</v>
      </c>
      <c r="E10" s="7" t="s">
        <v>22</v>
      </c>
      <c r="F10" s="7" t="s">
        <v>8</v>
      </c>
      <c r="G10" s="11" t="s">
        <v>23</v>
      </c>
      <c r="H10" s="5">
        <v>8</v>
      </c>
      <c r="I10" s="9" t="s">
        <v>72</v>
      </c>
      <c r="J10" s="22"/>
      <c r="K10" s="63">
        <f t="shared" si="0"/>
        <v>0</v>
      </c>
    </row>
    <row r="11" spans="1:17" ht="29.4" thickBot="1">
      <c r="A11" s="64">
        <v>7</v>
      </c>
      <c r="B11" s="49" t="s">
        <v>24</v>
      </c>
      <c r="C11" s="50" t="s">
        <v>5</v>
      </c>
      <c r="D11" s="51" t="s">
        <v>25</v>
      </c>
      <c r="E11" s="51" t="s">
        <v>22</v>
      </c>
      <c r="F11" s="51" t="s">
        <v>8</v>
      </c>
      <c r="G11" s="50" t="s">
        <v>26</v>
      </c>
      <c r="H11" s="54">
        <v>2</v>
      </c>
      <c r="I11" s="65" t="s">
        <v>73</v>
      </c>
      <c r="J11" s="66"/>
      <c r="K11" s="67">
        <f t="shared" si="0"/>
        <v>0</v>
      </c>
    </row>
    <row r="12" spans="1:17" ht="15" thickBot="1">
      <c r="A12" s="68"/>
      <c r="B12" s="76" t="s">
        <v>55</v>
      </c>
      <c r="C12" s="77"/>
      <c r="D12" s="77"/>
      <c r="E12" s="77"/>
      <c r="F12" s="77"/>
      <c r="G12" s="77"/>
      <c r="H12" s="77"/>
      <c r="I12" s="77"/>
      <c r="J12" s="78"/>
      <c r="K12" s="69">
        <f>SUM(K6:K11)</f>
        <v>0</v>
      </c>
      <c r="L12" s="10"/>
    </row>
    <row r="13" spans="1:17" ht="15" thickBot="1">
      <c r="B13" s="37"/>
      <c r="C13" s="37"/>
      <c r="D13" s="37"/>
      <c r="E13" s="37"/>
      <c r="F13" s="37"/>
      <c r="G13" s="37"/>
      <c r="H13" s="37"/>
      <c r="I13" s="37"/>
      <c r="J13" s="37"/>
      <c r="K13" s="26"/>
      <c r="L13" s="10"/>
    </row>
    <row r="14" spans="1:17" ht="63.6" thickBot="1">
      <c r="A14" s="20" t="s">
        <v>46</v>
      </c>
      <c r="B14" s="1" t="s">
        <v>0</v>
      </c>
      <c r="C14" s="21" t="s">
        <v>47</v>
      </c>
      <c r="D14" s="2" t="s">
        <v>48</v>
      </c>
      <c r="E14" s="2" t="s">
        <v>49</v>
      </c>
      <c r="F14" s="21" t="s">
        <v>1</v>
      </c>
      <c r="G14" s="2" t="s">
        <v>2</v>
      </c>
      <c r="H14" s="71" t="s">
        <v>50</v>
      </c>
      <c r="I14" s="72"/>
      <c r="J14" s="2" t="s">
        <v>53</v>
      </c>
      <c r="K14" s="25" t="s">
        <v>54</v>
      </c>
    </row>
    <row r="15" spans="1:17" ht="57.6">
      <c r="A15" s="38">
        <v>8</v>
      </c>
      <c r="B15" s="39" t="s">
        <v>27</v>
      </c>
      <c r="C15" s="40" t="s">
        <v>5</v>
      </c>
      <c r="D15" s="41" t="s">
        <v>28</v>
      </c>
      <c r="E15" s="40" t="s">
        <v>56</v>
      </c>
      <c r="F15" s="41" t="s">
        <v>29</v>
      </c>
      <c r="G15" s="41" t="s">
        <v>30</v>
      </c>
      <c r="H15" s="73">
        <v>6300</v>
      </c>
      <c r="I15" s="73"/>
      <c r="J15" s="42"/>
      <c r="K15" s="43">
        <f>H15*J15</f>
        <v>0</v>
      </c>
    </row>
    <row r="16" spans="1:17" ht="57.6">
      <c r="A16" s="44">
        <v>9</v>
      </c>
      <c r="B16" s="9" t="s">
        <v>31</v>
      </c>
      <c r="C16" s="5" t="s">
        <v>5</v>
      </c>
      <c r="D16" s="9" t="s">
        <v>32</v>
      </c>
      <c r="E16" s="4" t="s">
        <v>56</v>
      </c>
      <c r="F16" s="7" t="s">
        <v>8</v>
      </c>
      <c r="G16" s="7" t="s">
        <v>33</v>
      </c>
      <c r="H16" s="74">
        <v>25520</v>
      </c>
      <c r="I16" s="74"/>
      <c r="J16" s="22"/>
      <c r="K16" s="45">
        <f t="shared" ref="K16:K21" si="1">J16*H16</f>
        <v>0</v>
      </c>
    </row>
    <row r="17" spans="1:12" ht="57.6">
      <c r="A17" s="44">
        <v>10</v>
      </c>
      <c r="B17" s="14" t="s">
        <v>34</v>
      </c>
      <c r="C17" s="15" t="s">
        <v>5</v>
      </c>
      <c r="D17" s="9" t="s">
        <v>35</v>
      </c>
      <c r="E17" s="4" t="s">
        <v>56</v>
      </c>
      <c r="F17" s="12" t="s">
        <v>8</v>
      </c>
      <c r="G17" s="7" t="s">
        <v>30</v>
      </c>
      <c r="H17" s="75">
        <v>4140</v>
      </c>
      <c r="I17" s="75"/>
      <c r="J17" s="22"/>
      <c r="K17" s="46">
        <f t="shared" si="1"/>
        <v>0</v>
      </c>
    </row>
    <row r="18" spans="1:12" ht="43.2">
      <c r="A18" s="44">
        <v>11</v>
      </c>
      <c r="B18" s="14" t="s">
        <v>36</v>
      </c>
      <c r="C18" s="15" t="s">
        <v>5</v>
      </c>
      <c r="D18" s="12" t="s">
        <v>37</v>
      </c>
      <c r="E18" s="15" t="s">
        <v>57</v>
      </c>
      <c r="F18" s="12" t="s">
        <v>8</v>
      </c>
      <c r="G18" s="23"/>
      <c r="H18" s="75">
        <v>10000</v>
      </c>
      <c r="I18" s="75"/>
      <c r="J18" s="22"/>
      <c r="K18" s="45">
        <f t="shared" si="1"/>
        <v>0</v>
      </c>
    </row>
    <row r="19" spans="1:12" s="17" customFormat="1" ht="43.2">
      <c r="A19" s="44">
        <v>12</v>
      </c>
      <c r="B19" s="14" t="s">
        <v>38</v>
      </c>
      <c r="C19" s="15" t="s">
        <v>5</v>
      </c>
      <c r="D19" s="23" t="s">
        <v>39</v>
      </c>
      <c r="E19" s="15" t="s">
        <v>58</v>
      </c>
      <c r="F19" s="12" t="s">
        <v>8</v>
      </c>
      <c r="G19" s="15" t="s">
        <v>40</v>
      </c>
      <c r="H19" s="75">
        <v>440</v>
      </c>
      <c r="I19" s="75"/>
      <c r="J19" s="22"/>
      <c r="K19" s="47">
        <f t="shared" si="1"/>
        <v>0</v>
      </c>
    </row>
    <row r="20" spans="1:12" ht="43.2">
      <c r="A20" s="44">
        <v>13</v>
      </c>
      <c r="B20" s="18" t="s">
        <v>41</v>
      </c>
      <c r="C20" s="5" t="s">
        <v>5</v>
      </c>
      <c r="D20" s="8" t="s">
        <v>42</v>
      </c>
      <c r="E20" s="15" t="s">
        <v>58</v>
      </c>
      <c r="F20" s="16"/>
      <c r="G20" s="13" t="s">
        <v>10</v>
      </c>
      <c r="H20" s="74">
        <v>669</v>
      </c>
      <c r="I20" s="74"/>
      <c r="J20" s="27"/>
      <c r="K20" s="46">
        <f>J20*H20</f>
        <v>0</v>
      </c>
    </row>
    <row r="21" spans="1:12" ht="29.4" thickBot="1">
      <c r="A21" s="48">
        <v>14</v>
      </c>
      <c r="B21" s="49" t="s">
        <v>43</v>
      </c>
      <c r="C21" s="50" t="s">
        <v>5</v>
      </c>
      <c r="D21" s="51" t="s">
        <v>6</v>
      </c>
      <c r="E21" s="52" t="s">
        <v>58</v>
      </c>
      <c r="F21" s="53"/>
      <c r="G21" s="54" t="s">
        <v>10</v>
      </c>
      <c r="H21" s="80">
        <v>7499</v>
      </c>
      <c r="I21" s="80"/>
      <c r="J21" s="55"/>
      <c r="K21" s="56">
        <f t="shared" si="1"/>
        <v>0</v>
      </c>
    </row>
    <row r="22" spans="1:12" ht="15" thickBot="1">
      <c r="A22" s="57"/>
      <c r="B22" s="79" t="s">
        <v>59</v>
      </c>
      <c r="C22" s="79"/>
      <c r="D22" s="79"/>
      <c r="E22" s="79"/>
      <c r="F22" s="79"/>
      <c r="G22" s="79"/>
      <c r="H22" s="79"/>
      <c r="I22" s="79"/>
      <c r="J22" s="58"/>
      <c r="K22" s="59">
        <f>SUM(K14:K21)</f>
        <v>0</v>
      </c>
      <c r="L22" s="10"/>
    </row>
    <row r="23" spans="1:12">
      <c r="A23" s="83" t="s">
        <v>63</v>
      </c>
      <c r="B23" s="83"/>
    </row>
    <row r="24" spans="1:12">
      <c r="A24" s="36" t="s">
        <v>67</v>
      </c>
      <c r="B24" s="35"/>
    </row>
    <row r="25" spans="1:12" ht="15" thickBot="1">
      <c r="B25" s="10"/>
    </row>
    <row r="26" spans="1:12">
      <c r="B26" s="84" t="s">
        <v>60</v>
      </c>
      <c r="C26" s="85"/>
      <c r="D26" s="85"/>
      <c r="E26" s="85"/>
      <c r="F26" s="85"/>
      <c r="G26" s="85"/>
      <c r="H26" s="85"/>
      <c r="I26" s="86"/>
      <c r="J26" s="30" t="s">
        <v>61</v>
      </c>
      <c r="K26" s="28">
        <f>K12+K22</f>
        <v>0</v>
      </c>
    </row>
    <row r="27" spans="1:12" ht="15" thickBot="1">
      <c r="B27" s="87"/>
      <c r="C27" s="88"/>
      <c r="D27" s="88"/>
      <c r="E27" s="88"/>
      <c r="F27" s="88"/>
      <c r="G27" s="88"/>
      <c r="H27" s="88"/>
      <c r="I27" s="89"/>
      <c r="J27" s="31" t="s">
        <v>62</v>
      </c>
      <c r="K27" s="29">
        <f>K26*1.21</f>
        <v>0</v>
      </c>
    </row>
    <row r="28" spans="1:12">
      <c r="B28" s="84" t="s">
        <v>75</v>
      </c>
      <c r="C28" s="85"/>
      <c r="D28" s="85"/>
      <c r="E28" s="85"/>
      <c r="F28" s="85"/>
      <c r="G28" s="85"/>
      <c r="H28" s="85"/>
      <c r="I28" s="86"/>
      <c r="J28" s="30" t="s">
        <v>61</v>
      </c>
      <c r="K28" s="28">
        <f>K26*4</f>
        <v>0</v>
      </c>
    </row>
    <row r="29" spans="1:12" ht="15" thickBot="1">
      <c r="B29" s="87"/>
      <c r="C29" s="88"/>
      <c r="D29" s="88"/>
      <c r="E29" s="88"/>
      <c r="F29" s="88"/>
      <c r="G29" s="88"/>
      <c r="H29" s="88"/>
      <c r="I29" s="89"/>
      <c r="J29" s="31" t="s">
        <v>62</v>
      </c>
      <c r="K29" s="29">
        <f>K27*4</f>
        <v>0</v>
      </c>
    </row>
    <row r="30" spans="1:12" ht="15">
      <c r="B30" s="32"/>
      <c r="K30"/>
    </row>
    <row r="31" spans="1:12">
      <c r="B31" s="33" t="s">
        <v>64</v>
      </c>
      <c r="F31" s="81" t="s">
        <v>65</v>
      </c>
      <c r="G31" s="81"/>
      <c r="H31" s="81"/>
      <c r="I31" s="81"/>
      <c r="J31" s="81"/>
      <c r="K31"/>
    </row>
    <row r="32" spans="1:12">
      <c r="B32" s="34"/>
      <c r="F32" s="82" t="s">
        <v>66</v>
      </c>
      <c r="G32" s="82"/>
      <c r="H32" s="82"/>
      <c r="I32" s="82"/>
      <c r="J32" s="82"/>
      <c r="K32"/>
    </row>
    <row r="33" spans="2:2">
      <c r="B33" s="34" t="s">
        <v>74</v>
      </c>
    </row>
  </sheetData>
  <mergeCells count="16">
    <mergeCell ref="F31:J31"/>
    <mergeCell ref="F32:J32"/>
    <mergeCell ref="A23:B23"/>
    <mergeCell ref="B26:I27"/>
    <mergeCell ref="B28:I29"/>
    <mergeCell ref="H18:I18"/>
    <mergeCell ref="B12:J12"/>
    <mergeCell ref="B22:I22"/>
    <mergeCell ref="H19:I19"/>
    <mergeCell ref="H20:I20"/>
    <mergeCell ref="H21:I21"/>
    <mergeCell ref="A1:J1"/>
    <mergeCell ref="H14:I14"/>
    <mergeCell ref="H15:I15"/>
    <mergeCell ref="H16:I16"/>
    <mergeCell ref="H17:I17"/>
  </mergeCells>
  <pageMargins left="0.19685039370078741" right="0.19685039370078741" top="0.19685039370078741" bottom="0.19685039370078741" header="0.19685039370078741" footer="0.19685039370078741"/>
  <pageSetup paperSize="9" orientation="landscape" r:id="rId1"/>
  <rowBreaks count="1" manualBreakCount="1">
    <brk id="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1" ma:contentTypeDescription="Vytvoří nový dokument" ma:contentTypeScope="" ma:versionID="6432e06e39074d84fe93aa3075821059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f8d8758532d4e668b05d6ffabf188d0d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F4EC6D-7F83-49D0-ACFD-542E49D150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098E73-614B-40FC-A77D-9074D54D1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02599-3CBE-47A0-9F18-DC78BDB6B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2021-01-12T11:04:24Z</cp:lastPrinted>
  <dcterms:created xsi:type="dcterms:W3CDTF">2021-01-12T09:42:35Z</dcterms:created>
  <dcterms:modified xsi:type="dcterms:W3CDTF">2021-04-09T08:29:53Z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0x010100A67D82CEABB42445A940E0238ACD77B8</vt:lpwstr>
  </property>
</Properties>
</file>