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luskova.jana" reservationPassword="0"/>
  <workbookPr/>
  <bookViews>
    <workbookView xWindow="240" yWindow="120" windowWidth="14940" windowHeight="9225" activeTab="0"/>
  </bookViews>
  <sheets>
    <sheet name="Rekapitulace" sheetId="1" r:id="rId1"/>
    <sheet name="000_Vedlejší" sheetId="2" r:id="rId2"/>
    <sheet name="SO 101" sheetId="3" r:id="rId3"/>
    <sheet name="SO 901" sheetId="4" r:id="rId4"/>
  </sheets>
  <definedNames/>
  <calcPr/>
  <webPublishing/>
</workbook>
</file>

<file path=xl/sharedStrings.xml><?xml version="1.0" encoding="utf-8"?>
<sst xmlns="http://schemas.openxmlformats.org/spreadsheetml/2006/main" count="308" uniqueCount="107">
  <si>
    <t>Firma: Správa a údržba silnic Jihomoravského kraje, příspěvková organizace kraje</t>
  </si>
  <si>
    <t>Rekapitulace ceny</t>
  </si>
  <si>
    <t>Stavba: III/39410 - Neslovice - Padochov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</si>
  <si>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</si>
  <si>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</si>
  <si>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</si>
  <si>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</si>
  <si>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</si>
  <si>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</si>
  <si>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</si>
  <si>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</si>
  <si>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</si>
  <si>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</si>
  <si>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</si>
  <si>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</si>
  <si>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III/39410</t>
  </si>
  <si>
    <t>Neslovice - Padochov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</si>
  <si>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</si>
  <si>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</si>
  <si>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</si>
  <si>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</si>
  <si>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</si>
  <si>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</si>
  <si>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</si>
  <si>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</si>
  <si>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</si>
  <si>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</si>
  <si>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</si>
  <si>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</si>
  <si>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</si>
  <si>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</si>
  <si>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</si>
  <si>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</si>
  <si>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</si>
  <si>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</si>
  <si>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</si>
  <si>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</si>
  <si>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</si>
  <si>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</si>
  <si>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</si>
  <si>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</si>
  <si>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</si>
  <si>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</si>
  <si>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</si>
  <si>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</si>
  <si>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</si>
  <si>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</si>
  <si>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Vedlejší</t>
  </si>
  <si>
    <t>SD</t>
  </si>
  <si>
    <t>Všeobecné konstrukce a práce</t>
  </si>
  <si>
    <t>P</t>
  </si>
  <si>
    <t>00001</t>
  </si>
  <si>
    <t>R</t>
  </si>
  <si>
    <t>Vytyčení veškerých inženýrských sítí v prostoru staveniště - popsáno v obchodních podmínkách  a v projektové dokumentaci</t>
  </si>
  <si>
    <t>KPL</t>
  </si>
  <si>
    <t>PP</t>
  </si>
  <si>
    <t/>
  </si>
  <si>
    <t>VV</t>
  </si>
  <si>
    <t>TS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</si>
  <si>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</si>
  <si>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</si>
  <si>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</si>
  <si>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</si>
  <si>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02720</t>
  </si>
  <si>
    <t>POMOC PRÁCE ZŘÍZ NEBO ZAJIŠŤ REGULACI A OCHRANU DOPRAVY</t>
  </si>
  <si>
    <t>DIO</t>
  </si>
  <si>
    <t>zahrnuje veškeré náklady spojené s objednatelem požadovanými zařízeními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</si>
  <si>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</si>
  <si>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</si>
  <si>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</si>
  <si>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</si>
  <si>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SO 101</t>
  </si>
  <si>
    <t>Silnice</t>
  </si>
  <si>
    <t>Komunikace</t>
  </si>
  <si>
    <t>572213</t>
  </si>
  <si>
    <t>SPOJOVACÍ POSTŘIK Z EMULZE DO 0,5KG/M2</t>
  </si>
  <si>
    <t>M2</t>
  </si>
  <si>
    <t>pod ACO 11+</t>
  </si>
  <si>
    <t>540*6,4=3 456,000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</si>
  <si>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</si>
  <si>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</si>
  <si>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</si>
  <si>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</si>
  <si>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5774AE</t>
  </si>
  <si>
    <t>VRSTVY PRO OBNOVU A OPRAVY Z ASF BETONU ACO 11+</t>
  </si>
  <si>
    <t>M3</t>
  </si>
  <si>
    <t>vyrovnání stávajícího příčného sklonu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</si>
  <si>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</si>
  <si>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58910</t>
  </si>
  <si>
    <t>VÝPLŇ SPAR ASFALTEM</t>
  </si>
  <si>
    <t>M</t>
  </si>
  <si>
    <t>Zalití pracovních spar</t>
  </si>
  <si>
    <t>540=540,000 [A]</t>
  </si>
  <si>
    <t>položka zahrnuje:  
- dodávku předepsaného materiálu  
- vyčištění a výplň spar tímto materiálem</t>
  </si>
  <si>
    <t>Ostatní konstrukce a práce</t>
  </si>
  <si>
    <t>915111</t>
  </si>
  <si>
    <t>VODOROVNÉ DOPRAVNÍ ZNAČENÍ BARVOU HLADKÉ - DODÁVKA A POKLÁDKA</t>
  </si>
  <si>
    <t>čára dělicí 0,125*540=67,500 [A]</t>
  </si>
  <si>
    <t>položka zahrnuje:  
- dodání a pokládku nátěrového materiálu (měří se pouze natíraná plocha)  
- předznačení a reflexní úpravu</t>
  </si>
  <si>
    <t>919111</t>
  </si>
  <si>
    <t>ŘEZÁNÍ ASFALTOVÉHO KRYTU VOZOVEK TL DO 50MM</t>
  </si>
  <si>
    <t>zařezání u napojení na stávající povrch</t>
  </si>
  <si>
    <t>540+22=562,000 [A]</t>
  </si>
  <si>
    <t>položka zahrnuje řezání vozovkové vrstvy v předepsané tloušťce, včetně spotřeby vody</t>
  </si>
  <si>
    <t>SO 901</t>
  </si>
  <si>
    <t>Dopravně inženýrská opatření</t>
  </si>
  <si>
    <t>Přechodná úprava dopravního značení a objízdných tras, včetně údržby a úprav během   
stavebních prací v souladu s TP66 - "Zásady pro označování pracovních míst na PK a   
s platnými předpisy pro navrhování DZ na PK, vč. vyhlášky, kterou se provádějí   
pravidla provozu na pozemních komunikacích 294/2015 v platném znění.   
Stávající svislé dopravní značky se pro potřeby PDZ zachovají a dle potřeby zakryjí,   
upraví nebo doplní. Přechodné SDZ (značky, směrovací desky, závory, semafor.   
souprava, světla) se umístí na nosičích a podkladních deskách včetně nutných přesunů   
dle jednotlivých fází (etap) výstavby, dodávka, montáž, demontáž.   
Délka trvání a způsob řešení každé etapy závisí na prováděcí firmě.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</si>
</sst>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0+C10+C12+C13</f>
      </c>
      <c s="1"/>
      <c s="1"/>
    </row>
    <row r="7" spans="1:5" ht="12.75" customHeight="1">
      <c r="A7" s="1"/>
      <c s="4" t="s">
        <v>5</v>
      </c>
      <c s="7">
        <f>0+E10+E12+E13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29</v>
      </c>
      <c s="22">
        <f>'000_Vedlejší'!I3</f>
      </c>
      <c s="22">
        <f>'000_Vedlejší'!O2</f>
      </c>
      <c s="22">
        <f>C11+D11</f>
      </c>
    </row>
    <row r="12" spans="1:5" ht="12.75" customHeight="1">
      <c r="A12" s="19" t="s">
        <v>71</v>
      </c>
      <c s="19" t="s">
        <v>72</v>
      </c>
      <c s="20">
        <f>'SO 101'!I3</f>
      </c>
      <c s="20">
        <f>'SO 101'!O2</f>
      </c>
      <c s="20">
        <f>C12+D12</f>
      </c>
    </row>
    <row r="13" spans="1:5" ht="12.75" customHeight="1">
      <c r="A13" s="19" t="s">
        <v>104</v>
      </c>
      <c s="19" t="s">
        <v>105</v>
      </c>
      <c s="20">
        <f>'SO 901'!I3</f>
      </c>
      <c s="20">
        <f>'SO 901'!O2</f>
      </c>
      <c s="20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1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0+I10+I14+I18+I22+I26</f>
      </c>
      <c>
        <f>0+O10+O14+O18+O22+O26</f>
      </c>
    </row>
    <row r="10" spans="1:16" ht="25.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56</v>
      </c>
    </row>
    <row r="12" spans="1:5" ht="12.75">
      <c r="A12" s="39" t="s">
        <v>57</v>
      </c>
      <c r="E12" s="40" t="s">
        <v>56</v>
      </c>
    </row>
    <row r="13" spans="1:5" ht="12.75">
      <c r="A13" t="s">
        <v>58</v>
      </c>
      <c r="E13" s="38" t="s">
        <v>56</v>
      </c>
    </row>
    <row r="14" spans="1:16" ht="25.5">
      <c r="A14" s="26" t="s">
        <v>50</v>
      </c>
      <c s="31" t="s">
        <v>27</v>
      </c>
      <c s="31" t="s">
        <v>59</v>
      </c>
      <c s="26" t="s">
        <v>52</v>
      </c>
      <c s="32" t="s">
        <v>60</v>
      </c>
      <c s="33" t="s">
        <v>54</v>
      </c>
      <c s="34">
        <v>1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56</v>
      </c>
    </row>
    <row r="16" spans="1:5" ht="12.75">
      <c r="A16" s="39" t="s">
        <v>57</v>
      </c>
      <c r="E16" s="40" t="s">
        <v>56</v>
      </c>
    </row>
    <row r="17" spans="1:5" ht="12.75">
      <c r="A17" t="s">
        <v>58</v>
      </c>
      <c r="E17" s="38" t="s">
        <v>56</v>
      </c>
    </row>
    <row r="18" spans="1:16" ht="25.5">
      <c r="A18" s="26" t="s">
        <v>50</v>
      </c>
      <c s="31" t="s">
        <v>26</v>
      </c>
      <c s="31" t="s">
        <v>61</v>
      </c>
      <c s="26" t="s">
        <v>52</v>
      </c>
      <c s="32" t="s">
        <v>62</v>
      </c>
      <c s="33" t="s">
        <v>54</v>
      </c>
      <c s="34">
        <v>1</v>
      </c>
      <c s="35">
        <v>0</v>
      </c>
      <c s="36">
        <f>ROUND(ROUND(H18,2)*ROUND(G18,3),2)</f>
      </c>
      <c r="O18">
        <f>(I18*21)/100</f>
      </c>
      <c t="s">
        <v>27</v>
      </c>
    </row>
    <row r="19" spans="1:5" ht="12.75">
      <c r="A19" s="37" t="s">
        <v>55</v>
      </c>
      <c r="E19" s="38" t="s">
        <v>56</v>
      </c>
    </row>
    <row r="20" spans="1:5" ht="12.75">
      <c r="A20" s="39" t="s">
        <v>57</v>
      </c>
      <c r="E20" s="40" t="s">
        <v>56</v>
      </c>
    </row>
    <row r="21" spans="1:5" ht="12.75">
      <c r="A21" t="s">
        <v>58</v>
      </c>
      <c r="E21" s="38" t="s">
        <v>56</v>
      </c>
    </row>
    <row r="22" spans="1:16" ht="12.75">
      <c r="A22" s="26" t="s">
        <v>50</v>
      </c>
      <c s="31" t="s">
        <v>37</v>
      </c>
      <c s="31" t="s">
        <v>63</v>
      </c>
      <c s="26" t="s">
        <v>56</v>
      </c>
      <c s="32" t="s">
        <v>64</v>
      </c>
      <c s="33" t="s">
        <v>54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65</v>
      </c>
    </row>
    <row r="24" spans="1:5" ht="12.75">
      <c r="A24" s="39" t="s">
        <v>57</v>
      </c>
      <c r="E24" s="40" t="s">
        <v>56</v>
      </c>
    </row>
    <row r="25" spans="1:5" ht="12.75">
      <c r="A25" t="s">
        <v>58</v>
      </c>
      <c r="E25" s="38" t="s">
        <v>66</v>
      </c>
    </row>
    <row r="26" spans="1:16" ht="12.75">
      <c r="A26" s="26" t="s">
        <v>50</v>
      </c>
      <c s="31" t="s">
        <v>39</v>
      </c>
      <c s="31" t="s">
        <v>67</v>
      </c>
      <c s="26" t="s">
        <v>56</v>
      </c>
      <c s="32" t="s">
        <v>68</v>
      </c>
      <c s="33" t="s">
        <v>54</v>
      </c>
      <c s="34">
        <v>1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69</v>
      </c>
    </row>
    <row r="28" spans="1:5" ht="12.75">
      <c r="A28" s="39" t="s">
        <v>57</v>
      </c>
      <c r="E28" s="40" t="s">
        <v>56</v>
      </c>
    </row>
    <row r="29" spans="1:5" ht="12.75">
      <c r="A29" t="s">
        <v>58</v>
      </c>
      <c r="E29" s="38" t="s">
        <v>70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</v>
      </c>
      <c s="41">
        <f>0+I8+I25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71</v>
      </c>
      <c s="6"/>
      <c s="18" t="s">
        <v>72</v>
      </c>
      <c s="6"/>
      <c s="6"/>
      <c s="27"/>
      <c s="27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7" t="s">
        <v>48</v>
      </c>
      <c s="27"/>
      <c s="28" t="s">
        <v>39</v>
      </c>
      <c s="27"/>
      <c s="29" t="s">
        <v>73</v>
      </c>
      <c s="27"/>
      <c s="27"/>
      <c s="27"/>
      <c s="30">
        <f>0+Q8</f>
      </c>
      <c r="O8">
        <f>0+R8</f>
      </c>
      <c r="Q8">
        <f>0+I9+I13+I17+I21</f>
      </c>
      <c>
        <f>0+O9+O13+O17+O21</f>
      </c>
    </row>
    <row r="9" spans="1:16" ht="12.75">
      <c r="A9" s="26" t="s">
        <v>50</v>
      </c>
      <c s="31" t="s">
        <v>33</v>
      </c>
      <c s="31" t="s">
        <v>74</v>
      </c>
      <c s="26" t="s">
        <v>56</v>
      </c>
      <c s="32" t="s">
        <v>75</v>
      </c>
      <c s="33" t="s">
        <v>76</v>
      </c>
      <c s="34">
        <v>3456</v>
      </c>
      <c s="35">
        <v>0</v>
      </c>
      <c s="36">
        <f>ROUND(ROUND(H9,2)*ROUND(G9,3),2)</f>
      </c>
      <c r="O9">
        <f>(I9*21)/100</f>
      </c>
      <c t="s">
        <v>27</v>
      </c>
    </row>
    <row r="10" spans="1:5" ht="12.75">
      <c r="A10" s="37" t="s">
        <v>55</v>
      </c>
      <c r="E10" s="38" t="s">
        <v>77</v>
      </c>
    </row>
    <row r="11" spans="1:5" ht="12.75">
      <c r="A11" s="39" t="s">
        <v>57</v>
      </c>
      <c r="E11" s="40" t="s">
        <v>78</v>
      </c>
    </row>
    <row r="12" spans="1:5" ht="51">
      <c r="A12" t="s">
        <v>58</v>
      </c>
      <c r="E12" s="38" t="s">
        <v>79</v>
      </c>
    </row>
    <row r="13" spans="1:16" ht="12.75">
      <c r="A13" s="26" t="s">
        <v>50</v>
      </c>
      <c s="31" t="s">
        <v>27</v>
      </c>
      <c s="31" t="s">
        <v>80</v>
      </c>
      <c s="26" t="s">
        <v>56</v>
      </c>
      <c s="32" t="s">
        <v>81</v>
      </c>
      <c s="33" t="s">
        <v>76</v>
      </c>
      <c s="34">
        <v>3456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56</v>
      </c>
    </row>
    <row r="15" spans="1:5" ht="12.75">
      <c r="A15" s="39" t="s">
        <v>57</v>
      </c>
      <c r="E15" s="40" t="s">
        <v>78</v>
      </c>
    </row>
    <row r="16" spans="1:5" ht="140.25">
      <c r="A16" t="s">
        <v>58</v>
      </c>
      <c r="E16" s="38" t="s">
        <v>82</v>
      </c>
    </row>
    <row r="17" spans="1:16" ht="12.75">
      <c r="A17" s="26" t="s">
        <v>50</v>
      </c>
      <c s="31" t="s">
        <v>26</v>
      </c>
      <c s="31" t="s">
        <v>83</v>
      </c>
      <c s="26" t="s">
        <v>56</v>
      </c>
      <c s="32" t="s">
        <v>84</v>
      </c>
      <c s="33" t="s">
        <v>85</v>
      </c>
      <c s="34">
        <v>40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12.75">
      <c r="A18" s="37" t="s">
        <v>55</v>
      </c>
      <c r="E18" s="38" t="s">
        <v>86</v>
      </c>
    </row>
    <row r="19" spans="1:5" ht="12.75">
      <c r="A19" s="39" t="s">
        <v>57</v>
      </c>
      <c r="E19" s="40" t="s">
        <v>56</v>
      </c>
    </row>
    <row r="20" spans="1:5" ht="204">
      <c r="A20" t="s">
        <v>58</v>
      </c>
      <c r="E20" s="38" t="s">
        <v>87</v>
      </c>
    </row>
    <row r="21" spans="1:16" ht="12.75">
      <c r="A21" s="26" t="s">
        <v>50</v>
      </c>
      <c s="31" t="s">
        <v>37</v>
      </c>
      <c s="31" t="s">
        <v>88</v>
      </c>
      <c s="26" t="s">
        <v>56</v>
      </c>
      <c s="32" t="s">
        <v>89</v>
      </c>
      <c s="33" t="s">
        <v>90</v>
      </c>
      <c s="34">
        <v>540</v>
      </c>
      <c s="35">
        <v>0</v>
      </c>
      <c s="36">
        <f>ROUND(ROUND(H21,2)*ROUND(G21,3),2)</f>
      </c>
      <c r="O21">
        <f>(I21*21)/100</f>
      </c>
      <c t="s">
        <v>27</v>
      </c>
    </row>
    <row r="22" spans="1:5" ht="12.75">
      <c r="A22" s="37" t="s">
        <v>55</v>
      </c>
      <c r="E22" s="38" t="s">
        <v>91</v>
      </c>
    </row>
    <row r="23" spans="1:5" ht="12.75">
      <c r="A23" s="39" t="s">
        <v>57</v>
      </c>
      <c r="E23" s="40" t="s">
        <v>92</v>
      </c>
    </row>
    <row r="24" spans="1:5" ht="38.25">
      <c r="A24" t="s">
        <v>58</v>
      </c>
      <c r="E24" s="38" t="s">
        <v>93</v>
      </c>
    </row>
    <row r="25" spans="1:18" ht="12.75" customHeight="1">
      <c r="A25" s="6" t="s">
        <v>48</v>
      </c>
      <c s="6"/>
      <c s="43" t="s">
        <v>44</v>
      </c>
      <c s="6"/>
      <c s="29" t="s">
        <v>94</v>
      </c>
      <c s="6"/>
      <c s="6"/>
      <c s="6"/>
      <c s="44">
        <f>0+Q25</f>
      </c>
      <c r="O25">
        <f>0+R25</f>
      </c>
      <c r="Q25">
        <f>0+I26+I30</f>
      </c>
      <c>
        <f>0+O26+O30</f>
      </c>
    </row>
    <row r="26" spans="1:16" ht="25.5">
      <c r="A26" s="26" t="s">
        <v>50</v>
      </c>
      <c s="31" t="s">
        <v>39</v>
      </c>
      <c s="31" t="s">
        <v>95</v>
      </c>
      <c s="26" t="s">
        <v>56</v>
      </c>
      <c s="32" t="s">
        <v>96</v>
      </c>
      <c s="33" t="s">
        <v>76</v>
      </c>
      <c s="34">
        <v>67.5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56</v>
      </c>
    </row>
    <row r="28" spans="1:5" ht="12.75">
      <c r="A28" s="39" t="s">
        <v>57</v>
      </c>
      <c r="E28" s="40" t="s">
        <v>97</v>
      </c>
    </row>
    <row r="29" spans="1:5" ht="38.25">
      <c r="A29" t="s">
        <v>58</v>
      </c>
      <c r="E29" s="38" t="s">
        <v>98</v>
      </c>
    </row>
    <row r="30" spans="1:16" ht="12.75">
      <c r="A30" s="26" t="s">
        <v>50</v>
      </c>
      <c s="31" t="s">
        <v>41</v>
      </c>
      <c s="31" t="s">
        <v>99</v>
      </c>
      <c s="26" t="s">
        <v>56</v>
      </c>
      <c s="32" t="s">
        <v>100</v>
      </c>
      <c s="33" t="s">
        <v>90</v>
      </c>
      <c s="34">
        <v>562</v>
      </c>
      <c s="35">
        <v>0</v>
      </c>
      <c s="36">
        <f>ROUND(ROUND(H30,2)*ROUND(G30,3),2)</f>
      </c>
      <c r="O30">
        <f>(I30*21)/100</f>
      </c>
      <c t="s">
        <v>27</v>
      </c>
    </row>
    <row r="31" spans="1:5" ht="12.75">
      <c r="A31" s="37" t="s">
        <v>55</v>
      </c>
      <c r="E31" s="38" t="s">
        <v>101</v>
      </c>
    </row>
    <row r="32" spans="1:5" ht="12.75">
      <c r="A32" s="39" t="s">
        <v>57</v>
      </c>
      <c r="E32" s="40" t="s">
        <v>102</v>
      </c>
    </row>
    <row r="33" spans="1:5" ht="25.5">
      <c r="A33" t="s">
        <v>58</v>
      </c>
      <c r="E33" s="38" t="s">
        <v>103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104</v>
      </c>
      <c s="41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104</v>
      </c>
      <c s="6"/>
      <c s="18" t="s">
        <v>105</v>
      </c>
      <c s="6"/>
      <c s="6"/>
      <c s="27"/>
      <c s="27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7" t="s">
        <v>48</v>
      </c>
      <c s="27"/>
      <c s="28" t="s">
        <v>31</v>
      </c>
      <c s="27"/>
      <c s="29" t="s">
        <v>49</v>
      </c>
      <c s="27"/>
      <c s="27"/>
      <c s="27"/>
      <c s="30">
        <f>0+Q8</f>
      </c>
      <c r="O8">
        <f>0+R8</f>
      </c>
      <c r="Q8">
        <f>0+I9</f>
      </c>
      <c>
        <f>0+O9</f>
      </c>
    </row>
    <row r="9" spans="1:16" ht="12.75">
      <c r="A9" s="26" t="s">
        <v>50</v>
      </c>
      <c s="31" t="s">
        <v>33</v>
      </c>
      <c s="31" t="s">
        <v>63</v>
      </c>
      <c s="26" t="s">
        <v>56</v>
      </c>
      <c s="32" t="s">
        <v>64</v>
      </c>
      <c s="33" t="s">
        <v>54</v>
      </c>
      <c s="34">
        <v>1</v>
      </c>
      <c s="35">
        <v>0</v>
      </c>
      <c s="36">
        <f>ROUND(ROUND(H9,2)*ROUND(G9,3),2)</f>
      </c>
      <c r="O9">
        <f>(I9*21)/100</f>
      </c>
      <c t="s">
        <v>27</v>
      </c>
    </row>
    <row r="10" spans="1:5" ht="165.75">
      <c r="A10" s="37" t="s">
        <v>55</v>
      </c>
      <c r="E10" s="38" t="s">
        <v>106</v>
      </c>
    </row>
    <row r="11" spans="1:5" ht="12.75">
      <c r="A11" s="39" t="s">
        <v>57</v>
      </c>
      <c r="E11" s="40" t="s">
        <v>56</v>
      </c>
    </row>
    <row r="12" spans="1:5" ht="12.75">
      <c r="A12" t="s">
        <v>58</v>
      </c>
      <c r="E12" s="38" t="s">
        <v>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