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DGN+PAU 2021\III-42510 Rajhrad - Ledce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0" i="1" l="1"/>
  <c r="D5" i="1"/>
  <c r="G14" i="1" l="1"/>
  <c r="G13" i="1" l="1"/>
  <c r="G12" i="1"/>
  <c r="G11" i="1"/>
  <c r="G16" i="1" l="1"/>
  <c r="G15" i="1"/>
  <c r="E8" i="1" l="1"/>
  <c r="E13" i="1" s="1"/>
  <c r="E11" i="1" l="1"/>
  <c r="E10" i="1"/>
  <c r="E12" i="1"/>
  <c r="F5" i="1" l="1"/>
  <c r="G9" i="1" l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<sst xmlns="http://schemas.openxmlformats.org/spreadsheetml/2006/main" count="45" uniqueCount="39">
  <si>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</si>
  <si>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</si>
  <si>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</si>
  <si>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</si>
  <si>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</si>
  <si>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</si>
  <si>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</si>
  <si>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</si>
  <si>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</si>
  <si>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</si>
  <si>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</si>
  <si>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</si>
  <si>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</si>
  <si>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</si>
  <si>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</si>
  <si>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</si>
  <si>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</si>
  <si>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</si>
  <si>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</si>
  <si>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</si>
  <si>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</si>
  <si>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</si>
  <si>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</si>
  <si>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</si>
  <si>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</si>
  <si>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</si>
  <si>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</si>
  <si>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</si>
  <si>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</si>
  <si>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</si>
  <si>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</si>
  <si>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</si>
  <si>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</si>
  <si>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</si>
  <si>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</si>
  <si>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</si>
  <si>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</si>
  <si>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Kalkulace DGN vozovky, PAU</t>
  </si>
  <si>
    <t>III/42510 Rajhrad - Ledce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</si>
</sst>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tabSelected="1" topLeftCell="B1" zoomScale="70" zoomScaleNormal="70" workbookViewId="0">
      <selection activeCell="P18" sqref="P18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1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3" t="s">
        <v>37</v>
      </c>
      <c r="C4" s="30"/>
      <c r="D4" s="24" t="s">
        <v>31</v>
      </c>
      <c r="E4" s="25" t="s">
        <v>32</v>
      </c>
      <c r="F4" s="25" t="s">
        <v>33</v>
      </c>
      <c r="G4" s="23" t="s">
        <v>34</v>
      </c>
    </row>
    <row r="5" spans="2:10" ht="29.25" customHeight="1" thickBot="1" x14ac:dyDescent="0.45">
      <c r="B5" s="31" t="s">
        <v>38</v>
      </c>
      <c r="C5" s="32"/>
      <c r="D5" s="26">
        <f>6.24-0.03</f>
        <v>6.21</v>
      </c>
      <c r="E5" s="27">
        <v>7.7</v>
      </c>
      <c r="F5" s="28">
        <f>(D5*E5*1000)</f>
        <v>47817</v>
      </c>
      <c r="G5" s="29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1" t="s">
        <v>2</v>
      </c>
      <c r="G6" s="22" t="s">
        <v>4</v>
      </c>
    </row>
    <row r="7" spans="2:10" ht="30" customHeight="1" thickBot="1" x14ac:dyDescent="0.3">
      <c r="B7" s="50"/>
      <c r="C7" s="52"/>
      <c r="D7" s="54"/>
      <c r="E7" s="56"/>
      <c r="F7" s="4" t="s">
        <v>3</v>
      </c>
      <c r="G7" s="5" t="s">
        <v>5</v>
      </c>
    </row>
    <row r="8" spans="2:10" ht="30" customHeight="1" x14ac:dyDescent="0.25">
      <c r="B8" s="6" t="s">
        <v>6</v>
      </c>
      <c r="C8" s="7" t="s">
        <v>24</v>
      </c>
      <c r="D8" s="12" t="s">
        <v>7</v>
      </c>
      <c r="E8" s="38">
        <f>D5</f>
        <v>6.21</v>
      </c>
      <c r="F8" s="39">
        <v>2000</v>
      </c>
      <c r="G8" s="19">
        <f>(E8*F8)</f>
        <v>12420</v>
      </c>
    </row>
    <row r="9" spans="2:10" ht="30" customHeight="1" x14ac:dyDescent="0.25">
      <c r="B9" s="8" t="s">
        <v>8</v>
      </c>
      <c r="C9" s="7" t="s">
        <v>25</v>
      </c>
      <c r="D9" s="12" t="s">
        <v>27</v>
      </c>
      <c r="E9" s="12">
        <v>1</v>
      </c>
      <c r="F9" s="40">
        <v>2000</v>
      </c>
      <c r="G9" s="19">
        <f t="shared" ref="G9" si="0">(E9*F9)</f>
        <v>2000</v>
      </c>
    </row>
    <row r="10" spans="2:10" ht="30" customHeight="1" x14ac:dyDescent="0.25">
      <c r="B10" s="8" t="s">
        <v>10</v>
      </c>
      <c r="C10" s="9" t="s">
        <v>22</v>
      </c>
      <c r="D10" s="13" t="s">
        <v>9</v>
      </c>
      <c r="E10" s="37">
        <f>(E8*1000/30)</f>
        <v>207</v>
      </c>
      <c r="F10" s="40">
        <v>300</v>
      </c>
      <c r="G10" s="19">
        <f>207*F10</f>
        <v>62100</v>
      </c>
    </row>
    <row r="11" spans="2:10" ht="30" customHeight="1" x14ac:dyDescent="0.25">
      <c r="B11" s="8" t="s">
        <v>11</v>
      </c>
      <c r="C11" s="10" t="s">
        <v>17</v>
      </c>
      <c r="D11" s="13" t="s">
        <v>9</v>
      </c>
      <c r="E11" s="37">
        <f>(E8*1000/600)</f>
        <v>10.35</v>
      </c>
      <c r="F11" s="40">
        <v>1100</v>
      </c>
      <c r="G11" s="42">
        <f>10*F11</f>
        <v>11000</v>
      </c>
    </row>
    <row r="12" spans="2:10" ht="30" customHeight="1" x14ac:dyDescent="0.25">
      <c r="B12" s="8" t="s">
        <v>12</v>
      </c>
      <c r="C12" s="10" t="s">
        <v>23</v>
      </c>
      <c r="D12" s="13" t="s">
        <v>9</v>
      </c>
      <c r="E12" s="37">
        <f>(E8*1000/1500)</f>
        <v>4.1399999999999997</v>
      </c>
      <c r="F12" s="40">
        <v>2500</v>
      </c>
      <c r="G12" s="42">
        <f>4*F12</f>
        <v>10000</v>
      </c>
    </row>
    <row r="13" spans="2:10" ht="30" customHeight="1" x14ac:dyDescent="0.25">
      <c r="B13" s="8" t="s">
        <v>13</v>
      </c>
      <c r="C13" s="10" t="s">
        <v>18</v>
      </c>
      <c r="D13" s="13" t="s">
        <v>9</v>
      </c>
      <c r="E13" s="37">
        <f>(E8*1000/1500)</f>
        <v>4.1399999999999997</v>
      </c>
      <c r="F13" s="40">
        <v>2500</v>
      </c>
      <c r="G13" s="42">
        <f>4*F13</f>
        <v>10000</v>
      </c>
    </row>
    <row r="14" spans="2:10" ht="30" customHeight="1" x14ac:dyDescent="0.25">
      <c r="B14" s="8" t="s">
        <v>14</v>
      </c>
      <c r="C14" s="10" t="s">
        <v>36</v>
      </c>
      <c r="D14" s="13" t="s">
        <v>9</v>
      </c>
      <c r="E14" s="37">
        <v>10</v>
      </c>
      <c r="F14" s="40">
        <v>9000</v>
      </c>
      <c r="G14" s="42">
        <f>10*F14</f>
        <v>90000</v>
      </c>
      <c r="H14" s="34"/>
      <c r="I14" s="34"/>
      <c r="J14" s="34"/>
    </row>
    <row r="15" spans="2:10" ht="30" customHeight="1" x14ac:dyDescent="0.25">
      <c r="B15" s="8" t="s">
        <v>26</v>
      </c>
      <c r="C15" s="10" t="s">
        <v>19</v>
      </c>
      <c r="D15" s="13" t="s">
        <v>9</v>
      </c>
      <c r="E15" s="13">
        <v>1</v>
      </c>
      <c r="F15" s="40">
        <v>5000</v>
      </c>
      <c r="G15" s="42">
        <f>1*F15</f>
        <v>5000</v>
      </c>
      <c r="H15" s="34"/>
      <c r="I15" s="34"/>
      <c r="J15" s="34"/>
    </row>
    <row r="16" spans="2:10" ht="30" customHeight="1" thickBot="1" x14ac:dyDescent="0.3">
      <c r="B16" s="14" t="s">
        <v>29</v>
      </c>
      <c r="C16" s="15" t="s">
        <v>30</v>
      </c>
      <c r="D16" s="20" t="s">
        <v>27</v>
      </c>
      <c r="E16" s="20">
        <v>1</v>
      </c>
      <c r="F16" s="41">
        <v>7000</v>
      </c>
      <c r="G16" s="42">
        <f>1*F16</f>
        <v>7000</v>
      </c>
      <c r="H16" s="34"/>
      <c r="I16" s="34"/>
      <c r="J16" s="34"/>
    </row>
    <row r="17" spans="2:7" ht="30" customHeight="1" x14ac:dyDescent="0.25">
      <c r="B17" s="57" t="s">
        <v>15</v>
      </c>
      <c r="C17" s="58"/>
      <c r="D17" s="58"/>
      <c r="E17" s="58"/>
      <c r="F17" s="59"/>
      <c r="G17" s="16">
        <f>SUM(G8:G16)</f>
        <v>209520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7">
        <f>(G17*0.21)</f>
        <v>43999.199999999997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8">
        <f>SUM(G17:G18)</f>
        <v>253519.2</v>
      </c>
    </row>
    <row r="20" spans="2:7" x14ac:dyDescent="0.25">
      <c r="B20" s="2"/>
      <c r="E20"/>
    </row>
    <row r="21" spans="2:7" ht="23.25" x14ac:dyDescent="0.35">
      <c r="B21" s="3"/>
      <c r="C21" s="35"/>
      <c r="D21" s="36"/>
      <c r="E21" s="34"/>
    </row>
    <row r="22" spans="2:7" x14ac:dyDescent="0.25">
      <c r="B22" s="2"/>
      <c r="C22" s="2"/>
      <c r="E22" s="34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Karbanová Markéta</cp:lastModifiedBy>
  <cp:lastPrinted>2020-05-06T08:51:21Z</cp:lastPrinted>
  <dcterms:created xsi:type="dcterms:W3CDTF">2012-11-07T13:05:37Z</dcterms:created>
  <dcterms:modified xsi:type="dcterms:W3CDTF">2021-05-25T12:12:21Z</dcterms:modified>
</cp:coreProperties>
</file>