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Pracovni\1Zakázky\2021\Nem_Břeclav JIP\1Projekt\VZT-ACAD\"/>
    </mc:Choice>
  </mc:AlternateContent>
  <xr:revisionPtr revIDLastSave="0" documentId="13_ncr:1_{B7FAD696-73B6-45A6-A497-6E9C24A9E32E}" xr6:coauthVersionLast="47" xr6:coauthVersionMax="47" xr10:uidLastSave="{00000000-0000-0000-0000-000000000000}"/>
  <bookViews>
    <workbookView xWindow="32385" yWindow="165" windowWidth="19215" windowHeight="14745" xr2:uid="{00000000-000D-0000-FFFF-FFFF00000000}"/>
  </bookViews>
  <sheets>
    <sheet name="Krycí list" sheetId="1" r:id="rId1"/>
    <sheet name="Rekapitulace" sheetId="2" r:id="rId2"/>
    <sheet name="Položky" sheetId="6" r:id="rId3"/>
  </sheets>
  <definedNames>
    <definedName name="_BPK1">#REF!</definedName>
    <definedName name="_BPK2">#REF!</definedName>
    <definedName name="_BPK3">#REF!</definedName>
    <definedName name="cisloobjektu">'Krycí list'!$A$5</definedName>
    <definedName name="cislostavby">'Krycí list'!$A$7</definedName>
    <definedName name="Datum">'Krycí list'!$B$27</definedName>
    <definedName name="Dil">Rekapitulace!#REF!</definedName>
    <definedName name="Dodavka">Rekapitulace!$G$12</definedName>
    <definedName name="Dodavka0">#REF!</definedName>
    <definedName name="HSV">Rekapitulace!$E$12</definedName>
    <definedName name="HSV0">#REF!</definedName>
    <definedName name="HZS">Rekapitulace!$I$12</definedName>
    <definedName name="HZS0">#REF!</definedName>
    <definedName name="JKSO">'Krycí list'!$F$5</definedName>
    <definedName name="MJ">'Krycí list'!$G$5</definedName>
    <definedName name="Mont">Rekapitulace!$H$12</definedName>
    <definedName name="Montaz0">#REF!</definedName>
    <definedName name="NazevDilu">Rekapitulace!#REF!</definedName>
    <definedName name="nazevobjektu">'Krycí list'!$C$5</definedName>
    <definedName name="nazevstavby">'Krycí list'!$C$7</definedName>
    <definedName name="_xlnm.Print_Titles" localSheetId="2">Položky!$6:$7</definedName>
    <definedName name="_xlnm.Print_Titles" localSheetId="1">Rekapitulace!$1:$7</definedName>
    <definedName name="Objednatel">'Krycí list'!$C$9</definedName>
    <definedName name="_xlnm.Print_Area" localSheetId="0">'Krycí list'!$A$1:$G$45</definedName>
    <definedName name="_xlnm.Print_Area" localSheetId="2">Položky!$A$1:$G$122</definedName>
    <definedName name="_xlnm.Print_Area" localSheetId="1">Rekapitulace!$A$1:$I$14</definedName>
    <definedName name="OLE_LINK1" localSheetId="2">Položky!$B$116</definedName>
    <definedName name="PocetMJ">'Krycí list'!$G$8</definedName>
    <definedName name="Poznamka">'Krycí list'!$B$37</definedName>
    <definedName name="Projektant">'Krycí list'!$C$8</definedName>
    <definedName name="PSV">Rekapitulace!$F$12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81029"/>
</workbook>
</file>

<file path=xl/calcChain.xml><?xml version="1.0" encoding="utf-8"?>
<calcChain xmlns="http://schemas.openxmlformats.org/spreadsheetml/2006/main">
  <c r="B9" i="2" l="1"/>
  <c r="B8" i="2"/>
  <c r="G43" i="6"/>
  <c r="G41" i="6"/>
  <c r="G46" i="6" l="1"/>
  <c r="G107" i="6" l="1"/>
  <c r="H8" i="2"/>
  <c r="G53" i="6"/>
  <c r="G55" i="6" s="1"/>
  <c r="G28" i="6"/>
  <c r="G108" i="6" l="1"/>
  <c r="F9" i="2"/>
  <c r="G32" i="6"/>
  <c r="G18" i="6"/>
  <c r="G17" i="6"/>
  <c r="G13" i="6" l="1"/>
  <c r="G15" i="6"/>
  <c r="G21" i="6"/>
  <c r="G22" i="6"/>
  <c r="G23" i="6"/>
  <c r="G24" i="6"/>
  <c r="G26" i="6"/>
  <c r="G30" i="6"/>
  <c r="G36" i="6"/>
  <c r="G106" i="6" s="1"/>
  <c r="D2" i="1"/>
  <c r="B7" i="2"/>
  <c r="G60" i="6"/>
  <c r="G90" i="6"/>
  <c r="B10" i="2"/>
  <c r="E12" i="2"/>
  <c r="C17" i="1" s="1"/>
  <c r="I12" i="2"/>
  <c r="C21" i="1" s="1"/>
  <c r="C33" i="1"/>
  <c r="F33" i="1" s="1"/>
  <c r="C31" i="1"/>
  <c r="G9" i="1"/>
  <c r="H7" i="2" l="1"/>
  <c r="G96" i="6"/>
  <c r="G109" i="6" s="1"/>
  <c r="G34" i="6"/>
  <c r="G105" i="6" s="1"/>
  <c r="G7" i="2" l="1"/>
  <c r="F12" i="2"/>
  <c r="C18" i="1" s="1"/>
  <c r="H10" i="2"/>
  <c r="G110" i="6" l="1"/>
  <c r="G12" i="2"/>
  <c r="C15" i="1" s="1"/>
  <c r="H12" i="2"/>
  <c r="C16" i="1" s="1"/>
  <c r="C19" i="1" l="1"/>
  <c r="C22" i="1" s="1"/>
  <c r="C23" i="1" s="1"/>
  <c r="F30" i="1" s="1"/>
  <c r="F31" i="1" s="1"/>
  <c r="F34" i="1" l="1"/>
</calcChain>
</file>

<file path=xl/sharedStrings.xml><?xml version="1.0" encoding="utf-8"?>
<sst xmlns="http://schemas.openxmlformats.org/spreadsheetml/2006/main" count="207" uniqueCount="166">
  <si>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12,7</t>
    </r>
  </si>
  <si>
    <t>Jan Leznar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</si>
  <si>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</si>
  <si>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</si>
  <si>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</si>
  <si>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</si>
  <si>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</si>
  <si>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</si>
  <si>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</si>
  <si>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</si>
  <si>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</si>
  <si>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</si>
  <si>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</si>
  <si>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</si>
  <si>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</si>
  <si>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</si>
  <si>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</si>
  <si>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</si>
  <si>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</si>
  <si>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</si>
  <si>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</si>
  <si>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</si>
  <si>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</si>
  <si>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</si>
  <si>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</si>
  <si>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</si>
  <si>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</si>
  <si>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</si>
  <si>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</si>
  <si>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</si>
  <si>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</si>
  <si>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</si>
  <si>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</si>
  <si>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</si>
  <si>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</si>
  <si>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</si>
  <si>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</si>
  <si>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</si>
  <si>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</si>
  <si>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</si>
  <si>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</si>
  <si>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</si>
  <si>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</si>
  <si>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</si>
  <si>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</si>
  <si>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HSV</t>
  </si>
  <si>
    <t>PSV</t>
  </si>
  <si>
    <t>Dodávka</t>
  </si>
  <si>
    <t>Montáž</t>
  </si>
  <si>
    <t>CELKEM  OBJEKT</t>
  </si>
  <si>
    <t>Dodávka :</t>
  </si>
  <si>
    <t>MJ</t>
  </si>
  <si>
    <t>cena / MJ</t>
  </si>
  <si>
    <t>celkem (Kč)</t>
  </si>
  <si>
    <t>Název položky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</si>
  <si>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</si>
  <si>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</si>
  <si>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</si>
  <si>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</si>
  <si>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</si>
  <si>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</si>
  <si>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</si>
  <si>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Stavební díl</t>
  </si>
  <si>
    <t>Kontrolní součet</t>
  </si>
  <si>
    <t>Celkem</t>
  </si>
  <si>
    <t>REKAPITULACE  VZDUCHOTECHNIKY</t>
  </si>
  <si>
    <t>počet</t>
  </si>
  <si>
    <t>Poz.</t>
  </si>
  <si>
    <t>Zkoušky a zaregulování</t>
  </si>
  <si>
    <t>Základní zkoušky</t>
  </si>
  <si>
    <t>hod</t>
  </si>
  <si>
    <t>Obsah zkoušek:</t>
  </si>
  <si>
    <t>Zajištění podmínek pro montážní zkoušky</t>
  </si>
  <si>
    <t>-elektrické připojení hnacích agregátů vzduchotechnického zařízení</t>
  </si>
  <si>
    <t>-spuštění a vypojení zařízení oprávněným pracovníkem předmětné profese ustanoveným -objednatelem, a to v rozsahu potřebném pro provedení zkoušek</t>
  </si>
  <si>
    <t>-elektrický příkon v rozsahu uvedeném v projektové dokumentaci</t>
  </si>
  <si>
    <t>Montážní zkoušky</t>
  </si>
  <si>
    <t>Kontrola kompletnosti zařízení podle PD včetně souvisejících profesí</t>
  </si>
  <si>
    <t>-blokování zařízení při kontrole opravách a údržbě</t>
  </si>
  <si>
    <t>-kontrola jednotlivých komor zařízení před uvedením zařízení do chodu</t>
  </si>
  <si>
    <t>-kontrola kompletnosti a úplnosti vnějších povrchových úprav zařízení a jeho části</t>
  </si>
  <si>
    <t>-kontrola montážně - údržbářských prostorů pro zařízení</t>
  </si>
  <si>
    <t xml:space="preserve">-kontrola provedení a úplnosti bezpečnostních a výstražných  označení </t>
  </si>
  <si>
    <t>-kontrola provedení a úplnosti tepelných izolací</t>
  </si>
  <si>
    <t>-kontrola štítkových údajů zařízení a jeho části podle projektové dokumentace</t>
  </si>
  <si>
    <t xml:space="preserve">-kontrola odstranění transportních aretací </t>
  </si>
  <si>
    <t xml:space="preserve">-kontrola volného otáčení rotujících části </t>
  </si>
  <si>
    <t>-kontrola dotáhnutí všech spojů</t>
  </si>
  <si>
    <t>-kontrola ochranných krytů vnějších rotujících částí</t>
  </si>
  <si>
    <t>Zkoušky chodu</t>
  </si>
  <si>
    <t xml:space="preserve">Ověření schopnosti dlouhodobého provozu zařízení </t>
  </si>
  <si>
    <t>Zkouškám předchází uvedení zařízení do provozu, nebo je jejich součástí.</t>
  </si>
  <si>
    <t>Zkouška se provádí dle dohodnutých kritérií – minimálně 48 hodin nepřetržitého chodu.</t>
  </si>
  <si>
    <t>Zaškolení obsluhy</t>
  </si>
  <si>
    <t>-zaškolení pro ovládání zařízení</t>
  </si>
  <si>
    <t>-zaškolení  pro  údržbu zařízení</t>
  </si>
  <si>
    <t>- předání písemných pokynů a předpisů pro provoz zařízení, které dodává výrobce</t>
  </si>
  <si>
    <t>- vyhotovení protokolu o zaškolení obsluhy</t>
  </si>
  <si>
    <t>Zkoušky a zaškolení obsluhy celkem:</t>
  </si>
  <si>
    <t>-zabezpečení přístupnosti zařízení regulačních prvků</t>
  </si>
  <si>
    <t>5</t>
  </si>
  <si>
    <t>ks</t>
  </si>
  <si>
    <t>kg</t>
  </si>
  <si>
    <t>bm</t>
  </si>
  <si>
    <t>Zkoušky a zaškolení obsluhy:</t>
  </si>
  <si>
    <t>Montáže:</t>
  </si>
  <si>
    <t>kpl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</si>
  <si>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15,9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</si>
  <si>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9,5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</si>
  <si>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6,4</t>
    </r>
  </si>
  <si>
    <t>Infra ovladač</t>
  </si>
  <si>
    <t>Chlazení VRV</t>
  </si>
  <si>
    <t>Kabelové propojení mezi venkovní a vnitřními jednotkami a venkovní jednotky s centrálním ovladačemkomunikačním kabelem - dle výrobce jednotek</t>
  </si>
  <si>
    <t>pracovní rozsah: chlazení -5 až +43°C, vytápění -20 až 15,5°C rozměry: 940x320 výška 1430, 144kg, hluk: 55dBA</t>
  </si>
  <si>
    <t>Speciální odbočka měděného potrubí pro chladící výkon do 20kW</t>
  </si>
  <si>
    <t>Zaškolení obsluhy a údržby
Jeden pracovník 6 hod</t>
  </si>
  <si>
    <t>1.</t>
  </si>
  <si>
    <t xml:space="preserve">Systém s proměnným průtokem chladiva skládající se z  1ks venkovní kondenzační jednotky a 6 ks vnitřních výparníkových jednotek. </t>
  </si>
  <si>
    <t>1.01</t>
  </si>
  <si>
    <r>
      <t xml:space="preserve">Venkovní kondenzační jednotka chlazení/ topení, Qch=14kW (ti26°C/ te35°C), Qt= 16kW ( ti20°C/ te7°C), příkon nom. 4kW, 5,6A, 400V max. doporučené jištění 16A.
</t>
    </r>
    <r>
      <rPr>
        <b/>
        <sz val="10"/>
        <rFont val="Arial CE"/>
        <charset val="238"/>
      </rPr>
      <t>Cladivo R410A</t>
    </r>
  </si>
  <si>
    <t>Ocelová konstrukce pro osazení jednotky na střechu pro zajištění stability. S povrchovou úpravou do venkovního prostředí</t>
  </si>
  <si>
    <t>1.02</t>
  </si>
  <si>
    <t>1,6</t>
  </si>
  <si>
    <t>1.03</t>
  </si>
  <si>
    <t>1.04</t>
  </si>
  <si>
    <t>1.05</t>
  </si>
  <si>
    <t>1.07</t>
  </si>
  <si>
    <t>Spojovací, těsnící a doplňkový materiál pro celkovou montáž zař.č. 6</t>
  </si>
  <si>
    <t>Montáž vč. kabeláže a zprovoznění zař. č. 6</t>
  </si>
  <si>
    <t>Vnitřní nástěnná jednotka, 230V, 30W.  Jmenovitý výkon   Qch=2,8kW, rozměry:795x266 výška 290,12kg, 29/35dBA</t>
  </si>
  <si>
    <t>Protipožární ucpávky</t>
  </si>
  <si>
    <t xml:space="preserve">Protipožární ucpávky VZT potrubí procházející požárně dělící konstrukcí dle ČSN 730802 s odolností shodnou s odolností stavební konstrukce, nejvýše však 90 min. </t>
  </si>
  <si>
    <t>Potrubí chladiva vycházející ze šachty</t>
  </si>
  <si>
    <t xml:space="preserve">ks </t>
  </si>
  <si>
    <t>3.</t>
  </si>
  <si>
    <t>3.01</t>
  </si>
  <si>
    <t>-kontrola provedení prostupů C114potrubí stavebními konstrukcí</t>
  </si>
  <si>
    <t>-kontrola  prostorů před uvedením zařízení do chodu</t>
  </si>
  <si>
    <t>V Brně, červen 2021</t>
  </si>
  <si>
    <t>Demontáže</t>
  </si>
  <si>
    <t xml:space="preserve">Demontáž vč. ekologické likvidace  </t>
  </si>
  <si>
    <t>Demontáže celkem</t>
  </si>
  <si>
    <t>2.</t>
  </si>
  <si>
    <t>2.01</t>
  </si>
  <si>
    <t>2.02</t>
  </si>
  <si>
    <t>4.</t>
  </si>
  <si>
    <t>4.01</t>
  </si>
  <si>
    <t>4.03</t>
  </si>
  <si>
    <t>Požární ucpávky</t>
  </si>
  <si>
    <t>Základní zkoušky jsou součástí  dokončení a předání díla. Zkoušky se dokladují formou písemného protokolu obsahující veškeré projektované, zkoušené a naměřené údaje.
Dva pracovníci á 10hod</t>
  </si>
  <si>
    <t xml:space="preserve"> Chladivové potrubí s kabelem u zařízení VRV (průraz do m.č. 220 z haly)</t>
  </si>
  <si>
    <r>
      <t xml:space="preserve">Měděné potrubí </t>
    </r>
    <r>
      <rPr>
        <b/>
        <sz val="10"/>
        <rFont val="Arial"/>
        <family val="2"/>
        <charset val="238"/>
      </rPr>
      <t xml:space="preserve">vč. </t>
    </r>
    <r>
      <rPr>
        <b/>
        <u/>
        <sz val="10"/>
        <rFont val="Arial"/>
        <family val="2"/>
        <charset val="238"/>
      </rPr>
      <t>pryžové izolace s uzavřenými buňkami S REAKCÍ NA OHEŇ  Bs1</t>
    </r>
  </si>
  <si>
    <t>Posoudit možnost dalšího využití zařízení a případně uložit do skladu</t>
  </si>
  <si>
    <t>Doplnění hladiva R 410A (výrobní náplň 3,6 kg, celkové množství 5,2 kg tj. 10,8 t ekvivalentu TCO2)</t>
  </si>
  <si>
    <t>Zařízení multisplit Hitachi cca 7kW, demontáž 
1ks venkovní jednotka na na střeše nad 2.NP
4ks vnitřní jednotka v rekonstruované části 2.NP
Potrubní rozvody chladiva vč. kabelů</t>
  </si>
  <si>
    <t>Zařízení split LG cca 3,5kW, demontáž 
1ks venkovní jednotka na na střeše nad 2.NP
1ks vnitřní jednotka v rekonstruované části 2.NP
Potrubní rozvody chladiva vč. kabelů</t>
  </si>
  <si>
    <t>4</t>
  </si>
  <si>
    <t>Stavba: Nem. Břeclav - PD - Oprava pooperační JIP, 2.NP, pavilon B</t>
  </si>
  <si>
    <r>
      <t xml:space="preserve">Objekt: </t>
    </r>
    <r>
      <rPr>
        <i/>
        <sz val="10"/>
        <rFont val="Arial CE"/>
      </rPr>
      <t>D.2 Chlazení</t>
    </r>
  </si>
  <si>
    <t>Nem. Břeclav - PD - Oprava pooperační JIP, 2.NP, pavilon B</t>
  </si>
  <si>
    <t>D.2 Chlazení</t>
  </si>
  <si>
    <t>Zpracovatel projektu : Medicoproject, s.r.o.</t>
  </si>
  <si>
    <t>Soupis prací</t>
  </si>
  <si>
    <t>Soupis prací:</t>
  </si>
  <si>
    <t>Soupis prací :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</si>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</sst>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dd/mm/yy"/>
    <numFmt numFmtId="165" formatCode="0.0"/>
    <numFmt numFmtId="166" formatCode="#,##0\ &quot;Kč&quot;"/>
  </numFmts>
  <fonts count="41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</font>
    <font>
      <sz val="8"/>
      <name val="Arial CE"/>
      <charset val="238"/>
    </font>
    <font>
      <sz val="9"/>
      <name val="Arial CE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color indexed="10"/>
      <name val="Arial CE"/>
      <charset val="238"/>
    </font>
    <font>
      <b/>
      <sz val="9"/>
      <color indexed="10"/>
      <name val="Arial CE"/>
      <family val="2"/>
      <charset val="238"/>
    </font>
    <font>
      <sz val="10"/>
      <color indexed="10"/>
      <name val="Arial CE"/>
    </font>
    <font>
      <b/>
      <sz val="10"/>
      <name val="Arial CE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sz val="10"/>
      <color indexed="10"/>
      <name val="Arial CE"/>
    </font>
    <font>
      <sz val="10"/>
      <color indexed="10"/>
      <name val="Arial CE"/>
      <charset val="238"/>
    </font>
    <font>
      <sz val="10"/>
      <color indexed="10"/>
      <name val="Arial"/>
      <family val="2"/>
    </font>
    <font>
      <sz val="10"/>
      <color indexed="10"/>
      <name val="Arial CE"/>
    </font>
    <font>
      <i/>
      <sz val="10"/>
      <name val="Arial CE"/>
    </font>
    <font>
      <b/>
      <i/>
      <sz val="10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color indexed="10"/>
      <name val="Arial CE"/>
      <charset val="238"/>
    </font>
    <font>
      <sz val="10"/>
      <color indexed="10"/>
      <name val="Arial"/>
      <family val="2"/>
      <charset val="238"/>
    </font>
    <font>
      <b/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42" fontId="15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0" fontId="11" fillId="0" borderId="0"/>
    <xf numFmtId="0" fontId="10" fillId="0" borderId="1">
      <alignment horizontal="center" vertical="center" wrapText="1"/>
    </xf>
    <xf numFmtId="42" fontId="1" fillId="0" borderId="0" applyFont="0" applyFill="0" applyBorder="0" applyAlignment="0" applyProtection="0"/>
  </cellStyleXfs>
  <cellXfs count="352">
    <xf numFmtId="0" fontId="0" fillId="0" borderId="0" xfId="0"/>
    <xf numFmtId="0" fontId="3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centerContinuous"/>
    </xf>
    <xf numFmtId="0" fontId="4" fillId="0" borderId="4" xfId="0" applyFont="1" applyBorder="1" applyAlignment="1">
      <alignment horizontal="left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NumberFormat="1" applyBorder="1"/>
    <xf numFmtId="0" fontId="0" fillId="0" borderId="14" xfId="0" applyNumberFormat="1" applyBorder="1"/>
    <xf numFmtId="0" fontId="0" fillId="0" borderId="16" xfId="0" applyNumberFormat="1" applyBorder="1"/>
    <xf numFmtId="0" fontId="0" fillId="0" borderId="0" xfId="0" applyNumberFormat="1"/>
    <xf numFmtId="3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5" xfId="0" applyNumberFormat="1" applyBorder="1" applyAlignment="1">
      <alignment horizontal="right"/>
    </xf>
    <xf numFmtId="166" fontId="0" fillId="0" borderId="18" xfId="0" applyNumberFormat="1" applyBorder="1"/>
    <xf numFmtId="166" fontId="0" fillId="0" borderId="0" xfId="0" applyNumberFormat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3" fontId="9" fillId="0" borderId="10" xfId="0" applyNumberFormat="1" applyFont="1" applyBorder="1"/>
    <xf numFmtId="3" fontId="9" fillId="0" borderId="44" xfId="0" applyNumberFormat="1" applyFont="1" applyBorder="1"/>
    <xf numFmtId="3" fontId="9" fillId="0" borderId="45" xfId="0" applyNumberFormat="1" applyFont="1" applyBorder="1"/>
    <xf numFmtId="49" fontId="7" fillId="0" borderId="0" xfId="0" applyNumberFormat="1" applyFont="1" applyBorder="1" applyAlignment="1">
      <alignment horizontal="left" vertical="top"/>
    </xf>
    <xf numFmtId="0" fontId="16" fillId="0" borderId="0" xfId="0" applyFont="1" applyAlignment="1">
      <alignment vertical="top"/>
    </xf>
    <xf numFmtId="0" fontId="9" fillId="0" borderId="34" xfId="0" applyFont="1" applyBorder="1"/>
    <xf numFmtId="0" fontId="12" fillId="0" borderId="0" xfId="0" applyNumberFormat="1" applyFont="1" applyBorder="1"/>
    <xf numFmtId="0" fontId="0" fillId="0" borderId="0" xfId="0" applyNumberFormat="1" applyBorder="1"/>
    <xf numFmtId="0" fontId="9" fillId="0" borderId="11" xfId="0" applyNumberFormat="1" applyFont="1" applyBorder="1"/>
    <xf numFmtId="3" fontId="7" fillId="0" borderId="0" xfId="0" applyNumberFormat="1" applyFont="1"/>
    <xf numFmtId="0" fontId="16" fillId="0" borderId="0" xfId="0" applyFont="1" applyBorder="1" applyAlignment="1">
      <alignment vertical="top"/>
    </xf>
    <xf numFmtId="0" fontId="13" fillId="0" borderId="0" xfId="4" applyFont="1" applyAlignment="1">
      <alignment horizontal="centerContinuous" vertical="top"/>
    </xf>
    <xf numFmtId="0" fontId="11" fillId="0" borderId="0" xfId="4" applyFont="1" applyBorder="1" applyAlignment="1">
      <alignment vertical="top"/>
    </xf>
    <xf numFmtId="0" fontId="11" fillId="0" borderId="0" xfId="4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vertical="top"/>
    </xf>
    <xf numFmtId="49" fontId="20" fillId="0" borderId="0" xfId="0" applyNumberFormat="1" applyFont="1" applyAlignment="1">
      <alignment horizontal="left" vertical="top" wrapText="1"/>
    </xf>
    <xf numFmtId="0" fontId="22" fillId="0" borderId="0" xfId="0" applyFont="1" applyBorder="1" applyAlignment="1">
      <alignment vertical="top"/>
    </xf>
    <xf numFmtId="0" fontId="22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11" fillId="0" borderId="0" xfId="0" applyFont="1" applyAlignment="1">
      <alignment vertical="top"/>
    </xf>
    <xf numFmtId="0" fontId="24" fillId="0" borderId="0" xfId="0" applyFont="1" applyBorder="1" applyAlignment="1">
      <alignment vertical="top"/>
    </xf>
    <xf numFmtId="0" fontId="24" fillId="0" borderId="0" xfId="0" applyFont="1" applyAlignment="1">
      <alignment vertical="top"/>
    </xf>
    <xf numFmtId="0" fontId="9" fillId="0" borderId="14" xfId="0" applyFont="1" applyBorder="1"/>
    <xf numFmtId="0" fontId="9" fillId="0" borderId="14" xfId="0" applyFont="1" applyBorder="1" applyAlignment="1">
      <alignment horizontal="right"/>
    </xf>
    <xf numFmtId="49" fontId="12" fillId="0" borderId="0" xfId="0" applyNumberFormat="1" applyFont="1" applyBorder="1"/>
    <xf numFmtId="0" fontId="4" fillId="0" borderId="3" xfId="0" applyFont="1" applyBorder="1" applyAlignment="1">
      <alignment horizontal="left"/>
    </xf>
    <xf numFmtId="0" fontId="20" fillId="0" borderId="6" xfId="0" applyFont="1" applyBorder="1"/>
    <xf numFmtId="0" fontId="20" fillId="0" borderId="0" xfId="0" applyFont="1" applyBorder="1"/>
    <xf numFmtId="0" fontId="30" fillId="0" borderId="0" xfId="0" applyFont="1" applyBorder="1" applyAlignment="1">
      <alignment vertical="top"/>
    </xf>
    <xf numFmtId="0" fontId="30" fillId="0" borderId="0" xfId="0" applyFont="1" applyAlignment="1">
      <alignment vertical="top"/>
    </xf>
    <xf numFmtId="0" fontId="31" fillId="0" borderId="0" xfId="0" applyFont="1" applyBorder="1" applyAlignment="1">
      <alignment vertical="top"/>
    </xf>
    <xf numFmtId="0" fontId="31" fillId="0" borderId="0" xfId="0" applyFont="1" applyAlignment="1">
      <alignment vertical="top"/>
    </xf>
    <xf numFmtId="49" fontId="32" fillId="0" borderId="0" xfId="0" applyNumberFormat="1" applyFont="1" applyBorder="1" applyAlignment="1">
      <alignment horizontal="left" vertical="top" wrapText="1"/>
    </xf>
    <xf numFmtId="49" fontId="26" fillId="0" borderId="46" xfId="0" applyNumberFormat="1" applyFont="1" applyBorder="1" applyAlignment="1">
      <alignment horizontal="left" vertical="top"/>
    </xf>
    <xf numFmtId="49" fontId="28" fillId="0" borderId="46" xfId="0" applyNumberFormat="1" applyFont="1" applyBorder="1" applyAlignment="1">
      <alignment horizontal="left" vertical="top" wrapText="1"/>
    </xf>
    <xf numFmtId="49" fontId="28" fillId="0" borderId="46" xfId="0" applyNumberFormat="1" applyFont="1" applyBorder="1" applyAlignment="1">
      <alignment vertical="top" wrapText="1"/>
    </xf>
    <xf numFmtId="49" fontId="26" fillId="0" borderId="46" xfId="0" applyNumberFormat="1" applyFont="1" applyBorder="1" applyAlignment="1">
      <alignment vertical="top" wrapText="1"/>
    </xf>
    <xf numFmtId="49" fontId="28" fillId="0" borderId="46" xfId="0" applyNumberFormat="1" applyFont="1" applyFill="1" applyBorder="1" applyAlignment="1">
      <alignment vertical="top"/>
    </xf>
    <xf numFmtId="49" fontId="26" fillId="0" borderId="46" xfId="0" applyNumberFormat="1" applyFont="1" applyBorder="1" applyAlignment="1">
      <alignment horizontal="left" vertical="top" wrapText="1"/>
    </xf>
    <xf numFmtId="49" fontId="11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49" fontId="26" fillId="2" borderId="46" xfId="3" applyNumberFormat="1" applyFont="1" applyFill="1" applyBorder="1" applyAlignment="1">
      <alignment horizontal="left" vertical="top" wrapText="1"/>
    </xf>
    <xf numFmtId="49" fontId="9" fillId="0" borderId="46" xfId="0" applyNumberFormat="1" applyFont="1" applyFill="1" applyBorder="1" applyAlignment="1">
      <alignment horizontal="left" vertical="top"/>
    </xf>
    <xf numFmtId="49" fontId="17" fillId="0" borderId="46" xfId="0" applyNumberFormat="1" applyFont="1" applyFill="1" applyBorder="1" applyAlignment="1">
      <alignment horizontal="left" vertical="top" wrapText="1"/>
    </xf>
    <xf numFmtId="49" fontId="11" fillId="0" borderId="46" xfId="0" applyNumberFormat="1" applyFont="1" applyFill="1" applyBorder="1" applyAlignment="1">
      <alignment horizontal="left" vertical="top"/>
    </xf>
    <xf numFmtId="0" fontId="11" fillId="0" borderId="47" xfId="4" applyFont="1" applyBorder="1"/>
    <xf numFmtId="49" fontId="11" fillId="0" borderId="46" xfId="0" applyNumberFormat="1" applyFont="1" applyFill="1" applyBorder="1" applyAlignment="1">
      <alignment horizontal="center" vertical="top"/>
    </xf>
    <xf numFmtId="3" fontId="11" fillId="0" borderId="46" xfId="0" applyNumberFormat="1" applyFont="1" applyFill="1" applyBorder="1" applyAlignment="1">
      <alignment vertical="top"/>
    </xf>
    <xf numFmtId="49" fontId="25" fillId="0" borderId="46" xfId="0" applyNumberFormat="1" applyFont="1" applyFill="1" applyBorder="1" applyAlignment="1">
      <alignment horizontal="left" vertical="top"/>
    </xf>
    <xf numFmtId="3" fontId="9" fillId="0" borderId="46" xfId="0" applyNumberFormat="1" applyFont="1" applyBorder="1" applyAlignment="1">
      <alignment vertical="top"/>
    </xf>
    <xf numFmtId="3" fontId="26" fillId="2" borderId="46" xfId="3" applyNumberFormat="1" applyFont="1" applyFill="1" applyBorder="1" applyAlignment="1">
      <alignment horizontal="right" vertical="top"/>
    </xf>
    <xf numFmtId="3" fontId="26" fillId="2" borderId="46" xfId="3" applyNumberFormat="1" applyFont="1" applyFill="1" applyBorder="1" applyAlignment="1">
      <alignment vertical="top"/>
    </xf>
    <xf numFmtId="3" fontId="26" fillId="0" borderId="46" xfId="3" applyNumberFormat="1" applyFont="1" applyBorder="1" applyAlignment="1">
      <alignment horizontal="center" vertical="top"/>
    </xf>
    <xf numFmtId="3" fontId="26" fillId="0" borderId="46" xfId="3" applyNumberFormat="1" applyFont="1" applyBorder="1" applyAlignment="1">
      <alignment horizontal="right" vertical="top"/>
    </xf>
    <xf numFmtId="49" fontId="26" fillId="2" borderId="46" xfId="3" applyNumberFormat="1" applyFont="1" applyFill="1" applyBorder="1" applyAlignment="1">
      <alignment horizontal="center" vertical="top"/>
    </xf>
    <xf numFmtId="49" fontId="26" fillId="0" borderId="46" xfId="3" applyNumberFormat="1" applyFont="1" applyBorder="1" applyAlignment="1">
      <alignment horizontal="center" vertical="top" wrapText="1"/>
    </xf>
    <xf numFmtId="49" fontId="26" fillId="0" borderId="46" xfId="3" applyNumberFormat="1" applyFont="1" applyBorder="1" applyAlignment="1">
      <alignment horizontal="left" vertical="top" wrapText="1"/>
    </xf>
    <xf numFmtId="49" fontId="26" fillId="0" borderId="46" xfId="3" applyNumberFormat="1" applyFont="1" applyBorder="1" applyAlignment="1">
      <alignment horizontal="right" vertical="top"/>
    </xf>
    <xf numFmtId="49" fontId="11" fillId="0" borderId="46" xfId="0" applyNumberFormat="1" applyFont="1" applyBorder="1" applyAlignment="1">
      <alignment horizontal="center" vertical="top"/>
    </xf>
    <xf numFmtId="3" fontId="11" fillId="0" borderId="46" xfId="0" applyNumberFormat="1" applyFont="1" applyBorder="1" applyAlignment="1">
      <alignment horizontal="right" vertical="top"/>
    </xf>
    <xf numFmtId="3" fontId="11" fillId="0" borderId="46" xfId="0" applyNumberFormat="1" applyFont="1" applyBorder="1" applyAlignment="1">
      <alignment vertical="top"/>
    </xf>
    <xf numFmtId="49" fontId="12" fillId="0" borderId="9" xfId="0" applyNumberFormat="1" applyFont="1" applyBorder="1" applyAlignment="1">
      <alignment horizontal="left"/>
    </xf>
    <xf numFmtId="3" fontId="26" fillId="0" borderId="46" xfId="0" applyNumberFormat="1" applyFont="1" applyFill="1" applyBorder="1" applyAlignment="1">
      <alignment horizontal="center" vertical="top"/>
    </xf>
    <xf numFmtId="1" fontId="26" fillId="0" borderId="46" xfId="0" applyNumberFormat="1" applyFont="1" applyFill="1" applyBorder="1" applyAlignment="1">
      <alignment horizontal="right" vertical="top"/>
    </xf>
    <xf numFmtId="3" fontId="26" fillId="0" borderId="46" xfId="0" applyNumberFormat="1" applyFont="1" applyFill="1" applyBorder="1" applyAlignment="1">
      <alignment vertical="top"/>
    </xf>
    <xf numFmtId="3" fontId="26" fillId="0" borderId="46" xfId="0" applyNumberFormat="1" applyFont="1" applyBorder="1" applyAlignment="1">
      <alignment horizontal="center" vertical="top"/>
    </xf>
    <xf numFmtId="1" fontId="26" fillId="0" borderId="46" xfId="0" applyNumberFormat="1" applyFont="1" applyBorder="1" applyAlignment="1">
      <alignment horizontal="right" vertical="top"/>
    </xf>
    <xf numFmtId="3" fontId="26" fillId="0" borderId="46" xfId="0" applyNumberFormat="1" applyFont="1" applyBorder="1" applyAlignment="1">
      <alignment vertical="top"/>
    </xf>
    <xf numFmtId="49" fontId="11" fillId="0" borderId="46" xfId="0" applyNumberFormat="1" applyFont="1" applyFill="1" applyBorder="1" applyAlignment="1">
      <alignment vertical="top"/>
    </xf>
    <xf numFmtId="49" fontId="11" fillId="0" borderId="46" xfId="0" applyNumberFormat="1" applyFont="1" applyBorder="1" applyAlignment="1">
      <alignment vertical="top"/>
    </xf>
    <xf numFmtId="49" fontId="11" fillId="0" borderId="0" xfId="4" applyNumberFormat="1" applyFont="1" applyAlignment="1">
      <alignment vertical="top"/>
    </xf>
    <xf numFmtId="49" fontId="11" fillId="0" borderId="0" xfId="0" applyNumberFormat="1" applyFont="1" applyFill="1" applyBorder="1" applyAlignment="1">
      <alignment vertical="top"/>
    </xf>
    <xf numFmtId="0" fontId="11" fillId="0" borderId="48" xfId="0" applyNumberFormat="1" applyFont="1" applyBorder="1" applyAlignment="1">
      <alignment horizontal="left"/>
    </xf>
    <xf numFmtId="0" fontId="11" fillId="0" borderId="49" xfId="0" applyNumberFormat="1" applyFont="1" applyBorder="1"/>
    <xf numFmtId="0" fontId="11" fillId="0" borderId="0" xfId="0" applyFont="1"/>
    <xf numFmtId="0" fontId="35" fillId="0" borderId="50" xfId="4" applyFont="1" applyBorder="1"/>
    <xf numFmtId="0" fontId="11" fillId="0" borderId="50" xfId="4" applyFont="1" applyBorder="1"/>
    <xf numFmtId="0" fontId="11" fillId="0" borderId="50" xfId="4" applyFont="1" applyBorder="1" applyAlignment="1">
      <alignment horizontal="right"/>
    </xf>
    <xf numFmtId="3" fontId="11" fillId="0" borderId="0" xfId="0" applyNumberFormat="1" applyFont="1" applyBorder="1" applyAlignment="1">
      <alignment vertical="top"/>
    </xf>
    <xf numFmtId="0" fontId="11" fillId="0" borderId="51" xfId="4" applyFont="1" applyBorder="1" applyAlignment="1">
      <alignment vertical="top"/>
    </xf>
    <xf numFmtId="0" fontId="11" fillId="0" borderId="52" xfId="4" applyFont="1" applyBorder="1" applyAlignment="1">
      <alignment vertical="top"/>
    </xf>
    <xf numFmtId="0" fontId="11" fillId="0" borderId="53" xfId="4" applyFont="1" applyFill="1" applyBorder="1" applyAlignment="1">
      <alignment horizontal="center" vertical="top"/>
    </xf>
    <xf numFmtId="49" fontId="11" fillId="0" borderId="53" xfId="4" applyNumberFormat="1" applyFont="1" applyFill="1" applyBorder="1" applyAlignment="1">
      <alignment vertical="top"/>
    </xf>
    <xf numFmtId="0" fontId="11" fillId="0" borderId="32" xfId="4" applyFont="1" applyFill="1" applyBorder="1" applyAlignment="1">
      <alignment horizontal="center" vertical="top"/>
    </xf>
    <xf numFmtId="0" fontId="11" fillId="0" borderId="14" xfId="4" applyFont="1" applyFill="1" applyBorder="1" applyAlignment="1">
      <alignment horizontal="center" vertical="top"/>
    </xf>
    <xf numFmtId="49" fontId="11" fillId="0" borderId="14" xfId="4" applyNumberFormat="1" applyFont="1" applyFill="1" applyBorder="1" applyAlignment="1">
      <alignment vertical="top"/>
    </xf>
    <xf numFmtId="0" fontId="33" fillId="0" borderId="0" xfId="0" applyFont="1" applyBorder="1" applyAlignment="1">
      <alignment vertical="top"/>
    </xf>
    <xf numFmtId="0" fontId="33" fillId="0" borderId="0" xfId="0" applyFont="1" applyAlignment="1">
      <alignment vertical="top"/>
    </xf>
    <xf numFmtId="0" fontId="27" fillId="0" borderId="0" xfId="0" applyFont="1" applyBorder="1" applyAlignment="1">
      <alignment vertical="top"/>
    </xf>
    <xf numFmtId="0" fontId="27" fillId="0" borderId="0" xfId="0" applyFont="1" applyAlignment="1">
      <alignment vertical="top"/>
    </xf>
    <xf numFmtId="49" fontId="22" fillId="0" borderId="0" xfId="0" applyNumberFormat="1" applyFont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Alignment="1">
      <alignment vertical="top"/>
    </xf>
    <xf numFmtId="3" fontId="24" fillId="0" borderId="0" xfId="0" applyNumberFormat="1" applyFont="1" applyBorder="1" applyAlignment="1">
      <alignment vertical="top"/>
    </xf>
    <xf numFmtId="49" fontId="2" fillId="0" borderId="46" xfId="0" applyNumberFormat="1" applyFont="1" applyBorder="1" applyAlignment="1">
      <alignment horizontal="left" vertical="top" wrapText="1"/>
    </xf>
    <xf numFmtId="3" fontId="2" fillId="0" borderId="46" xfId="0" applyNumberFormat="1" applyFont="1" applyBorder="1" applyAlignment="1">
      <alignment vertical="top"/>
    </xf>
    <xf numFmtId="1" fontId="2" fillId="0" borderId="46" xfId="0" applyNumberFormat="1" applyFont="1" applyBorder="1" applyAlignment="1">
      <alignment horizontal="right" vertical="top"/>
    </xf>
    <xf numFmtId="1" fontId="2" fillId="0" borderId="46" xfId="0" applyNumberFormat="1" applyFont="1" applyBorder="1" applyAlignment="1">
      <alignment vertical="top"/>
    </xf>
    <xf numFmtId="49" fontId="0" fillId="0" borderId="46" xfId="0" applyNumberFormat="1" applyFill="1" applyBorder="1" applyAlignment="1">
      <alignment vertical="top" wrapText="1"/>
    </xf>
    <xf numFmtId="49" fontId="25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right" vertical="top"/>
    </xf>
    <xf numFmtId="1" fontId="2" fillId="0" borderId="0" xfId="0" applyNumberFormat="1" applyFont="1" applyBorder="1" applyAlignment="1">
      <alignment vertical="top"/>
    </xf>
    <xf numFmtId="3" fontId="9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49" fontId="2" fillId="0" borderId="46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Border="1" applyAlignment="1">
      <alignment vertical="top"/>
    </xf>
    <xf numFmtId="49" fontId="22" fillId="0" borderId="0" xfId="0" applyNumberFormat="1" applyFont="1" applyBorder="1" applyAlignment="1">
      <alignment horizontal="left" vertical="top" wrapText="1"/>
    </xf>
    <xf numFmtId="0" fontId="14" fillId="0" borderId="0" xfId="4" applyFont="1" applyAlignment="1">
      <alignment horizontal="centerContinuous" vertical="top"/>
    </xf>
    <xf numFmtId="1" fontId="14" fillId="0" borderId="0" xfId="4" applyNumberFormat="1" applyFont="1" applyAlignment="1">
      <alignment vertical="top"/>
    </xf>
    <xf numFmtId="0" fontId="14" fillId="0" borderId="0" xfId="4" applyFont="1" applyAlignment="1">
      <alignment horizontal="right" vertical="top"/>
    </xf>
    <xf numFmtId="0" fontId="11" fillId="0" borderId="48" xfId="4" applyFont="1" applyBorder="1" applyAlignment="1">
      <alignment horizontal="left" vertical="top"/>
    </xf>
    <xf numFmtId="0" fontId="11" fillId="0" borderId="49" xfId="4" applyFont="1" applyBorder="1" applyAlignment="1">
      <alignment horizontal="left" vertical="top"/>
    </xf>
    <xf numFmtId="3" fontId="20" fillId="0" borderId="0" xfId="0" applyNumberFormat="1" applyFont="1" applyBorder="1" applyAlignment="1">
      <alignment horizontal="right" vertical="top"/>
    </xf>
    <xf numFmtId="1" fontId="20" fillId="0" borderId="0" xfId="0" applyNumberFormat="1" applyFont="1" applyBorder="1" applyAlignment="1">
      <alignment vertical="top"/>
    </xf>
    <xf numFmtId="3" fontId="7" fillId="0" borderId="0" xfId="0" applyNumberFormat="1" applyFont="1" applyBorder="1" applyAlignment="1">
      <alignment vertical="top"/>
    </xf>
    <xf numFmtId="3" fontId="20" fillId="0" borderId="0" xfId="0" applyNumberFormat="1" applyFont="1" applyAlignment="1">
      <alignment vertical="top"/>
    </xf>
    <xf numFmtId="1" fontId="11" fillId="0" borderId="32" xfId="4" applyNumberFormat="1" applyFont="1" applyFill="1" applyBorder="1" applyAlignment="1">
      <alignment vertical="top"/>
    </xf>
    <xf numFmtId="0" fontId="9" fillId="0" borderId="32" xfId="4" applyFont="1" applyFill="1" applyBorder="1" applyAlignment="1">
      <alignment horizontal="center" vertical="top"/>
    </xf>
    <xf numFmtId="0" fontId="9" fillId="0" borderId="53" xfId="4" applyFont="1" applyFill="1" applyBorder="1" applyAlignment="1">
      <alignment horizontal="center" vertical="top"/>
    </xf>
    <xf numFmtId="1" fontId="11" fillId="0" borderId="14" xfId="4" applyNumberFormat="1" applyFont="1" applyFill="1" applyBorder="1" applyAlignment="1">
      <alignment vertical="top"/>
    </xf>
    <xf numFmtId="0" fontId="9" fillId="0" borderId="14" xfId="4" applyFont="1" applyFill="1" applyBorder="1" applyAlignment="1">
      <alignment horizontal="center" vertical="top"/>
    </xf>
    <xf numFmtId="49" fontId="2" fillId="0" borderId="46" xfId="0" applyNumberFormat="1" applyFont="1" applyFill="1" applyBorder="1" applyAlignment="1">
      <alignment vertical="top" wrapText="1"/>
    </xf>
    <xf numFmtId="3" fontId="4" fillId="0" borderId="46" xfId="0" applyNumberFormat="1" applyFont="1" applyFill="1" applyBorder="1" applyAlignment="1">
      <alignment vertical="top"/>
    </xf>
    <xf numFmtId="49" fontId="26" fillId="0" borderId="46" xfId="0" applyNumberFormat="1" applyFont="1" applyBorder="1" applyAlignment="1">
      <alignment horizontal="right" vertical="top"/>
    </xf>
    <xf numFmtId="49" fontId="26" fillId="0" borderId="46" xfId="0" applyNumberFormat="1" applyFont="1" applyFill="1" applyBorder="1" applyAlignment="1">
      <alignment vertical="top"/>
    </xf>
    <xf numFmtId="49" fontId="22" fillId="0" borderId="0" xfId="0" applyNumberFormat="1" applyFont="1" applyFill="1" applyBorder="1" applyAlignment="1">
      <alignment horizontal="center" vertical="top"/>
    </xf>
    <xf numFmtId="1" fontId="22" fillId="0" borderId="0" xfId="0" applyNumberFormat="1" applyFont="1" applyFill="1" applyBorder="1" applyAlignment="1">
      <alignment vertical="top"/>
    </xf>
    <xf numFmtId="3" fontId="22" fillId="0" borderId="0" xfId="0" applyNumberFormat="1" applyFont="1" applyFill="1" applyBorder="1" applyAlignment="1">
      <alignment vertical="top"/>
    </xf>
    <xf numFmtId="49" fontId="11" fillId="0" borderId="0" xfId="0" applyNumberFormat="1" applyFont="1" applyBorder="1" applyAlignment="1">
      <alignment horizontal="center" vertical="top"/>
    </xf>
    <xf numFmtId="1" fontId="11" fillId="0" borderId="0" xfId="0" applyNumberFormat="1" applyFont="1" applyBorder="1" applyAlignment="1">
      <alignment vertical="top"/>
    </xf>
    <xf numFmtId="3" fontId="11" fillId="0" borderId="0" xfId="1" applyNumberFormat="1" applyFont="1" applyBorder="1" applyAlignment="1">
      <alignment vertical="top"/>
    </xf>
    <xf numFmtId="3" fontId="11" fillId="0" borderId="0" xfId="0" applyNumberFormat="1" applyFont="1" applyFill="1" applyBorder="1" applyAlignment="1">
      <alignment vertical="top"/>
    </xf>
    <xf numFmtId="3" fontId="21" fillId="0" borderId="0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horizontal="right" vertical="top"/>
    </xf>
    <xf numFmtId="1" fontId="20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3" fontId="0" fillId="0" borderId="46" xfId="0" applyNumberFormat="1" applyFont="1" applyBorder="1" applyAlignment="1">
      <alignment vertical="top"/>
    </xf>
    <xf numFmtId="49" fontId="11" fillId="0" borderId="46" xfId="0" applyNumberFormat="1" applyFont="1" applyFill="1" applyBorder="1" applyAlignment="1">
      <alignment vertical="top" wrapText="1"/>
    </xf>
    <xf numFmtId="49" fontId="25" fillId="0" borderId="46" xfId="0" applyNumberFormat="1" applyFont="1" applyFill="1" applyBorder="1" applyAlignment="1">
      <alignment horizontal="left" vertical="top" wrapText="1"/>
    </xf>
    <xf numFmtId="3" fontId="25" fillId="0" borderId="46" xfId="0" applyNumberFormat="1" applyFont="1" applyFill="1" applyBorder="1" applyAlignment="1">
      <alignment vertical="top"/>
    </xf>
    <xf numFmtId="3" fontId="11" fillId="0" borderId="0" xfId="4" applyNumberFormat="1" applyFont="1" applyBorder="1" applyAlignment="1">
      <alignment vertical="top"/>
    </xf>
    <xf numFmtId="3" fontId="20" fillId="0" borderId="0" xfId="0" applyNumberFormat="1" applyFont="1" applyBorder="1" applyAlignment="1">
      <alignment vertical="top"/>
    </xf>
    <xf numFmtId="3" fontId="16" fillId="0" borderId="0" xfId="0" applyNumberFormat="1" applyFont="1" applyBorder="1" applyAlignment="1">
      <alignment vertical="top"/>
    </xf>
    <xf numFmtId="3" fontId="22" fillId="0" borderId="0" xfId="0" applyNumberFormat="1" applyFont="1" applyBorder="1" applyAlignment="1">
      <alignment vertical="top"/>
    </xf>
    <xf numFmtId="3" fontId="33" fillId="0" borderId="0" xfId="0" applyNumberFormat="1" applyFont="1" applyBorder="1" applyAlignment="1">
      <alignment vertical="top"/>
    </xf>
    <xf numFmtId="3" fontId="30" fillId="0" borderId="0" xfId="0" applyNumberFormat="1" applyFont="1" applyBorder="1" applyAlignment="1">
      <alignment vertical="top"/>
    </xf>
    <xf numFmtId="3" fontId="31" fillId="0" borderId="0" xfId="0" applyNumberFormat="1" applyFont="1" applyBorder="1" applyAlignment="1">
      <alignment vertical="top"/>
    </xf>
    <xf numFmtId="3" fontId="27" fillId="0" borderId="0" xfId="0" applyNumberFormat="1" applyFont="1" applyBorder="1" applyAlignment="1">
      <alignment vertical="top"/>
    </xf>
    <xf numFmtId="49" fontId="22" fillId="0" borderId="46" xfId="0" applyNumberFormat="1" applyFont="1" applyBorder="1" applyAlignment="1">
      <alignment horizontal="center" vertical="top"/>
    </xf>
    <xf numFmtId="3" fontId="21" fillId="0" borderId="46" xfId="0" applyNumberFormat="1" applyFont="1" applyBorder="1" applyAlignment="1">
      <alignment vertical="top"/>
    </xf>
    <xf numFmtId="1" fontId="0" fillId="0" borderId="46" xfId="0" applyNumberFormat="1" applyFont="1" applyFill="1" applyBorder="1" applyAlignment="1">
      <alignment horizontal="right" vertical="top"/>
    </xf>
    <xf numFmtId="3" fontId="22" fillId="0" borderId="46" xfId="0" applyNumberFormat="1" applyFont="1" applyFill="1" applyBorder="1" applyAlignment="1">
      <alignment vertical="top"/>
    </xf>
    <xf numFmtId="49" fontId="22" fillId="0" borderId="46" xfId="0" applyNumberFormat="1" applyFont="1" applyFill="1" applyBorder="1" applyAlignment="1">
      <alignment vertical="top" wrapText="1"/>
    </xf>
    <xf numFmtId="0" fontId="0" fillId="0" borderId="46" xfId="0" applyFont="1" applyFill="1" applyBorder="1" applyAlignment="1">
      <alignment horizontal="center" vertical="top"/>
    </xf>
    <xf numFmtId="0" fontId="38" fillId="0" borderId="46" xfId="0" applyFont="1" applyFill="1" applyBorder="1" applyAlignment="1">
      <alignment horizontal="left" vertical="top"/>
    </xf>
    <xf numFmtId="49" fontId="22" fillId="0" borderId="46" xfId="0" applyNumberFormat="1" applyFont="1" applyFill="1" applyBorder="1" applyAlignment="1">
      <alignment horizontal="center" vertical="top"/>
    </xf>
    <xf numFmtId="3" fontId="21" fillId="0" borderId="46" xfId="0" applyNumberFormat="1" applyFont="1" applyFill="1" applyBorder="1" applyAlignment="1">
      <alignment vertical="top"/>
    </xf>
    <xf numFmtId="3" fontId="26" fillId="2" borderId="46" xfId="3" applyNumberFormat="1" applyFont="1" applyFill="1" applyBorder="1" applyAlignment="1">
      <alignment horizontal="center" vertical="top"/>
    </xf>
    <xf numFmtId="3" fontId="39" fillId="2" borderId="46" xfId="3" applyNumberFormat="1" applyFont="1" applyFill="1" applyBorder="1" applyAlignment="1">
      <alignment horizontal="center" vertical="top"/>
    </xf>
    <xf numFmtId="3" fontId="39" fillId="2" borderId="46" xfId="3" applyNumberFormat="1" applyFont="1" applyFill="1" applyBorder="1" applyAlignment="1">
      <alignment horizontal="right" vertical="top"/>
    </xf>
    <xf numFmtId="3" fontId="39" fillId="2" borderId="46" xfId="3" applyNumberFormat="1" applyFont="1" applyFill="1" applyBorder="1" applyAlignment="1">
      <alignment vertical="top"/>
    </xf>
    <xf numFmtId="0" fontId="2" fillId="0" borderId="46" xfId="0" applyFont="1" applyBorder="1" applyAlignment="1">
      <alignment horizontal="right" vertical="top"/>
    </xf>
    <xf numFmtId="3" fontId="22" fillId="0" borderId="46" xfId="0" applyNumberFormat="1" applyFont="1" applyBorder="1" applyAlignment="1">
      <alignment horizontal="right" vertical="top"/>
    </xf>
    <xf numFmtId="3" fontId="26" fillId="0" borderId="46" xfId="3" applyNumberFormat="1" applyFont="1" applyBorder="1" applyAlignment="1">
      <alignment vertical="top"/>
    </xf>
    <xf numFmtId="3" fontId="39" fillId="0" borderId="46" xfId="3" applyNumberFormat="1" applyFont="1" applyBorder="1" applyAlignment="1">
      <alignment horizontal="center" vertical="top"/>
    </xf>
    <xf numFmtId="3" fontId="39" fillId="0" borderId="46" xfId="3" applyNumberFormat="1" applyFont="1" applyBorder="1" applyAlignment="1">
      <alignment horizontal="right" vertical="top"/>
    </xf>
    <xf numFmtId="3" fontId="39" fillId="0" borderId="46" xfId="3" applyNumberFormat="1" applyFont="1" applyBorder="1" applyAlignment="1">
      <alignment vertical="top"/>
    </xf>
    <xf numFmtId="0" fontId="0" fillId="0" borderId="46" xfId="0" applyFont="1" applyBorder="1" applyAlignment="1">
      <alignment horizontal="center" vertical="top"/>
    </xf>
    <xf numFmtId="49" fontId="2" fillId="0" borderId="46" xfId="0" applyNumberFormat="1" applyFont="1" applyFill="1" applyBorder="1" applyAlignment="1">
      <alignment horizontal="center" vertical="top"/>
    </xf>
    <xf numFmtId="3" fontId="26" fillId="2" borderId="46" xfId="3" applyNumberFormat="1" applyFont="1" applyFill="1" applyBorder="1" applyAlignment="1">
      <alignment vertical="top"/>
    </xf>
    <xf numFmtId="3" fontId="26" fillId="0" borderId="46" xfId="3" applyNumberFormat="1" applyFont="1" applyBorder="1" applyAlignment="1">
      <alignment horizontal="right" vertical="top"/>
    </xf>
    <xf numFmtId="3" fontId="26" fillId="0" borderId="46" xfId="3" applyNumberFormat="1" applyFont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3" fontId="9" fillId="0" borderId="46" xfId="0" applyNumberFormat="1" applyFont="1" applyFill="1" applyBorder="1" applyAlignment="1">
      <alignment vertical="top"/>
    </xf>
    <xf numFmtId="49" fontId="7" fillId="3" borderId="25" xfId="0" applyNumberFormat="1" applyFont="1" applyFill="1" applyBorder="1"/>
    <xf numFmtId="0" fontId="7" fillId="3" borderId="26" xfId="0" applyFont="1" applyFill="1" applyBorder="1"/>
    <xf numFmtId="0" fontId="7" fillId="3" borderId="27" xfId="0" applyFont="1" applyFill="1" applyBorder="1"/>
    <xf numFmtId="0" fontId="7" fillId="3" borderId="41" xfId="0" applyFont="1" applyFill="1" applyBorder="1"/>
    <xf numFmtId="0" fontId="7" fillId="3" borderId="42" xfId="0" applyFont="1" applyFill="1" applyBorder="1"/>
    <xf numFmtId="0" fontId="7" fillId="3" borderId="43" xfId="0" applyFont="1" applyFill="1" applyBorder="1"/>
    <xf numFmtId="0" fontId="7" fillId="3" borderId="25" xfId="0" applyFont="1" applyFill="1" applyBorder="1"/>
    <xf numFmtId="3" fontId="7" fillId="3" borderId="27" xfId="0" applyNumberFormat="1" applyFont="1" applyFill="1" applyBorder="1"/>
    <xf numFmtId="3" fontId="7" fillId="3" borderId="41" xfId="0" applyNumberFormat="1" applyFont="1" applyFill="1" applyBorder="1"/>
    <xf numFmtId="3" fontId="7" fillId="3" borderId="42" xfId="0" applyNumberFormat="1" applyFont="1" applyFill="1" applyBorder="1"/>
    <xf numFmtId="3" fontId="7" fillId="3" borderId="43" xfId="0" applyNumberFormat="1" applyFont="1" applyFill="1" applyBorder="1"/>
    <xf numFmtId="49" fontId="0" fillId="3" borderId="10" xfId="0" applyNumberFormat="1" applyFill="1" applyBorder="1"/>
    <xf numFmtId="0" fontId="36" fillId="3" borderId="0" xfId="0" applyFont="1" applyFill="1" applyBorder="1"/>
    <xf numFmtId="0" fontId="27" fillId="3" borderId="0" xfId="0" applyFont="1" applyFill="1" applyBorder="1"/>
    <xf numFmtId="0" fontId="21" fillId="3" borderId="0" xfId="0" applyFont="1" applyFill="1" applyBorder="1"/>
    <xf numFmtId="49" fontId="5" fillId="3" borderId="9" xfId="0" applyNumberFormat="1" applyFont="1" applyFill="1" applyBorder="1"/>
    <xf numFmtId="0" fontId="37" fillId="3" borderId="0" xfId="0" applyFont="1" applyFill="1" applyBorder="1"/>
    <xf numFmtId="49" fontId="21" fillId="3" borderId="21" xfId="0" applyNumberFormat="1" applyFont="1" applyFill="1" applyBorder="1" applyAlignment="1">
      <alignment horizontal="left"/>
    </xf>
    <xf numFmtId="0" fontId="8" fillId="3" borderId="37" xfId="0" applyFont="1" applyFill="1" applyBorder="1"/>
    <xf numFmtId="0" fontId="8" fillId="3" borderId="39" xfId="0" applyFont="1" applyFill="1" applyBorder="1"/>
    <xf numFmtId="166" fontId="8" fillId="3" borderId="37" xfId="0" applyNumberFormat="1" applyFont="1" applyFill="1" applyBorder="1"/>
    <xf numFmtId="0" fontId="8" fillId="3" borderId="40" xfId="0" applyFont="1" applyFill="1" applyBorder="1"/>
    <xf numFmtId="49" fontId="25" fillId="3" borderId="46" xfId="0" applyNumberFormat="1" applyFont="1" applyFill="1" applyBorder="1" applyAlignment="1">
      <alignment horizontal="left" vertical="top"/>
    </xf>
    <xf numFmtId="49" fontId="11" fillId="3" borderId="46" xfId="0" applyNumberFormat="1" applyFont="1" applyFill="1" applyBorder="1" applyAlignment="1">
      <alignment horizontal="center" vertical="top"/>
    </xf>
    <xf numFmtId="3" fontId="11" fillId="3" borderId="46" xfId="0" applyNumberFormat="1" applyFont="1" applyFill="1" applyBorder="1" applyAlignment="1">
      <alignment vertical="top"/>
    </xf>
    <xf numFmtId="49" fontId="25" fillId="3" borderId="46" xfId="0" applyNumberFormat="1" applyFont="1" applyFill="1" applyBorder="1" applyAlignment="1">
      <alignment horizontal="left" vertical="top" wrapText="1"/>
    </xf>
    <xf numFmtId="3" fontId="25" fillId="3" borderId="46" xfId="0" applyNumberFormat="1" applyFont="1" applyFill="1" applyBorder="1" applyAlignment="1">
      <alignment vertical="top"/>
    </xf>
    <xf numFmtId="3" fontId="4" fillId="3" borderId="46" xfId="0" applyNumberFormat="1" applyFont="1" applyFill="1" applyBorder="1" applyAlignment="1">
      <alignment vertical="top"/>
    </xf>
    <xf numFmtId="49" fontId="28" fillId="3" borderId="46" xfId="0" applyNumberFormat="1" applyFont="1" applyFill="1" applyBorder="1" applyAlignment="1">
      <alignment horizontal="left" vertical="top"/>
    </xf>
    <xf numFmtId="0" fontId="4" fillId="3" borderId="46" xfId="0" applyFont="1" applyFill="1" applyBorder="1" applyAlignment="1">
      <alignment vertical="top"/>
    </xf>
    <xf numFmtId="3" fontId="26" fillId="3" borderId="46" xfId="0" applyNumberFormat="1" applyFont="1" applyFill="1" applyBorder="1" applyAlignment="1">
      <alignment horizontal="center" vertical="top"/>
    </xf>
    <xf numFmtId="1" fontId="26" fillId="3" borderId="46" xfId="0" applyNumberFormat="1" applyFont="1" applyFill="1" applyBorder="1" applyAlignment="1">
      <alignment horizontal="right" vertical="top"/>
    </xf>
    <xf numFmtId="3" fontId="26" fillId="3" borderId="46" xfId="0" applyNumberFormat="1" applyFont="1" applyFill="1" applyBorder="1" applyAlignment="1">
      <alignment vertical="top"/>
    </xf>
    <xf numFmtId="49" fontId="28" fillId="3" borderId="46" xfId="0" applyNumberFormat="1" applyFont="1" applyFill="1" applyBorder="1" applyAlignment="1">
      <alignment vertical="top"/>
    </xf>
    <xf numFmtId="49" fontId="26" fillId="3" borderId="46" xfId="0" applyNumberFormat="1" applyFont="1" applyFill="1" applyBorder="1" applyAlignment="1">
      <alignment horizontal="right" vertical="top"/>
    </xf>
    <xf numFmtId="49" fontId="25" fillId="3" borderId="46" xfId="0" applyNumberFormat="1" applyFont="1" applyFill="1" applyBorder="1" applyAlignment="1">
      <alignment vertical="top"/>
    </xf>
    <xf numFmtId="49" fontId="4" fillId="3" borderId="0" xfId="0" applyNumberFormat="1" applyFont="1" applyFill="1" applyBorder="1" applyAlignment="1">
      <alignment horizontal="left" vertical="top"/>
    </xf>
    <xf numFmtId="49" fontId="25" fillId="3" borderId="0" xfId="0" applyNumberFormat="1" applyFont="1" applyFill="1" applyBorder="1" applyAlignment="1">
      <alignment horizontal="left" vertical="top"/>
    </xf>
    <xf numFmtId="49" fontId="11" fillId="3" borderId="0" xfId="0" applyNumberFormat="1" applyFont="1" applyFill="1" applyBorder="1" applyAlignment="1">
      <alignment horizontal="center" vertical="top"/>
    </xf>
    <xf numFmtId="1" fontId="11" fillId="3" borderId="0" xfId="0" applyNumberFormat="1" applyFont="1" applyFill="1" applyBorder="1" applyAlignment="1">
      <alignment vertical="top"/>
    </xf>
    <xf numFmtId="3" fontId="11" fillId="3" borderId="0" xfId="0" applyNumberFormat="1" applyFont="1" applyFill="1" applyBorder="1" applyAlignment="1">
      <alignment vertical="top"/>
    </xf>
    <xf numFmtId="3" fontId="25" fillId="3" borderId="0" xfId="0" applyNumberFormat="1" applyFont="1" applyFill="1" applyBorder="1" applyAlignment="1">
      <alignment vertical="top"/>
    </xf>
    <xf numFmtId="49" fontId="0" fillId="0" borderId="46" xfId="0" applyNumberFormat="1" applyFont="1" applyFill="1" applyBorder="1" applyAlignment="1">
      <alignment vertical="top" wrapText="1"/>
    </xf>
    <xf numFmtId="0" fontId="0" fillId="0" borderId="0" xfId="0" applyAlignment="1">
      <alignment horizontal="left" wrapText="1"/>
    </xf>
    <xf numFmtId="0" fontId="23" fillId="0" borderId="18" xfId="0" applyFont="1" applyBorder="1" applyAlignment="1">
      <alignment horizontal="left"/>
    </xf>
    <xf numFmtId="0" fontId="23" fillId="0" borderId="32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7" fillId="0" borderId="5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51" xfId="4" applyFont="1" applyBorder="1" applyAlignment="1">
      <alignment horizontal="center"/>
    </xf>
    <xf numFmtId="0" fontId="11" fillId="0" borderId="55" xfId="4" applyFont="1" applyBorder="1" applyAlignment="1">
      <alignment horizontal="center"/>
    </xf>
    <xf numFmtId="0" fontId="11" fillId="0" borderId="52" xfId="4" applyFont="1" applyBorder="1" applyAlignment="1">
      <alignment horizontal="center"/>
    </xf>
    <xf numFmtId="0" fontId="11" fillId="0" borderId="56" xfId="4" applyFont="1" applyBorder="1" applyAlignment="1">
      <alignment horizontal="center"/>
    </xf>
    <xf numFmtId="0" fontId="11" fillId="0" borderId="57" xfId="4" applyFont="1" applyBorder="1" applyAlignment="1">
      <alignment horizontal="left"/>
    </xf>
    <xf numFmtId="0" fontId="11" fillId="0" borderId="50" xfId="4" applyFont="1" applyBorder="1" applyAlignment="1">
      <alignment horizontal="left"/>
    </xf>
    <xf numFmtId="0" fontId="11" fillId="0" borderId="58" xfId="4" applyFont="1" applyBorder="1" applyAlignment="1">
      <alignment horizontal="left"/>
    </xf>
    <xf numFmtId="0" fontId="19" fillId="0" borderId="47" xfId="4" applyFont="1" applyBorder="1" applyAlignment="1">
      <alignment horizontal="left" vertical="center" wrapText="1"/>
    </xf>
    <xf numFmtId="0" fontId="19" fillId="0" borderId="48" xfId="0" applyFont="1" applyBorder="1" applyAlignment="1">
      <alignment horizontal="left" vertical="center" wrapText="1"/>
    </xf>
    <xf numFmtId="0" fontId="19" fillId="0" borderId="55" xfId="0" applyFont="1" applyBorder="1" applyAlignment="1">
      <alignment horizontal="left" vertical="center" wrapText="1"/>
    </xf>
    <xf numFmtId="0" fontId="11" fillId="0" borderId="50" xfId="4" applyFont="1" applyBorder="1" applyAlignment="1">
      <alignment vertical="top"/>
    </xf>
    <xf numFmtId="0" fontId="11" fillId="0" borderId="50" xfId="0" applyFont="1" applyBorder="1" applyAlignment="1">
      <alignment vertical="top"/>
    </xf>
    <xf numFmtId="0" fontId="11" fillId="0" borderId="56" xfId="0" applyFont="1" applyBorder="1" applyAlignment="1">
      <alignment vertical="top"/>
    </xf>
    <xf numFmtId="0" fontId="13" fillId="0" borderId="0" xfId="4" applyFont="1" applyAlignment="1">
      <alignment horizontal="center" vertical="top"/>
    </xf>
    <xf numFmtId="0" fontId="11" fillId="0" borderId="57" xfId="4" applyFont="1" applyBorder="1" applyAlignment="1">
      <alignment horizontal="left" vertical="top" shrinkToFit="1"/>
    </xf>
    <xf numFmtId="0" fontId="11" fillId="0" borderId="58" xfId="0" applyFont="1" applyBorder="1" applyAlignment="1">
      <alignment horizontal="left" vertical="top"/>
    </xf>
    <xf numFmtId="0" fontId="11" fillId="0" borderId="48" xfId="4" applyFont="1" applyBorder="1" applyAlignment="1">
      <alignment vertical="top" wrapText="1"/>
    </xf>
    <xf numFmtId="0" fontId="11" fillId="0" borderId="48" xfId="0" applyFont="1" applyBorder="1" applyAlignment="1">
      <alignment vertical="top" wrapText="1"/>
    </xf>
    <xf numFmtId="0" fontId="11" fillId="0" borderId="55" xfId="0" applyFont="1" applyBorder="1" applyAlignment="1">
      <alignment vertical="top" wrapText="1"/>
    </xf>
    <xf numFmtId="49" fontId="26" fillId="0" borderId="0" xfId="0" applyNumberFormat="1" applyFont="1"/>
    <xf numFmtId="49" fontId="7" fillId="0" borderId="46" xfId="0" applyNumberFormat="1" applyFont="1" applyBorder="1" applyAlignment="1">
      <alignment horizontal="left" vertical="top"/>
    </xf>
    <xf numFmtId="0" fontId="4" fillId="0" borderId="46" xfId="0" applyFont="1" applyBorder="1" applyAlignment="1">
      <alignment vertical="top"/>
    </xf>
    <xf numFmtId="49" fontId="2" fillId="0" borderId="46" xfId="0" applyNumberFormat="1" applyFont="1" applyBorder="1" applyAlignment="1">
      <alignment vertical="top"/>
    </xf>
    <xf numFmtId="0" fontId="26" fillId="0" borderId="46" xfId="0" applyFont="1" applyBorder="1" applyAlignment="1">
      <alignment vertical="top" wrapText="1"/>
    </xf>
    <xf numFmtId="49" fontId="2" fillId="0" borderId="46" xfId="0" applyNumberFormat="1" applyFont="1" applyBorder="1" applyAlignment="1">
      <alignment horizontal="center" vertical="top"/>
    </xf>
    <xf numFmtId="49" fontId="0" fillId="0" borderId="46" xfId="0" applyNumberFormat="1" applyBorder="1" applyAlignment="1">
      <alignment horizontal="left" vertical="top"/>
    </xf>
    <xf numFmtId="0" fontId="17" fillId="0" borderId="46" xfId="0" applyFont="1" applyBorder="1" applyAlignment="1">
      <alignment vertical="top" wrapText="1"/>
    </xf>
    <xf numFmtId="0" fontId="2" fillId="0" borderId="46" xfId="0" applyFont="1" applyBorder="1" applyAlignment="1">
      <alignment horizontal="center" vertical="top"/>
    </xf>
    <xf numFmtId="1" fontId="2" fillId="3" borderId="46" xfId="0" applyNumberFormat="1" applyFont="1" applyFill="1" applyBorder="1" applyAlignment="1">
      <alignment horizontal="right" vertical="top"/>
    </xf>
    <xf numFmtId="49" fontId="2" fillId="3" borderId="46" xfId="0" applyNumberFormat="1" applyFont="1" applyFill="1" applyBorder="1" applyAlignment="1">
      <alignment vertical="top"/>
    </xf>
    <xf numFmtId="3" fontId="21" fillId="3" borderId="46" xfId="0" applyNumberFormat="1" applyFont="1" applyFill="1" applyBorder="1" applyAlignment="1">
      <alignment vertical="top"/>
    </xf>
    <xf numFmtId="49" fontId="7" fillId="3" borderId="46" xfId="0" applyNumberFormat="1" applyFont="1" applyFill="1" applyBorder="1" applyAlignment="1">
      <alignment horizontal="left" vertical="top"/>
    </xf>
    <xf numFmtId="0" fontId="7" fillId="3" borderId="46" xfId="0" applyFont="1" applyFill="1" applyBorder="1" applyAlignment="1">
      <alignment vertical="top"/>
    </xf>
    <xf numFmtId="0" fontId="2" fillId="3" borderId="46" xfId="0" applyFont="1" applyFill="1" applyBorder="1" applyAlignment="1">
      <alignment horizontal="center" vertical="top"/>
    </xf>
    <xf numFmtId="0" fontId="2" fillId="3" borderId="46" xfId="0" applyFont="1" applyFill="1" applyBorder="1" applyAlignment="1">
      <alignment vertical="top"/>
    </xf>
    <xf numFmtId="3" fontId="7" fillId="3" borderId="46" xfId="0" applyNumberFormat="1" applyFont="1" applyFill="1" applyBorder="1" applyAlignment="1">
      <alignment vertical="top"/>
    </xf>
    <xf numFmtId="0" fontId="25" fillId="3" borderId="46" xfId="0" applyFont="1" applyFill="1" applyBorder="1" applyAlignment="1">
      <alignment horizontal="left" vertical="top"/>
    </xf>
    <xf numFmtId="3" fontId="11" fillId="0" borderId="0" xfId="0" applyNumberFormat="1" applyFont="1" applyAlignment="1">
      <alignment vertical="top"/>
    </xf>
    <xf numFmtId="3" fontId="25" fillId="0" borderId="46" xfId="0" applyNumberFormat="1" applyFont="1" applyBorder="1" applyAlignment="1">
      <alignment vertical="top"/>
    </xf>
    <xf numFmtId="3" fontId="22" fillId="0" borderId="46" xfId="0" applyNumberFormat="1" applyFont="1" applyBorder="1" applyAlignment="1">
      <alignment vertical="top"/>
    </xf>
    <xf numFmtId="49" fontId="17" fillId="0" borderId="46" xfId="0" applyNumberFormat="1" applyFont="1" applyBorder="1" applyAlignment="1">
      <alignment horizontal="left" vertical="top" wrapText="1"/>
    </xf>
    <xf numFmtId="3" fontId="9" fillId="0" borderId="46" xfId="0" applyNumberFormat="1" applyFont="1" applyBorder="1" applyAlignment="1">
      <alignment horizontal="right" vertical="top"/>
    </xf>
    <xf numFmtId="49" fontId="2" fillId="0" borderId="46" xfId="0" applyNumberFormat="1" applyFont="1" applyBorder="1" applyAlignment="1">
      <alignment horizontal="left" vertical="top"/>
    </xf>
    <xf numFmtId="1" fontId="11" fillId="0" borderId="46" xfId="0" applyNumberFormat="1" applyFont="1" applyBorder="1" applyAlignment="1">
      <alignment horizontal="right" vertical="top"/>
    </xf>
    <xf numFmtId="49" fontId="7" fillId="3" borderId="46" xfId="0" applyNumberFormat="1" applyFont="1" applyFill="1" applyBorder="1" applyAlignment="1">
      <alignment horizontal="left" vertical="top" wrapText="1"/>
    </xf>
    <xf numFmtId="49" fontId="0" fillId="0" borderId="46" xfId="0" applyNumberFormat="1" applyFont="1" applyBorder="1" applyAlignment="1">
      <alignment horizontal="center" vertical="top"/>
    </xf>
    <xf numFmtId="49" fontId="0" fillId="0" borderId="46" xfId="0" applyNumberFormat="1" applyFont="1" applyBorder="1" applyAlignment="1">
      <alignment horizontal="left" vertical="top"/>
    </xf>
    <xf numFmtId="0" fontId="8" fillId="3" borderId="36" xfId="0" applyFont="1" applyFill="1" applyBorder="1"/>
  </cellXfs>
  <cellStyles count="7">
    <cellStyle name="Měny bez des. míst" xfId="1" builtinId="7"/>
    <cellStyle name="Měny bez des. míst 2" xfId="2" xr:uid="{00000000-0005-0000-0000-000001000000}"/>
    <cellStyle name="Měny bez des. míst 3" xfId="6" xr:uid="{00000000-0005-0000-0000-000033000000}"/>
    <cellStyle name="Normální" xfId="0" builtinId="0"/>
    <cellStyle name="Normální 2" xfId="3" xr:uid="{00000000-0005-0000-0000-000003000000}"/>
    <cellStyle name="normální_POL.XLS" xfId="4" xr:uid="{00000000-0005-0000-0000-000004000000}"/>
    <cellStyle name="Podhlavička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3114675</xdr:colOff>
      <xdr:row>115</xdr:row>
      <xdr:rowOff>66675</xdr:rowOff>
    </xdr:from>
    <xdr:to>
      <xdr:col>6</xdr:col>
      <xdr:colOff>57150</xdr:colOff>
      <xdr:row>121</xdr:row>
      <xdr:rowOff>47625</xdr:rowOff>
    </xdr:to>
    <xdr:pic>
      <xdr:nvPicPr>
        <xdr:cNvPr id="1025" name="Picture 1" descr="razitko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57625" y="92887800"/>
          <a:ext cx="15716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BE55"/>
  <sheetViews>
    <sheetView showZeros="0" tabSelected="1" view="pageBreakPreview" zoomScaleNormal="100" workbookViewId="0">
      <selection activeCell="E9" sqref="E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165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2</v>
      </c>
      <c r="B2" s="4"/>
      <c r="C2" s="5"/>
      <c r="D2" s="97">
        <f>Rekapitulace!G2</f>
        <v>0</v>
      </c>
      <c r="E2" s="4"/>
      <c r="F2" s="4"/>
      <c r="G2" s="6"/>
    </row>
    <row r="3" spans="1:57" ht="3" customHeight="1" x14ac:dyDescent="0.2">
      <c r="A3" s="7"/>
      <c r="B3" s="8"/>
      <c r="C3" s="98"/>
      <c r="D3" s="98"/>
      <c r="E3" s="7"/>
      <c r="F3" s="7"/>
      <c r="G3" s="9"/>
    </row>
    <row r="4" spans="1:57" ht="12" customHeight="1" x14ac:dyDescent="0.2">
      <c r="A4" s="10" t="s">
        <v>3</v>
      </c>
      <c r="B4" s="11"/>
      <c r="C4" s="99" t="s">
        <v>4</v>
      </c>
      <c r="D4" s="99"/>
      <c r="E4" s="12"/>
      <c r="F4" s="55" t="s">
        <v>5</v>
      </c>
      <c r="G4" s="13"/>
    </row>
    <row r="5" spans="1:57" ht="12.95" customHeight="1" x14ac:dyDescent="0.2">
      <c r="A5" s="266"/>
      <c r="B5" s="262"/>
      <c r="C5" s="263" t="s">
        <v>160</v>
      </c>
      <c r="D5" s="264"/>
      <c r="E5" s="265"/>
      <c r="F5" s="265"/>
      <c r="G5" s="13"/>
    </row>
    <row r="6" spans="1:57" ht="12.95" customHeight="1" x14ac:dyDescent="0.2">
      <c r="A6" s="14" t="s">
        <v>7</v>
      </c>
      <c r="B6" s="15"/>
      <c r="C6" s="94" t="s">
        <v>8</v>
      </c>
      <c r="D6" s="94"/>
      <c r="E6" s="94"/>
      <c r="F6" s="95" t="s">
        <v>9</v>
      </c>
      <c r="G6" s="18"/>
    </row>
    <row r="7" spans="1:57" ht="12.95" customHeight="1" x14ac:dyDescent="0.2">
      <c r="A7" s="266"/>
      <c r="B7" s="262"/>
      <c r="C7" s="267" t="s">
        <v>159</v>
      </c>
      <c r="D7" s="265"/>
      <c r="E7" s="265"/>
      <c r="F7" s="268"/>
      <c r="G7" s="13"/>
    </row>
    <row r="8" spans="1:57" x14ac:dyDescent="0.2">
      <c r="A8" s="14" t="s">
        <v>10</v>
      </c>
      <c r="B8" s="16"/>
      <c r="C8" s="295"/>
      <c r="D8" s="296"/>
      <c r="E8" s="19" t="s">
        <v>11</v>
      </c>
      <c r="F8" s="20"/>
      <c r="G8" s="21">
        <v>0</v>
      </c>
      <c r="H8" s="22"/>
      <c r="I8" s="22"/>
    </row>
    <row r="9" spans="1:57" x14ac:dyDescent="0.2">
      <c r="A9" s="14" t="s">
        <v>12</v>
      </c>
      <c r="B9" s="16"/>
      <c r="C9" s="297"/>
      <c r="D9" s="298"/>
      <c r="E9" s="17" t="s">
        <v>13</v>
      </c>
      <c r="F9" s="16"/>
      <c r="G9" s="23">
        <f>IF(PocetMJ=0,,ROUND((F30+F32)/PocetMJ,1))</f>
        <v>0</v>
      </c>
    </row>
    <row r="10" spans="1:57" x14ac:dyDescent="0.2">
      <c r="A10" s="24" t="s">
        <v>14</v>
      </c>
      <c r="B10" s="25"/>
      <c r="C10" s="25"/>
      <c r="D10" s="25"/>
      <c r="E10" s="26" t="s">
        <v>15</v>
      </c>
      <c r="F10" s="25"/>
      <c r="G10" s="27">
        <v>0</v>
      </c>
    </row>
    <row r="11" spans="1:57" x14ac:dyDescent="0.2">
      <c r="A11" s="10" t="s">
        <v>161</v>
      </c>
      <c r="B11" s="12"/>
      <c r="C11" s="12"/>
      <c r="D11" s="12"/>
      <c r="E11" s="28" t="s">
        <v>16</v>
      </c>
      <c r="F11" s="12" t="s">
        <v>1</v>
      </c>
      <c r="G11" s="13"/>
      <c r="BA11" s="29"/>
      <c r="BB11" s="29"/>
      <c r="BC11" s="29"/>
      <c r="BD11" s="29"/>
      <c r="BE11" s="29"/>
    </row>
    <row r="12" spans="1:57" x14ac:dyDescent="0.2">
      <c r="A12" s="10"/>
      <c r="B12" s="12"/>
      <c r="C12" s="12"/>
      <c r="D12" s="12"/>
      <c r="E12" s="299"/>
      <c r="F12" s="300"/>
      <c r="G12" s="301"/>
    </row>
    <row r="13" spans="1:57" ht="28.5" customHeight="1" thickBot="1" x14ac:dyDescent="0.25">
      <c r="A13" s="30" t="s">
        <v>17</v>
      </c>
      <c r="B13" s="31"/>
      <c r="C13" s="31"/>
      <c r="D13" s="31"/>
      <c r="E13" s="32"/>
      <c r="F13" s="32"/>
      <c r="G13" s="33"/>
    </row>
    <row r="14" spans="1:57" ht="17.25" customHeight="1" thickBot="1" x14ac:dyDescent="0.25">
      <c r="A14" s="34" t="s">
        <v>18</v>
      </c>
      <c r="B14" s="35"/>
      <c r="C14" s="36"/>
      <c r="D14" s="37" t="s">
        <v>19</v>
      </c>
      <c r="E14" s="38"/>
      <c r="F14" s="38"/>
      <c r="G14" s="36"/>
    </row>
    <row r="15" spans="1:57" ht="15.95" customHeight="1" x14ac:dyDescent="0.2">
      <c r="A15" s="39"/>
      <c r="B15" s="7" t="s">
        <v>20</v>
      </c>
      <c r="C15" s="40">
        <f>Dodavka</f>
        <v>0</v>
      </c>
      <c r="D15" s="75" t="s">
        <v>55</v>
      </c>
      <c r="E15" s="41"/>
      <c r="F15" s="42"/>
      <c r="G15" s="40"/>
    </row>
    <row r="16" spans="1:57" ht="15.95" customHeight="1" x14ac:dyDescent="0.2">
      <c r="A16" s="39" t="s">
        <v>21</v>
      </c>
      <c r="B16" s="7" t="s">
        <v>22</v>
      </c>
      <c r="C16" s="40">
        <f>Mont</f>
        <v>0</v>
      </c>
      <c r="D16" s="75" t="s">
        <v>56</v>
      </c>
      <c r="E16" s="43"/>
      <c r="F16" s="44"/>
      <c r="G16" s="40"/>
    </row>
    <row r="17" spans="1:7" ht="15.95" customHeight="1" x14ac:dyDescent="0.2">
      <c r="A17" s="39" t="s">
        <v>23</v>
      </c>
      <c r="B17" s="7" t="s">
        <v>24</v>
      </c>
      <c r="C17" s="40">
        <f>HSV</f>
        <v>0</v>
      </c>
      <c r="D17" s="75" t="s">
        <v>57</v>
      </c>
      <c r="E17" s="43"/>
      <c r="F17" s="44"/>
      <c r="G17" s="40"/>
    </row>
    <row r="18" spans="1:7" ht="15.95" customHeight="1" x14ac:dyDescent="0.2">
      <c r="A18" s="45" t="s">
        <v>25</v>
      </c>
      <c r="B18" s="7" t="s">
        <v>26</v>
      </c>
      <c r="C18" s="40">
        <f>PSV</f>
        <v>0</v>
      </c>
      <c r="D18" s="75" t="s">
        <v>58</v>
      </c>
      <c r="E18" s="43"/>
      <c r="F18" s="44"/>
      <c r="G18" s="40"/>
    </row>
    <row r="19" spans="1:7" ht="15.95" customHeight="1" x14ac:dyDescent="0.2">
      <c r="A19" s="46" t="s">
        <v>27</v>
      </c>
      <c r="B19" s="7"/>
      <c r="C19" s="40">
        <f>SUM(C15:C18)</f>
        <v>0</v>
      </c>
      <c r="D19" s="75" t="s">
        <v>59</v>
      </c>
      <c r="E19" s="43"/>
      <c r="F19" s="44"/>
      <c r="G19" s="40"/>
    </row>
    <row r="20" spans="1:7" ht="15.95" customHeight="1" x14ac:dyDescent="0.2">
      <c r="A20" s="46"/>
      <c r="B20" s="7"/>
      <c r="C20" s="40"/>
      <c r="D20" s="75" t="s">
        <v>60</v>
      </c>
      <c r="E20" s="43"/>
      <c r="F20" s="44"/>
      <c r="G20" s="40"/>
    </row>
    <row r="21" spans="1:7" ht="15.95" customHeight="1" x14ac:dyDescent="0.2">
      <c r="A21" s="46" t="s">
        <v>28</v>
      </c>
      <c r="B21" s="7"/>
      <c r="C21" s="40">
        <f>HZS</f>
        <v>0</v>
      </c>
      <c r="D21" s="75" t="s">
        <v>61</v>
      </c>
      <c r="E21" s="43"/>
      <c r="F21" s="44"/>
      <c r="G21" s="40"/>
    </row>
    <row r="22" spans="1:7" ht="15.95" customHeight="1" x14ac:dyDescent="0.2">
      <c r="A22" s="10" t="s">
        <v>29</v>
      </c>
      <c r="B22" s="12"/>
      <c r="C22" s="40">
        <f>C19+C21</f>
        <v>0</v>
      </c>
      <c r="D22" s="24" t="s">
        <v>30</v>
      </c>
      <c r="E22" s="43"/>
      <c r="F22" s="44"/>
      <c r="G22" s="40"/>
    </row>
    <row r="23" spans="1:7" ht="15.95" customHeight="1" thickBot="1" x14ac:dyDescent="0.25">
      <c r="A23" s="24" t="s">
        <v>31</v>
      </c>
      <c r="B23" s="25"/>
      <c r="C23" s="47">
        <f>C22+G23</f>
        <v>0</v>
      </c>
      <c r="D23" s="48" t="s">
        <v>32</v>
      </c>
      <c r="E23" s="49"/>
      <c r="F23" s="50"/>
      <c r="G23" s="40"/>
    </row>
    <row r="24" spans="1:7" x14ac:dyDescent="0.2">
      <c r="A24" s="51" t="s">
        <v>33</v>
      </c>
      <c r="B24" s="52"/>
      <c r="C24" s="53" t="s">
        <v>34</v>
      </c>
      <c r="D24" s="52"/>
      <c r="E24" s="53" t="s">
        <v>35</v>
      </c>
      <c r="F24" s="52"/>
      <c r="G24" s="54"/>
    </row>
    <row r="25" spans="1:7" x14ac:dyDescent="0.2">
      <c r="A25" s="14"/>
      <c r="B25" s="16"/>
      <c r="C25" s="17" t="s">
        <v>36</v>
      </c>
      <c r="D25" s="16"/>
      <c r="E25" s="17" t="s">
        <v>36</v>
      </c>
      <c r="F25" s="16"/>
      <c r="G25" s="18"/>
    </row>
    <row r="26" spans="1:7" x14ac:dyDescent="0.2">
      <c r="A26" s="10" t="s">
        <v>37</v>
      </c>
      <c r="B26" s="55"/>
      <c r="C26" s="28" t="s">
        <v>37</v>
      </c>
      <c r="D26" s="12"/>
      <c r="E26" s="28" t="s">
        <v>37</v>
      </c>
      <c r="F26" s="12"/>
      <c r="G26" s="13"/>
    </row>
    <row r="27" spans="1:7" x14ac:dyDescent="0.2">
      <c r="A27" s="10"/>
      <c r="B27" s="56"/>
      <c r="C27" s="28" t="s">
        <v>38</v>
      </c>
      <c r="D27" s="12"/>
      <c r="E27" s="28" t="s">
        <v>39</v>
      </c>
      <c r="F27" s="12"/>
      <c r="G27" s="13"/>
    </row>
    <row r="28" spans="1:7" x14ac:dyDescent="0.2">
      <c r="A28" s="10"/>
      <c r="B28" s="12"/>
      <c r="C28" s="28"/>
      <c r="D28" s="12"/>
      <c r="E28" s="28"/>
      <c r="F28" s="12"/>
      <c r="G28" s="13"/>
    </row>
    <row r="29" spans="1:7" ht="94.5" customHeight="1" x14ac:dyDescent="0.2">
      <c r="A29" s="10"/>
      <c r="B29" s="12"/>
      <c r="C29" s="28"/>
      <c r="D29" s="12"/>
      <c r="E29" s="28"/>
      <c r="F29" s="12"/>
      <c r="G29" s="13"/>
    </row>
    <row r="30" spans="1:7" x14ac:dyDescent="0.2">
      <c r="A30" s="14" t="s">
        <v>40</v>
      </c>
      <c r="B30" s="16"/>
      <c r="C30" s="57">
        <v>21</v>
      </c>
      <c r="D30" s="16" t="s">
        <v>41</v>
      </c>
      <c r="E30" s="17"/>
      <c r="F30" s="58">
        <f>ROUND(C23-F32,0)</f>
        <v>0</v>
      </c>
      <c r="G30" s="18"/>
    </row>
    <row r="31" spans="1:7" x14ac:dyDescent="0.2">
      <c r="A31" s="14" t="s">
        <v>42</v>
      </c>
      <c r="B31" s="16"/>
      <c r="C31" s="57">
        <f>SazbaDPH1</f>
        <v>21</v>
      </c>
      <c r="D31" s="16" t="s">
        <v>41</v>
      </c>
      <c r="E31" s="17"/>
      <c r="F31" s="59">
        <f>ROUND(PRODUCT(F30,C31/100),1)</f>
        <v>0</v>
      </c>
      <c r="G31" s="27"/>
    </row>
    <row r="32" spans="1:7" x14ac:dyDescent="0.2">
      <c r="A32" s="14" t="s">
        <v>40</v>
      </c>
      <c r="B32" s="16"/>
      <c r="C32" s="57">
        <v>0</v>
      </c>
      <c r="D32" s="16" t="s">
        <v>41</v>
      </c>
      <c r="E32" s="17"/>
      <c r="F32" s="58">
        <v>0</v>
      </c>
      <c r="G32" s="18"/>
    </row>
    <row r="33" spans="1:8" x14ac:dyDescent="0.2">
      <c r="A33" s="14" t="s">
        <v>42</v>
      </c>
      <c r="B33" s="16"/>
      <c r="C33" s="57">
        <f>SazbaDPH2</f>
        <v>0</v>
      </c>
      <c r="D33" s="16" t="s">
        <v>41</v>
      </c>
      <c r="E33" s="17"/>
      <c r="F33" s="59">
        <f>ROUND(PRODUCT(F32,C33/100),1)</f>
        <v>0</v>
      </c>
      <c r="G33" s="27"/>
    </row>
    <row r="34" spans="1:8" s="60" customFormat="1" ht="19.5" customHeight="1" thickBot="1" x14ac:dyDescent="0.3">
      <c r="A34" s="351" t="s">
        <v>43</v>
      </c>
      <c r="B34" s="269"/>
      <c r="C34" s="269"/>
      <c r="D34" s="269"/>
      <c r="E34" s="270"/>
      <c r="F34" s="271">
        <f>CEILING(SUM(F30:F33),1)</f>
        <v>0</v>
      </c>
      <c r="G34" s="272"/>
    </row>
    <row r="36" spans="1:8" x14ac:dyDescent="0.2">
      <c r="A36" s="61" t="s">
        <v>44</v>
      </c>
      <c r="B36" s="61"/>
      <c r="C36" s="61"/>
      <c r="D36" s="61"/>
      <c r="E36" s="61"/>
      <c r="F36" s="61"/>
      <c r="G36" s="61"/>
      <c r="H36" t="s">
        <v>6</v>
      </c>
    </row>
    <row r="37" spans="1:8" ht="14.25" customHeight="1" x14ac:dyDescent="0.2">
      <c r="A37" s="61"/>
      <c r="B37" s="302"/>
      <c r="C37" s="303"/>
      <c r="D37" s="303"/>
      <c r="E37" s="303"/>
      <c r="F37" s="303"/>
      <c r="G37" s="303"/>
      <c r="H37" t="s">
        <v>6</v>
      </c>
    </row>
    <row r="38" spans="1:8" ht="12.75" customHeight="1" x14ac:dyDescent="0.2">
      <c r="A38" s="62"/>
      <c r="B38" s="303"/>
      <c r="C38" s="303"/>
      <c r="D38" s="303"/>
      <c r="E38" s="303"/>
      <c r="F38" s="303"/>
      <c r="G38" s="303"/>
      <c r="H38" t="s">
        <v>6</v>
      </c>
    </row>
    <row r="39" spans="1:8" x14ac:dyDescent="0.2">
      <c r="A39" s="62"/>
      <c r="B39" s="303"/>
      <c r="C39" s="303"/>
      <c r="D39" s="303"/>
      <c r="E39" s="303"/>
      <c r="F39" s="303"/>
      <c r="G39" s="303"/>
      <c r="H39" t="s">
        <v>6</v>
      </c>
    </row>
    <row r="40" spans="1:8" x14ac:dyDescent="0.2">
      <c r="A40" s="62"/>
      <c r="B40" s="303"/>
      <c r="C40" s="303"/>
      <c r="D40" s="303"/>
      <c r="E40" s="303"/>
      <c r="F40" s="303"/>
      <c r="G40" s="303"/>
      <c r="H40" t="s">
        <v>6</v>
      </c>
    </row>
    <row r="41" spans="1:8" x14ac:dyDescent="0.2">
      <c r="A41" s="62"/>
      <c r="B41" s="303"/>
      <c r="C41" s="303"/>
      <c r="D41" s="303"/>
      <c r="E41" s="303"/>
      <c r="F41" s="303"/>
      <c r="G41" s="303"/>
      <c r="H41" t="s">
        <v>6</v>
      </c>
    </row>
    <row r="42" spans="1:8" x14ac:dyDescent="0.2">
      <c r="A42" s="62"/>
      <c r="B42" s="303"/>
      <c r="C42" s="303"/>
      <c r="D42" s="303"/>
      <c r="E42" s="303"/>
      <c r="F42" s="303"/>
      <c r="G42" s="303"/>
      <c r="H42" t="s">
        <v>6</v>
      </c>
    </row>
    <row r="43" spans="1:8" x14ac:dyDescent="0.2">
      <c r="A43" s="62"/>
      <c r="B43" s="303"/>
      <c r="C43" s="303"/>
      <c r="D43" s="303"/>
      <c r="E43" s="303"/>
      <c r="F43" s="303"/>
      <c r="G43" s="303"/>
      <c r="H43" t="s">
        <v>6</v>
      </c>
    </row>
    <row r="44" spans="1:8" x14ac:dyDescent="0.2">
      <c r="A44" s="62"/>
      <c r="B44" s="303"/>
      <c r="C44" s="303"/>
      <c r="D44" s="303"/>
      <c r="E44" s="303"/>
      <c r="F44" s="303"/>
      <c r="G44" s="303"/>
      <c r="H44" t="s">
        <v>6</v>
      </c>
    </row>
    <row r="45" spans="1:8" ht="0.75" customHeight="1" x14ac:dyDescent="0.2">
      <c r="A45" s="62"/>
      <c r="B45" s="303"/>
      <c r="C45" s="303"/>
      <c r="D45" s="303"/>
      <c r="E45" s="303"/>
      <c r="F45" s="303"/>
      <c r="G45" s="303"/>
      <c r="H45" t="s">
        <v>6</v>
      </c>
    </row>
    <row r="46" spans="1:8" x14ac:dyDescent="0.2">
      <c r="B46" s="294"/>
      <c r="C46" s="294"/>
      <c r="D46" s="294"/>
      <c r="E46" s="294"/>
      <c r="F46" s="294"/>
      <c r="G46" s="294"/>
    </row>
    <row r="47" spans="1:8" x14ac:dyDescent="0.2">
      <c r="B47" s="294"/>
      <c r="C47" s="294"/>
      <c r="D47" s="294"/>
      <c r="E47" s="294"/>
      <c r="F47" s="294"/>
      <c r="G47" s="294"/>
    </row>
    <row r="48" spans="1:8" x14ac:dyDescent="0.2">
      <c r="B48" s="294"/>
      <c r="C48" s="294"/>
      <c r="D48" s="294"/>
      <c r="E48" s="294"/>
      <c r="F48" s="294"/>
      <c r="G48" s="294"/>
    </row>
    <row r="49" spans="2:7" x14ac:dyDescent="0.2">
      <c r="B49" s="294"/>
      <c r="C49" s="294"/>
      <c r="D49" s="294"/>
      <c r="E49" s="294"/>
      <c r="F49" s="294"/>
      <c r="G49" s="294"/>
    </row>
    <row r="50" spans="2:7" x14ac:dyDescent="0.2">
      <c r="B50" s="294"/>
      <c r="C50" s="294"/>
      <c r="D50" s="294"/>
      <c r="E50" s="294"/>
      <c r="F50" s="294"/>
      <c r="G50" s="294"/>
    </row>
    <row r="51" spans="2:7" x14ac:dyDescent="0.2">
      <c r="B51" s="294"/>
      <c r="C51" s="294"/>
      <c r="D51" s="294"/>
      <c r="E51" s="294"/>
      <c r="F51" s="294"/>
      <c r="G51" s="294"/>
    </row>
    <row r="52" spans="2:7" x14ac:dyDescent="0.2">
      <c r="B52" s="294"/>
      <c r="C52" s="294"/>
      <c r="D52" s="294"/>
      <c r="E52" s="294"/>
      <c r="F52" s="294"/>
      <c r="G52" s="294"/>
    </row>
    <row r="53" spans="2:7" x14ac:dyDescent="0.2">
      <c r="B53" s="294"/>
      <c r="C53" s="294"/>
      <c r="D53" s="294"/>
      <c r="E53" s="294"/>
      <c r="F53" s="294"/>
      <c r="G53" s="294"/>
    </row>
    <row r="54" spans="2:7" x14ac:dyDescent="0.2">
      <c r="B54" s="294"/>
      <c r="C54" s="294"/>
      <c r="D54" s="294"/>
      <c r="E54" s="294"/>
      <c r="F54" s="294"/>
      <c r="G54" s="294"/>
    </row>
    <row r="55" spans="2:7" x14ac:dyDescent="0.2">
      <c r="B55" s="294"/>
      <c r="C55" s="294"/>
      <c r="D55" s="294"/>
      <c r="E55" s="294"/>
      <c r="F55" s="294"/>
      <c r="G55" s="294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6:G46"/>
    <mergeCell ref="B47:G47"/>
    <mergeCell ref="C8:D8"/>
    <mergeCell ref="C9:D9"/>
    <mergeCell ref="E12:G12"/>
    <mergeCell ref="B37:G45"/>
  </mergeCells>
  <phoneticPr fontId="18" type="noConversion"/>
  <pageMargins left="0.59055118110236227" right="0.39370078740157483" top="0.98425196850393704" bottom="0.98425196850393704" header="0.51181102362204722" footer="0.51181102362204722"/>
  <pageSetup paperSize="9" firstPageNumber="2" orientation="portrait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K36"/>
  <sheetViews>
    <sheetView showZeros="0" view="pageBreakPreview" zoomScaleNormal="100" workbookViewId="0">
      <selection activeCell="G8" sqref="G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6.5703125" customWidth="1"/>
    <col min="5" max="5" width="10.7109375" customWidth="1"/>
    <col min="6" max="6" width="12.5703125" customWidth="1"/>
    <col min="7" max="7" width="10.7109375" customWidth="1"/>
    <col min="8" max="8" width="11.140625" customWidth="1"/>
    <col min="9" max="9" width="10.7109375" customWidth="1"/>
  </cols>
  <sheetData>
    <row r="1" spans="1:11" s="148" customFormat="1" ht="13.5" thickTop="1" x14ac:dyDescent="0.2">
      <c r="A1" s="304" t="s">
        <v>7</v>
      </c>
      <c r="B1" s="305"/>
      <c r="C1" s="311" t="s">
        <v>159</v>
      </c>
      <c r="D1" s="312"/>
      <c r="E1" s="312"/>
      <c r="F1" s="313"/>
      <c r="G1" s="119" t="s">
        <v>164</v>
      </c>
      <c r="H1" s="146"/>
      <c r="I1" s="147"/>
    </row>
    <row r="2" spans="1:11" s="148" customFormat="1" ht="13.5" thickBot="1" x14ac:dyDescent="0.25">
      <c r="A2" s="306" t="s">
        <v>3</v>
      </c>
      <c r="B2" s="307"/>
      <c r="C2" s="149" t="s">
        <v>160</v>
      </c>
      <c r="D2" s="150"/>
      <c r="E2" s="151"/>
      <c r="F2" s="150"/>
      <c r="G2" s="308"/>
      <c r="H2" s="309"/>
      <c r="I2" s="310"/>
    </row>
    <row r="3" spans="1:11" ht="13.5" thickTop="1" x14ac:dyDescent="0.2">
      <c r="F3" s="12"/>
    </row>
    <row r="4" spans="1:11" ht="19.5" customHeight="1" x14ac:dyDescent="0.25">
      <c r="A4" s="63" t="s">
        <v>65</v>
      </c>
      <c r="B4" s="64"/>
      <c r="C4" s="64"/>
      <c r="D4" s="64"/>
      <c r="E4" s="65"/>
      <c r="F4" s="64"/>
      <c r="G4" s="64"/>
      <c r="H4" s="64"/>
      <c r="I4" s="64"/>
    </row>
    <row r="5" spans="1:11" ht="13.5" thickBot="1" x14ac:dyDescent="0.25"/>
    <row r="6" spans="1:11" s="12" customFormat="1" ht="13.5" thickBot="1" x14ac:dyDescent="0.25">
      <c r="A6" s="251"/>
      <c r="B6" s="252" t="s">
        <v>62</v>
      </c>
      <c r="C6" s="252"/>
      <c r="D6" s="253"/>
      <c r="E6" s="254" t="s">
        <v>45</v>
      </c>
      <c r="F6" s="255" t="s">
        <v>46</v>
      </c>
      <c r="G6" s="255" t="s">
        <v>47</v>
      </c>
      <c r="H6" s="255" t="s">
        <v>48</v>
      </c>
      <c r="I6" s="256" t="s">
        <v>28</v>
      </c>
    </row>
    <row r="7" spans="1:11" s="12" customFormat="1" x14ac:dyDescent="0.2">
      <c r="A7" s="135" t="s">
        <v>116</v>
      </c>
      <c r="B7" s="76" t="str">
        <f>Položky!C9</f>
        <v>Chlazení VRV</v>
      </c>
      <c r="C7" s="77"/>
      <c r="D7" s="78"/>
      <c r="E7" s="70">
        <v>0</v>
      </c>
      <c r="F7" s="71"/>
      <c r="G7" s="71">
        <f>SUM(Položky!G34)</f>
        <v>0</v>
      </c>
      <c r="H7" s="71">
        <f>SUM(Položky!G36)</f>
        <v>0</v>
      </c>
      <c r="I7" s="72">
        <v>0</v>
      </c>
    </row>
    <row r="8" spans="1:11" s="12" customFormat="1" x14ac:dyDescent="0.2">
      <c r="A8" s="135" t="s">
        <v>142</v>
      </c>
      <c r="B8" s="76" t="str">
        <f>Položky!C38</f>
        <v>Demontáže</v>
      </c>
      <c r="C8" s="77"/>
      <c r="D8" s="78"/>
      <c r="E8" s="70"/>
      <c r="F8" s="71"/>
      <c r="G8" s="71"/>
      <c r="H8" s="71">
        <f>SUM(Položky!G46)</f>
        <v>0</v>
      </c>
      <c r="I8" s="72"/>
    </row>
    <row r="9" spans="1:11" s="12" customFormat="1" x14ac:dyDescent="0.2">
      <c r="A9" s="135" t="s">
        <v>134</v>
      </c>
      <c r="B9" s="76" t="str">
        <f>Položky!C48</f>
        <v>Protipožární ucpávky</v>
      </c>
      <c r="C9" s="77"/>
      <c r="D9" s="78"/>
      <c r="E9" s="70">
        <v>0</v>
      </c>
      <c r="F9" s="71">
        <f>SUM(Položky!G55)</f>
        <v>0</v>
      </c>
      <c r="G9" s="71"/>
      <c r="H9" s="71"/>
      <c r="I9" s="72"/>
    </row>
    <row r="10" spans="1:11" s="12" customFormat="1" x14ac:dyDescent="0.2">
      <c r="A10" s="135" t="s">
        <v>156</v>
      </c>
      <c r="B10" s="96" t="str">
        <f>Položky!C57</f>
        <v>Zkoušky a zaregulování</v>
      </c>
      <c r="C10" s="77"/>
      <c r="D10" s="78"/>
      <c r="E10" s="70">
        <v>0</v>
      </c>
      <c r="F10" s="71">
        <v>0</v>
      </c>
      <c r="G10" s="71">
        <v>0</v>
      </c>
      <c r="H10" s="71">
        <f>Položky!G96</f>
        <v>0</v>
      </c>
      <c r="I10" s="72">
        <v>0</v>
      </c>
    </row>
    <row r="11" spans="1:11" s="12" customFormat="1" ht="13.5" thickBot="1" x14ac:dyDescent="0.25">
      <c r="A11" s="135"/>
      <c r="B11" s="76"/>
      <c r="C11" s="77"/>
      <c r="D11" s="78"/>
      <c r="E11" s="70"/>
      <c r="F11" s="71"/>
      <c r="G11" s="71"/>
      <c r="H11" s="71"/>
      <c r="I11" s="72"/>
    </row>
    <row r="12" spans="1:11" s="66" customFormat="1" ht="13.5" thickBot="1" x14ac:dyDescent="0.25">
      <c r="A12" s="257"/>
      <c r="B12" s="252" t="s">
        <v>49</v>
      </c>
      <c r="C12" s="252"/>
      <c r="D12" s="258"/>
      <c r="E12" s="259">
        <f>SUM(E7:E11)</f>
        <v>0</v>
      </c>
      <c r="F12" s="260">
        <f>SUM(F7:F11)</f>
        <v>0</v>
      </c>
      <c r="G12" s="260">
        <f>SUM(G7:G11)</f>
        <v>0</v>
      </c>
      <c r="H12" s="260">
        <f>SUM(H7:H11)</f>
        <v>0</v>
      </c>
      <c r="I12" s="261">
        <f>SUM(I7:I11)</f>
        <v>0</v>
      </c>
      <c r="K12" s="79"/>
    </row>
    <row r="13" spans="1:11" x14ac:dyDescent="0.2">
      <c r="A13" s="12"/>
      <c r="B13" s="12"/>
      <c r="C13" s="12"/>
      <c r="D13" s="12"/>
      <c r="E13" s="12"/>
      <c r="F13" s="12"/>
      <c r="G13" s="12"/>
      <c r="H13" s="12"/>
      <c r="I13" s="12"/>
    </row>
    <row r="14" spans="1:11" x14ac:dyDescent="0.2">
      <c r="F14" s="67"/>
      <c r="G14" s="68"/>
      <c r="H14" s="68"/>
      <c r="I14" s="69"/>
    </row>
    <row r="15" spans="1:11" x14ac:dyDescent="0.2">
      <c r="F15" s="67"/>
      <c r="G15" s="68"/>
      <c r="H15" s="68"/>
      <c r="I15" s="69"/>
    </row>
    <row r="16" spans="1:11" x14ac:dyDescent="0.2">
      <c r="F16" s="67"/>
      <c r="G16" s="68"/>
      <c r="H16" s="68"/>
      <c r="I16" s="69"/>
    </row>
    <row r="17" spans="6:9" x14ac:dyDescent="0.2">
      <c r="F17" s="67"/>
      <c r="G17" s="68"/>
      <c r="H17" s="68"/>
      <c r="I17" s="69"/>
    </row>
    <row r="18" spans="6:9" x14ac:dyDescent="0.2">
      <c r="F18" s="67"/>
      <c r="G18" s="68"/>
      <c r="H18" s="68"/>
      <c r="I18" s="69"/>
    </row>
    <row r="19" spans="6:9" x14ac:dyDescent="0.2">
      <c r="F19" s="67"/>
      <c r="G19" s="68"/>
      <c r="H19" s="68"/>
      <c r="I19" s="69"/>
    </row>
    <row r="20" spans="6:9" x14ac:dyDescent="0.2">
      <c r="F20" s="67"/>
      <c r="G20" s="68"/>
      <c r="H20" s="68"/>
      <c r="I20" s="69"/>
    </row>
    <row r="21" spans="6:9" x14ac:dyDescent="0.2">
      <c r="F21" s="67"/>
      <c r="G21" s="68"/>
      <c r="H21" s="68"/>
      <c r="I21" s="69"/>
    </row>
    <row r="22" spans="6:9" x14ac:dyDescent="0.2">
      <c r="F22" s="67"/>
      <c r="G22" s="68"/>
      <c r="H22" s="68"/>
      <c r="I22" s="69"/>
    </row>
    <row r="23" spans="6:9" x14ac:dyDescent="0.2">
      <c r="F23" s="67"/>
      <c r="G23" s="68"/>
      <c r="H23" s="68"/>
      <c r="I23" s="69"/>
    </row>
    <row r="24" spans="6:9" x14ac:dyDescent="0.2">
      <c r="F24" s="67"/>
      <c r="G24" s="68"/>
      <c r="H24" s="68"/>
      <c r="I24" s="69"/>
    </row>
    <row r="25" spans="6:9" x14ac:dyDescent="0.2">
      <c r="F25" s="67"/>
      <c r="G25" s="68"/>
      <c r="H25" s="68"/>
      <c r="I25" s="69"/>
    </row>
    <row r="26" spans="6:9" x14ac:dyDescent="0.2">
      <c r="F26" s="67"/>
      <c r="G26" s="68"/>
      <c r="H26" s="68"/>
      <c r="I26" s="69"/>
    </row>
    <row r="27" spans="6:9" x14ac:dyDescent="0.2">
      <c r="F27" s="67"/>
      <c r="G27" s="68"/>
      <c r="H27" s="68"/>
      <c r="I27" s="69"/>
    </row>
    <row r="28" spans="6:9" x14ac:dyDescent="0.2">
      <c r="F28" s="67"/>
      <c r="G28" s="68"/>
      <c r="H28" s="68"/>
      <c r="I28" s="69"/>
    </row>
    <row r="29" spans="6:9" x14ac:dyDescent="0.2">
      <c r="F29" s="67"/>
      <c r="G29" s="68"/>
      <c r="H29" s="68"/>
      <c r="I29" s="69"/>
    </row>
    <row r="30" spans="6:9" x14ac:dyDescent="0.2">
      <c r="F30" s="67"/>
      <c r="G30" s="68"/>
      <c r="H30" s="68"/>
      <c r="I30" s="69"/>
    </row>
    <row r="31" spans="6:9" x14ac:dyDescent="0.2">
      <c r="F31" s="67"/>
      <c r="G31" s="68"/>
      <c r="H31" s="68"/>
      <c r="I31" s="69"/>
    </row>
    <row r="32" spans="6:9" x14ac:dyDescent="0.2">
      <c r="F32" s="67"/>
      <c r="G32" s="68"/>
      <c r="H32" s="68"/>
      <c r="I32" s="69"/>
    </row>
    <row r="33" spans="6:9" x14ac:dyDescent="0.2">
      <c r="F33" s="67"/>
      <c r="G33" s="68"/>
      <c r="H33" s="68"/>
      <c r="I33" s="69"/>
    </row>
    <row r="34" spans="6:9" x14ac:dyDescent="0.2">
      <c r="F34" s="67"/>
      <c r="G34" s="68"/>
      <c r="H34" s="68"/>
      <c r="I34" s="69"/>
    </row>
    <row r="35" spans="6:9" x14ac:dyDescent="0.2">
      <c r="F35" s="67"/>
      <c r="G35" s="68"/>
      <c r="H35" s="68"/>
      <c r="I35" s="69"/>
    </row>
    <row r="36" spans="6:9" x14ac:dyDescent="0.2">
      <c r="F36" s="67"/>
      <c r="G36" s="68"/>
      <c r="H36" s="68"/>
      <c r="I36" s="69"/>
    </row>
  </sheetData>
  <mergeCells count="4">
    <mergeCell ref="A1:B1"/>
    <mergeCell ref="A2:B2"/>
    <mergeCell ref="G2:I2"/>
    <mergeCell ref="C1:F1"/>
  </mergeCells>
  <phoneticPr fontId="18" type="noConversion"/>
  <pageMargins left="0.39370078740157483" right="0.39370078740157483" top="0.98425196850393704" bottom="0.98425196850393704" header="0.51181102362204722" footer="0.51181102362204722"/>
  <pageSetup paperSize="9" firstPageNumber="3" orientation="portrait" useFirstPageNumber="1" horizontalDpi="300" verticalDpi="300" r:id="rId1"/>
  <headerFooter alignWithMargins="0">
    <oddHeader>&amp;L&amp;P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R117"/>
  <sheetViews>
    <sheetView showZeros="0" view="pageBreakPreview" zoomScaleNormal="100" zoomScaleSheetLayoutView="100" workbookViewId="0">
      <selection activeCell="F10" sqref="F10"/>
    </sheetView>
  </sheetViews>
  <sheetFormatPr defaultRowHeight="12.75" x14ac:dyDescent="0.2"/>
  <cols>
    <col min="1" max="1" width="4.28515625" style="91" customWidth="1"/>
    <col min="2" max="2" width="6.85546875" style="84" customWidth="1"/>
    <col min="3" max="3" width="50.5703125" style="87" customWidth="1"/>
    <col min="4" max="4" width="4.28515625" style="209" customWidth="1"/>
    <col min="5" max="5" width="4.7109375" style="210" customWidth="1"/>
    <col min="6" max="6" width="9.85546875" style="211" customWidth="1"/>
    <col min="7" max="7" width="10.85546875" style="191" customWidth="1"/>
    <col min="8" max="8" width="9.42578125" style="217" customWidth="1"/>
    <col min="9" max="9" width="11.7109375" style="86" bestFit="1" customWidth="1"/>
    <col min="10" max="18" width="9.140625" style="86"/>
    <col min="19" max="16384" width="9.140625" style="85"/>
  </cols>
  <sheetData>
    <row r="1" spans="1:18" s="83" customFormat="1" x14ac:dyDescent="0.2">
      <c r="B1" s="317" t="s">
        <v>162</v>
      </c>
      <c r="C1" s="317"/>
      <c r="D1" s="317"/>
      <c r="E1" s="317"/>
      <c r="F1" s="317"/>
      <c r="G1" s="317"/>
      <c r="H1" s="216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 s="83" customFormat="1" ht="13.5" thickBot="1" x14ac:dyDescent="0.25">
      <c r="B2" s="144"/>
      <c r="C2" s="81"/>
      <c r="D2" s="183"/>
      <c r="E2" s="184"/>
      <c r="F2" s="185"/>
      <c r="G2" s="183"/>
      <c r="H2" s="216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spans="1:18" s="83" customFormat="1" ht="13.5" thickTop="1" x14ac:dyDescent="0.2">
      <c r="A3" s="153"/>
      <c r="B3" s="320" t="s">
        <v>157</v>
      </c>
      <c r="C3" s="321"/>
      <c r="D3" s="321"/>
      <c r="E3" s="322"/>
      <c r="F3" s="186" t="s">
        <v>163</v>
      </c>
      <c r="G3" s="187"/>
      <c r="H3" s="216"/>
      <c r="I3" s="82"/>
      <c r="J3" s="82"/>
      <c r="K3" s="82"/>
      <c r="L3" s="82"/>
      <c r="M3" s="82"/>
      <c r="N3" s="82"/>
      <c r="O3" s="82"/>
      <c r="P3" s="82"/>
      <c r="Q3" s="82"/>
      <c r="R3" s="82"/>
    </row>
    <row r="4" spans="1:18" s="83" customFormat="1" ht="13.5" thickBot="1" x14ac:dyDescent="0.25">
      <c r="A4" s="154"/>
      <c r="B4" s="314" t="s">
        <v>158</v>
      </c>
      <c r="C4" s="315"/>
      <c r="D4" s="315"/>
      <c r="E4" s="316"/>
      <c r="F4" s="318"/>
      <c r="G4" s="319"/>
      <c r="H4" s="216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spans="1:18" ht="13.5" thickTop="1" x14ac:dyDescent="0.2">
      <c r="C5" s="73"/>
      <c r="D5" s="188"/>
      <c r="E5" s="189"/>
      <c r="F5" s="190"/>
    </row>
    <row r="6" spans="1:18" s="74" customFormat="1" x14ac:dyDescent="0.2">
      <c r="A6" s="155"/>
      <c r="B6" s="156" t="s">
        <v>67</v>
      </c>
      <c r="C6" s="157" t="s">
        <v>54</v>
      </c>
      <c r="D6" s="157" t="s">
        <v>51</v>
      </c>
      <c r="E6" s="192" t="s">
        <v>66</v>
      </c>
      <c r="F6" s="193" t="s">
        <v>52</v>
      </c>
      <c r="G6" s="194" t="s">
        <v>53</v>
      </c>
      <c r="H6" s="218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18" s="74" customFormat="1" x14ac:dyDescent="0.2">
      <c r="A7" s="158"/>
      <c r="B7" s="159"/>
      <c r="C7" s="158"/>
      <c r="D7" s="158"/>
      <c r="E7" s="195"/>
      <c r="F7" s="196"/>
      <c r="G7" s="196"/>
      <c r="H7" s="218"/>
      <c r="I7" s="80"/>
      <c r="J7" s="80"/>
      <c r="K7" s="80"/>
      <c r="L7" s="80"/>
      <c r="M7" s="80"/>
      <c r="N7" s="80"/>
      <c r="O7" s="80"/>
      <c r="P7" s="80"/>
      <c r="Q7" s="80"/>
      <c r="R7" s="80"/>
    </row>
    <row r="8" spans="1:18" s="93" customFormat="1" x14ac:dyDescent="0.2">
      <c r="A8" s="143"/>
      <c r="B8" s="143"/>
      <c r="C8" s="143"/>
      <c r="D8" s="143"/>
      <c r="E8" s="143"/>
      <c r="F8" s="143">
        <v>0</v>
      </c>
      <c r="G8" s="143"/>
      <c r="H8" s="168"/>
      <c r="I8" s="92"/>
      <c r="J8" s="92"/>
      <c r="K8" s="92"/>
      <c r="L8" s="92"/>
      <c r="M8" s="92"/>
      <c r="N8" s="92"/>
      <c r="O8" s="92"/>
      <c r="P8" s="92"/>
      <c r="Q8" s="92"/>
      <c r="R8" s="92"/>
    </row>
    <row r="9" spans="1:18" s="161" customFormat="1" x14ac:dyDescent="0.2">
      <c r="A9" s="143"/>
      <c r="B9" s="279" t="s">
        <v>116</v>
      </c>
      <c r="C9" s="280" t="s">
        <v>111</v>
      </c>
      <c r="D9" s="281"/>
      <c r="E9" s="282"/>
      <c r="F9" s="283">
        <v>0</v>
      </c>
      <c r="G9" s="283"/>
      <c r="H9" s="220"/>
      <c r="I9" s="160"/>
      <c r="J9" s="160"/>
      <c r="K9" s="160"/>
      <c r="L9" s="160"/>
      <c r="M9" s="160"/>
      <c r="N9" s="160"/>
      <c r="O9" s="160"/>
      <c r="P9" s="160"/>
      <c r="Q9" s="160"/>
      <c r="R9" s="160"/>
    </row>
    <row r="10" spans="1:18" s="161" customFormat="1" x14ac:dyDescent="0.2">
      <c r="A10" s="143"/>
      <c r="B10" s="143"/>
      <c r="C10" s="143"/>
      <c r="D10" s="143"/>
      <c r="E10" s="143"/>
      <c r="F10" s="143">
        <v>0</v>
      </c>
      <c r="G10" s="143"/>
      <c r="H10" s="220"/>
      <c r="I10" s="160"/>
      <c r="J10" s="160"/>
      <c r="K10" s="160"/>
      <c r="L10" s="160"/>
      <c r="M10" s="160"/>
      <c r="N10" s="160"/>
      <c r="O10" s="160"/>
      <c r="P10" s="160"/>
      <c r="Q10" s="160"/>
      <c r="R10" s="160"/>
    </row>
    <row r="11" spans="1:18" s="93" customFormat="1" ht="38.25" x14ac:dyDescent="0.2">
      <c r="A11" s="143"/>
      <c r="B11" s="116"/>
      <c r="C11" s="173" t="s">
        <v>117</v>
      </c>
      <c r="D11" s="120"/>
      <c r="E11" s="121"/>
      <c r="F11" s="121"/>
      <c r="G11" s="121"/>
      <c r="H11" s="168"/>
      <c r="I11" s="92"/>
      <c r="J11" s="92"/>
      <c r="K11" s="92"/>
      <c r="L11" s="92"/>
      <c r="M11" s="92"/>
      <c r="N11" s="92"/>
      <c r="O11" s="92"/>
      <c r="P11" s="92"/>
      <c r="Q11" s="92"/>
      <c r="R11" s="92"/>
    </row>
    <row r="12" spans="1:18" s="93" customFormat="1" x14ac:dyDescent="0.2">
      <c r="A12" s="143"/>
      <c r="B12" s="116"/>
      <c r="C12" s="230"/>
      <c r="D12" s="231"/>
      <c r="E12" s="227"/>
      <c r="F12" s="232"/>
      <c r="G12" s="232"/>
      <c r="H12" s="168"/>
      <c r="I12" s="92"/>
      <c r="J12" s="92"/>
      <c r="K12" s="92"/>
      <c r="L12" s="92"/>
      <c r="M12" s="92"/>
      <c r="N12" s="92"/>
      <c r="O12" s="92"/>
      <c r="P12" s="92"/>
      <c r="Q12" s="92"/>
      <c r="R12" s="92"/>
    </row>
    <row r="13" spans="1:18" s="101" customFormat="1" ht="63.75" x14ac:dyDescent="0.2">
      <c r="A13" s="143"/>
      <c r="B13" s="116" t="s">
        <v>118</v>
      </c>
      <c r="C13" s="173" t="s">
        <v>119</v>
      </c>
      <c r="D13" s="233" t="s">
        <v>101</v>
      </c>
      <c r="E13" s="124">
        <v>1</v>
      </c>
      <c r="F13" s="125">
        <v>0</v>
      </c>
      <c r="G13" s="125">
        <f>F13*E13</f>
        <v>0</v>
      </c>
      <c r="H13" s="221"/>
      <c r="I13" s="100"/>
      <c r="J13" s="100"/>
      <c r="K13" s="100"/>
      <c r="L13" s="100"/>
      <c r="M13" s="100"/>
      <c r="N13" s="100"/>
      <c r="O13" s="100"/>
      <c r="P13" s="100"/>
      <c r="Q13" s="100"/>
      <c r="R13" s="100"/>
    </row>
    <row r="14" spans="1:18" s="93" customFormat="1" ht="38.25" x14ac:dyDescent="0.2">
      <c r="A14" s="143"/>
      <c r="B14" s="116"/>
      <c r="C14" s="173" t="s">
        <v>113</v>
      </c>
      <c r="D14" s="234"/>
      <c r="E14" s="235"/>
      <c r="F14" s="236"/>
      <c r="G14" s="236"/>
      <c r="H14" s="168"/>
      <c r="I14" s="92"/>
      <c r="J14" s="92"/>
      <c r="K14" s="92"/>
      <c r="L14" s="92"/>
      <c r="M14" s="92"/>
      <c r="N14" s="92"/>
      <c r="O14" s="92"/>
      <c r="P14" s="92"/>
      <c r="Q14" s="92"/>
      <c r="R14" s="92"/>
    </row>
    <row r="15" spans="1:18" s="101" customFormat="1" ht="38.25" x14ac:dyDescent="0.2">
      <c r="A15" s="143"/>
      <c r="B15" s="116"/>
      <c r="C15" s="213" t="s">
        <v>120</v>
      </c>
      <c r="D15" s="243" t="s">
        <v>106</v>
      </c>
      <c r="E15" s="237">
        <v>1</v>
      </c>
      <c r="F15" s="212">
        <v>0</v>
      </c>
      <c r="G15" s="212">
        <f>PRODUCT(E15:F15)</f>
        <v>0</v>
      </c>
      <c r="H15" s="221"/>
      <c r="I15" s="100"/>
      <c r="J15" s="100"/>
      <c r="K15" s="100"/>
      <c r="L15" s="100"/>
      <c r="M15" s="100"/>
      <c r="N15" s="100"/>
      <c r="O15" s="100"/>
      <c r="P15" s="100"/>
      <c r="Q15" s="100"/>
      <c r="R15" s="100"/>
    </row>
    <row r="16" spans="1:18" s="101" customFormat="1" x14ac:dyDescent="0.2">
      <c r="A16" s="143"/>
      <c r="B16" s="116"/>
      <c r="C16" s="228"/>
      <c r="D16" s="224"/>
      <c r="E16" s="238"/>
      <c r="F16" s="225"/>
      <c r="G16" s="225"/>
      <c r="H16" s="221"/>
      <c r="I16" s="100"/>
      <c r="J16" s="100"/>
      <c r="K16" s="100"/>
      <c r="L16" s="100"/>
      <c r="M16" s="100"/>
      <c r="N16" s="100"/>
      <c r="O16" s="100"/>
      <c r="P16" s="100"/>
      <c r="Q16" s="100"/>
      <c r="R16" s="100"/>
    </row>
    <row r="17" spans="1:18" s="101" customFormat="1" ht="25.5" x14ac:dyDescent="0.2">
      <c r="A17" s="143"/>
      <c r="B17" s="116" t="s">
        <v>121</v>
      </c>
      <c r="C17" s="173" t="s">
        <v>129</v>
      </c>
      <c r="D17" s="128" t="s">
        <v>101</v>
      </c>
      <c r="E17" s="124">
        <v>6</v>
      </c>
      <c r="F17" s="245">
        <v>0</v>
      </c>
      <c r="G17" s="245">
        <f>F17*E17</f>
        <v>0</v>
      </c>
      <c r="H17" s="221"/>
      <c r="I17" s="100"/>
      <c r="J17" s="100"/>
      <c r="K17" s="100"/>
      <c r="L17" s="100"/>
      <c r="M17" s="100"/>
      <c r="N17" s="100"/>
      <c r="O17" s="100"/>
      <c r="P17" s="100"/>
      <c r="Q17" s="100"/>
      <c r="R17" s="100"/>
    </row>
    <row r="18" spans="1:18" s="101" customFormat="1" x14ac:dyDescent="0.2">
      <c r="A18" s="143"/>
      <c r="B18" s="116"/>
      <c r="C18" s="173" t="s">
        <v>110</v>
      </c>
      <c r="D18" s="128" t="s">
        <v>101</v>
      </c>
      <c r="E18" s="124">
        <v>6</v>
      </c>
      <c r="F18" s="245">
        <v>0</v>
      </c>
      <c r="G18" s="245">
        <f>F18*E18</f>
        <v>0</v>
      </c>
      <c r="H18" s="221"/>
      <c r="I18" s="100"/>
      <c r="J18" s="100"/>
      <c r="K18" s="100"/>
      <c r="L18" s="100"/>
      <c r="M18" s="100"/>
      <c r="N18" s="100"/>
      <c r="O18" s="100"/>
      <c r="P18" s="100"/>
      <c r="Q18" s="100"/>
      <c r="R18" s="100"/>
    </row>
    <row r="19" spans="1:18" s="101" customFormat="1" x14ac:dyDescent="0.2">
      <c r="A19" s="143"/>
      <c r="B19" s="116"/>
      <c r="C19" s="173"/>
      <c r="D19" s="128"/>
      <c r="E19" s="124"/>
      <c r="F19" s="125"/>
      <c r="G19" s="125"/>
      <c r="H19" s="221"/>
      <c r="I19" s="100"/>
      <c r="J19" s="100"/>
      <c r="K19" s="100"/>
      <c r="L19" s="100"/>
      <c r="M19" s="100"/>
      <c r="N19" s="100"/>
      <c r="O19" s="100"/>
      <c r="P19" s="100"/>
      <c r="Q19" s="100"/>
      <c r="R19" s="100"/>
    </row>
    <row r="20" spans="1:18" s="101" customFormat="1" ht="25.5" x14ac:dyDescent="0.2">
      <c r="A20" s="143"/>
      <c r="B20" s="116" t="s">
        <v>123</v>
      </c>
      <c r="C20" s="115" t="s">
        <v>151</v>
      </c>
      <c r="D20" s="126"/>
      <c r="E20" s="127"/>
      <c r="F20" s="239"/>
      <c r="G20" s="239"/>
      <c r="H20" s="221"/>
      <c r="I20" s="100"/>
      <c r="J20" s="100"/>
      <c r="K20" s="100"/>
      <c r="L20" s="100"/>
      <c r="M20" s="100"/>
      <c r="N20" s="100"/>
      <c r="O20" s="100"/>
      <c r="P20" s="100"/>
      <c r="Q20" s="100"/>
      <c r="R20" s="100"/>
    </row>
    <row r="21" spans="1:18" s="101" customFormat="1" x14ac:dyDescent="0.2">
      <c r="A21" s="143"/>
      <c r="B21" s="116"/>
      <c r="C21" s="129" t="s">
        <v>107</v>
      </c>
      <c r="D21" s="126" t="s">
        <v>103</v>
      </c>
      <c r="E21" s="127">
        <v>25</v>
      </c>
      <c r="F21" s="247">
        <v>0</v>
      </c>
      <c r="G21" s="125">
        <f t="shared" ref="G21:G24" si="0">F21*E21</f>
        <v>0</v>
      </c>
      <c r="H21" s="221"/>
      <c r="I21" s="100"/>
      <c r="J21" s="100"/>
      <c r="K21" s="100"/>
      <c r="L21" s="100"/>
      <c r="M21" s="100"/>
      <c r="N21" s="100"/>
      <c r="O21" s="100"/>
      <c r="P21" s="100"/>
      <c r="Q21" s="100"/>
      <c r="R21" s="100"/>
    </row>
    <row r="22" spans="1:18" s="101" customFormat="1" x14ac:dyDescent="0.2">
      <c r="A22" s="143"/>
      <c r="B22" s="116"/>
      <c r="C22" s="129" t="s">
        <v>0</v>
      </c>
      <c r="D22" s="126" t="s">
        <v>103</v>
      </c>
      <c r="E22" s="127">
        <v>16</v>
      </c>
      <c r="F22" s="247">
        <v>0</v>
      </c>
      <c r="G22" s="125">
        <f t="shared" si="0"/>
        <v>0</v>
      </c>
      <c r="H22" s="221"/>
      <c r="I22" s="100"/>
      <c r="J22" s="100"/>
      <c r="K22" s="100"/>
      <c r="L22" s="100"/>
      <c r="M22" s="100"/>
      <c r="N22" s="100"/>
      <c r="O22" s="100"/>
      <c r="P22" s="100"/>
      <c r="Q22" s="100"/>
      <c r="R22" s="100"/>
    </row>
    <row r="23" spans="1:18" s="101" customFormat="1" x14ac:dyDescent="0.2">
      <c r="A23" s="143"/>
      <c r="B23" s="116"/>
      <c r="C23" s="129" t="s">
        <v>108</v>
      </c>
      <c r="D23" s="126" t="s">
        <v>103</v>
      </c>
      <c r="E23" s="127">
        <v>25</v>
      </c>
      <c r="F23" s="247">
        <v>0</v>
      </c>
      <c r="G23" s="125">
        <f t="shared" si="0"/>
        <v>0</v>
      </c>
      <c r="H23" s="221"/>
      <c r="I23" s="100"/>
      <c r="J23" s="100"/>
      <c r="K23" s="100"/>
      <c r="L23" s="100"/>
      <c r="M23" s="100"/>
      <c r="N23" s="100"/>
      <c r="O23" s="100"/>
      <c r="P23" s="100"/>
      <c r="Q23" s="100"/>
      <c r="R23" s="100"/>
    </row>
    <row r="24" spans="1:18" s="101" customFormat="1" x14ac:dyDescent="0.2">
      <c r="A24" s="143"/>
      <c r="B24" s="116"/>
      <c r="C24" s="129" t="s">
        <v>109</v>
      </c>
      <c r="D24" s="126" t="s">
        <v>103</v>
      </c>
      <c r="E24" s="127">
        <v>16</v>
      </c>
      <c r="F24" s="247">
        <v>0</v>
      </c>
      <c r="G24" s="125">
        <f t="shared" si="0"/>
        <v>0</v>
      </c>
      <c r="H24" s="221"/>
      <c r="I24" s="100"/>
      <c r="J24" s="100"/>
      <c r="K24" s="100"/>
      <c r="L24" s="100"/>
      <c r="M24" s="100"/>
      <c r="N24" s="100"/>
      <c r="O24" s="100"/>
      <c r="P24" s="100"/>
      <c r="Q24" s="100"/>
      <c r="R24" s="100"/>
    </row>
    <row r="25" spans="1:18" s="101" customFormat="1" x14ac:dyDescent="0.2">
      <c r="A25" s="143"/>
      <c r="B25" s="116"/>
      <c r="C25" s="228"/>
      <c r="D25" s="240"/>
      <c r="E25" s="241"/>
      <c r="F25" s="242"/>
      <c r="G25" s="236"/>
      <c r="H25" s="221"/>
      <c r="I25" s="100"/>
      <c r="J25" s="100"/>
      <c r="K25" s="100"/>
      <c r="L25" s="100"/>
      <c r="M25" s="100"/>
      <c r="N25" s="100"/>
      <c r="O25" s="100"/>
      <c r="P25" s="100"/>
      <c r="Q25" s="100"/>
      <c r="R25" s="100"/>
    </row>
    <row r="26" spans="1:18" s="101" customFormat="1" ht="25.5" x14ac:dyDescent="0.2">
      <c r="A26" s="143"/>
      <c r="B26" s="116" t="s">
        <v>124</v>
      </c>
      <c r="C26" s="293" t="s">
        <v>114</v>
      </c>
      <c r="D26" s="180" t="s">
        <v>101</v>
      </c>
      <c r="E26" s="131" t="s">
        <v>100</v>
      </c>
      <c r="F26" s="239">
        <v>0</v>
      </c>
      <c r="G26" s="125">
        <f>F26*E26</f>
        <v>0</v>
      </c>
      <c r="H26" s="221"/>
      <c r="I26" s="100"/>
      <c r="J26" s="100"/>
      <c r="K26" s="100"/>
      <c r="L26" s="100"/>
      <c r="M26" s="100"/>
      <c r="N26" s="100"/>
      <c r="O26" s="100"/>
      <c r="P26" s="100"/>
      <c r="Q26" s="100"/>
      <c r="R26" s="100"/>
    </row>
    <row r="27" spans="1:18" s="101" customFormat="1" x14ac:dyDescent="0.2">
      <c r="A27" s="143"/>
      <c r="B27" s="116"/>
      <c r="C27" s="293"/>
      <c r="D27" s="244"/>
      <c r="E27" s="131"/>
      <c r="F27" s="247"/>
      <c r="G27" s="245"/>
      <c r="H27" s="221"/>
      <c r="I27" s="100"/>
      <c r="J27" s="100"/>
      <c r="K27" s="100"/>
      <c r="L27" s="100"/>
      <c r="M27" s="100"/>
      <c r="N27" s="100"/>
      <c r="O27" s="100"/>
      <c r="P27" s="100"/>
      <c r="Q27" s="100"/>
      <c r="R27" s="100"/>
    </row>
    <row r="28" spans="1:18" s="101" customFormat="1" ht="25.5" x14ac:dyDescent="0.2">
      <c r="A28" s="143"/>
      <c r="B28" s="116" t="s">
        <v>125</v>
      </c>
      <c r="C28" s="130" t="s">
        <v>153</v>
      </c>
      <c r="D28" s="126" t="s">
        <v>102</v>
      </c>
      <c r="E28" s="131" t="s">
        <v>122</v>
      </c>
      <c r="F28" s="247">
        <v>0</v>
      </c>
      <c r="G28" s="245">
        <f>F28*E28</f>
        <v>0</v>
      </c>
      <c r="H28" s="221"/>
      <c r="I28" s="100"/>
      <c r="J28" s="100"/>
      <c r="K28" s="100"/>
      <c r="L28" s="100"/>
      <c r="M28" s="100"/>
      <c r="N28" s="100"/>
      <c r="O28" s="100"/>
      <c r="P28" s="100"/>
      <c r="Q28" s="100"/>
      <c r="R28" s="100"/>
    </row>
    <row r="29" spans="1:18" s="101" customFormat="1" x14ac:dyDescent="0.2">
      <c r="A29" s="143"/>
      <c r="B29" s="118"/>
      <c r="C29" s="197"/>
      <c r="D29" s="180"/>
      <c r="E29" s="131"/>
      <c r="F29" s="239"/>
      <c r="G29" s="125"/>
      <c r="H29" s="221"/>
      <c r="I29" s="100"/>
      <c r="J29" s="100"/>
      <c r="K29" s="100"/>
      <c r="L29" s="100"/>
      <c r="M29" s="100"/>
      <c r="N29" s="100"/>
      <c r="O29" s="100"/>
      <c r="P29" s="100"/>
      <c r="Q29" s="100"/>
      <c r="R29" s="100"/>
    </row>
    <row r="30" spans="1:18" s="101" customFormat="1" ht="38.25" x14ac:dyDescent="0.2">
      <c r="A30" s="143"/>
      <c r="B30" s="116" t="s">
        <v>126</v>
      </c>
      <c r="C30" s="130" t="s">
        <v>112</v>
      </c>
      <c r="D30" s="180" t="s">
        <v>103</v>
      </c>
      <c r="E30" s="127">
        <v>65</v>
      </c>
      <c r="F30" s="239">
        <v>0</v>
      </c>
      <c r="G30" s="125">
        <f>F30*E30</f>
        <v>0</v>
      </c>
      <c r="H30" s="221"/>
      <c r="I30" s="100"/>
      <c r="J30" s="100"/>
      <c r="K30" s="100"/>
      <c r="L30" s="100"/>
      <c r="M30" s="100"/>
      <c r="N30" s="100"/>
      <c r="O30" s="100"/>
      <c r="P30" s="100"/>
      <c r="Q30" s="100"/>
      <c r="R30" s="100"/>
    </row>
    <row r="31" spans="1:18" s="101" customFormat="1" x14ac:dyDescent="0.2">
      <c r="A31" s="143"/>
      <c r="B31" s="116"/>
      <c r="C31" s="130"/>
      <c r="D31" s="244"/>
      <c r="E31" s="246"/>
      <c r="F31" s="247"/>
      <c r="G31" s="245"/>
      <c r="H31" s="221"/>
      <c r="I31" s="100"/>
      <c r="J31" s="100"/>
      <c r="K31" s="100"/>
      <c r="L31" s="100"/>
      <c r="M31" s="100"/>
      <c r="N31" s="100"/>
      <c r="O31" s="100"/>
      <c r="P31" s="100"/>
      <c r="Q31" s="100"/>
      <c r="R31" s="100"/>
    </row>
    <row r="32" spans="1:18" s="101" customFormat="1" ht="25.5" x14ac:dyDescent="0.2">
      <c r="A32" s="143"/>
      <c r="B32" s="116"/>
      <c r="C32" s="117" t="s">
        <v>127</v>
      </c>
      <c r="D32" s="229" t="s">
        <v>102</v>
      </c>
      <c r="E32" s="226">
        <v>35</v>
      </c>
      <c r="F32" s="212">
        <v>0</v>
      </c>
      <c r="G32" s="250">
        <f>PRODUCT(D32:F32)</f>
        <v>0</v>
      </c>
      <c r="H32" s="221"/>
      <c r="I32" s="100"/>
      <c r="J32" s="100"/>
      <c r="K32" s="100"/>
      <c r="L32" s="100"/>
      <c r="M32" s="100"/>
      <c r="N32" s="100"/>
      <c r="O32" s="100"/>
      <c r="P32" s="100"/>
      <c r="Q32" s="100"/>
      <c r="R32" s="100"/>
    </row>
    <row r="33" spans="1:18" s="93" customFormat="1" x14ac:dyDescent="0.2">
      <c r="A33" s="143"/>
      <c r="B33" s="116"/>
      <c r="C33" s="197"/>
      <c r="D33" s="132"/>
      <c r="E33" s="133"/>
      <c r="F33" s="134">
        <v>0</v>
      </c>
      <c r="G33" s="134"/>
      <c r="H33" s="168"/>
      <c r="I33" s="92"/>
      <c r="J33" s="92"/>
      <c r="K33" s="92"/>
      <c r="L33" s="92"/>
      <c r="M33" s="92"/>
      <c r="N33" s="92"/>
      <c r="O33" s="92"/>
      <c r="P33" s="92"/>
      <c r="Q33" s="92"/>
      <c r="R33" s="92"/>
    </row>
    <row r="34" spans="1:18" s="91" customFormat="1" x14ac:dyDescent="0.2">
      <c r="A34" s="143"/>
      <c r="B34" s="273" t="s">
        <v>20</v>
      </c>
      <c r="C34" s="276"/>
      <c r="D34" s="274"/>
      <c r="E34" s="275"/>
      <c r="F34" s="275">
        <v>0</v>
      </c>
      <c r="G34" s="277">
        <f>SUM(G11:G32)</f>
        <v>0</v>
      </c>
      <c r="H34" s="152"/>
      <c r="I34" s="90"/>
      <c r="J34" s="90"/>
      <c r="K34" s="90"/>
      <c r="L34" s="90"/>
      <c r="M34" s="90"/>
      <c r="N34" s="90"/>
      <c r="O34" s="90"/>
      <c r="P34" s="90"/>
      <c r="Q34" s="90"/>
      <c r="R34" s="90"/>
    </row>
    <row r="35" spans="1:18" s="114" customFormat="1" x14ac:dyDescent="0.2">
      <c r="A35" s="142"/>
      <c r="B35" s="122"/>
      <c r="C35" s="214"/>
      <c r="D35" s="120"/>
      <c r="E35" s="121"/>
      <c r="F35" s="121"/>
      <c r="G35" s="215"/>
      <c r="H35" s="207"/>
      <c r="I35" s="113"/>
      <c r="J35" s="113"/>
      <c r="K35" s="113"/>
      <c r="L35" s="113"/>
      <c r="M35" s="113"/>
      <c r="N35" s="113"/>
      <c r="O35" s="113"/>
      <c r="P35" s="113"/>
      <c r="Q35" s="113"/>
      <c r="R35" s="113"/>
    </row>
    <row r="36" spans="1:18" s="91" customFormat="1" x14ac:dyDescent="0.2">
      <c r="A36" s="143"/>
      <c r="B36" s="273" t="s">
        <v>128</v>
      </c>
      <c r="C36" s="273"/>
      <c r="D36" s="274" t="s">
        <v>101</v>
      </c>
      <c r="E36" s="275">
        <v>1</v>
      </c>
      <c r="F36" s="275">
        <v>0</v>
      </c>
      <c r="G36" s="278">
        <f>PRODUCT(D36:F36)</f>
        <v>0</v>
      </c>
      <c r="H36" s="152"/>
      <c r="I36" s="90"/>
      <c r="J36" s="90"/>
      <c r="K36" s="90"/>
      <c r="L36" s="90"/>
      <c r="M36" s="90"/>
      <c r="N36" s="90"/>
      <c r="O36" s="90"/>
      <c r="P36" s="90"/>
      <c r="Q36" s="90"/>
      <c r="R36" s="90"/>
    </row>
    <row r="37" spans="1:18" s="114" customFormat="1" x14ac:dyDescent="0.2">
      <c r="A37" s="142"/>
      <c r="B37" s="122"/>
      <c r="C37" s="122"/>
      <c r="D37" s="120"/>
      <c r="E37" s="121"/>
      <c r="F37" s="121">
        <v>0</v>
      </c>
      <c r="G37" s="198"/>
      <c r="H37" s="207"/>
      <c r="I37" s="113"/>
      <c r="J37" s="113"/>
      <c r="K37" s="113"/>
      <c r="L37" s="113"/>
      <c r="M37" s="113"/>
      <c r="N37" s="113"/>
      <c r="O37" s="113"/>
      <c r="P37" s="113"/>
      <c r="Q37" s="113"/>
      <c r="R37" s="113"/>
    </row>
    <row r="38" spans="1:18" s="91" customFormat="1" x14ac:dyDescent="0.2">
      <c r="A38" s="143"/>
      <c r="B38" s="273" t="s">
        <v>142</v>
      </c>
      <c r="C38" s="340" t="s">
        <v>139</v>
      </c>
      <c r="D38" s="274"/>
      <c r="E38" s="275"/>
      <c r="F38" s="275"/>
      <c r="G38" s="275"/>
      <c r="H38" s="341"/>
    </row>
    <row r="39" spans="1:18" s="91" customFormat="1" x14ac:dyDescent="0.2">
      <c r="A39" s="143"/>
      <c r="B39" s="329" t="s">
        <v>140</v>
      </c>
      <c r="C39" s="328"/>
      <c r="D39" s="134"/>
      <c r="E39" s="134"/>
      <c r="F39" s="342"/>
      <c r="G39" s="343"/>
      <c r="H39" s="341"/>
    </row>
    <row r="40" spans="1:18" s="91" customFormat="1" x14ac:dyDescent="0.2">
      <c r="A40" s="143"/>
      <c r="B40" s="329"/>
      <c r="C40" s="132"/>
      <c r="D40" s="134"/>
      <c r="E40" s="134"/>
      <c r="F40" s="342"/>
      <c r="G40" s="343"/>
      <c r="H40" s="341"/>
    </row>
    <row r="41" spans="1:18" s="91" customFormat="1" ht="51" x14ac:dyDescent="0.2">
      <c r="A41" s="143"/>
      <c r="B41" s="329" t="s">
        <v>143</v>
      </c>
      <c r="C41" s="344" t="s">
        <v>154</v>
      </c>
      <c r="D41" s="349" t="s">
        <v>106</v>
      </c>
      <c r="E41" s="345">
        <v>1</v>
      </c>
      <c r="F41" s="123">
        <v>0</v>
      </c>
      <c r="G41" s="123">
        <f>PRODUCT(D41:F41)</f>
        <v>0</v>
      </c>
      <c r="H41" s="341"/>
    </row>
    <row r="42" spans="1:18" s="91" customFormat="1" x14ac:dyDescent="0.2">
      <c r="A42" s="143"/>
      <c r="B42" s="329"/>
      <c r="C42" s="132"/>
      <c r="D42" s="134"/>
      <c r="E42" s="134"/>
      <c r="F42" s="342"/>
      <c r="G42" s="343"/>
      <c r="H42" s="341"/>
    </row>
    <row r="43" spans="1:18" s="91" customFormat="1" ht="51" x14ac:dyDescent="0.2">
      <c r="A43" s="143"/>
      <c r="B43" s="350" t="s">
        <v>144</v>
      </c>
      <c r="C43" s="344" t="s">
        <v>155</v>
      </c>
      <c r="D43" s="349" t="s">
        <v>106</v>
      </c>
      <c r="E43" s="345">
        <v>1</v>
      </c>
      <c r="F43" s="123">
        <v>0</v>
      </c>
      <c r="G43" s="123">
        <f>PRODUCT(D43:F43)</f>
        <v>0</v>
      </c>
      <c r="H43" s="341"/>
    </row>
    <row r="44" spans="1:18" s="91" customFormat="1" ht="25.5" x14ac:dyDescent="0.2">
      <c r="A44" s="143"/>
      <c r="B44" s="350"/>
      <c r="C44" s="344" t="s">
        <v>152</v>
      </c>
      <c r="D44" s="349"/>
      <c r="E44" s="345"/>
      <c r="F44" s="123"/>
      <c r="G44" s="123"/>
      <c r="H44" s="341"/>
    </row>
    <row r="45" spans="1:18" s="91" customFormat="1" x14ac:dyDescent="0.2">
      <c r="A45" s="143"/>
      <c r="B45" s="346"/>
      <c r="C45" s="169"/>
      <c r="D45" s="132"/>
      <c r="E45" s="347"/>
      <c r="F45" s="134"/>
      <c r="G45" s="134"/>
      <c r="H45" s="341"/>
    </row>
    <row r="46" spans="1:18" s="91" customFormat="1" x14ac:dyDescent="0.2">
      <c r="A46" s="143"/>
      <c r="B46" s="335" t="s">
        <v>141</v>
      </c>
      <c r="C46" s="348"/>
      <c r="D46" s="274"/>
      <c r="E46" s="275"/>
      <c r="F46" s="275"/>
      <c r="G46" s="278">
        <f>SUM(G41:G43)</f>
        <v>0</v>
      </c>
      <c r="H46" s="341"/>
    </row>
    <row r="47" spans="1:18" s="249" customFormat="1" x14ac:dyDescent="0.2">
      <c r="A47" s="142"/>
      <c r="B47" s="122"/>
      <c r="C47" s="122"/>
      <c r="D47" s="120"/>
      <c r="E47" s="121"/>
      <c r="F47" s="121"/>
      <c r="G47" s="198"/>
      <c r="H47" s="207"/>
      <c r="I47" s="248"/>
      <c r="J47" s="248"/>
      <c r="K47" s="248"/>
      <c r="L47" s="248"/>
      <c r="M47" s="248"/>
      <c r="N47" s="248"/>
      <c r="O47" s="248"/>
      <c r="P47" s="248"/>
      <c r="Q47" s="248"/>
      <c r="R47" s="248"/>
    </row>
    <row r="48" spans="1:18" s="249" customFormat="1" x14ac:dyDescent="0.2">
      <c r="A48" s="142"/>
      <c r="B48" s="279" t="s">
        <v>134</v>
      </c>
      <c r="C48" s="280" t="s">
        <v>130</v>
      </c>
      <c r="D48" s="332"/>
      <c r="E48" s="333"/>
      <c r="F48" s="334"/>
      <c r="G48" s="334"/>
      <c r="H48" s="207"/>
      <c r="I48" s="248"/>
      <c r="J48" s="248"/>
      <c r="K48" s="248"/>
      <c r="L48" s="248"/>
      <c r="M48" s="248"/>
      <c r="N48" s="248"/>
      <c r="O48" s="248"/>
      <c r="P48" s="248"/>
      <c r="Q48" s="248"/>
      <c r="R48" s="248"/>
    </row>
    <row r="49" spans="1:18" s="249" customFormat="1" x14ac:dyDescent="0.2">
      <c r="A49" s="142"/>
      <c r="B49" s="324"/>
      <c r="C49" s="325"/>
      <c r="D49" s="171"/>
      <c r="E49" s="326"/>
      <c r="F49" s="225"/>
      <c r="G49" s="225"/>
      <c r="H49" s="207"/>
      <c r="I49" s="248"/>
      <c r="J49" s="248"/>
      <c r="K49" s="248"/>
      <c r="L49" s="248"/>
      <c r="M49" s="248"/>
      <c r="N49" s="248"/>
      <c r="O49" s="248"/>
      <c r="P49" s="248"/>
      <c r="Q49" s="248"/>
      <c r="R49" s="248"/>
    </row>
    <row r="50" spans="1:18" s="249" customFormat="1" ht="38.25" x14ac:dyDescent="0.2">
      <c r="A50" s="142"/>
      <c r="B50" s="105" t="s">
        <v>135</v>
      </c>
      <c r="C50" s="327" t="s">
        <v>131</v>
      </c>
      <c r="D50" s="171"/>
      <c r="E50" s="171"/>
      <c r="F50" s="123"/>
      <c r="G50" s="123"/>
      <c r="H50" s="207"/>
      <c r="I50" s="248"/>
      <c r="J50" s="248"/>
      <c r="K50" s="248"/>
      <c r="L50" s="248"/>
      <c r="M50" s="248"/>
      <c r="N50" s="248"/>
      <c r="O50" s="248"/>
      <c r="P50" s="248"/>
      <c r="Q50" s="248"/>
      <c r="R50" s="248"/>
    </row>
    <row r="51" spans="1:18" s="249" customFormat="1" x14ac:dyDescent="0.2">
      <c r="A51" s="142"/>
      <c r="B51" s="105"/>
      <c r="C51" s="327" t="s">
        <v>132</v>
      </c>
      <c r="D51" s="171"/>
      <c r="E51" s="171"/>
      <c r="F51" s="123"/>
      <c r="G51" s="123"/>
      <c r="H51" s="207"/>
      <c r="I51" s="248"/>
      <c r="J51" s="248"/>
      <c r="K51" s="248"/>
      <c r="L51" s="248"/>
      <c r="M51" s="248"/>
      <c r="N51" s="248"/>
      <c r="O51" s="248"/>
      <c r="P51" s="248"/>
      <c r="Q51" s="248"/>
      <c r="R51" s="248"/>
    </row>
    <row r="52" spans="1:18" s="249" customFormat="1" x14ac:dyDescent="0.2">
      <c r="A52" s="142"/>
      <c r="B52" s="105"/>
      <c r="C52" s="327"/>
      <c r="D52" s="171"/>
      <c r="E52" s="171"/>
      <c r="F52" s="123"/>
      <c r="G52" s="123"/>
      <c r="H52" s="207"/>
      <c r="I52" s="248"/>
      <c r="J52" s="248"/>
      <c r="K52" s="248"/>
      <c r="L52" s="248"/>
      <c r="M52" s="248"/>
      <c r="N52" s="248"/>
      <c r="O52" s="248"/>
      <c r="P52" s="248"/>
      <c r="Q52" s="248"/>
      <c r="R52" s="248"/>
    </row>
    <row r="53" spans="1:18" s="249" customFormat="1" ht="25.5" x14ac:dyDescent="0.2">
      <c r="A53" s="142"/>
      <c r="B53" s="105"/>
      <c r="C53" s="327" t="s">
        <v>150</v>
      </c>
      <c r="D53" s="328" t="s">
        <v>133</v>
      </c>
      <c r="E53" s="171">
        <v>2</v>
      </c>
      <c r="F53" s="123">
        <v>0</v>
      </c>
      <c r="G53" s="123">
        <f>PRODUCT(D53:F53)</f>
        <v>0</v>
      </c>
      <c r="H53" s="207"/>
      <c r="I53" s="248"/>
      <c r="J53" s="248"/>
      <c r="K53" s="248"/>
      <c r="L53" s="248"/>
      <c r="M53" s="248"/>
      <c r="N53" s="248"/>
      <c r="O53" s="248"/>
      <c r="P53" s="248"/>
      <c r="Q53" s="248"/>
      <c r="R53" s="248"/>
    </row>
    <row r="54" spans="1:18" s="249" customFormat="1" x14ac:dyDescent="0.2">
      <c r="A54" s="142"/>
      <c r="B54" s="329"/>
      <c r="C54" s="330"/>
      <c r="D54" s="331"/>
      <c r="E54" s="237"/>
      <c r="F54" s="170"/>
      <c r="G54" s="123"/>
      <c r="H54" s="207"/>
      <c r="I54" s="248"/>
      <c r="J54" s="248"/>
      <c r="K54" s="248"/>
      <c r="L54" s="248"/>
      <c r="M54" s="248"/>
      <c r="N54" s="248"/>
      <c r="O54" s="248"/>
      <c r="P54" s="248"/>
      <c r="Q54" s="248"/>
      <c r="R54" s="248"/>
    </row>
    <row r="55" spans="1:18" s="249" customFormat="1" x14ac:dyDescent="0.2">
      <c r="A55" s="142"/>
      <c r="B55" s="335" t="s">
        <v>130</v>
      </c>
      <c r="C55" s="336"/>
      <c r="D55" s="337"/>
      <c r="E55" s="338"/>
      <c r="F55" s="334"/>
      <c r="G55" s="339">
        <f>SUM(G50:G54)</f>
        <v>0</v>
      </c>
      <c r="H55" s="207"/>
      <c r="I55" s="248"/>
      <c r="J55" s="248"/>
      <c r="K55" s="248"/>
      <c r="L55" s="248"/>
      <c r="M55" s="248"/>
      <c r="N55" s="248"/>
      <c r="O55" s="248"/>
      <c r="P55" s="248"/>
      <c r="Q55" s="248"/>
      <c r="R55" s="248"/>
    </row>
    <row r="56" spans="1:18" s="114" customFormat="1" x14ac:dyDescent="0.2">
      <c r="A56" s="142"/>
      <c r="B56" s="122"/>
      <c r="C56" s="169"/>
      <c r="D56" s="171"/>
      <c r="E56" s="172"/>
      <c r="F56" s="123"/>
      <c r="G56" s="170"/>
      <c r="H56" s="207"/>
      <c r="I56" s="113"/>
      <c r="J56" s="113"/>
      <c r="K56" s="113"/>
      <c r="L56" s="113"/>
      <c r="M56" s="113"/>
      <c r="N56" s="113"/>
      <c r="O56" s="113"/>
      <c r="P56" s="113"/>
      <c r="Q56" s="113"/>
      <c r="R56" s="113"/>
    </row>
    <row r="57" spans="1:18" s="163" customFormat="1" x14ac:dyDescent="0.2">
      <c r="A57" s="143"/>
      <c r="B57" s="284" t="s">
        <v>145</v>
      </c>
      <c r="C57" s="284" t="s">
        <v>68</v>
      </c>
      <c r="D57" s="281"/>
      <c r="E57" s="285"/>
      <c r="F57" s="283"/>
      <c r="G57" s="283"/>
      <c r="H57" s="223"/>
      <c r="I57" s="162"/>
      <c r="J57" s="162"/>
      <c r="K57" s="162"/>
      <c r="L57" s="162"/>
      <c r="M57" s="162"/>
      <c r="N57" s="162"/>
      <c r="O57" s="162"/>
      <c r="P57" s="162"/>
      <c r="Q57" s="162"/>
      <c r="R57" s="162"/>
    </row>
    <row r="58" spans="1:18" s="89" customFormat="1" x14ac:dyDescent="0.2">
      <c r="A58" s="143"/>
      <c r="B58" s="105"/>
      <c r="C58" s="110"/>
      <c r="D58" s="139"/>
      <c r="E58" s="199"/>
      <c r="F58" s="141"/>
      <c r="G58" s="141"/>
      <c r="H58" s="219"/>
      <c r="I58" s="88"/>
      <c r="J58" s="88"/>
      <c r="K58" s="88"/>
      <c r="L58" s="88"/>
      <c r="M58" s="88"/>
      <c r="N58" s="88"/>
      <c r="O58" s="88"/>
      <c r="P58" s="88"/>
      <c r="Q58" s="88"/>
      <c r="R58" s="88"/>
    </row>
    <row r="59" spans="1:18" s="103" customFormat="1" x14ac:dyDescent="0.2">
      <c r="A59" s="143"/>
      <c r="B59" s="105" t="s">
        <v>146</v>
      </c>
      <c r="C59" s="106" t="s">
        <v>69</v>
      </c>
      <c r="D59" s="139"/>
      <c r="E59" s="199"/>
      <c r="F59" s="141"/>
      <c r="G59" s="141"/>
      <c r="H59" s="222"/>
      <c r="I59" s="102"/>
      <c r="J59" s="102"/>
      <c r="K59" s="102"/>
      <c r="L59" s="102"/>
      <c r="M59" s="102"/>
      <c r="N59" s="102"/>
      <c r="O59" s="102"/>
      <c r="P59" s="102"/>
      <c r="Q59" s="102"/>
      <c r="R59" s="102"/>
    </row>
    <row r="60" spans="1:18" s="103" customFormat="1" ht="63.75" x14ac:dyDescent="0.2">
      <c r="A60" s="143"/>
      <c r="B60" s="105"/>
      <c r="C60" s="108" t="s">
        <v>149</v>
      </c>
      <c r="D60" s="139" t="s">
        <v>70</v>
      </c>
      <c r="E60" s="140">
        <v>20</v>
      </c>
      <c r="F60" s="141">
        <v>0</v>
      </c>
      <c r="G60" s="125">
        <f>E60*F60</f>
        <v>0</v>
      </c>
      <c r="H60" s="222"/>
      <c r="I60" s="102"/>
      <c r="J60" s="102"/>
      <c r="K60" s="102"/>
      <c r="L60" s="102"/>
      <c r="M60" s="102"/>
      <c r="N60" s="102"/>
      <c r="O60" s="102"/>
      <c r="P60" s="102"/>
      <c r="Q60" s="102"/>
      <c r="R60" s="102"/>
    </row>
    <row r="61" spans="1:18" s="103" customFormat="1" x14ac:dyDescent="0.2">
      <c r="A61" s="143"/>
      <c r="B61" s="105"/>
      <c r="C61" s="108"/>
      <c r="D61" s="139"/>
      <c r="E61" s="140"/>
      <c r="F61" s="141"/>
      <c r="G61" s="141"/>
      <c r="H61" s="222"/>
      <c r="I61" s="102"/>
      <c r="J61" s="102"/>
      <c r="K61" s="102"/>
      <c r="L61" s="102"/>
      <c r="M61" s="102"/>
      <c r="N61" s="102"/>
      <c r="O61" s="102"/>
      <c r="P61" s="102"/>
      <c r="Q61" s="102"/>
      <c r="R61" s="102"/>
    </row>
    <row r="62" spans="1:18" s="103" customFormat="1" x14ac:dyDescent="0.2">
      <c r="A62" s="143"/>
      <c r="B62" s="105"/>
      <c r="C62" s="107" t="s">
        <v>71</v>
      </c>
      <c r="D62" s="139"/>
      <c r="E62" s="140"/>
      <c r="F62" s="141"/>
      <c r="G62" s="141"/>
      <c r="H62" s="222"/>
      <c r="I62" s="102"/>
      <c r="J62" s="102"/>
      <c r="K62" s="102"/>
      <c r="L62" s="102"/>
      <c r="M62" s="102"/>
      <c r="N62" s="102"/>
      <c r="O62" s="102"/>
      <c r="P62" s="102"/>
      <c r="Q62" s="102"/>
      <c r="R62" s="102"/>
    </row>
    <row r="63" spans="1:18" s="89" customFormat="1" x14ac:dyDescent="0.2">
      <c r="A63" s="143"/>
      <c r="B63" s="105"/>
      <c r="C63" s="107" t="s">
        <v>72</v>
      </c>
      <c r="D63" s="139"/>
      <c r="E63" s="140"/>
      <c r="F63" s="141"/>
      <c r="G63" s="141"/>
      <c r="H63" s="219"/>
      <c r="I63" s="88"/>
      <c r="J63" s="88"/>
      <c r="K63" s="88"/>
      <c r="L63" s="88"/>
      <c r="M63" s="88"/>
      <c r="N63" s="88"/>
      <c r="O63" s="88"/>
      <c r="P63" s="88"/>
      <c r="Q63" s="88"/>
      <c r="R63" s="88"/>
    </row>
    <row r="64" spans="1:18" s="89" customFormat="1" ht="25.5" x14ac:dyDescent="0.2">
      <c r="A64" s="143"/>
      <c r="B64" s="105"/>
      <c r="C64" s="108" t="s">
        <v>73</v>
      </c>
      <c r="D64" s="139"/>
      <c r="E64" s="140"/>
      <c r="F64" s="141"/>
      <c r="G64" s="141"/>
      <c r="H64" s="219"/>
      <c r="I64" s="88"/>
      <c r="J64" s="88"/>
      <c r="K64" s="88"/>
      <c r="L64" s="88"/>
      <c r="M64" s="88"/>
      <c r="N64" s="88"/>
      <c r="O64" s="88"/>
      <c r="P64" s="88"/>
      <c r="Q64" s="88"/>
      <c r="R64" s="88"/>
    </row>
    <row r="65" spans="1:18" s="89" customFormat="1" ht="38.25" x14ac:dyDescent="0.2">
      <c r="A65" s="143"/>
      <c r="B65" s="105"/>
      <c r="C65" s="108" t="s">
        <v>74</v>
      </c>
      <c r="D65" s="139"/>
      <c r="E65" s="140"/>
      <c r="F65" s="141"/>
      <c r="G65" s="141"/>
      <c r="H65" s="219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s="89" customFormat="1" ht="38.25" x14ac:dyDescent="0.2">
      <c r="A66" s="143"/>
      <c r="B66" s="105"/>
      <c r="C66" s="108" t="s">
        <v>74</v>
      </c>
      <c r="D66" s="139"/>
      <c r="E66" s="140"/>
      <c r="F66" s="141"/>
      <c r="G66" s="141"/>
      <c r="H66" s="219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s="89" customFormat="1" x14ac:dyDescent="0.2">
      <c r="A67" s="143"/>
      <c r="B67" s="105"/>
      <c r="C67" s="108" t="s">
        <v>99</v>
      </c>
      <c r="D67" s="139"/>
      <c r="E67" s="140"/>
      <c r="F67" s="141"/>
      <c r="G67" s="141"/>
      <c r="H67" s="219"/>
      <c r="I67" s="88"/>
      <c r="J67" s="88"/>
      <c r="K67" s="88"/>
      <c r="L67" s="88"/>
      <c r="M67" s="88"/>
      <c r="N67" s="88"/>
      <c r="O67" s="88"/>
      <c r="P67" s="88"/>
      <c r="Q67" s="88"/>
      <c r="R67" s="88"/>
    </row>
    <row r="68" spans="1:18" s="89" customFormat="1" ht="25.5" x14ac:dyDescent="0.2">
      <c r="A68" s="143"/>
      <c r="B68" s="105"/>
      <c r="C68" s="108" t="s">
        <v>75</v>
      </c>
      <c r="D68" s="139"/>
      <c r="E68" s="140"/>
      <c r="F68" s="141"/>
      <c r="G68" s="141"/>
      <c r="H68" s="219"/>
      <c r="I68" s="88"/>
      <c r="J68" s="88"/>
      <c r="K68" s="88"/>
      <c r="L68" s="88"/>
      <c r="M68" s="88"/>
      <c r="N68" s="88"/>
      <c r="O68" s="88"/>
      <c r="P68" s="88"/>
      <c r="Q68" s="88"/>
      <c r="R68" s="88"/>
    </row>
    <row r="69" spans="1:18" s="89" customFormat="1" x14ac:dyDescent="0.2">
      <c r="A69" s="143"/>
      <c r="B69" s="105"/>
      <c r="C69" s="107" t="s">
        <v>76</v>
      </c>
      <c r="D69" s="139"/>
      <c r="E69" s="140"/>
      <c r="F69" s="141"/>
      <c r="G69" s="141"/>
      <c r="H69" s="219"/>
      <c r="I69" s="88"/>
      <c r="J69" s="88"/>
      <c r="K69" s="88"/>
      <c r="L69" s="88"/>
      <c r="M69" s="88"/>
      <c r="N69" s="88"/>
      <c r="O69" s="88"/>
      <c r="P69" s="88"/>
      <c r="Q69" s="88"/>
      <c r="R69" s="88"/>
    </row>
    <row r="70" spans="1:18" s="89" customFormat="1" ht="25.5" x14ac:dyDescent="0.2">
      <c r="A70" s="143"/>
      <c r="B70" s="105"/>
      <c r="C70" s="108" t="s">
        <v>77</v>
      </c>
      <c r="D70" s="139"/>
      <c r="E70" s="140"/>
      <c r="F70" s="141"/>
      <c r="G70" s="141"/>
      <c r="H70" s="219"/>
      <c r="I70" s="88"/>
      <c r="J70" s="88"/>
      <c r="K70" s="88"/>
      <c r="L70" s="88"/>
      <c r="M70" s="88"/>
      <c r="N70" s="88"/>
      <c r="O70" s="88"/>
      <c r="P70" s="88"/>
      <c r="Q70" s="88"/>
      <c r="R70" s="88"/>
    </row>
    <row r="71" spans="1:18" s="89" customFormat="1" x14ac:dyDescent="0.2">
      <c r="A71" s="143"/>
      <c r="B71" s="105"/>
      <c r="C71" s="108" t="s">
        <v>78</v>
      </c>
      <c r="D71" s="139"/>
      <c r="E71" s="140"/>
      <c r="F71" s="141"/>
      <c r="G71" s="141"/>
      <c r="H71" s="219"/>
      <c r="I71" s="88"/>
      <c r="J71" s="88"/>
      <c r="K71" s="88"/>
      <c r="L71" s="88"/>
      <c r="M71" s="88"/>
      <c r="N71" s="88"/>
      <c r="O71" s="88"/>
      <c r="P71" s="88"/>
      <c r="Q71" s="88"/>
      <c r="R71" s="88"/>
    </row>
    <row r="72" spans="1:18" s="89" customFormat="1" ht="25.5" x14ac:dyDescent="0.2">
      <c r="A72" s="143"/>
      <c r="B72" s="105"/>
      <c r="C72" s="108" t="s">
        <v>79</v>
      </c>
      <c r="D72" s="139"/>
      <c r="E72" s="140"/>
      <c r="F72" s="141"/>
      <c r="G72" s="141"/>
      <c r="H72" s="219"/>
      <c r="I72" s="88"/>
      <c r="J72" s="88"/>
      <c r="K72" s="88"/>
      <c r="L72" s="88"/>
      <c r="M72" s="88"/>
      <c r="N72" s="88"/>
      <c r="O72" s="88"/>
      <c r="P72" s="88"/>
      <c r="Q72" s="88"/>
      <c r="R72" s="88"/>
    </row>
    <row r="73" spans="1:18" s="89" customFormat="1" ht="25.5" x14ac:dyDescent="0.2">
      <c r="A73" s="143"/>
      <c r="B73" s="105"/>
      <c r="C73" s="108" t="s">
        <v>80</v>
      </c>
      <c r="D73" s="139"/>
      <c r="E73" s="140"/>
      <c r="F73" s="141"/>
      <c r="G73" s="141"/>
      <c r="H73" s="219"/>
      <c r="I73" s="88"/>
      <c r="J73" s="88"/>
      <c r="K73" s="88"/>
      <c r="L73" s="88"/>
      <c r="M73" s="88"/>
      <c r="N73" s="88"/>
      <c r="O73" s="88"/>
      <c r="P73" s="88"/>
      <c r="Q73" s="88"/>
      <c r="R73" s="88"/>
    </row>
    <row r="74" spans="1:18" s="89" customFormat="1" x14ac:dyDescent="0.2">
      <c r="A74" s="143"/>
      <c r="B74" s="105"/>
      <c r="C74" s="108" t="s">
        <v>81</v>
      </c>
      <c r="D74" s="139"/>
      <c r="E74" s="140"/>
      <c r="F74" s="141"/>
      <c r="G74" s="141"/>
      <c r="H74" s="219"/>
      <c r="I74" s="88"/>
      <c r="J74" s="88"/>
      <c r="K74" s="88"/>
      <c r="L74" s="88"/>
      <c r="M74" s="88"/>
      <c r="N74" s="88"/>
      <c r="O74" s="88"/>
      <c r="P74" s="88"/>
      <c r="Q74" s="88"/>
      <c r="R74" s="88"/>
    </row>
    <row r="75" spans="1:18" s="89" customFormat="1" ht="25.5" x14ac:dyDescent="0.2">
      <c r="A75" s="143"/>
      <c r="B75" s="105"/>
      <c r="C75" s="108" t="s">
        <v>82</v>
      </c>
      <c r="D75" s="139"/>
      <c r="E75" s="140"/>
      <c r="F75" s="141"/>
      <c r="G75" s="141"/>
      <c r="H75" s="219"/>
      <c r="I75" s="88"/>
      <c r="J75" s="88"/>
      <c r="K75" s="88"/>
      <c r="L75" s="88"/>
      <c r="M75" s="88"/>
      <c r="N75" s="88"/>
      <c r="O75" s="88"/>
      <c r="P75" s="88"/>
      <c r="Q75" s="88"/>
      <c r="R75" s="88"/>
    </row>
    <row r="76" spans="1:18" s="89" customFormat="1" x14ac:dyDescent="0.2">
      <c r="A76" s="143"/>
      <c r="B76" s="105"/>
      <c r="C76" s="108" t="s">
        <v>83</v>
      </c>
      <c r="D76" s="139"/>
      <c r="E76" s="140"/>
      <c r="F76" s="141"/>
      <c r="G76" s="141"/>
      <c r="H76" s="219"/>
      <c r="I76" s="88"/>
      <c r="J76" s="88"/>
      <c r="K76" s="88"/>
      <c r="L76" s="88"/>
      <c r="M76" s="88"/>
      <c r="N76" s="88"/>
      <c r="O76" s="88"/>
      <c r="P76" s="88"/>
      <c r="Q76" s="88"/>
      <c r="R76" s="88"/>
    </row>
    <row r="77" spans="1:18" s="89" customFormat="1" ht="25.5" x14ac:dyDescent="0.2">
      <c r="A77" s="143"/>
      <c r="B77" s="105"/>
      <c r="C77" s="108" t="s">
        <v>136</v>
      </c>
      <c r="D77" s="139"/>
      <c r="E77" s="140"/>
      <c r="F77" s="141"/>
      <c r="G77" s="141"/>
      <c r="H77" s="219"/>
      <c r="I77" s="88"/>
      <c r="J77" s="88"/>
      <c r="K77" s="88"/>
      <c r="L77" s="88"/>
      <c r="M77" s="88"/>
      <c r="N77" s="88"/>
      <c r="O77" s="88"/>
      <c r="P77" s="88"/>
      <c r="Q77" s="88"/>
      <c r="R77" s="88"/>
    </row>
    <row r="78" spans="1:18" s="89" customFormat="1" ht="25.5" x14ac:dyDescent="0.2">
      <c r="A78" s="143"/>
      <c r="B78" s="105"/>
      <c r="C78" s="108" t="s">
        <v>84</v>
      </c>
      <c r="D78" s="139"/>
      <c r="E78" s="140"/>
      <c r="F78" s="141"/>
      <c r="G78" s="141"/>
      <c r="H78" s="219"/>
      <c r="I78" s="88"/>
      <c r="J78" s="88"/>
      <c r="K78" s="88"/>
      <c r="L78" s="88"/>
      <c r="M78" s="88"/>
      <c r="N78" s="88"/>
      <c r="O78" s="88"/>
      <c r="P78" s="88"/>
      <c r="Q78" s="88"/>
      <c r="R78" s="88"/>
    </row>
    <row r="79" spans="1:18" s="89" customFormat="1" x14ac:dyDescent="0.2">
      <c r="A79" s="143"/>
      <c r="B79" s="105"/>
      <c r="C79" s="108" t="s">
        <v>137</v>
      </c>
      <c r="D79" s="139"/>
      <c r="E79" s="140"/>
      <c r="F79" s="141"/>
      <c r="G79" s="141"/>
      <c r="H79" s="219"/>
      <c r="I79" s="88"/>
      <c r="J79" s="88"/>
      <c r="K79" s="88"/>
      <c r="L79" s="88"/>
      <c r="M79" s="88"/>
      <c r="N79" s="88"/>
      <c r="O79" s="88"/>
      <c r="P79" s="88"/>
      <c r="Q79" s="88"/>
      <c r="R79" s="88"/>
    </row>
    <row r="80" spans="1:18" s="89" customFormat="1" x14ac:dyDescent="0.2">
      <c r="A80" s="143"/>
      <c r="B80" s="105"/>
      <c r="C80" s="108" t="s">
        <v>85</v>
      </c>
      <c r="D80" s="139"/>
      <c r="E80" s="140"/>
      <c r="F80" s="141"/>
      <c r="G80" s="141"/>
      <c r="H80" s="219"/>
      <c r="I80" s="88"/>
      <c r="J80" s="88"/>
      <c r="K80" s="88"/>
      <c r="L80" s="88"/>
      <c r="M80" s="88"/>
      <c r="N80" s="88"/>
      <c r="O80" s="88"/>
      <c r="P80" s="88"/>
      <c r="Q80" s="88"/>
      <c r="R80" s="88"/>
    </row>
    <row r="81" spans="1:18" s="89" customFormat="1" x14ac:dyDescent="0.2">
      <c r="A81" s="143"/>
      <c r="B81" s="105"/>
      <c r="C81" s="108" t="s">
        <v>86</v>
      </c>
      <c r="D81" s="139"/>
      <c r="E81" s="140"/>
      <c r="F81" s="141"/>
      <c r="G81" s="141"/>
      <c r="H81" s="219"/>
      <c r="I81" s="88"/>
      <c r="J81" s="88"/>
      <c r="K81" s="88"/>
      <c r="L81" s="88"/>
      <c r="M81" s="88"/>
      <c r="N81" s="88"/>
      <c r="O81" s="88"/>
      <c r="P81" s="88"/>
      <c r="Q81" s="88"/>
      <c r="R81" s="88"/>
    </row>
    <row r="82" spans="1:18" s="89" customFormat="1" x14ac:dyDescent="0.2">
      <c r="A82" s="143"/>
      <c r="B82" s="105"/>
      <c r="C82" s="108" t="s">
        <v>87</v>
      </c>
      <c r="D82" s="139"/>
      <c r="E82" s="140"/>
      <c r="F82" s="141"/>
      <c r="G82" s="141"/>
      <c r="H82" s="219"/>
      <c r="I82" s="88"/>
      <c r="J82" s="88"/>
      <c r="K82" s="88"/>
      <c r="L82" s="88"/>
      <c r="M82" s="88"/>
      <c r="N82" s="88"/>
      <c r="O82" s="88"/>
      <c r="P82" s="88"/>
      <c r="Q82" s="88"/>
      <c r="R82" s="88"/>
    </row>
    <row r="83" spans="1:18" s="89" customFormat="1" x14ac:dyDescent="0.2">
      <c r="A83" s="143"/>
      <c r="B83" s="105"/>
      <c r="C83" s="108" t="s">
        <v>88</v>
      </c>
      <c r="D83" s="139"/>
      <c r="E83" s="140"/>
      <c r="F83" s="141"/>
      <c r="G83" s="141"/>
      <c r="H83" s="219"/>
      <c r="I83" s="88"/>
      <c r="J83" s="88"/>
      <c r="K83" s="88"/>
      <c r="L83" s="88"/>
      <c r="M83" s="88"/>
      <c r="N83" s="88"/>
      <c r="O83" s="88"/>
      <c r="P83" s="88"/>
      <c r="Q83" s="88"/>
      <c r="R83" s="88"/>
    </row>
    <row r="84" spans="1:18" s="89" customFormat="1" x14ac:dyDescent="0.2">
      <c r="A84" s="143"/>
      <c r="B84" s="105"/>
      <c r="C84" s="107" t="s">
        <v>89</v>
      </c>
      <c r="D84" s="139"/>
      <c r="E84" s="140"/>
      <c r="F84" s="141"/>
      <c r="G84" s="141"/>
      <c r="H84" s="219"/>
      <c r="I84" s="88"/>
      <c r="J84" s="88"/>
      <c r="K84" s="88"/>
      <c r="L84" s="88"/>
      <c r="M84" s="88"/>
      <c r="N84" s="88"/>
      <c r="O84" s="88"/>
      <c r="P84" s="88"/>
      <c r="Q84" s="88"/>
      <c r="R84" s="88"/>
    </row>
    <row r="85" spans="1:18" s="89" customFormat="1" x14ac:dyDescent="0.2">
      <c r="A85" s="143"/>
      <c r="B85" s="105"/>
      <c r="C85" s="108" t="s">
        <v>90</v>
      </c>
      <c r="D85" s="139"/>
      <c r="E85" s="140"/>
      <c r="F85" s="141"/>
      <c r="G85" s="141"/>
      <c r="H85" s="219"/>
      <c r="I85" s="88"/>
      <c r="J85" s="88"/>
      <c r="K85" s="88"/>
      <c r="L85" s="88"/>
      <c r="M85" s="88"/>
      <c r="N85" s="88"/>
      <c r="O85" s="88"/>
      <c r="P85" s="88"/>
      <c r="Q85" s="88"/>
      <c r="R85" s="88"/>
    </row>
    <row r="86" spans="1:18" s="89" customFormat="1" ht="25.5" x14ac:dyDescent="0.2">
      <c r="A86" s="143"/>
      <c r="B86" s="105"/>
      <c r="C86" s="108" t="s">
        <v>91</v>
      </c>
      <c r="D86" s="139"/>
      <c r="E86" s="140"/>
      <c r="F86" s="141"/>
      <c r="G86" s="141"/>
      <c r="H86" s="219"/>
      <c r="I86" s="88"/>
      <c r="J86" s="88"/>
      <c r="K86" s="88"/>
      <c r="L86" s="88"/>
      <c r="M86" s="88"/>
      <c r="N86" s="88"/>
      <c r="O86" s="88"/>
      <c r="P86" s="88"/>
      <c r="Q86" s="88"/>
      <c r="R86" s="88"/>
    </row>
    <row r="87" spans="1:18" s="89" customFormat="1" ht="25.5" x14ac:dyDescent="0.2">
      <c r="A87" s="143"/>
      <c r="B87" s="105"/>
      <c r="C87" s="108" t="s">
        <v>92</v>
      </c>
      <c r="D87" s="139"/>
      <c r="E87" s="140"/>
      <c r="F87" s="141"/>
      <c r="G87" s="141"/>
      <c r="H87" s="219"/>
      <c r="I87" s="88"/>
      <c r="J87" s="88"/>
      <c r="K87" s="88"/>
      <c r="L87" s="88"/>
      <c r="M87" s="88"/>
      <c r="N87" s="88"/>
      <c r="O87" s="88"/>
      <c r="P87" s="88"/>
      <c r="Q87" s="88"/>
      <c r="R87" s="88"/>
    </row>
    <row r="88" spans="1:18" s="89" customFormat="1" x14ac:dyDescent="0.2">
      <c r="A88" s="143"/>
      <c r="B88" s="105"/>
      <c r="C88" s="108"/>
      <c r="D88" s="139"/>
      <c r="E88" s="140"/>
      <c r="F88" s="141"/>
      <c r="G88" s="141"/>
      <c r="H88" s="219"/>
      <c r="I88" s="88"/>
      <c r="J88" s="88"/>
      <c r="K88" s="88"/>
      <c r="L88" s="88"/>
      <c r="M88" s="88"/>
      <c r="N88" s="88"/>
      <c r="O88" s="88"/>
      <c r="P88" s="88"/>
      <c r="Q88" s="88"/>
      <c r="R88" s="88"/>
    </row>
    <row r="89" spans="1:18" s="103" customFormat="1" x14ac:dyDescent="0.2">
      <c r="A89" s="143"/>
      <c r="B89" s="200" t="s">
        <v>147</v>
      </c>
      <c r="C89" s="109" t="s">
        <v>93</v>
      </c>
      <c r="D89" s="136"/>
      <c r="E89" s="137"/>
      <c r="F89" s="138"/>
      <c r="G89" s="138"/>
      <c r="H89" s="222"/>
      <c r="I89" s="102"/>
      <c r="J89" s="102"/>
      <c r="K89" s="102"/>
      <c r="L89" s="102"/>
      <c r="M89" s="102"/>
      <c r="N89" s="102"/>
      <c r="O89" s="102"/>
      <c r="P89" s="102"/>
      <c r="Q89" s="102"/>
      <c r="R89" s="102"/>
    </row>
    <row r="90" spans="1:18" s="103" customFormat="1" ht="25.5" x14ac:dyDescent="0.2">
      <c r="A90" s="143"/>
      <c r="B90" s="105"/>
      <c r="C90" s="110" t="s">
        <v>115</v>
      </c>
      <c r="D90" s="139" t="s">
        <v>70</v>
      </c>
      <c r="E90" s="140">
        <v>6</v>
      </c>
      <c r="F90" s="141">
        <v>0</v>
      </c>
      <c r="G90" s="125">
        <f>E90*F90</f>
        <v>0</v>
      </c>
      <c r="H90" s="222"/>
      <c r="I90" s="102"/>
      <c r="J90" s="102"/>
      <c r="K90" s="102"/>
      <c r="L90" s="102"/>
      <c r="M90" s="102"/>
      <c r="N90" s="102"/>
      <c r="O90" s="102"/>
      <c r="P90" s="102"/>
      <c r="Q90" s="102"/>
      <c r="R90" s="102"/>
    </row>
    <row r="91" spans="1:18" s="103" customFormat="1" x14ac:dyDescent="0.2">
      <c r="A91" s="143"/>
      <c r="B91" s="105"/>
      <c r="C91" s="110" t="s">
        <v>94</v>
      </c>
      <c r="D91" s="139"/>
      <c r="E91" s="199"/>
      <c r="F91" s="141"/>
      <c r="G91" s="141"/>
      <c r="H91" s="222"/>
      <c r="I91" s="102"/>
      <c r="J91" s="102"/>
      <c r="K91" s="102"/>
      <c r="L91" s="102"/>
      <c r="M91" s="102"/>
      <c r="N91" s="102"/>
      <c r="O91" s="102"/>
      <c r="P91" s="102"/>
      <c r="Q91" s="102"/>
      <c r="R91" s="102"/>
    </row>
    <row r="92" spans="1:18" s="103" customFormat="1" x14ac:dyDescent="0.2">
      <c r="A92" s="143"/>
      <c r="B92" s="105"/>
      <c r="C92" s="110" t="s">
        <v>95</v>
      </c>
      <c r="D92" s="139"/>
      <c r="E92" s="199"/>
      <c r="F92" s="141"/>
      <c r="G92" s="141"/>
      <c r="H92" s="222"/>
      <c r="I92" s="102"/>
      <c r="J92" s="102"/>
      <c r="K92" s="102"/>
      <c r="L92" s="102"/>
      <c r="M92" s="102"/>
      <c r="N92" s="102"/>
      <c r="O92" s="102"/>
      <c r="P92" s="102"/>
      <c r="Q92" s="102"/>
      <c r="R92" s="102"/>
    </row>
    <row r="93" spans="1:18" s="103" customFormat="1" ht="25.5" x14ac:dyDescent="0.2">
      <c r="A93" s="143"/>
      <c r="B93" s="105"/>
      <c r="C93" s="110" t="s">
        <v>96</v>
      </c>
      <c r="D93" s="139"/>
      <c r="E93" s="199"/>
      <c r="F93" s="141"/>
      <c r="G93" s="141"/>
      <c r="H93" s="222"/>
      <c r="I93" s="102"/>
      <c r="J93" s="102"/>
      <c r="K93" s="102"/>
      <c r="L93" s="102"/>
      <c r="M93" s="102"/>
      <c r="N93" s="102"/>
      <c r="O93" s="102"/>
      <c r="P93" s="102"/>
      <c r="Q93" s="102"/>
      <c r="R93" s="102"/>
    </row>
    <row r="94" spans="1:18" s="103" customFormat="1" x14ac:dyDescent="0.2">
      <c r="A94" s="143"/>
      <c r="B94" s="105"/>
      <c r="C94" s="110" t="s">
        <v>97</v>
      </c>
      <c r="D94" s="139"/>
      <c r="E94" s="199"/>
      <c r="F94" s="141"/>
      <c r="G94" s="141"/>
      <c r="H94" s="222"/>
      <c r="I94" s="102"/>
      <c r="J94" s="102"/>
      <c r="K94" s="102"/>
      <c r="L94" s="102"/>
      <c r="M94" s="102"/>
      <c r="N94" s="102"/>
      <c r="O94" s="102"/>
      <c r="P94" s="102"/>
      <c r="Q94" s="102"/>
      <c r="R94" s="102"/>
    </row>
    <row r="95" spans="1:18" s="89" customFormat="1" x14ac:dyDescent="0.2">
      <c r="A95" s="143"/>
      <c r="B95" s="105"/>
      <c r="C95" s="110"/>
      <c r="D95" s="139"/>
      <c r="E95" s="199"/>
      <c r="F95" s="141"/>
      <c r="G95" s="141"/>
      <c r="H95" s="219"/>
      <c r="I95" s="88"/>
      <c r="J95" s="88"/>
      <c r="K95" s="88"/>
      <c r="L95" s="88"/>
      <c r="M95" s="88"/>
      <c r="N95" s="88"/>
      <c r="O95" s="88"/>
      <c r="P95" s="88"/>
      <c r="Q95" s="88"/>
      <c r="R95" s="88"/>
    </row>
    <row r="96" spans="1:18" s="91" customFormat="1" x14ac:dyDescent="0.2">
      <c r="A96" s="143"/>
      <c r="B96" s="286" t="s">
        <v>98</v>
      </c>
      <c r="C96" s="276"/>
      <c r="D96" s="274"/>
      <c r="E96" s="275"/>
      <c r="F96" s="275"/>
      <c r="G96" s="277">
        <f>SUM(G59:G94)</f>
        <v>0</v>
      </c>
      <c r="H96" s="152"/>
      <c r="I96" s="90"/>
      <c r="J96" s="90"/>
      <c r="K96" s="90"/>
      <c r="L96" s="90"/>
      <c r="M96" s="90"/>
      <c r="N96" s="90"/>
      <c r="O96" s="90"/>
      <c r="P96" s="90"/>
      <c r="Q96" s="90"/>
      <c r="R96" s="90"/>
    </row>
    <row r="97" spans="1:18" s="114" customFormat="1" x14ac:dyDescent="0.2">
      <c r="A97" s="142"/>
      <c r="B97" s="122"/>
      <c r="C97" s="169"/>
      <c r="D97" s="171"/>
      <c r="E97" s="172"/>
      <c r="F97" s="123"/>
      <c r="G97" s="170"/>
      <c r="H97" s="207"/>
      <c r="I97" s="113"/>
      <c r="J97" s="113"/>
      <c r="K97" s="113"/>
      <c r="L97" s="113"/>
      <c r="M97" s="113"/>
      <c r="N97" s="113"/>
      <c r="O97" s="113"/>
      <c r="P97" s="113"/>
      <c r="Q97" s="113"/>
      <c r="R97" s="113"/>
    </row>
    <row r="98" spans="1:18" s="249" customFormat="1" x14ac:dyDescent="0.2">
      <c r="A98" s="145"/>
      <c r="B98" s="174"/>
      <c r="C98" s="175"/>
      <c r="D98" s="176"/>
      <c r="E98" s="177"/>
      <c r="F98" s="178"/>
      <c r="G98" s="179"/>
      <c r="H98" s="207"/>
      <c r="I98" s="248"/>
      <c r="J98" s="248"/>
      <c r="K98" s="248"/>
      <c r="L98" s="248"/>
      <c r="M98" s="248"/>
      <c r="N98" s="248"/>
      <c r="O98" s="248"/>
      <c r="P98" s="248"/>
      <c r="Q98" s="248"/>
      <c r="R98" s="248"/>
    </row>
    <row r="99" spans="1:18" s="249" customFormat="1" x14ac:dyDescent="0.2">
      <c r="A99" s="145"/>
      <c r="B99" s="174"/>
      <c r="C99" s="175"/>
      <c r="D99" s="176"/>
      <c r="E99" s="177"/>
      <c r="F99" s="178"/>
      <c r="G99" s="179"/>
      <c r="H99" s="207"/>
      <c r="I99" s="248"/>
      <c r="J99" s="248"/>
      <c r="K99" s="248"/>
      <c r="L99" s="248"/>
      <c r="M99" s="248"/>
      <c r="N99" s="248"/>
      <c r="O99" s="248"/>
      <c r="P99" s="248"/>
      <c r="Q99" s="248"/>
      <c r="R99" s="248"/>
    </row>
    <row r="100" spans="1:18" s="249" customFormat="1" x14ac:dyDescent="0.2">
      <c r="A100" s="145"/>
      <c r="B100" s="174"/>
      <c r="C100" s="175"/>
      <c r="D100" s="176"/>
      <c r="E100" s="177"/>
      <c r="F100" s="178"/>
      <c r="G100" s="179"/>
      <c r="H100" s="207"/>
      <c r="I100" s="248"/>
      <c r="J100" s="248"/>
      <c r="K100" s="248"/>
      <c r="L100" s="248"/>
      <c r="M100" s="248"/>
      <c r="N100" s="248"/>
      <c r="O100" s="248"/>
      <c r="P100" s="248"/>
      <c r="Q100" s="248"/>
      <c r="R100" s="248"/>
    </row>
    <row r="101" spans="1:18" s="249" customFormat="1" x14ac:dyDescent="0.2">
      <c r="A101" s="145"/>
      <c r="B101" s="174"/>
      <c r="C101" s="175"/>
      <c r="D101" s="176"/>
      <c r="E101" s="177"/>
      <c r="F101" s="178"/>
      <c r="G101" s="179"/>
      <c r="H101" s="207"/>
      <c r="I101" s="248"/>
      <c r="J101" s="248"/>
      <c r="K101" s="248"/>
      <c r="L101" s="248"/>
      <c r="M101" s="248"/>
      <c r="N101" s="248"/>
      <c r="O101" s="248"/>
      <c r="P101" s="248"/>
      <c r="Q101" s="248"/>
      <c r="R101" s="248"/>
    </row>
    <row r="102" spans="1:18" s="114" customFormat="1" x14ac:dyDescent="0.2">
      <c r="A102" s="145"/>
      <c r="B102" s="174"/>
      <c r="C102" s="175"/>
      <c r="D102" s="176"/>
      <c r="E102" s="177"/>
      <c r="F102" s="178"/>
      <c r="G102" s="179"/>
      <c r="H102" s="207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</row>
    <row r="103" spans="1:18" s="91" customFormat="1" x14ac:dyDescent="0.2">
      <c r="A103" s="90"/>
      <c r="B103" s="164"/>
      <c r="C103" s="88"/>
      <c r="D103" s="88"/>
      <c r="E103" s="88"/>
      <c r="F103" s="88"/>
      <c r="G103" s="88"/>
      <c r="H103" s="152"/>
      <c r="I103" s="90"/>
      <c r="J103" s="90"/>
      <c r="K103" s="90"/>
      <c r="L103" s="90"/>
      <c r="M103" s="90"/>
      <c r="N103" s="90"/>
      <c r="O103" s="90"/>
      <c r="P103" s="90"/>
      <c r="Q103" s="90"/>
      <c r="R103" s="90"/>
    </row>
    <row r="104" spans="1:18" s="91" customFormat="1" x14ac:dyDescent="0.2">
      <c r="A104" s="90"/>
      <c r="B104" s="164"/>
      <c r="C104" s="287" t="s">
        <v>63</v>
      </c>
      <c r="D104" s="201"/>
      <c r="E104" s="202"/>
      <c r="F104" s="203"/>
      <c r="G104" s="166"/>
      <c r="H104" s="152"/>
      <c r="I104" s="90"/>
      <c r="J104" s="90"/>
      <c r="K104" s="90"/>
      <c r="L104" s="90"/>
      <c r="M104" s="90"/>
      <c r="N104" s="90"/>
      <c r="O104" s="90"/>
      <c r="P104" s="90"/>
      <c r="Q104" s="90"/>
      <c r="R104" s="90"/>
    </row>
    <row r="105" spans="1:18" s="91" customFormat="1" x14ac:dyDescent="0.2">
      <c r="A105" s="90"/>
      <c r="B105" s="111"/>
      <c r="C105" s="112" t="s">
        <v>50</v>
      </c>
      <c r="D105" s="204"/>
      <c r="E105" s="205"/>
      <c r="F105" s="152"/>
      <c r="G105" s="206">
        <f>SUM(G34)</f>
        <v>0</v>
      </c>
      <c r="H105" s="152"/>
      <c r="I105" s="90"/>
      <c r="J105" s="90"/>
      <c r="K105" s="90"/>
      <c r="L105" s="90"/>
      <c r="M105" s="90"/>
      <c r="N105" s="90"/>
      <c r="O105" s="90"/>
      <c r="P105" s="90"/>
      <c r="Q105" s="90"/>
      <c r="R105" s="90"/>
    </row>
    <row r="106" spans="1:18" s="91" customFormat="1" x14ac:dyDescent="0.2">
      <c r="A106" s="90"/>
      <c r="B106" s="111"/>
      <c r="C106" s="112" t="s">
        <v>105</v>
      </c>
      <c r="D106" s="204"/>
      <c r="E106" s="205"/>
      <c r="F106" s="152"/>
      <c r="G106" s="206">
        <f>SUM(G36)</f>
        <v>0</v>
      </c>
      <c r="H106" s="152"/>
      <c r="I106" s="90"/>
      <c r="J106" s="90"/>
      <c r="K106" s="90"/>
      <c r="L106" s="90"/>
      <c r="M106" s="90"/>
      <c r="N106" s="90"/>
      <c r="O106" s="90"/>
      <c r="P106" s="90"/>
      <c r="Q106" s="90"/>
      <c r="R106" s="90"/>
    </row>
    <row r="107" spans="1:18" s="91" customFormat="1" x14ac:dyDescent="0.2">
      <c r="A107" s="90"/>
      <c r="B107" s="111"/>
      <c r="C107" s="112" t="s">
        <v>139</v>
      </c>
      <c r="D107" s="204"/>
      <c r="E107" s="205"/>
      <c r="F107" s="152"/>
      <c r="G107" s="206">
        <f>SUM(G46)</f>
        <v>0</v>
      </c>
      <c r="H107" s="152"/>
      <c r="I107" s="90"/>
      <c r="J107" s="90"/>
      <c r="K107" s="90"/>
      <c r="L107" s="90"/>
      <c r="M107" s="90"/>
      <c r="N107" s="90"/>
      <c r="O107" s="90"/>
      <c r="P107" s="90"/>
      <c r="Q107" s="90"/>
      <c r="R107" s="90"/>
    </row>
    <row r="108" spans="1:18" s="91" customFormat="1" x14ac:dyDescent="0.2">
      <c r="A108" s="90"/>
      <c r="B108" s="111"/>
      <c r="C108" s="112" t="s">
        <v>148</v>
      </c>
      <c r="D108" s="204"/>
      <c r="E108" s="205"/>
      <c r="F108" s="152"/>
      <c r="G108" s="206">
        <f>SUM(G55)</f>
        <v>0</v>
      </c>
      <c r="H108" s="152"/>
      <c r="I108" s="90"/>
      <c r="J108" s="90"/>
      <c r="K108" s="90"/>
      <c r="L108" s="90"/>
      <c r="M108" s="90"/>
      <c r="N108" s="90"/>
      <c r="O108" s="90"/>
      <c r="P108" s="90"/>
      <c r="Q108" s="90"/>
      <c r="R108" s="90"/>
    </row>
    <row r="109" spans="1:18" s="167" customFormat="1" x14ac:dyDescent="0.2">
      <c r="A109" s="165"/>
      <c r="B109" s="111"/>
      <c r="C109" s="112" t="s">
        <v>104</v>
      </c>
      <c r="D109" s="204"/>
      <c r="E109" s="205"/>
      <c r="F109" s="152"/>
      <c r="G109" s="206">
        <f>SUM(G96)</f>
        <v>0</v>
      </c>
      <c r="H109" s="203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</row>
    <row r="110" spans="1:18" s="167" customFormat="1" x14ac:dyDescent="0.2">
      <c r="A110" s="165"/>
      <c r="B110" s="145"/>
      <c r="C110" s="288" t="s">
        <v>64</v>
      </c>
      <c r="D110" s="289"/>
      <c r="E110" s="290"/>
      <c r="F110" s="291"/>
      <c r="G110" s="292">
        <f>SUM(G105:G109)</f>
        <v>0</v>
      </c>
      <c r="H110" s="203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</row>
    <row r="111" spans="1:18" s="167" customFormat="1" x14ac:dyDescent="0.2">
      <c r="A111" s="165"/>
      <c r="B111" s="181"/>
      <c r="C111" s="104"/>
      <c r="D111" s="104"/>
      <c r="E111" s="202"/>
      <c r="F111" s="208"/>
      <c r="G111" s="166"/>
      <c r="H111" s="203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</row>
    <row r="112" spans="1:18" s="167" customFormat="1" x14ac:dyDescent="0.2">
      <c r="A112" s="165"/>
      <c r="B112" s="181"/>
      <c r="C112" s="104"/>
      <c r="D112" s="104"/>
      <c r="E112" s="202"/>
      <c r="F112" s="208"/>
      <c r="G112" s="166"/>
      <c r="H112" s="203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</row>
    <row r="113" spans="1:18" s="167" customFormat="1" x14ac:dyDescent="0.2">
      <c r="A113" s="165"/>
      <c r="B113" s="181"/>
      <c r="C113" s="104"/>
      <c r="D113" s="104"/>
      <c r="E113" s="202"/>
      <c r="F113" s="208"/>
      <c r="G113" s="166"/>
      <c r="H113" s="203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</row>
    <row r="114" spans="1:18" s="167" customFormat="1" x14ac:dyDescent="0.2">
      <c r="A114" s="165"/>
      <c r="B114" s="181"/>
      <c r="C114" s="104"/>
      <c r="D114" s="104"/>
      <c r="E114" s="202"/>
      <c r="F114" s="208"/>
      <c r="G114" s="166"/>
      <c r="H114" s="203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</row>
    <row r="115" spans="1:18" s="89" customFormat="1" x14ac:dyDescent="0.2">
      <c r="A115" s="92"/>
      <c r="B115" s="181"/>
      <c r="C115" s="104"/>
      <c r="D115" s="104"/>
      <c r="E115" s="202"/>
      <c r="F115" s="208"/>
      <c r="G115" s="166"/>
      <c r="H115" s="219"/>
      <c r="I115" s="88"/>
      <c r="J115" s="88"/>
      <c r="K115" s="88"/>
      <c r="L115" s="88"/>
      <c r="M115" s="88"/>
      <c r="N115" s="88"/>
      <c r="O115" s="88"/>
      <c r="P115" s="88"/>
      <c r="Q115" s="88"/>
      <c r="R115" s="88"/>
    </row>
    <row r="116" spans="1:18" s="89" customFormat="1" x14ac:dyDescent="0.2">
      <c r="A116" s="92"/>
      <c r="B116" s="323" t="s">
        <v>138</v>
      </c>
      <c r="C116" s="104"/>
      <c r="D116" s="104"/>
      <c r="E116" s="202"/>
      <c r="F116" s="208"/>
      <c r="G116" s="166"/>
      <c r="H116" s="219"/>
      <c r="I116" s="88"/>
      <c r="J116" s="88"/>
      <c r="K116" s="88"/>
      <c r="L116" s="88"/>
      <c r="M116" s="88"/>
      <c r="N116" s="88"/>
      <c r="O116" s="88"/>
      <c r="P116" s="88"/>
      <c r="Q116" s="88"/>
      <c r="R116" s="88"/>
    </row>
    <row r="117" spans="1:18" x14ac:dyDescent="0.2">
      <c r="A117" s="90"/>
      <c r="B117" s="181"/>
      <c r="C117" s="182"/>
      <c r="D117" s="104"/>
      <c r="E117" s="202"/>
      <c r="F117" s="208"/>
      <c r="G117" s="166"/>
    </row>
  </sheetData>
  <mergeCells count="4">
    <mergeCell ref="B4:E4"/>
    <mergeCell ref="B1:G1"/>
    <mergeCell ref="F4:G4"/>
    <mergeCell ref="B3:E3"/>
  </mergeCells>
  <phoneticPr fontId="18" type="noConversion"/>
  <pageMargins left="0.78740157480314965" right="0.19685039370078741" top="0.78740157480314965" bottom="0.39370078740157483" header="0.31496062992125984" footer="0"/>
  <pageSetup paperSize="9" firstPageNumber="4" orientation="portrait" useFirstPageNumber="1" horizontalDpi="1200" verticalDpi="1200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Dodavka</vt:lpstr>
      <vt:lpstr>HSV</vt:lpstr>
      <vt:lpstr>HZS</vt:lpstr>
      <vt:lpstr>JKSO</vt:lpstr>
      <vt:lpstr>MJ</vt:lpstr>
      <vt:lpstr>Mont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Položky!OLE_LINK1</vt:lpstr>
      <vt:lpstr>PocetMJ</vt:lpstr>
      <vt:lpstr>Poznamka</vt:lpstr>
      <vt:lpstr>Projektant</vt:lpstr>
      <vt:lpstr>PSV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Šoukal</dc:creator>
  <cp:lastModifiedBy>Leznar</cp:lastModifiedBy>
  <cp:lastPrinted>2021-06-02T11:06:39Z</cp:lastPrinted>
  <dcterms:created xsi:type="dcterms:W3CDTF">2010-05-31T14:47:38Z</dcterms:created>
  <dcterms:modified xsi:type="dcterms:W3CDTF">2021-06-02T11:06:46Z</dcterms:modified>
</cp:coreProperties>
</file>