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SO 00 00 Naklady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00 00 Naklady'!$1:$7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00 00 Naklady'!$A$1:$X$34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G33" i="12"/>
  <c r="BA30" i="12"/>
  <c r="BA27" i="12"/>
  <c r="BA24" i="12"/>
  <c r="BA18" i="12"/>
  <c r="BA15" i="12"/>
  <c r="BA12" i="12"/>
  <c r="G9" i="12"/>
  <c r="I9" i="12"/>
  <c r="I8" i="12" s="1"/>
  <c r="K9" i="12"/>
  <c r="M9" i="12"/>
  <c r="O9" i="12"/>
  <c r="Q9" i="12"/>
  <c r="Q8" i="12" s="1"/>
  <c r="V9" i="12"/>
  <c r="G11" i="12"/>
  <c r="G8" i="12" s="1"/>
  <c r="I11" i="12"/>
  <c r="K11" i="12"/>
  <c r="K8" i="12" s="1"/>
  <c r="O11" i="12"/>
  <c r="O8" i="12" s="1"/>
  <c r="Q11" i="12"/>
  <c r="V11" i="12"/>
  <c r="V8" i="12" s="1"/>
  <c r="G14" i="12"/>
  <c r="I14" i="12"/>
  <c r="K14" i="12"/>
  <c r="M14" i="12"/>
  <c r="O14" i="12"/>
  <c r="Q14" i="12"/>
  <c r="V14" i="12"/>
  <c r="G17" i="12"/>
  <c r="M17" i="12" s="1"/>
  <c r="I17" i="12"/>
  <c r="K17" i="12"/>
  <c r="O17" i="12"/>
  <c r="Q17" i="12"/>
  <c r="V17" i="12"/>
  <c r="G21" i="12"/>
  <c r="G20" i="12" s="1"/>
  <c r="I21" i="12"/>
  <c r="K21" i="12"/>
  <c r="K20" i="12" s="1"/>
  <c r="O21" i="12"/>
  <c r="O20" i="12" s="1"/>
  <c r="Q21" i="12"/>
  <c r="V21" i="12"/>
  <c r="V20" i="12" s="1"/>
  <c r="G23" i="12"/>
  <c r="I23" i="12"/>
  <c r="I20" i="12" s="1"/>
  <c r="K23" i="12"/>
  <c r="M23" i="12"/>
  <c r="O23" i="12"/>
  <c r="Q23" i="12"/>
  <c r="Q20" i="12" s="1"/>
  <c r="V23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AE33" i="12"/>
  <c r="AF33" i="12"/>
  <c r="I20" i="1"/>
  <c r="I19" i="1"/>
  <c r="I18" i="1"/>
  <c r="I17" i="1"/>
  <c r="I16" i="1"/>
  <c r="I51" i="1"/>
  <c r="J50" i="1"/>
  <c r="J49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1" i="1" l="1"/>
  <c r="G28" i="1"/>
  <c r="G23" i="1"/>
  <c r="M21" i="12"/>
  <c r="M20" i="12" s="1"/>
  <c r="M11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/>
  <c r="A29" i="1" s="1"/>
  <c r="G29" i="1" s="1"/>
  <c r="G27" i="1" s="1"/>
  <c r="J41" i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<sst xmlns="http://schemas.openxmlformats.org/spreadsheetml/2006/main" count="206" uniqueCount="120">
  <si>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</si>
  <si>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</si>
  <si>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</si>
  <si>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</si>
  <si>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</si>
  <si>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</si>
  <si>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</si>
  <si>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</si>
  <si>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</si>
  <si>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</si>
  <si>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</si>
  <si>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</si>
  <si>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</si>
  <si>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</si>
  <si>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</si>
  <si>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</si>
  <si>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</si>
  <si>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</si>
  <si>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</si>
  <si>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</si>
  <si>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</si>
  <si>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</si>
  <si>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</si>
  <si>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</si>
  <si>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</si>
  <si>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</si>
  <si>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</si>
  <si>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</si>
  <si>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</si>
  <si>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</si>
  <si>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</si>
  <si>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</si>
  <si>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</si>
  <si>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</si>
  <si>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</si>
  <si>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</si>
  <si>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</si>
  <si>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</si>
  <si>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</si>
  <si>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</si>
  <si>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</si>
  <si>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</t>
  </si>
  <si>
    <t>VEDLEJŠÍ A OSTATNÍ NÁKLADY</t>
  </si>
  <si>
    <t>SO 00</t>
  </si>
  <si>
    <t>Objekt:</t>
  </si>
  <si>
    <t>Rozpočet:</t>
  </si>
  <si>
    <t>MEDICO/N020</t>
  </si>
  <si>
    <t>NEMOCNICE BŘECLAV - OPRAVA POOPERAČNÍ JIP 2. NP - PAVILON B</t>
  </si>
  <si>
    <t>Stavba</t>
  </si>
  <si>
    <t>Ostatní a vedlejší náklady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</si>
  <si>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</si>
  <si>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</si>
  <si>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</si>
  <si>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</si>
  <si>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</si>
  <si>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</si>
  <si>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</si>
  <si>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</si>
  <si>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</si>
  <si>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</si>
  <si>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</si>
  <si>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</si>
  <si>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</si>
  <si>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</si>
  <si>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</si>
  <si>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</si>
  <si>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</si>
  <si>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</si>
  <si>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</si>
  <si>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</si>
  <si>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</si>
  <si>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</si>
  <si>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</si>
  <si>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</si>
  <si>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</si>
  <si>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</si>
  <si>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</si>
  <si>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</si>
  <si>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</si>
  <si>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</si>
  <si>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</si>
  <si>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</si>
  <si>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</si>
  <si>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</si>
  <si>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</si>
  <si>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VN_01</t>
  </si>
  <si>
    <t>Stavebně - technický průzkum</t>
  </si>
  <si>
    <t xml:space="preserve">sada  </t>
  </si>
  <si>
    <t>Vlastní</t>
  </si>
  <si>
    <t>Indiv</t>
  </si>
  <si>
    <t>Práce</t>
  </si>
  <si>
    <t>POL1_</t>
  </si>
  <si>
    <t>SPU</t>
  </si>
  <si>
    <t>005121010R</t>
  </si>
  <si>
    <t>Vybudování zařízení staveniště</t>
  </si>
  <si>
    <t>RTS 21/ I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</si>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</sst>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O14" sqref="O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22</v>
      </c>
      <c r="C2" s="112"/>
      <c r="D2" s="113"/>
      <c r="E2" s="114" t="s">
        <v>47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44</v>
      </c>
      <c r="C3" s="112"/>
      <c r="D3" s="118" t="s">
        <v>43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">
      <c r="A4" s="110">
        <v>12098</v>
      </c>
      <c r="B4" s="122" t="s">
        <v>45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SUMIF(F49:F50,A16,I49:I50)+SUMIF(F49:F50,"PSU",I49:I50)</f>
        <v>0</v>
      </c>
      <c r="J16" s="84"/>
    </row>
    <row r="17" spans="1:10" ht="23.25" customHeight="1" x14ac:dyDescent="0.2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SUMIF(F49:F50,A17,I49:I50)</f>
        <v>0</v>
      </c>
      <c r="J17" s="84"/>
    </row>
    <row r="18" spans="1:10" ht="23.25" customHeight="1" x14ac:dyDescent="0.2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SUMIF(F49:F50,A18,I49:I50)</f>
        <v>0</v>
      </c>
      <c r="J18" s="84"/>
    </row>
    <row r="19" spans="1:10" ht="23.25" customHeight="1" x14ac:dyDescent="0.2">
      <c r="A19" s="195" t="s">
        <v>54</v>
      </c>
      <c r="B19" s="38" t="s">
        <v>27</v>
      </c>
      <c r="C19" s="62"/>
      <c r="D19" s="63"/>
      <c r="E19" s="82"/>
      <c r="F19" s="83"/>
      <c r="G19" s="82"/>
      <c r="H19" s="83"/>
      <c r="I19" s="82">
        <f>SUMIF(F49:F50,A19,I49:I50)</f>
        <v>0</v>
      </c>
      <c r="J19" s="84"/>
    </row>
    <row r="20" spans="1:10" ht="23.25" customHeight="1" x14ac:dyDescent="0.2">
      <c r="A20" s="195" t="s">
        <v>55</v>
      </c>
      <c r="B20" s="38" t="s">
        <v>28</v>
      </c>
      <c r="C20" s="62"/>
      <c r="D20" s="63"/>
      <c r="E20" s="82"/>
      <c r="F20" s="83"/>
      <c r="G20" s="82"/>
      <c r="H20" s="83"/>
      <c r="I20" s="82">
        <f>SUMIF(F49:F50,A20,I49:I50)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48</v>
      </c>
      <c r="C39" s="147"/>
      <c r="D39" s="147"/>
      <c r="E39" s="147"/>
      <c r="F39" s="148">
        <f>'SO 00 00 Naklady'!AE33</f>
        <v>0</v>
      </c>
      <c r="G39" s="149">
        <f>'SO 00 00 Naklady'!AF33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49</v>
      </c>
      <c r="D40" s="153"/>
      <c r="E40" s="153"/>
      <c r="F40" s="154">
        <f>'SO 00 00 Naklady'!AE33</f>
        <v>0</v>
      </c>
      <c r="G40" s="155">
        <f>'SO 00 00 Naklady'!AF33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'SO 00 00 Naklady'!AE33</f>
        <v>0</v>
      </c>
      <c r="G41" s="150">
        <f>'SO 00 00 Naklady'!AF33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50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52</v>
      </c>
    </row>
    <row r="48" spans="1:10" ht="25.5" customHeight="1" x14ac:dyDescent="0.2">
      <c r="A48" s="177"/>
      <c r="B48" s="180" t="s">
        <v>17</v>
      </c>
      <c r="C48" s="180" t="s">
        <v>5</v>
      </c>
      <c r="D48" s="181"/>
      <c r="E48" s="181"/>
      <c r="F48" s="182" t="s">
        <v>53</v>
      </c>
      <c r="G48" s="182"/>
      <c r="H48" s="182"/>
      <c r="I48" s="182" t="s">
        <v>29</v>
      </c>
      <c r="J48" s="182" t="s">
        <v>0</v>
      </c>
    </row>
    <row r="49" spans="1:10" ht="36.75" customHeight="1" x14ac:dyDescent="0.2">
      <c r="A49" s="178"/>
      <c r="B49" s="183" t="s">
        <v>54</v>
      </c>
      <c r="C49" s="184" t="s">
        <v>27</v>
      </c>
      <c r="D49" s="185"/>
      <c r="E49" s="185"/>
      <c r="F49" s="191" t="s">
        <v>54</v>
      </c>
      <c r="G49" s="192"/>
      <c r="H49" s="192"/>
      <c r="I49" s="192">
        <f>'SO 00 00 Naklady'!G8</f>
        <v>0</v>
      </c>
      <c r="J49" s="189" t="str">
        <f>IF(I51=0,"",I49/I51*100)</f>
        <v/>
      </c>
    </row>
    <row r="50" spans="1:10" ht="36.75" customHeight="1" x14ac:dyDescent="0.2">
      <c r="A50" s="178"/>
      <c r="B50" s="183" t="s">
        <v>55</v>
      </c>
      <c r="C50" s="184" t="s">
        <v>28</v>
      </c>
      <c r="D50" s="185"/>
      <c r="E50" s="185"/>
      <c r="F50" s="191" t="s">
        <v>55</v>
      </c>
      <c r="G50" s="192"/>
      <c r="H50" s="192"/>
      <c r="I50" s="192">
        <f>'SO 00 00 Naklady'!G20</f>
        <v>0</v>
      </c>
      <c r="J50" s="189" t="str">
        <f>IF(I51=0,"",I50/I51*100)</f>
        <v/>
      </c>
    </row>
    <row r="51" spans="1:10" ht="25.5" customHeight="1" x14ac:dyDescent="0.2">
      <c r="A51" s="179"/>
      <c r="B51" s="186" t="s">
        <v>1</v>
      </c>
      <c r="C51" s="187"/>
      <c r="D51" s="188"/>
      <c r="E51" s="188"/>
      <c r="F51" s="193"/>
      <c r="G51" s="194"/>
      <c r="H51" s="194"/>
      <c r="I51" s="194">
        <f>SUM(I49:I50)</f>
        <v>0</v>
      </c>
      <c r="J51" s="190">
        <f>SUM(J49:J50)</f>
        <v>0</v>
      </c>
    </row>
    <row r="52" spans="1:10" x14ac:dyDescent="0.2">
      <c r="F52" s="134"/>
      <c r="G52" s="134"/>
      <c r="H52" s="134"/>
      <c r="I52" s="134"/>
      <c r="J52" s="135"/>
    </row>
    <row r="53" spans="1:10" x14ac:dyDescent="0.2">
      <c r="F53" s="134"/>
      <c r="G53" s="134"/>
      <c r="H53" s="134"/>
      <c r="I53" s="134"/>
      <c r="J53" s="135"/>
    </row>
    <row r="54" spans="1:10" x14ac:dyDescent="0.2">
      <c r="F54" s="134"/>
      <c r="G54" s="134"/>
      <c r="H54" s="134"/>
      <c r="I54" s="134"/>
      <c r="J54" s="135"/>
    </row>
  </sheetData>
  <sheetProtection password="DD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DD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56</v>
      </c>
      <c r="B1" s="196"/>
      <c r="C1" s="196"/>
      <c r="D1" s="196"/>
      <c r="E1" s="196"/>
      <c r="F1" s="196"/>
      <c r="G1" s="196"/>
      <c r="AG1" t="s">
        <v>57</v>
      </c>
    </row>
    <row r="2" spans="1:60" ht="24.95" customHeight="1" x14ac:dyDescent="0.2">
      <c r="A2" s="197" t="s">
        <v>7</v>
      </c>
      <c r="B2" s="49" t="s">
        <v>46</v>
      </c>
      <c r="C2" s="200" t="s">
        <v>47</v>
      </c>
      <c r="D2" s="198"/>
      <c r="E2" s="198"/>
      <c r="F2" s="198"/>
      <c r="G2" s="199"/>
      <c r="AG2" t="s">
        <v>58</v>
      </c>
    </row>
    <row r="3" spans="1:60" ht="24.95" customHeight="1" x14ac:dyDescent="0.2">
      <c r="A3" s="197" t="s">
        <v>8</v>
      </c>
      <c r="B3" s="49" t="s">
        <v>43</v>
      </c>
      <c r="C3" s="200" t="s">
        <v>42</v>
      </c>
      <c r="D3" s="198"/>
      <c r="E3" s="198"/>
      <c r="F3" s="198"/>
      <c r="G3" s="199"/>
      <c r="AC3" s="176" t="s">
        <v>59</v>
      </c>
      <c r="AG3" t="s">
        <v>60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61</v>
      </c>
    </row>
    <row r="5" spans="1:60" x14ac:dyDescent="0.2">
      <c r="D5" s="10"/>
    </row>
    <row r="6" spans="1:60" ht="38.25" x14ac:dyDescent="0.2">
      <c r="A6" s="207" t="s">
        <v>62</v>
      </c>
      <c r="B6" s="209" t="s">
        <v>63</v>
      </c>
      <c r="C6" s="209" t="s">
        <v>64</v>
      </c>
      <c r="D6" s="208" t="s">
        <v>65</v>
      </c>
      <c r="E6" s="207" t="s">
        <v>66</v>
      </c>
      <c r="F6" s="206" t="s">
        <v>67</v>
      </c>
      <c r="G6" s="207" t="s">
        <v>29</v>
      </c>
      <c r="H6" s="210" t="s">
        <v>30</v>
      </c>
      <c r="I6" s="210" t="s">
        <v>68</v>
      </c>
      <c r="J6" s="210" t="s">
        <v>31</v>
      </c>
      <c r="K6" s="210" t="s">
        <v>69</v>
      </c>
      <c r="L6" s="210" t="s">
        <v>70</v>
      </c>
      <c r="M6" s="210" t="s">
        <v>71</v>
      </c>
      <c r="N6" s="210" t="s">
        <v>72</v>
      </c>
      <c r="O6" s="210" t="s">
        <v>73</v>
      </c>
      <c r="P6" s="210" t="s">
        <v>74</v>
      </c>
      <c r="Q6" s="210" t="s">
        <v>75</v>
      </c>
      <c r="R6" s="210" t="s">
        <v>76</v>
      </c>
      <c r="S6" s="210" t="s">
        <v>77</v>
      </c>
      <c r="T6" s="210" t="s">
        <v>78</v>
      </c>
      <c r="U6" s="210" t="s">
        <v>79</v>
      </c>
      <c r="V6" s="210" t="s">
        <v>80</v>
      </c>
      <c r="W6" s="210" t="s">
        <v>81</v>
      </c>
      <c r="X6" s="210" t="s">
        <v>82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83</v>
      </c>
      <c r="B8" s="223" t="s">
        <v>54</v>
      </c>
      <c r="C8" s="240" t="s">
        <v>27</v>
      </c>
      <c r="D8" s="224"/>
      <c r="E8" s="225"/>
      <c r="F8" s="226"/>
      <c r="G8" s="226">
        <f>SUMIF(AG9:AG19,"&lt;&gt;NOR",G9:G19)</f>
        <v>0</v>
      </c>
      <c r="H8" s="226"/>
      <c r="I8" s="226">
        <f>SUM(I9:I19)</f>
        <v>0</v>
      </c>
      <c r="J8" s="226"/>
      <c r="K8" s="226">
        <f>SUM(K9:K19)</f>
        <v>0</v>
      </c>
      <c r="L8" s="226"/>
      <c r="M8" s="226">
        <f>SUM(M9:M19)</f>
        <v>0</v>
      </c>
      <c r="N8" s="226"/>
      <c r="O8" s="226">
        <f>SUM(O9:O19)</f>
        <v>0</v>
      </c>
      <c r="P8" s="226"/>
      <c r="Q8" s="226">
        <f>SUM(Q9:Q19)</f>
        <v>0</v>
      </c>
      <c r="R8" s="226"/>
      <c r="S8" s="226"/>
      <c r="T8" s="227"/>
      <c r="U8" s="221"/>
      <c r="V8" s="221">
        <f>SUM(V9:V19)</f>
        <v>0</v>
      </c>
      <c r="W8" s="221"/>
      <c r="X8" s="221"/>
      <c r="AG8" t="s">
        <v>84</v>
      </c>
    </row>
    <row r="9" spans="1:60" outlineLevel="1" x14ac:dyDescent="0.2">
      <c r="A9" s="228">
        <v>1</v>
      </c>
      <c r="B9" s="229" t="s">
        <v>85</v>
      </c>
      <c r="C9" s="241" t="s">
        <v>86</v>
      </c>
      <c r="D9" s="230" t="s">
        <v>87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88</v>
      </c>
      <c r="T9" s="234" t="s">
        <v>89</v>
      </c>
      <c r="U9" s="220">
        <v>0</v>
      </c>
      <c r="V9" s="220">
        <f>ROUND(E9*U9,2)</f>
        <v>0</v>
      </c>
      <c r="W9" s="220"/>
      <c r="X9" s="220" t="s">
        <v>90</v>
      </c>
      <c r="Y9" s="211"/>
      <c r="Z9" s="211"/>
      <c r="AA9" s="211"/>
      <c r="AB9" s="211"/>
      <c r="AC9" s="211"/>
      <c r="AD9" s="211"/>
      <c r="AE9" s="211"/>
      <c r="AF9" s="211"/>
      <c r="AG9" s="211" t="s">
        <v>91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8"/>
      <c r="B10" s="219"/>
      <c r="C10" s="242"/>
      <c r="D10" s="236"/>
      <c r="E10" s="236"/>
      <c r="F10" s="236"/>
      <c r="G10" s="236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92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>
        <v>2</v>
      </c>
      <c r="B11" s="229" t="s">
        <v>93</v>
      </c>
      <c r="C11" s="241" t="s">
        <v>94</v>
      </c>
      <c r="D11" s="230" t="s">
        <v>87</v>
      </c>
      <c r="E11" s="231">
        <v>1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33">
        <v>0</v>
      </c>
      <c r="O11" s="233">
        <f>ROUND(E11*N11,2)</f>
        <v>0</v>
      </c>
      <c r="P11" s="233">
        <v>0</v>
      </c>
      <c r="Q11" s="233">
        <f>ROUND(E11*P11,2)</f>
        <v>0</v>
      </c>
      <c r="R11" s="233"/>
      <c r="S11" s="233" t="s">
        <v>95</v>
      </c>
      <c r="T11" s="234" t="s">
        <v>89</v>
      </c>
      <c r="U11" s="220">
        <v>0</v>
      </c>
      <c r="V11" s="220">
        <f>ROUND(E11*U11,2)</f>
        <v>0</v>
      </c>
      <c r="W11" s="220"/>
      <c r="X11" s="220" t="s">
        <v>96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97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33.75" outlineLevel="1" x14ac:dyDescent="0.2">
      <c r="A12" s="218"/>
      <c r="B12" s="219"/>
      <c r="C12" s="243" t="s">
        <v>98</v>
      </c>
      <c r="D12" s="238"/>
      <c r="E12" s="238"/>
      <c r="F12" s="238"/>
      <c r="G12" s="238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99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37" t="str">
        <f>C12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8"/>
      <c r="B13" s="219"/>
      <c r="C13" s="244"/>
      <c r="D13" s="235"/>
      <c r="E13" s="235"/>
      <c r="F13" s="235"/>
      <c r="G13" s="235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1"/>
      <c r="Z13" s="211"/>
      <c r="AA13" s="211"/>
      <c r="AB13" s="211"/>
      <c r="AC13" s="211"/>
      <c r="AD13" s="211"/>
      <c r="AE13" s="211"/>
      <c r="AF13" s="211"/>
      <c r="AG13" s="211" t="s">
        <v>92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>
        <v>3</v>
      </c>
      <c r="B14" s="229" t="s">
        <v>100</v>
      </c>
      <c r="C14" s="241" t="s">
        <v>101</v>
      </c>
      <c r="D14" s="230" t="s">
        <v>87</v>
      </c>
      <c r="E14" s="231">
        <v>1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33">
        <v>0</v>
      </c>
      <c r="O14" s="233">
        <f>ROUND(E14*N14,2)</f>
        <v>0</v>
      </c>
      <c r="P14" s="233">
        <v>0</v>
      </c>
      <c r="Q14" s="233">
        <f>ROUND(E14*P14,2)</f>
        <v>0</v>
      </c>
      <c r="R14" s="233"/>
      <c r="S14" s="233" t="s">
        <v>95</v>
      </c>
      <c r="T14" s="234" t="s">
        <v>89</v>
      </c>
      <c r="U14" s="220">
        <v>0</v>
      </c>
      <c r="V14" s="220">
        <f>ROUND(E14*U14,2)</f>
        <v>0</v>
      </c>
      <c r="W14" s="220"/>
      <c r="X14" s="220" t="s">
        <v>96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97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33.75" outlineLevel="1" x14ac:dyDescent="0.2">
      <c r="A15" s="218"/>
      <c r="B15" s="219"/>
      <c r="C15" s="243" t="s">
        <v>102</v>
      </c>
      <c r="D15" s="238"/>
      <c r="E15" s="238"/>
      <c r="F15" s="238"/>
      <c r="G15" s="238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1"/>
      <c r="Z15" s="211"/>
      <c r="AA15" s="211"/>
      <c r="AB15" s="211"/>
      <c r="AC15" s="211"/>
      <c r="AD15" s="211"/>
      <c r="AE15" s="211"/>
      <c r="AF15" s="211"/>
      <c r="AG15" s="211" t="s">
        <v>99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37" t="str">
        <f>C15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8"/>
      <c r="B16" s="219"/>
      <c r="C16" s="244"/>
      <c r="D16" s="235"/>
      <c r="E16" s="235"/>
      <c r="F16" s="235"/>
      <c r="G16" s="235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92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>
        <v>4</v>
      </c>
      <c r="B17" s="229" t="s">
        <v>103</v>
      </c>
      <c r="C17" s="241" t="s">
        <v>104</v>
      </c>
      <c r="D17" s="230" t="s">
        <v>87</v>
      </c>
      <c r="E17" s="231">
        <v>1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3"/>
      <c r="S17" s="233" t="s">
        <v>95</v>
      </c>
      <c r="T17" s="234" t="s">
        <v>89</v>
      </c>
      <c r="U17" s="220">
        <v>0</v>
      </c>
      <c r="V17" s="220">
        <f>ROUND(E17*U17,2)</f>
        <v>0</v>
      </c>
      <c r="W17" s="220"/>
      <c r="X17" s="220" t="s">
        <v>96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97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18"/>
      <c r="B18" s="219"/>
      <c r="C18" s="243" t="s">
        <v>105</v>
      </c>
      <c r="D18" s="238"/>
      <c r="E18" s="238"/>
      <c r="F18" s="238"/>
      <c r="G18" s="238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99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37" t="str">
        <f>C18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8"/>
      <c r="B19" s="219"/>
      <c r="C19" s="244"/>
      <c r="D19" s="235"/>
      <c r="E19" s="235"/>
      <c r="F19" s="235"/>
      <c r="G19" s="235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1"/>
      <c r="Z19" s="211"/>
      <c r="AA19" s="211"/>
      <c r="AB19" s="211"/>
      <c r="AC19" s="211"/>
      <c r="AD19" s="211"/>
      <c r="AE19" s="211"/>
      <c r="AF19" s="211"/>
      <c r="AG19" s="211" t="s">
        <v>92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22" t="s">
        <v>83</v>
      </c>
      <c r="B20" s="223" t="s">
        <v>55</v>
      </c>
      <c r="C20" s="240" t="s">
        <v>28</v>
      </c>
      <c r="D20" s="224"/>
      <c r="E20" s="225"/>
      <c r="F20" s="226"/>
      <c r="G20" s="226">
        <f>SUMIF(AG21:AG31,"&lt;&gt;NOR",G21:G31)</f>
        <v>0</v>
      </c>
      <c r="H20" s="226"/>
      <c r="I20" s="226">
        <f>SUM(I21:I31)</f>
        <v>0</v>
      </c>
      <c r="J20" s="226"/>
      <c r="K20" s="226">
        <f>SUM(K21:K31)</f>
        <v>0</v>
      </c>
      <c r="L20" s="226"/>
      <c r="M20" s="226">
        <f>SUM(M21:M31)</f>
        <v>0</v>
      </c>
      <c r="N20" s="226"/>
      <c r="O20" s="226">
        <f>SUM(O21:O31)</f>
        <v>0</v>
      </c>
      <c r="P20" s="226"/>
      <c r="Q20" s="226">
        <f>SUM(Q21:Q31)</f>
        <v>0</v>
      </c>
      <c r="R20" s="226"/>
      <c r="S20" s="226"/>
      <c r="T20" s="227"/>
      <c r="U20" s="221"/>
      <c r="V20" s="221">
        <f>SUM(V21:V31)</f>
        <v>0</v>
      </c>
      <c r="W20" s="221"/>
      <c r="X20" s="221"/>
      <c r="AG20" t="s">
        <v>84</v>
      </c>
    </row>
    <row r="21" spans="1:60" outlineLevel="1" x14ac:dyDescent="0.2">
      <c r="A21" s="228">
        <v>5</v>
      </c>
      <c r="B21" s="229" t="s">
        <v>106</v>
      </c>
      <c r="C21" s="241" t="s">
        <v>107</v>
      </c>
      <c r="D21" s="230" t="s">
        <v>108</v>
      </c>
      <c r="E21" s="231">
        <v>1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33">
        <v>0</v>
      </c>
      <c r="O21" s="233">
        <f>ROUND(E21*N21,2)</f>
        <v>0</v>
      </c>
      <c r="P21" s="233">
        <v>0</v>
      </c>
      <c r="Q21" s="233">
        <f>ROUND(E21*P21,2)</f>
        <v>0</v>
      </c>
      <c r="R21" s="233"/>
      <c r="S21" s="233" t="s">
        <v>88</v>
      </c>
      <c r="T21" s="234" t="s">
        <v>89</v>
      </c>
      <c r="U21" s="220">
        <v>0</v>
      </c>
      <c r="V21" s="220">
        <f>ROUND(E21*U21,2)</f>
        <v>0</v>
      </c>
      <c r="W21" s="220"/>
      <c r="X21" s="220" t="s">
        <v>90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91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8"/>
      <c r="B22" s="219"/>
      <c r="C22" s="242"/>
      <c r="D22" s="236"/>
      <c r="E22" s="236"/>
      <c r="F22" s="236"/>
      <c r="G22" s="236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92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>
        <v>6</v>
      </c>
      <c r="B23" s="229" t="s">
        <v>109</v>
      </c>
      <c r="C23" s="241" t="s">
        <v>110</v>
      </c>
      <c r="D23" s="230" t="s">
        <v>87</v>
      </c>
      <c r="E23" s="231">
        <v>1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33">
        <v>0</v>
      </c>
      <c r="O23" s="233">
        <f>ROUND(E23*N23,2)</f>
        <v>0</v>
      </c>
      <c r="P23" s="233">
        <v>0</v>
      </c>
      <c r="Q23" s="233">
        <f>ROUND(E23*P23,2)</f>
        <v>0</v>
      </c>
      <c r="R23" s="233"/>
      <c r="S23" s="233" t="s">
        <v>95</v>
      </c>
      <c r="T23" s="234" t="s">
        <v>89</v>
      </c>
      <c r="U23" s="220">
        <v>0</v>
      </c>
      <c r="V23" s="220">
        <f>ROUND(E23*U23,2)</f>
        <v>0</v>
      </c>
      <c r="W23" s="220"/>
      <c r="X23" s="220" t="s">
        <v>96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97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33.75" outlineLevel="1" x14ac:dyDescent="0.2">
      <c r="A24" s="218"/>
      <c r="B24" s="219"/>
      <c r="C24" s="243" t="s">
        <v>111</v>
      </c>
      <c r="D24" s="238"/>
      <c r="E24" s="238"/>
      <c r="F24" s="238"/>
      <c r="G24" s="238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1"/>
      <c r="Z24" s="211"/>
      <c r="AA24" s="211"/>
      <c r="AB24" s="211"/>
      <c r="AC24" s="211"/>
      <c r="AD24" s="211"/>
      <c r="AE24" s="211"/>
      <c r="AF24" s="211"/>
      <c r="AG24" s="211" t="s">
        <v>99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37" t="str">
        <f>C24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8"/>
      <c r="B25" s="219"/>
      <c r="C25" s="244"/>
      <c r="D25" s="235"/>
      <c r="E25" s="235"/>
      <c r="F25" s="235"/>
      <c r="G25" s="235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92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>
        <v>7</v>
      </c>
      <c r="B26" s="229" t="s">
        <v>112</v>
      </c>
      <c r="C26" s="241" t="s">
        <v>113</v>
      </c>
      <c r="D26" s="230" t="s">
        <v>87</v>
      </c>
      <c r="E26" s="231">
        <v>1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33">
        <v>0</v>
      </c>
      <c r="O26" s="233">
        <f>ROUND(E26*N26,2)</f>
        <v>0</v>
      </c>
      <c r="P26" s="233">
        <v>0</v>
      </c>
      <c r="Q26" s="233">
        <f>ROUND(E26*P26,2)</f>
        <v>0</v>
      </c>
      <c r="R26" s="233"/>
      <c r="S26" s="233" t="s">
        <v>95</v>
      </c>
      <c r="T26" s="234" t="s">
        <v>89</v>
      </c>
      <c r="U26" s="220">
        <v>0</v>
      </c>
      <c r="V26" s="220">
        <f>ROUND(E26*U26,2)</f>
        <v>0</v>
      </c>
      <c r="W26" s="220"/>
      <c r="X26" s="220" t="s">
        <v>96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97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8"/>
      <c r="B27" s="219"/>
      <c r="C27" s="243" t="s">
        <v>114</v>
      </c>
      <c r="D27" s="238"/>
      <c r="E27" s="238"/>
      <c r="F27" s="238"/>
      <c r="G27" s="238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99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37" t="str">
        <f>C27</f>
        <v>Náklady zhotovitele, související s prováděním zkoušek a revizí předepsaných technickými normami nebo objednatelem a které jsou pro provedení díla nezbytné.</v>
      </c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44"/>
      <c r="D28" s="235"/>
      <c r="E28" s="235"/>
      <c r="F28" s="235"/>
      <c r="G28" s="235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1"/>
      <c r="Z28" s="211"/>
      <c r="AA28" s="211"/>
      <c r="AB28" s="211"/>
      <c r="AC28" s="211"/>
      <c r="AD28" s="211"/>
      <c r="AE28" s="211"/>
      <c r="AF28" s="211"/>
      <c r="AG28" s="211" t="s">
        <v>92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>
        <v>8</v>
      </c>
      <c r="B29" s="229" t="s">
        <v>115</v>
      </c>
      <c r="C29" s="241" t="s">
        <v>116</v>
      </c>
      <c r="D29" s="230" t="s">
        <v>87</v>
      </c>
      <c r="E29" s="231">
        <v>1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33">
        <v>0</v>
      </c>
      <c r="O29" s="233">
        <f>ROUND(E29*N29,2)</f>
        <v>0</v>
      </c>
      <c r="P29" s="233">
        <v>0</v>
      </c>
      <c r="Q29" s="233">
        <f>ROUND(E29*P29,2)</f>
        <v>0</v>
      </c>
      <c r="R29" s="233"/>
      <c r="S29" s="233" t="s">
        <v>95</v>
      </c>
      <c r="T29" s="234" t="s">
        <v>89</v>
      </c>
      <c r="U29" s="220">
        <v>0</v>
      </c>
      <c r="V29" s="220">
        <f>ROUND(E29*U29,2)</f>
        <v>0</v>
      </c>
      <c r="W29" s="220"/>
      <c r="X29" s="220" t="s">
        <v>96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97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43" t="s">
        <v>117</v>
      </c>
      <c r="D30" s="238"/>
      <c r="E30" s="238"/>
      <c r="F30" s="238"/>
      <c r="G30" s="238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1"/>
      <c r="Z30" s="211"/>
      <c r="AA30" s="211"/>
      <c r="AB30" s="211"/>
      <c r="AC30" s="211"/>
      <c r="AD30" s="211"/>
      <c r="AE30" s="211"/>
      <c r="AF30" s="211"/>
      <c r="AG30" s="211" t="s">
        <v>99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37" t="str">
        <f>C30</f>
        <v>Náklady na vyhotovení dokumentace skutečného provedení stavby a její předání objednateli v požadované formě a požadovaném počtu.</v>
      </c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44"/>
      <c r="D31" s="235"/>
      <c r="E31" s="235"/>
      <c r="F31" s="235"/>
      <c r="G31" s="235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92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3"/>
      <c r="B32" s="4"/>
      <c r="C32" s="245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v>15</v>
      </c>
      <c r="AF32">
        <v>21</v>
      </c>
      <c r="AG32" t="s">
        <v>70</v>
      </c>
    </row>
    <row r="33" spans="1:33" x14ac:dyDescent="0.2">
      <c r="A33" s="214"/>
      <c r="B33" s="215" t="s">
        <v>29</v>
      </c>
      <c r="C33" s="246"/>
      <c r="D33" s="216"/>
      <c r="E33" s="217"/>
      <c r="F33" s="217"/>
      <c r="G33" s="239">
        <f>G8+G20</f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E33">
        <f>SUMIF(L7:L31,AE32,G7:G31)</f>
        <v>0</v>
      </c>
      <c r="AF33">
        <f>SUMIF(L7:L31,AF32,G7:G31)</f>
        <v>0</v>
      </c>
      <c r="AG33" t="s">
        <v>118</v>
      </c>
    </row>
    <row r="34" spans="1:33" x14ac:dyDescent="0.2">
      <c r="C34" s="247"/>
      <c r="D34" s="10"/>
      <c r="AG34" t="s">
        <v>119</v>
      </c>
    </row>
    <row r="35" spans="1:33" x14ac:dyDescent="0.2">
      <c r="D35" s="10"/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D13" sheet="1"/>
  <mergeCells count="18">
    <mergeCell ref="C24:G24"/>
    <mergeCell ref="C25:G25"/>
    <mergeCell ref="C27:G27"/>
    <mergeCell ref="C28:G28"/>
    <mergeCell ref="C30:G30"/>
    <mergeCell ref="C31:G31"/>
    <mergeCell ref="C13:G13"/>
    <mergeCell ref="C15:G15"/>
    <mergeCell ref="C16:G16"/>
    <mergeCell ref="C18:G18"/>
    <mergeCell ref="C19:G19"/>
    <mergeCell ref="C22:G2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00 00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00 Naklady'!Názvy_tisku</vt:lpstr>
      <vt:lpstr>oadresa</vt:lpstr>
      <vt:lpstr>Stavba!Objednatel</vt:lpstr>
      <vt:lpstr>Stavba!Objekt</vt:lpstr>
      <vt:lpstr>'SO 00 00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2021-06-04T20:36:41Z</dcterms:modified>
</cp:coreProperties>
</file>