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ry\Documents\ch\PJ\Muzeum Veselí n.Moravou\"/>
    </mc:Choice>
  </mc:AlternateContent>
  <xr:revisionPtr revIDLastSave="0" documentId="13_ncr:1_{0DFB6304-CD97-42EC-BE40-ADE64022310D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D.1.1 Pol" sheetId="12" r:id="rId4"/>
    <sheet name="01 D.1.1.A Pol" sheetId="13" r:id="rId5"/>
    <sheet name="01 D.1.1.B Pol" sheetId="14" r:id="rId6"/>
    <sheet name="01 D.1.3.1.a Pol" sheetId="15" r:id="rId7"/>
    <sheet name="01 D.1.3.1.b Pol" sheetId="16" r:id="rId8"/>
    <sheet name="01 D.1.3.2 Pol" sheetId="17" r:id="rId9"/>
    <sheet name="01 D.1.3.4. Pol" sheetId="18" r:id="rId10"/>
    <sheet name="01 D.1.4.4. Pol" sheetId="19" r:id="rId11"/>
    <sheet name="02 D.2.1. Pol" sheetId="20" r:id="rId12"/>
  </sheets>
  <externalReferences>
    <externalReference r:id="rId13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 Pol'!$1:$7</definedName>
    <definedName name="_xlnm.Print_Titles" localSheetId="4">'01 D.1.1.A Pol'!$1:$7</definedName>
    <definedName name="_xlnm.Print_Titles" localSheetId="5">'01 D.1.1.B Pol'!$1:$7</definedName>
    <definedName name="_xlnm.Print_Titles" localSheetId="6">'01 D.1.3.1.a Pol'!$1:$7</definedName>
    <definedName name="_xlnm.Print_Titles" localSheetId="7">'01 D.1.3.1.b Pol'!$1:$7</definedName>
    <definedName name="_xlnm.Print_Titles" localSheetId="8">'01 D.1.3.2 Pol'!$1:$7</definedName>
    <definedName name="_xlnm.Print_Titles" localSheetId="9">'01 D.1.3.4. Pol'!$1:$7</definedName>
    <definedName name="_xlnm.Print_Titles" localSheetId="10">'01 D.1.4.4. Pol'!$1:$7</definedName>
    <definedName name="_xlnm.Print_Titles" localSheetId="11">'02 D.2.1.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 Pol'!$A$1:$X$1027</definedName>
    <definedName name="_xlnm.Print_Area" localSheetId="4">'01 D.1.1.A Pol'!$A$1:$X$23</definedName>
    <definedName name="_xlnm.Print_Area" localSheetId="5">'01 D.1.1.B Pol'!$A$1:$X$35</definedName>
    <definedName name="_xlnm.Print_Area" localSheetId="6">'01 D.1.3.1.a Pol'!$A$1:$X$109</definedName>
    <definedName name="_xlnm.Print_Area" localSheetId="7">'01 D.1.3.1.b Pol'!$A$1:$X$93</definedName>
    <definedName name="_xlnm.Print_Area" localSheetId="8">'01 D.1.3.2 Pol'!$A$1:$X$86</definedName>
    <definedName name="_xlnm.Print_Area" localSheetId="9">'01 D.1.3.4. Pol'!$A$1:$X$38</definedName>
    <definedName name="_xlnm.Print_Area" localSheetId="10">'01 D.1.4.4. Pol'!$A$1:$X$95</definedName>
    <definedName name="_xlnm.Print_Area" localSheetId="11">'02 D.2.1. Pol'!$A$1:$X$28</definedName>
    <definedName name="_xlnm.Print_Area" localSheetId="1">Stavba!$A$1:$J$106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1" l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50" i="1"/>
  <c r="F50" i="1"/>
  <c r="H50" i="1" s="1"/>
  <c r="I50" i="1" s="1"/>
  <c r="G49" i="1"/>
  <c r="F49" i="1"/>
  <c r="G48" i="1"/>
  <c r="F48" i="1"/>
  <c r="G47" i="1"/>
  <c r="F47" i="1"/>
  <c r="G46" i="1"/>
  <c r="F46" i="1"/>
  <c r="G45" i="1"/>
  <c r="H45" i="1" s="1"/>
  <c r="I45" i="1" s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8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3" i="20"/>
  <c r="M13" i="20" s="1"/>
  <c r="I13" i="20"/>
  <c r="I12" i="20" s="1"/>
  <c r="K13" i="20"/>
  <c r="K12" i="20" s="1"/>
  <c r="O13" i="20"/>
  <c r="Q13" i="20"/>
  <c r="Q12" i="20" s="1"/>
  <c r="V13" i="20"/>
  <c r="V12" i="20" s="1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G16" i="20"/>
  <c r="G12" i="20" s="1"/>
  <c r="I16" i="20"/>
  <c r="K16" i="20"/>
  <c r="O16" i="20"/>
  <c r="O12" i="20" s="1"/>
  <c r="Q16" i="20"/>
  <c r="V16" i="20"/>
  <c r="AE18" i="20"/>
  <c r="AF18" i="20"/>
  <c r="G85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I27" i="19"/>
  <c r="K27" i="19"/>
  <c r="M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I34" i="19"/>
  <c r="K34" i="19"/>
  <c r="M34" i="19"/>
  <c r="O34" i="19"/>
  <c r="Q34" i="19"/>
  <c r="V34" i="19"/>
  <c r="G35" i="19"/>
  <c r="I35" i="19"/>
  <c r="K35" i="19"/>
  <c r="M35" i="19"/>
  <c r="O35" i="19"/>
  <c r="Q35" i="19"/>
  <c r="V35" i="19"/>
  <c r="G36" i="19"/>
  <c r="M36" i="19" s="1"/>
  <c r="I36" i="19"/>
  <c r="K36" i="19"/>
  <c r="O36" i="19"/>
  <c r="Q36" i="19"/>
  <c r="V36" i="19"/>
  <c r="G37" i="19"/>
  <c r="I37" i="19"/>
  <c r="K37" i="19"/>
  <c r="M37" i="19"/>
  <c r="O37" i="19"/>
  <c r="Q37" i="19"/>
  <c r="V37" i="19"/>
  <c r="G38" i="19"/>
  <c r="I38" i="19"/>
  <c r="K38" i="19"/>
  <c r="M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I46" i="19"/>
  <c r="K46" i="19"/>
  <c r="M46" i="19"/>
  <c r="O46" i="19"/>
  <c r="Q46" i="19"/>
  <c r="V46" i="19"/>
  <c r="G47" i="19"/>
  <c r="I47" i="19"/>
  <c r="K47" i="19"/>
  <c r="M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0" i="19"/>
  <c r="I50" i="19"/>
  <c r="K50" i="19"/>
  <c r="M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I54" i="19"/>
  <c r="K54" i="19"/>
  <c r="M54" i="19"/>
  <c r="O54" i="19"/>
  <c r="Q54" i="19"/>
  <c r="V54" i="19"/>
  <c r="G55" i="19"/>
  <c r="I55" i="19"/>
  <c r="K55" i="19"/>
  <c r="M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I58" i="19"/>
  <c r="K58" i="19"/>
  <c r="M58" i="19"/>
  <c r="O58" i="19"/>
  <c r="Q58" i="19"/>
  <c r="V58" i="19"/>
  <c r="G59" i="19"/>
  <c r="I59" i="19"/>
  <c r="K59" i="19"/>
  <c r="M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I62" i="19"/>
  <c r="K62" i="19"/>
  <c r="M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I66" i="19"/>
  <c r="K66" i="19"/>
  <c r="M66" i="19"/>
  <c r="O66" i="19"/>
  <c r="Q66" i="19"/>
  <c r="V66" i="19"/>
  <c r="G67" i="19"/>
  <c r="I67" i="19"/>
  <c r="K67" i="19"/>
  <c r="M67" i="19"/>
  <c r="O67" i="19"/>
  <c r="Q67" i="19"/>
  <c r="V67" i="19"/>
  <c r="G68" i="19"/>
  <c r="M68" i="19" s="1"/>
  <c r="I68" i="19"/>
  <c r="K68" i="19"/>
  <c r="O68" i="19"/>
  <c r="Q68" i="19"/>
  <c r="V68" i="19"/>
  <c r="G69" i="19"/>
  <c r="I69" i="19"/>
  <c r="K69" i="19"/>
  <c r="M69" i="19"/>
  <c r="O69" i="19"/>
  <c r="Q69" i="19"/>
  <c r="V69" i="19"/>
  <c r="G70" i="19"/>
  <c r="I70" i="19"/>
  <c r="K70" i="19"/>
  <c r="M70" i="19"/>
  <c r="O70" i="19"/>
  <c r="Q70" i="19"/>
  <c r="V70" i="19"/>
  <c r="G71" i="19"/>
  <c r="I71" i="19"/>
  <c r="K71" i="19"/>
  <c r="M71" i="19"/>
  <c r="O71" i="19"/>
  <c r="Q71" i="19"/>
  <c r="V71" i="19"/>
  <c r="G72" i="19"/>
  <c r="M72" i="19" s="1"/>
  <c r="I72" i="19"/>
  <c r="K72" i="19"/>
  <c r="O72" i="19"/>
  <c r="Q72" i="19"/>
  <c r="V72" i="19"/>
  <c r="G73" i="19"/>
  <c r="I73" i="19"/>
  <c r="K73" i="19"/>
  <c r="M73" i="19"/>
  <c r="O73" i="19"/>
  <c r="Q73" i="19"/>
  <c r="V73" i="19"/>
  <c r="G74" i="19"/>
  <c r="I74" i="19"/>
  <c r="K74" i="19"/>
  <c r="M74" i="19"/>
  <c r="O74" i="19"/>
  <c r="Q74" i="19"/>
  <c r="V74" i="19"/>
  <c r="G75" i="19"/>
  <c r="I75" i="19"/>
  <c r="K75" i="19"/>
  <c r="M75" i="19"/>
  <c r="O75" i="19"/>
  <c r="Q75" i="19"/>
  <c r="V75" i="19"/>
  <c r="G76" i="19"/>
  <c r="M76" i="19" s="1"/>
  <c r="I76" i="19"/>
  <c r="K76" i="19"/>
  <c r="O76" i="19"/>
  <c r="Q76" i="19"/>
  <c r="V76" i="19"/>
  <c r="G77" i="19"/>
  <c r="I77" i="19"/>
  <c r="K77" i="19"/>
  <c r="M77" i="19"/>
  <c r="O77" i="19"/>
  <c r="Q77" i="19"/>
  <c r="V77" i="19"/>
  <c r="G78" i="19"/>
  <c r="I78" i="19"/>
  <c r="K78" i="19"/>
  <c r="M78" i="19"/>
  <c r="O78" i="19"/>
  <c r="Q78" i="19"/>
  <c r="V78" i="19"/>
  <c r="G79" i="19"/>
  <c r="I79" i="19"/>
  <c r="K79" i="19"/>
  <c r="M79" i="19"/>
  <c r="O79" i="19"/>
  <c r="Q79" i="19"/>
  <c r="V79" i="19"/>
  <c r="G80" i="19"/>
  <c r="M80" i="19" s="1"/>
  <c r="I80" i="19"/>
  <c r="K80" i="19"/>
  <c r="O80" i="19"/>
  <c r="Q80" i="19"/>
  <c r="V80" i="19"/>
  <c r="I81" i="19"/>
  <c r="Q81" i="19"/>
  <c r="G82" i="19"/>
  <c r="I82" i="19"/>
  <c r="K82" i="19"/>
  <c r="K81" i="19" s="1"/>
  <c r="M82" i="19"/>
  <c r="M81" i="19" s="1"/>
  <c r="O82" i="19"/>
  <c r="Q82" i="19"/>
  <c r="V82" i="19"/>
  <c r="V81" i="19" s="1"/>
  <c r="G83" i="19"/>
  <c r="G81" i="19" s="1"/>
  <c r="I83" i="19"/>
  <c r="K83" i="19"/>
  <c r="M83" i="19"/>
  <c r="O83" i="19"/>
  <c r="O81" i="19" s="1"/>
  <c r="Q83" i="19"/>
  <c r="V83" i="19"/>
  <c r="AE85" i="19"/>
  <c r="AF85" i="19"/>
  <c r="G28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G8" i="18" s="1"/>
  <c r="I12" i="18"/>
  <c r="K12" i="18"/>
  <c r="O12" i="18"/>
  <c r="O8" i="18" s="1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I20" i="18"/>
  <c r="K20" i="18"/>
  <c r="M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AE28" i="18"/>
  <c r="AF28" i="18"/>
  <c r="G76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I31" i="17"/>
  <c r="K31" i="17"/>
  <c r="M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I47" i="17"/>
  <c r="K47" i="17"/>
  <c r="M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1" i="17"/>
  <c r="I51" i="17"/>
  <c r="K51" i="17"/>
  <c r="M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I55" i="17"/>
  <c r="K55" i="17"/>
  <c r="M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I59" i="17"/>
  <c r="K59" i="17"/>
  <c r="M59" i="17"/>
  <c r="O59" i="17"/>
  <c r="Q59" i="17"/>
  <c r="V59" i="17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I66" i="17"/>
  <c r="K66" i="17"/>
  <c r="M66" i="17"/>
  <c r="O66" i="17"/>
  <c r="Q66" i="17"/>
  <c r="V66" i="17"/>
  <c r="G67" i="17"/>
  <c r="I67" i="17"/>
  <c r="K67" i="17"/>
  <c r="M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I71" i="17"/>
  <c r="K71" i="17"/>
  <c r="M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AE76" i="17"/>
  <c r="G83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0" i="16"/>
  <c r="K10" i="16"/>
  <c r="O10" i="16"/>
  <c r="V10" i="16"/>
  <c r="G11" i="16"/>
  <c r="I11" i="16"/>
  <c r="I10" i="16" s="1"/>
  <c r="K11" i="16"/>
  <c r="M11" i="16"/>
  <c r="M10" i="16" s="1"/>
  <c r="O11" i="16"/>
  <c r="Q11" i="16"/>
  <c r="Q10" i="16" s="1"/>
  <c r="V11" i="16"/>
  <c r="G12" i="16"/>
  <c r="K12" i="16"/>
  <c r="O12" i="16"/>
  <c r="V12" i="16"/>
  <c r="G13" i="16"/>
  <c r="I13" i="16"/>
  <c r="I12" i="16" s="1"/>
  <c r="K13" i="16"/>
  <c r="M13" i="16"/>
  <c r="M12" i="16" s="1"/>
  <c r="O13" i="16"/>
  <c r="Q13" i="16"/>
  <c r="Q12" i="16" s="1"/>
  <c r="V13" i="16"/>
  <c r="K14" i="16"/>
  <c r="V14" i="16"/>
  <c r="G15" i="16"/>
  <c r="I15" i="16"/>
  <c r="I14" i="16" s="1"/>
  <c r="K15" i="16"/>
  <c r="M15" i="16"/>
  <c r="O15" i="16"/>
  <c r="Q15" i="16"/>
  <c r="Q14" i="16" s="1"/>
  <c r="V15" i="16"/>
  <c r="G16" i="16"/>
  <c r="G14" i="16" s="1"/>
  <c r="I16" i="16"/>
  <c r="K16" i="16"/>
  <c r="O16" i="16"/>
  <c r="O14" i="16" s="1"/>
  <c r="Q16" i="16"/>
  <c r="V16" i="16"/>
  <c r="I17" i="16"/>
  <c r="Q17" i="16"/>
  <c r="G18" i="16"/>
  <c r="M18" i="16" s="1"/>
  <c r="M17" i="16" s="1"/>
  <c r="I18" i="16"/>
  <c r="K18" i="16"/>
  <c r="K17" i="16" s="1"/>
  <c r="O18" i="16"/>
  <c r="O17" i="16" s="1"/>
  <c r="Q18" i="16"/>
  <c r="V18" i="16"/>
  <c r="V17" i="16" s="1"/>
  <c r="G20" i="16"/>
  <c r="G19" i="16" s="1"/>
  <c r="I20" i="16"/>
  <c r="K20" i="16"/>
  <c r="K19" i="16" s="1"/>
  <c r="O20" i="16"/>
  <c r="O19" i="16" s="1"/>
  <c r="Q20" i="16"/>
  <c r="V20" i="16"/>
  <c r="V19" i="16" s="1"/>
  <c r="G21" i="16"/>
  <c r="I21" i="16"/>
  <c r="I19" i="16" s="1"/>
  <c r="K21" i="16"/>
  <c r="M21" i="16"/>
  <c r="O21" i="16"/>
  <c r="Q21" i="16"/>
  <c r="Q19" i="16" s="1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6" i="16"/>
  <c r="M26" i="16" s="1"/>
  <c r="I26" i="16"/>
  <c r="K26" i="16"/>
  <c r="K25" i="16" s="1"/>
  <c r="O26" i="16"/>
  <c r="O25" i="16" s="1"/>
  <c r="Q26" i="16"/>
  <c r="V26" i="16"/>
  <c r="V25" i="16" s="1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I25" i="16" s="1"/>
  <c r="K29" i="16"/>
  <c r="M29" i="16"/>
  <c r="O29" i="16"/>
  <c r="Q29" i="16"/>
  <c r="Q25" i="16" s="1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8" i="16"/>
  <c r="I38" i="16"/>
  <c r="K38" i="16"/>
  <c r="M38" i="16"/>
  <c r="O38" i="16"/>
  <c r="Q38" i="16"/>
  <c r="V38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4" i="16"/>
  <c r="G43" i="16" s="1"/>
  <c r="I44" i="16"/>
  <c r="I43" i="16" s="1"/>
  <c r="K44" i="16"/>
  <c r="M44" i="16"/>
  <c r="O44" i="16"/>
  <c r="O43" i="16" s="1"/>
  <c r="Q44" i="16"/>
  <c r="Q43" i="16" s="1"/>
  <c r="V44" i="16"/>
  <c r="G45" i="16"/>
  <c r="M45" i="16" s="1"/>
  <c r="I45" i="16"/>
  <c r="K45" i="16"/>
  <c r="O45" i="16"/>
  <c r="Q45" i="16"/>
  <c r="V45" i="16"/>
  <c r="G46" i="16"/>
  <c r="I46" i="16"/>
  <c r="K46" i="16"/>
  <c r="M46" i="16"/>
  <c r="O46" i="16"/>
  <c r="Q46" i="16"/>
  <c r="V46" i="16"/>
  <c r="G47" i="16"/>
  <c r="I47" i="16"/>
  <c r="K47" i="16"/>
  <c r="K43" i="16" s="1"/>
  <c r="M47" i="16"/>
  <c r="O47" i="16"/>
  <c r="Q47" i="16"/>
  <c r="V47" i="16"/>
  <c r="V43" i="16" s="1"/>
  <c r="G48" i="16"/>
  <c r="I48" i="16"/>
  <c r="K48" i="16"/>
  <c r="M48" i="16"/>
  <c r="O48" i="16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I56" i="16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I60" i="16"/>
  <c r="K60" i="16"/>
  <c r="M60" i="16"/>
  <c r="O60" i="16"/>
  <c r="Q60" i="16"/>
  <c r="V60" i="16"/>
  <c r="G62" i="16"/>
  <c r="I62" i="16"/>
  <c r="I61" i="16" s="1"/>
  <c r="K62" i="16"/>
  <c r="K61" i="16" s="1"/>
  <c r="M62" i="16"/>
  <c r="O62" i="16"/>
  <c r="Q62" i="16"/>
  <c r="Q61" i="16" s="1"/>
  <c r="V62" i="16"/>
  <c r="V61" i="16" s="1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V64" i="16"/>
  <c r="G65" i="16"/>
  <c r="G61" i="16" s="1"/>
  <c r="I65" i="16"/>
  <c r="K65" i="16"/>
  <c r="O65" i="16"/>
  <c r="O61" i="16" s="1"/>
  <c r="Q65" i="16"/>
  <c r="V65" i="16"/>
  <c r="G66" i="16"/>
  <c r="I66" i="16"/>
  <c r="K66" i="16"/>
  <c r="M66" i="16"/>
  <c r="O66" i="16"/>
  <c r="Q66" i="16"/>
  <c r="V66" i="16"/>
  <c r="G67" i="16"/>
  <c r="I67" i="16"/>
  <c r="K67" i="16"/>
  <c r="M67" i="16"/>
  <c r="O67" i="16"/>
  <c r="Q67" i="16"/>
  <c r="V67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G70" i="16"/>
  <c r="I70" i="16"/>
  <c r="K70" i="16"/>
  <c r="M70" i="16"/>
  <c r="O70" i="16"/>
  <c r="Q70" i="16"/>
  <c r="V70" i="16"/>
  <c r="G71" i="16"/>
  <c r="I71" i="16"/>
  <c r="K71" i="16"/>
  <c r="M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I79" i="16"/>
  <c r="K79" i="16"/>
  <c r="M79" i="16"/>
  <c r="O79" i="16"/>
  <c r="Q79" i="16"/>
  <c r="V79" i="16"/>
  <c r="G81" i="16"/>
  <c r="G80" i="16" s="1"/>
  <c r="I81" i="16"/>
  <c r="I80" i="16" s="1"/>
  <c r="K81" i="16"/>
  <c r="K80" i="16" s="1"/>
  <c r="O81" i="16"/>
  <c r="O80" i="16" s="1"/>
  <c r="Q81" i="16"/>
  <c r="Q80" i="16" s="1"/>
  <c r="V81" i="16"/>
  <c r="V80" i="16" s="1"/>
  <c r="AE83" i="16"/>
  <c r="AF83" i="16"/>
  <c r="G99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O12" i="15"/>
  <c r="G13" i="15"/>
  <c r="M13" i="15" s="1"/>
  <c r="M12" i="15" s="1"/>
  <c r="I13" i="15"/>
  <c r="I12" i="15" s="1"/>
  <c r="K13" i="15"/>
  <c r="K12" i="15" s="1"/>
  <c r="O13" i="15"/>
  <c r="Q13" i="15"/>
  <c r="Q12" i="15" s="1"/>
  <c r="V13" i="15"/>
  <c r="V12" i="15" s="1"/>
  <c r="K14" i="15"/>
  <c r="V14" i="15"/>
  <c r="G15" i="15"/>
  <c r="I15" i="15"/>
  <c r="I14" i="15" s="1"/>
  <c r="K15" i="15"/>
  <c r="M15" i="15"/>
  <c r="O15" i="15"/>
  <c r="Q15" i="15"/>
  <c r="Q14" i="15" s="1"/>
  <c r="V15" i="15"/>
  <c r="G16" i="15"/>
  <c r="G14" i="15" s="1"/>
  <c r="I16" i="15"/>
  <c r="K16" i="15"/>
  <c r="O16" i="15"/>
  <c r="O14" i="15" s="1"/>
  <c r="Q16" i="15"/>
  <c r="V16" i="15"/>
  <c r="I17" i="15"/>
  <c r="Q17" i="15"/>
  <c r="G18" i="15"/>
  <c r="M18" i="15" s="1"/>
  <c r="M17" i="15" s="1"/>
  <c r="I18" i="15"/>
  <c r="K18" i="15"/>
  <c r="K17" i="15" s="1"/>
  <c r="O18" i="15"/>
  <c r="O17" i="15" s="1"/>
  <c r="Q18" i="15"/>
  <c r="V18" i="15"/>
  <c r="V17" i="15" s="1"/>
  <c r="G19" i="15"/>
  <c r="I19" i="15"/>
  <c r="K19" i="15"/>
  <c r="M19" i="15"/>
  <c r="O19" i="15"/>
  <c r="Q19" i="15"/>
  <c r="V19" i="15"/>
  <c r="G20" i="15"/>
  <c r="K20" i="15"/>
  <c r="O20" i="15"/>
  <c r="V20" i="15"/>
  <c r="G21" i="15"/>
  <c r="I21" i="15"/>
  <c r="I20" i="15" s="1"/>
  <c r="K21" i="15"/>
  <c r="M21" i="15"/>
  <c r="M20" i="15" s="1"/>
  <c r="O21" i="15"/>
  <c r="Q21" i="15"/>
  <c r="Q20" i="15" s="1"/>
  <c r="V21" i="15"/>
  <c r="G23" i="15"/>
  <c r="I23" i="15"/>
  <c r="I22" i="15" s="1"/>
  <c r="K23" i="15"/>
  <c r="M23" i="15"/>
  <c r="O23" i="15"/>
  <c r="Q23" i="15"/>
  <c r="Q22" i="15" s="1"/>
  <c r="V23" i="15"/>
  <c r="G24" i="15"/>
  <c r="G22" i="15" s="1"/>
  <c r="I24" i="15"/>
  <c r="K24" i="15"/>
  <c r="O24" i="15"/>
  <c r="O22" i="15" s="1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K22" i="15" s="1"/>
  <c r="O26" i="15"/>
  <c r="Q26" i="15"/>
  <c r="V26" i="15"/>
  <c r="V22" i="15" s="1"/>
  <c r="G27" i="15"/>
  <c r="I27" i="15"/>
  <c r="K27" i="15"/>
  <c r="M27" i="15"/>
  <c r="O27" i="15"/>
  <c r="Q27" i="15"/>
  <c r="V27" i="15"/>
  <c r="G29" i="15"/>
  <c r="I29" i="15"/>
  <c r="I28" i="15" s="1"/>
  <c r="K29" i="15"/>
  <c r="M29" i="15"/>
  <c r="O29" i="15"/>
  <c r="Q29" i="15"/>
  <c r="Q28" i="15" s="1"/>
  <c r="V29" i="15"/>
  <c r="G30" i="15"/>
  <c r="M30" i="15" s="1"/>
  <c r="I30" i="15"/>
  <c r="K30" i="15"/>
  <c r="K28" i="15" s="1"/>
  <c r="O30" i="15"/>
  <c r="Q30" i="15"/>
  <c r="V30" i="15"/>
  <c r="V28" i="15" s="1"/>
  <c r="G31" i="15"/>
  <c r="I31" i="15"/>
  <c r="K31" i="15"/>
  <c r="M31" i="15"/>
  <c r="O31" i="15"/>
  <c r="Q31" i="15"/>
  <c r="V31" i="15"/>
  <c r="G32" i="15"/>
  <c r="G28" i="15" s="1"/>
  <c r="I32" i="15"/>
  <c r="K32" i="15"/>
  <c r="O32" i="15"/>
  <c r="O28" i="15" s="1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K44" i="15"/>
  <c r="O44" i="15"/>
  <c r="G45" i="15"/>
  <c r="I45" i="15"/>
  <c r="I44" i="15" s="1"/>
  <c r="K45" i="15"/>
  <c r="M45" i="15"/>
  <c r="M44" i="15" s="1"/>
  <c r="O45" i="15"/>
  <c r="Q45" i="15"/>
  <c r="Q44" i="15" s="1"/>
  <c r="V45" i="15"/>
  <c r="V44" i="15" s="1"/>
  <c r="K46" i="15"/>
  <c r="V46" i="15"/>
  <c r="G47" i="15"/>
  <c r="I47" i="15"/>
  <c r="I46" i="15" s="1"/>
  <c r="K47" i="15"/>
  <c r="M47" i="15"/>
  <c r="O47" i="15"/>
  <c r="Q47" i="15"/>
  <c r="Q46" i="15" s="1"/>
  <c r="V47" i="15"/>
  <c r="G48" i="15"/>
  <c r="G46" i="15" s="1"/>
  <c r="I48" i="15"/>
  <c r="K48" i="15"/>
  <c r="O48" i="15"/>
  <c r="O46" i="15" s="1"/>
  <c r="Q48" i="15"/>
  <c r="V48" i="15"/>
  <c r="G50" i="15"/>
  <c r="M50" i="15" s="1"/>
  <c r="I50" i="15"/>
  <c r="K50" i="15"/>
  <c r="K49" i="15" s="1"/>
  <c r="O50" i="15"/>
  <c r="O49" i="15" s="1"/>
  <c r="Q50" i="15"/>
  <c r="V50" i="15"/>
  <c r="V49" i="15" s="1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I49" i="15" s="1"/>
  <c r="K53" i="15"/>
  <c r="M53" i="15"/>
  <c r="O53" i="15"/>
  <c r="Q53" i="15"/>
  <c r="Q49" i="15" s="1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G60" i="15"/>
  <c r="G59" i="15" s="1"/>
  <c r="I60" i="15"/>
  <c r="I59" i="15" s="1"/>
  <c r="K60" i="15"/>
  <c r="K59" i="15" s="1"/>
  <c r="O60" i="15"/>
  <c r="O59" i="15" s="1"/>
  <c r="Q60" i="15"/>
  <c r="Q59" i="15" s="1"/>
  <c r="V60" i="15"/>
  <c r="V59" i="15" s="1"/>
  <c r="G62" i="15"/>
  <c r="G61" i="15" s="1"/>
  <c r="I62" i="15"/>
  <c r="K62" i="15"/>
  <c r="K61" i="15" s="1"/>
  <c r="M62" i="15"/>
  <c r="O62" i="15"/>
  <c r="O61" i="15" s="1"/>
  <c r="Q62" i="15"/>
  <c r="V62" i="15"/>
  <c r="V61" i="15" s="1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I65" i="15"/>
  <c r="I61" i="15" s="1"/>
  <c r="K65" i="15"/>
  <c r="M65" i="15"/>
  <c r="O65" i="15"/>
  <c r="Q65" i="15"/>
  <c r="Q61" i="15" s="1"/>
  <c r="V65" i="15"/>
  <c r="G66" i="15"/>
  <c r="I66" i="15"/>
  <c r="K66" i="15"/>
  <c r="M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I70" i="15"/>
  <c r="K70" i="15"/>
  <c r="M70" i="15"/>
  <c r="O70" i="15"/>
  <c r="Q70" i="15"/>
  <c r="V70" i="15"/>
  <c r="G71" i="15"/>
  <c r="I71" i="15"/>
  <c r="K71" i="15"/>
  <c r="M71" i="15"/>
  <c r="O71" i="15"/>
  <c r="Q71" i="15"/>
  <c r="V71" i="15"/>
  <c r="G73" i="15"/>
  <c r="M73" i="15" s="1"/>
  <c r="I73" i="15"/>
  <c r="I72" i="15" s="1"/>
  <c r="K73" i="15"/>
  <c r="K72" i="15" s="1"/>
  <c r="O73" i="15"/>
  <c r="Q73" i="15"/>
  <c r="Q72" i="15" s="1"/>
  <c r="V73" i="15"/>
  <c r="V72" i="15" s="1"/>
  <c r="G74" i="15"/>
  <c r="I74" i="15"/>
  <c r="K74" i="15"/>
  <c r="M74" i="15"/>
  <c r="O74" i="15"/>
  <c r="Q74" i="15"/>
  <c r="V74" i="15"/>
  <c r="G75" i="15"/>
  <c r="I75" i="15"/>
  <c r="K75" i="15"/>
  <c r="M75" i="15"/>
  <c r="O75" i="15"/>
  <c r="Q75" i="15"/>
  <c r="V75" i="15"/>
  <c r="G76" i="15"/>
  <c r="G72" i="15" s="1"/>
  <c r="I76" i="15"/>
  <c r="K76" i="15"/>
  <c r="O76" i="15"/>
  <c r="O72" i="15" s="1"/>
  <c r="Q76" i="15"/>
  <c r="V76" i="15"/>
  <c r="G77" i="15"/>
  <c r="I77" i="15"/>
  <c r="K77" i="15"/>
  <c r="M77" i="15"/>
  <c r="O77" i="15"/>
  <c r="Q77" i="15"/>
  <c r="V77" i="15"/>
  <c r="G78" i="15"/>
  <c r="I78" i="15"/>
  <c r="K78" i="15"/>
  <c r="M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I81" i="15"/>
  <c r="K81" i="15"/>
  <c r="M81" i="15"/>
  <c r="O81" i="15"/>
  <c r="Q81" i="15"/>
  <c r="V81" i="15"/>
  <c r="G82" i="15"/>
  <c r="I82" i="15"/>
  <c r="K82" i="15"/>
  <c r="M82" i="15"/>
  <c r="O82" i="15"/>
  <c r="Q82" i="15"/>
  <c r="V82" i="15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G85" i="15"/>
  <c r="I85" i="15"/>
  <c r="K85" i="15"/>
  <c r="M85" i="15"/>
  <c r="O85" i="15"/>
  <c r="Q85" i="15"/>
  <c r="V85" i="15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89" i="15"/>
  <c r="I89" i="15"/>
  <c r="K89" i="15"/>
  <c r="M89" i="15"/>
  <c r="O89" i="15"/>
  <c r="Q89" i="15"/>
  <c r="V89" i="15"/>
  <c r="G90" i="15"/>
  <c r="I90" i="15"/>
  <c r="K90" i="15"/>
  <c r="M90" i="15"/>
  <c r="O90" i="15"/>
  <c r="Q90" i="15"/>
  <c r="V90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7" i="15"/>
  <c r="I97" i="15"/>
  <c r="K97" i="15"/>
  <c r="M97" i="15"/>
  <c r="O97" i="15"/>
  <c r="Q97" i="15"/>
  <c r="V97" i="15"/>
  <c r="AE99" i="15"/>
  <c r="G25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AF25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AE25" i="14"/>
  <c r="G13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AE13" i="13"/>
  <c r="AF13" i="13"/>
  <c r="G1017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6" i="12"/>
  <c r="I16" i="12"/>
  <c r="K16" i="12"/>
  <c r="M16" i="12"/>
  <c r="O16" i="12"/>
  <c r="Q16" i="12"/>
  <c r="V16" i="12"/>
  <c r="G23" i="12"/>
  <c r="I23" i="12"/>
  <c r="K23" i="12"/>
  <c r="M23" i="12"/>
  <c r="O23" i="12"/>
  <c r="Q23" i="12"/>
  <c r="V23" i="12"/>
  <c r="G26" i="12"/>
  <c r="M26" i="12" s="1"/>
  <c r="I26" i="12"/>
  <c r="I25" i="12" s="1"/>
  <c r="K26" i="12"/>
  <c r="K25" i="12" s="1"/>
  <c r="O26" i="12"/>
  <c r="Q26" i="12"/>
  <c r="Q25" i="12" s="1"/>
  <c r="V26" i="12"/>
  <c r="V25" i="12" s="1"/>
  <c r="G28" i="12"/>
  <c r="I28" i="12"/>
  <c r="K28" i="12"/>
  <c r="M28" i="12"/>
  <c r="O28" i="12"/>
  <c r="Q28" i="12"/>
  <c r="V28" i="12"/>
  <c r="G31" i="12"/>
  <c r="I31" i="12"/>
  <c r="K31" i="12"/>
  <c r="M31" i="12"/>
  <c r="O31" i="12"/>
  <c r="Q31" i="12"/>
  <c r="V31" i="12"/>
  <c r="G34" i="12"/>
  <c r="G25" i="12" s="1"/>
  <c r="I34" i="12"/>
  <c r="K34" i="12"/>
  <c r="O34" i="12"/>
  <c r="O25" i="12" s="1"/>
  <c r="Q34" i="12"/>
  <c r="V34" i="12"/>
  <c r="G41" i="12"/>
  <c r="M41" i="12" s="1"/>
  <c r="I41" i="12"/>
  <c r="K41" i="12"/>
  <c r="O41" i="12"/>
  <c r="Q41" i="12"/>
  <c r="V41" i="12"/>
  <c r="G44" i="12"/>
  <c r="I44" i="12"/>
  <c r="K44" i="12"/>
  <c r="M44" i="12"/>
  <c r="O44" i="12"/>
  <c r="Q44" i="12"/>
  <c r="V44" i="12"/>
  <c r="G47" i="12"/>
  <c r="I47" i="12"/>
  <c r="K47" i="12"/>
  <c r="M47" i="12"/>
  <c r="O47" i="12"/>
  <c r="Q47" i="12"/>
  <c r="V47" i="12"/>
  <c r="G55" i="12"/>
  <c r="M55" i="12" s="1"/>
  <c r="I55" i="12"/>
  <c r="K55" i="12"/>
  <c r="O55" i="12"/>
  <c r="Q55" i="12"/>
  <c r="V55" i="12"/>
  <c r="G58" i="12"/>
  <c r="I58" i="12"/>
  <c r="K58" i="12"/>
  <c r="M58" i="12"/>
  <c r="O58" i="12"/>
  <c r="Q58" i="12"/>
  <c r="V58" i="12"/>
  <c r="G64" i="12"/>
  <c r="I64" i="12"/>
  <c r="K64" i="12"/>
  <c r="M64" i="12"/>
  <c r="O64" i="12"/>
  <c r="Q64" i="12"/>
  <c r="V64" i="12"/>
  <c r="G71" i="12"/>
  <c r="I71" i="12"/>
  <c r="K71" i="12"/>
  <c r="M71" i="12"/>
  <c r="O71" i="12"/>
  <c r="Q71" i="12"/>
  <c r="V71" i="12"/>
  <c r="G74" i="12"/>
  <c r="M74" i="12" s="1"/>
  <c r="I74" i="12"/>
  <c r="K74" i="12"/>
  <c r="O74" i="12"/>
  <c r="Q74" i="12"/>
  <c r="V74" i="12"/>
  <c r="G81" i="12"/>
  <c r="I81" i="12"/>
  <c r="K81" i="12"/>
  <c r="M81" i="12"/>
  <c r="O81" i="12"/>
  <c r="Q81" i="12"/>
  <c r="V81" i="12"/>
  <c r="G93" i="12"/>
  <c r="I93" i="12"/>
  <c r="K93" i="12"/>
  <c r="M93" i="12"/>
  <c r="O93" i="12"/>
  <c r="Q93" i="12"/>
  <c r="V93" i="12"/>
  <c r="G96" i="12"/>
  <c r="I96" i="12"/>
  <c r="K96" i="12"/>
  <c r="M96" i="12"/>
  <c r="O96" i="12"/>
  <c r="Q96" i="12"/>
  <c r="V96" i="12"/>
  <c r="G103" i="12"/>
  <c r="M103" i="12" s="1"/>
  <c r="I103" i="12"/>
  <c r="K103" i="12"/>
  <c r="O103" i="12"/>
  <c r="Q103" i="12"/>
  <c r="V103" i="12"/>
  <c r="G111" i="12"/>
  <c r="I111" i="12"/>
  <c r="I110" i="12" s="1"/>
  <c r="K111" i="12"/>
  <c r="K110" i="12" s="1"/>
  <c r="M111" i="12"/>
  <c r="O111" i="12"/>
  <c r="Q111" i="12"/>
  <c r="Q110" i="12" s="1"/>
  <c r="V111" i="12"/>
  <c r="V110" i="12" s="1"/>
  <c r="G113" i="12"/>
  <c r="I113" i="12"/>
  <c r="K113" i="12"/>
  <c r="M113" i="12"/>
  <c r="O113" i="12"/>
  <c r="Q113" i="12"/>
  <c r="V113" i="12"/>
  <c r="G167" i="12"/>
  <c r="G110" i="12" s="1"/>
  <c r="I167" i="12"/>
  <c r="K167" i="12"/>
  <c r="O167" i="12"/>
  <c r="O110" i="12" s="1"/>
  <c r="Q167" i="12"/>
  <c r="V167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K188" i="12"/>
  <c r="V188" i="12"/>
  <c r="G189" i="12"/>
  <c r="G188" i="12" s="1"/>
  <c r="I189" i="12"/>
  <c r="I188" i="12" s="1"/>
  <c r="K189" i="12"/>
  <c r="O189" i="12"/>
  <c r="O188" i="12" s="1"/>
  <c r="Q189" i="12"/>
  <c r="Q188" i="12" s="1"/>
  <c r="V189" i="12"/>
  <c r="G194" i="12"/>
  <c r="I194" i="12"/>
  <c r="I193" i="12" s="1"/>
  <c r="K194" i="12"/>
  <c r="K193" i="12" s="1"/>
  <c r="M194" i="12"/>
  <c r="O194" i="12"/>
  <c r="Q194" i="12"/>
  <c r="Q193" i="12" s="1"/>
  <c r="V194" i="12"/>
  <c r="V193" i="12" s="1"/>
  <c r="G197" i="12"/>
  <c r="I197" i="12"/>
  <c r="K197" i="12"/>
  <c r="M197" i="12"/>
  <c r="O197" i="12"/>
  <c r="Q197" i="12"/>
  <c r="V197" i="12"/>
  <c r="G200" i="12"/>
  <c r="G193" i="12" s="1"/>
  <c r="I200" i="12"/>
  <c r="K200" i="12"/>
  <c r="M200" i="12"/>
  <c r="O200" i="12"/>
  <c r="O193" i="12" s="1"/>
  <c r="Q200" i="12"/>
  <c r="V200" i="12"/>
  <c r="G203" i="12"/>
  <c r="M203" i="12" s="1"/>
  <c r="I203" i="12"/>
  <c r="K203" i="12"/>
  <c r="O203" i="12"/>
  <c r="Q203" i="12"/>
  <c r="V203" i="12"/>
  <c r="G211" i="12"/>
  <c r="G210" i="12" s="1"/>
  <c r="I211" i="12"/>
  <c r="K211" i="12"/>
  <c r="K210" i="12" s="1"/>
  <c r="M211" i="12"/>
  <c r="O211" i="12"/>
  <c r="O210" i="12" s="1"/>
  <c r="Q211" i="12"/>
  <c r="V211" i="12"/>
  <c r="V210" i="12" s="1"/>
  <c r="G213" i="12"/>
  <c r="I213" i="12"/>
  <c r="K213" i="12"/>
  <c r="M213" i="12"/>
  <c r="O213" i="12"/>
  <c r="Q213" i="12"/>
  <c r="V213" i="12"/>
  <c r="G214" i="12"/>
  <c r="M214" i="12" s="1"/>
  <c r="I214" i="12"/>
  <c r="I210" i="12" s="1"/>
  <c r="K214" i="12"/>
  <c r="O214" i="12"/>
  <c r="Q214" i="12"/>
  <c r="Q210" i="12" s="1"/>
  <c r="V214" i="12"/>
  <c r="G215" i="12"/>
  <c r="I215" i="12"/>
  <c r="K215" i="12"/>
  <c r="M215" i="12"/>
  <c r="O215" i="12"/>
  <c r="Q215" i="12"/>
  <c r="V215" i="12"/>
  <c r="G216" i="12"/>
  <c r="I216" i="12"/>
  <c r="K216" i="12"/>
  <c r="M216" i="12"/>
  <c r="O216" i="12"/>
  <c r="Q216" i="12"/>
  <c r="V216" i="12"/>
  <c r="G217" i="12"/>
  <c r="I217" i="12"/>
  <c r="K217" i="12"/>
  <c r="M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I219" i="12"/>
  <c r="K219" i="12"/>
  <c r="M219" i="12"/>
  <c r="O219" i="12"/>
  <c r="Q219" i="12"/>
  <c r="V219" i="12"/>
  <c r="G220" i="12"/>
  <c r="I220" i="12"/>
  <c r="K220" i="12"/>
  <c r="M220" i="12"/>
  <c r="O220" i="12"/>
  <c r="Q220" i="12"/>
  <c r="V220" i="12"/>
  <c r="G222" i="12"/>
  <c r="M222" i="12" s="1"/>
  <c r="I222" i="12"/>
  <c r="I221" i="12" s="1"/>
  <c r="K222" i="12"/>
  <c r="K221" i="12" s="1"/>
  <c r="O222" i="12"/>
  <c r="Q222" i="12"/>
  <c r="Q221" i="12" s="1"/>
  <c r="V222" i="12"/>
  <c r="V221" i="12" s="1"/>
  <c r="G224" i="12"/>
  <c r="I224" i="12"/>
  <c r="K224" i="12"/>
  <c r="M224" i="12"/>
  <c r="O224" i="12"/>
  <c r="Q224" i="12"/>
  <c r="V224" i="12"/>
  <c r="G226" i="12"/>
  <c r="I226" i="12"/>
  <c r="K226" i="12"/>
  <c r="M226" i="12"/>
  <c r="O226" i="12"/>
  <c r="Q226" i="12"/>
  <c r="V226" i="12"/>
  <c r="G228" i="12"/>
  <c r="G221" i="12" s="1"/>
  <c r="I228" i="12"/>
  <c r="K228" i="12"/>
  <c r="O228" i="12"/>
  <c r="O221" i="12" s="1"/>
  <c r="Q228" i="12"/>
  <c r="V228" i="12"/>
  <c r="G237" i="12"/>
  <c r="M237" i="12" s="1"/>
  <c r="I237" i="12"/>
  <c r="K237" i="12"/>
  <c r="O237" i="12"/>
  <c r="Q237" i="12"/>
  <c r="V237" i="12"/>
  <c r="G246" i="12"/>
  <c r="I246" i="12"/>
  <c r="K246" i="12"/>
  <c r="M246" i="12"/>
  <c r="O246" i="12"/>
  <c r="Q246" i="12"/>
  <c r="V246" i="12"/>
  <c r="G248" i="12"/>
  <c r="G247" i="12" s="1"/>
  <c r="I248" i="12"/>
  <c r="I247" i="12" s="1"/>
  <c r="K248" i="12"/>
  <c r="O248" i="12"/>
  <c r="O247" i="12" s="1"/>
  <c r="Q248" i="12"/>
  <c r="Q247" i="12" s="1"/>
  <c r="V248" i="12"/>
  <c r="G250" i="12"/>
  <c r="M250" i="12" s="1"/>
  <c r="I250" i="12"/>
  <c r="K250" i="12"/>
  <c r="O250" i="12"/>
  <c r="Q250" i="12"/>
  <c r="V250" i="12"/>
  <c r="G252" i="12"/>
  <c r="I252" i="12"/>
  <c r="K252" i="12"/>
  <c r="K247" i="12" s="1"/>
  <c r="M252" i="12"/>
  <c r="O252" i="12"/>
  <c r="Q252" i="12"/>
  <c r="V252" i="12"/>
  <c r="V247" i="12" s="1"/>
  <c r="G257" i="12"/>
  <c r="I257" i="12"/>
  <c r="K257" i="12"/>
  <c r="M257" i="12"/>
  <c r="O257" i="12"/>
  <c r="Q257" i="12"/>
  <c r="V257" i="12"/>
  <c r="G265" i="12"/>
  <c r="M265" i="12" s="1"/>
  <c r="I265" i="12"/>
  <c r="K265" i="12"/>
  <c r="O265" i="12"/>
  <c r="Q265" i="12"/>
  <c r="V265" i="12"/>
  <c r="G268" i="12"/>
  <c r="M268" i="12" s="1"/>
  <c r="I268" i="12"/>
  <c r="K268" i="12"/>
  <c r="O268" i="12"/>
  <c r="Q268" i="12"/>
  <c r="V268" i="12"/>
  <c r="G271" i="12"/>
  <c r="I271" i="12"/>
  <c r="K271" i="12"/>
  <c r="M271" i="12"/>
  <c r="O271" i="12"/>
  <c r="Q271" i="12"/>
  <c r="V271" i="12"/>
  <c r="G273" i="12"/>
  <c r="I273" i="12"/>
  <c r="K273" i="12"/>
  <c r="M273" i="12"/>
  <c r="O273" i="12"/>
  <c r="Q273" i="12"/>
  <c r="V273" i="12"/>
  <c r="G278" i="12"/>
  <c r="M278" i="12" s="1"/>
  <c r="I278" i="12"/>
  <c r="K278" i="12"/>
  <c r="O278" i="12"/>
  <c r="Q278" i="12"/>
  <c r="V278" i="12"/>
  <c r="G287" i="12"/>
  <c r="M287" i="12" s="1"/>
  <c r="I287" i="12"/>
  <c r="K287" i="12"/>
  <c r="O287" i="12"/>
  <c r="Q287" i="12"/>
  <c r="V287" i="12"/>
  <c r="G296" i="12"/>
  <c r="I296" i="12"/>
  <c r="K296" i="12"/>
  <c r="M296" i="12"/>
  <c r="O296" i="12"/>
  <c r="Q296" i="12"/>
  <c r="V296" i="12"/>
  <c r="G298" i="12"/>
  <c r="G297" i="12" s="1"/>
  <c r="I298" i="12"/>
  <c r="I297" i="12" s="1"/>
  <c r="K298" i="12"/>
  <c r="O298" i="12"/>
  <c r="O297" i="12" s="1"/>
  <c r="Q298" i="12"/>
  <c r="Q297" i="12" s="1"/>
  <c r="V298" i="12"/>
  <c r="G299" i="12"/>
  <c r="M299" i="12" s="1"/>
  <c r="I299" i="12"/>
  <c r="K299" i="12"/>
  <c r="O299" i="12"/>
  <c r="Q299" i="12"/>
  <c r="V299" i="12"/>
  <c r="G300" i="12"/>
  <c r="I300" i="12"/>
  <c r="K300" i="12"/>
  <c r="K297" i="12" s="1"/>
  <c r="M300" i="12"/>
  <c r="O300" i="12"/>
  <c r="Q300" i="12"/>
  <c r="V300" i="12"/>
  <c r="V297" i="12" s="1"/>
  <c r="G302" i="12"/>
  <c r="G301" i="12" s="1"/>
  <c r="I302" i="12"/>
  <c r="I301" i="12" s="1"/>
  <c r="K302" i="12"/>
  <c r="O302" i="12"/>
  <c r="O301" i="12" s="1"/>
  <c r="Q302" i="12"/>
  <c r="Q301" i="12" s="1"/>
  <c r="V302" i="12"/>
  <c r="G304" i="12"/>
  <c r="M304" i="12" s="1"/>
  <c r="I304" i="12"/>
  <c r="K304" i="12"/>
  <c r="O304" i="12"/>
  <c r="Q304" i="12"/>
  <c r="V304" i="12"/>
  <c r="G307" i="12"/>
  <c r="I307" i="12"/>
  <c r="K307" i="12"/>
  <c r="K301" i="12" s="1"/>
  <c r="M307" i="12"/>
  <c r="O307" i="12"/>
  <c r="Q307" i="12"/>
  <c r="V307" i="12"/>
  <c r="V301" i="12" s="1"/>
  <c r="G309" i="12"/>
  <c r="I309" i="12"/>
  <c r="K309" i="12"/>
  <c r="M309" i="12"/>
  <c r="O309" i="12"/>
  <c r="Q309" i="12"/>
  <c r="V309" i="12"/>
  <c r="G313" i="12"/>
  <c r="M313" i="12" s="1"/>
  <c r="I313" i="12"/>
  <c r="K313" i="12"/>
  <c r="O313" i="12"/>
  <c r="Q313" i="12"/>
  <c r="V313" i="12"/>
  <c r="G315" i="12"/>
  <c r="M315" i="12" s="1"/>
  <c r="I315" i="12"/>
  <c r="K315" i="12"/>
  <c r="O315" i="12"/>
  <c r="Q315" i="12"/>
  <c r="V315" i="12"/>
  <c r="I316" i="12"/>
  <c r="K316" i="12"/>
  <c r="Q316" i="12"/>
  <c r="V316" i="12"/>
  <c r="G317" i="12"/>
  <c r="G316" i="12" s="1"/>
  <c r="I317" i="12"/>
  <c r="K317" i="12"/>
  <c r="M317" i="12"/>
  <c r="M316" i="12" s="1"/>
  <c r="O317" i="12"/>
  <c r="O316" i="12" s="1"/>
  <c r="Q317" i="12"/>
  <c r="V317" i="12"/>
  <c r="G324" i="12"/>
  <c r="O324" i="12"/>
  <c r="G325" i="12"/>
  <c r="M325" i="12" s="1"/>
  <c r="M324" i="12" s="1"/>
  <c r="I325" i="12"/>
  <c r="I324" i="12" s="1"/>
  <c r="K325" i="12"/>
  <c r="K324" i="12" s="1"/>
  <c r="O325" i="12"/>
  <c r="Q325" i="12"/>
  <c r="Q324" i="12" s="1"/>
  <c r="V325" i="12"/>
  <c r="V324" i="12" s="1"/>
  <c r="G327" i="12"/>
  <c r="I327" i="12"/>
  <c r="K327" i="12"/>
  <c r="M327" i="12"/>
  <c r="O327" i="12"/>
  <c r="Q327" i="12"/>
  <c r="V327" i="12"/>
  <c r="G341" i="12"/>
  <c r="G340" i="12" s="1"/>
  <c r="I341" i="12"/>
  <c r="I340" i="12" s="1"/>
  <c r="K341" i="12"/>
  <c r="O341" i="12"/>
  <c r="O340" i="12" s="1"/>
  <c r="Q341" i="12"/>
  <c r="Q340" i="12" s="1"/>
  <c r="V341" i="12"/>
  <c r="G344" i="12"/>
  <c r="M344" i="12" s="1"/>
  <c r="I344" i="12"/>
  <c r="K344" i="12"/>
  <c r="O344" i="12"/>
  <c r="Q344" i="12"/>
  <c r="V344" i="12"/>
  <c r="G349" i="12"/>
  <c r="I349" i="12"/>
  <c r="K349" i="12"/>
  <c r="K340" i="12" s="1"/>
  <c r="M349" i="12"/>
  <c r="O349" i="12"/>
  <c r="Q349" i="12"/>
  <c r="V349" i="12"/>
  <c r="V340" i="12" s="1"/>
  <c r="K352" i="12"/>
  <c r="V352" i="12"/>
  <c r="G353" i="12"/>
  <c r="G352" i="12" s="1"/>
  <c r="I353" i="12"/>
  <c r="I352" i="12" s="1"/>
  <c r="K353" i="12"/>
  <c r="O353" i="12"/>
  <c r="O352" i="12" s="1"/>
  <c r="Q353" i="12"/>
  <c r="Q352" i="12" s="1"/>
  <c r="V353" i="12"/>
  <c r="G362" i="12"/>
  <c r="I362" i="12"/>
  <c r="O362" i="12"/>
  <c r="Q362" i="12"/>
  <c r="G363" i="12"/>
  <c r="I363" i="12"/>
  <c r="K363" i="12"/>
  <c r="K362" i="12" s="1"/>
  <c r="M363" i="12"/>
  <c r="M362" i="12" s="1"/>
  <c r="O363" i="12"/>
  <c r="Q363" i="12"/>
  <c r="V363" i="12"/>
  <c r="V362" i="12" s="1"/>
  <c r="G371" i="12"/>
  <c r="G370" i="12" s="1"/>
  <c r="I371" i="12"/>
  <c r="I370" i="12" s="1"/>
  <c r="K371" i="12"/>
  <c r="O371" i="12"/>
  <c r="O370" i="12" s="1"/>
  <c r="Q371" i="12"/>
  <c r="Q370" i="12" s="1"/>
  <c r="V371" i="12"/>
  <c r="G372" i="12"/>
  <c r="M372" i="12" s="1"/>
  <c r="I372" i="12"/>
  <c r="K372" i="12"/>
  <c r="O372" i="12"/>
  <c r="Q372" i="12"/>
  <c r="V372" i="12"/>
  <c r="G373" i="12"/>
  <c r="I373" i="12"/>
  <c r="K373" i="12"/>
  <c r="K370" i="12" s="1"/>
  <c r="M373" i="12"/>
  <c r="O373" i="12"/>
  <c r="Q373" i="12"/>
  <c r="V373" i="12"/>
  <c r="V370" i="12" s="1"/>
  <c r="G374" i="12"/>
  <c r="I374" i="12"/>
  <c r="K374" i="12"/>
  <c r="M374" i="12"/>
  <c r="O374" i="12"/>
  <c r="Q374" i="12"/>
  <c r="V374" i="12"/>
  <c r="G375" i="12"/>
  <c r="M375" i="12" s="1"/>
  <c r="I375" i="12"/>
  <c r="K375" i="12"/>
  <c r="O375" i="12"/>
  <c r="Q375" i="12"/>
  <c r="V375" i="12"/>
  <c r="I376" i="12"/>
  <c r="Q376" i="12"/>
  <c r="G377" i="12"/>
  <c r="I377" i="12"/>
  <c r="K377" i="12"/>
  <c r="K376" i="12" s="1"/>
  <c r="M377" i="12"/>
  <c r="O377" i="12"/>
  <c r="Q377" i="12"/>
  <c r="V377" i="12"/>
  <c r="V376" i="12" s="1"/>
  <c r="G381" i="12"/>
  <c r="I381" i="12"/>
  <c r="K381" i="12"/>
  <c r="M381" i="12"/>
  <c r="O381" i="12"/>
  <c r="Q381" i="12"/>
  <c r="V381" i="12"/>
  <c r="G382" i="12"/>
  <c r="G376" i="12" s="1"/>
  <c r="I382" i="12"/>
  <c r="K382" i="12"/>
  <c r="O382" i="12"/>
  <c r="O376" i="12" s="1"/>
  <c r="Q382" i="12"/>
  <c r="V382" i="12"/>
  <c r="G384" i="12"/>
  <c r="I384" i="12"/>
  <c r="K384" i="12"/>
  <c r="K383" i="12" s="1"/>
  <c r="M384" i="12"/>
  <c r="O384" i="12"/>
  <c r="Q384" i="12"/>
  <c r="V384" i="12"/>
  <c r="V383" i="12" s="1"/>
  <c r="G385" i="12"/>
  <c r="I385" i="12"/>
  <c r="K385" i="12"/>
  <c r="M385" i="12"/>
  <c r="O385" i="12"/>
  <c r="Q385" i="12"/>
  <c r="V385" i="12"/>
  <c r="G386" i="12"/>
  <c r="G383" i="12" s="1"/>
  <c r="I386" i="12"/>
  <c r="K386" i="12"/>
  <c r="O386" i="12"/>
  <c r="O383" i="12" s="1"/>
  <c r="Q386" i="12"/>
  <c r="V386" i="12"/>
  <c r="G387" i="12"/>
  <c r="M387" i="12" s="1"/>
  <c r="I387" i="12"/>
  <c r="I383" i="12" s="1"/>
  <c r="K387" i="12"/>
  <c r="O387" i="12"/>
  <c r="Q387" i="12"/>
  <c r="Q383" i="12" s="1"/>
  <c r="V387" i="12"/>
  <c r="G388" i="12"/>
  <c r="I388" i="12"/>
  <c r="K388" i="12"/>
  <c r="M388" i="12"/>
  <c r="O388" i="12"/>
  <c r="Q388" i="12"/>
  <c r="V388" i="12"/>
  <c r="G389" i="12"/>
  <c r="I389" i="12"/>
  <c r="K389" i="12"/>
  <c r="M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I392" i="12"/>
  <c r="K392" i="12"/>
  <c r="M392" i="12"/>
  <c r="O392" i="12"/>
  <c r="Q392" i="12"/>
  <c r="V392" i="12"/>
  <c r="G393" i="12"/>
  <c r="I393" i="12"/>
  <c r="K393" i="12"/>
  <c r="M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I396" i="12"/>
  <c r="K396" i="12"/>
  <c r="M396" i="12"/>
  <c r="O396" i="12"/>
  <c r="Q396" i="12"/>
  <c r="V396" i="12"/>
  <c r="G397" i="12"/>
  <c r="I397" i="12"/>
  <c r="K397" i="12"/>
  <c r="M397" i="12"/>
  <c r="O397" i="12"/>
  <c r="Q397" i="12"/>
  <c r="V397" i="12"/>
  <c r="G398" i="12"/>
  <c r="M398" i="12" s="1"/>
  <c r="I398" i="12"/>
  <c r="K398" i="12"/>
  <c r="O398" i="12"/>
  <c r="Q398" i="12"/>
  <c r="V398" i="12"/>
  <c r="G399" i="12"/>
  <c r="M399" i="12" s="1"/>
  <c r="I399" i="12"/>
  <c r="K399" i="12"/>
  <c r="O399" i="12"/>
  <c r="Q399" i="12"/>
  <c r="V399" i="12"/>
  <c r="G400" i="12"/>
  <c r="I400" i="12"/>
  <c r="K400" i="12"/>
  <c r="M400" i="12"/>
  <c r="O400" i="12"/>
  <c r="Q400" i="12"/>
  <c r="V400" i="12"/>
  <c r="G401" i="12"/>
  <c r="I401" i="12"/>
  <c r="K401" i="12"/>
  <c r="M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I404" i="12"/>
  <c r="K404" i="12"/>
  <c r="M404" i="12"/>
  <c r="O404" i="12"/>
  <c r="Q404" i="12"/>
  <c r="V404" i="12"/>
  <c r="G405" i="12"/>
  <c r="I405" i="12"/>
  <c r="K405" i="12"/>
  <c r="M405" i="12"/>
  <c r="O405" i="12"/>
  <c r="Q405" i="12"/>
  <c r="V405" i="12"/>
  <c r="G406" i="12"/>
  <c r="M406" i="12" s="1"/>
  <c r="I406" i="12"/>
  <c r="K406" i="12"/>
  <c r="O406" i="12"/>
  <c r="Q406" i="12"/>
  <c r="V406" i="12"/>
  <c r="G407" i="12"/>
  <c r="M407" i="12" s="1"/>
  <c r="I407" i="12"/>
  <c r="K407" i="12"/>
  <c r="O407" i="12"/>
  <c r="Q407" i="12"/>
  <c r="V407" i="12"/>
  <c r="G408" i="12"/>
  <c r="I408" i="12"/>
  <c r="K408" i="12"/>
  <c r="M408" i="12"/>
  <c r="O408" i="12"/>
  <c r="Q408" i="12"/>
  <c r="V408" i="12"/>
  <c r="G409" i="12"/>
  <c r="I409" i="12"/>
  <c r="K409" i="12"/>
  <c r="M409" i="12"/>
  <c r="O409" i="12"/>
  <c r="Q409" i="12"/>
  <c r="V409" i="12"/>
  <c r="G410" i="12"/>
  <c r="M410" i="12" s="1"/>
  <c r="I410" i="12"/>
  <c r="K410" i="12"/>
  <c r="O410" i="12"/>
  <c r="Q410" i="12"/>
  <c r="V410" i="12"/>
  <c r="G411" i="12"/>
  <c r="M411" i="12" s="1"/>
  <c r="I411" i="12"/>
  <c r="K411" i="12"/>
  <c r="O411" i="12"/>
  <c r="Q411" i="12"/>
  <c r="V411" i="12"/>
  <c r="G412" i="12"/>
  <c r="I412" i="12"/>
  <c r="K412" i="12"/>
  <c r="M412" i="12"/>
  <c r="O412" i="12"/>
  <c r="Q412" i="12"/>
  <c r="V412" i="12"/>
  <c r="G413" i="12"/>
  <c r="I413" i="12"/>
  <c r="K413" i="12"/>
  <c r="M413" i="12"/>
  <c r="O413" i="12"/>
  <c r="Q413" i="12"/>
  <c r="V413" i="12"/>
  <c r="G414" i="12"/>
  <c r="M414" i="12" s="1"/>
  <c r="I414" i="12"/>
  <c r="K414" i="12"/>
  <c r="O414" i="12"/>
  <c r="Q414" i="12"/>
  <c r="V414" i="12"/>
  <c r="G415" i="12"/>
  <c r="M415" i="12" s="1"/>
  <c r="I415" i="12"/>
  <c r="K415" i="12"/>
  <c r="O415" i="12"/>
  <c r="Q415" i="12"/>
  <c r="V415" i="12"/>
  <c r="G416" i="12"/>
  <c r="I416" i="12"/>
  <c r="K416" i="12"/>
  <c r="M416" i="12"/>
  <c r="O416" i="12"/>
  <c r="Q416" i="12"/>
  <c r="V416" i="12"/>
  <c r="G417" i="12"/>
  <c r="I417" i="12"/>
  <c r="K417" i="12"/>
  <c r="M417" i="12"/>
  <c r="O417" i="12"/>
  <c r="Q417" i="12"/>
  <c r="V417" i="12"/>
  <c r="G419" i="12"/>
  <c r="M419" i="12" s="1"/>
  <c r="I419" i="12"/>
  <c r="K419" i="12"/>
  <c r="O419" i="12"/>
  <c r="Q419" i="12"/>
  <c r="V419" i="12"/>
  <c r="G420" i="12"/>
  <c r="I420" i="12"/>
  <c r="K420" i="12"/>
  <c r="M420" i="12"/>
  <c r="O420" i="12"/>
  <c r="Q420" i="12"/>
  <c r="V420" i="12"/>
  <c r="G421" i="12"/>
  <c r="I421" i="12"/>
  <c r="K421" i="12"/>
  <c r="M421" i="12"/>
  <c r="O421" i="12"/>
  <c r="Q421" i="12"/>
  <c r="V421" i="12"/>
  <c r="G422" i="12"/>
  <c r="I422" i="12"/>
  <c r="K422" i="12"/>
  <c r="O422" i="12"/>
  <c r="Q422" i="12"/>
  <c r="V422" i="12"/>
  <c r="G425" i="12"/>
  <c r="M425" i="12" s="1"/>
  <c r="I425" i="12"/>
  <c r="K425" i="12"/>
  <c r="O425" i="12"/>
  <c r="Q425" i="12"/>
  <c r="V425" i="12"/>
  <c r="G450" i="12"/>
  <c r="I450" i="12"/>
  <c r="K450" i="12"/>
  <c r="M450" i="12"/>
  <c r="O450" i="12"/>
  <c r="Q450" i="12"/>
  <c r="V450" i="12"/>
  <c r="G451" i="12"/>
  <c r="I451" i="12"/>
  <c r="K451" i="12"/>
  <c r="M451" i="12"/>
  <c r="O451" i="12"/>
  <c r="Q451" i="12"/>
  <c r="V451" i="12"/>
  <c r="G452" i="12"/>
  <c r="M452" i="12" s="1"/>
  <c r="I452" i="12"/>
  <c r="K452" i="12"/>
  <c r="O452" i="12"/>
  <c r="Q452" i="12"/>
  <c r="V452" i="12"/>
  <c r="G453" i="12"/>
  <c r="M453" i="12" s="1"/>
  <c r="I453" i="12"/>
  <c r="K453" i="12"/>
  <c r="O453" i="12"/>
  <c r="Q453" i="12"/>
  <c r="V453" i="12"/>
  <c r="G454" i="12"/>
  <c r="I454" i="12"/>
  <c r="K454" i="12"/>
  <c r="M454" i="12"/>
  <c r="O454" i="12"/>
  <c r="Q454" i="12"/>
  <c r="V454" i="12"/>
  <c r="G455" i="12"/>
  <c r="I455" i="12"/>
  <c r="K455" i="12"/>
  <c r="M455" i="12"/>
  <c r="O455" i="12"/>
  <c r="Q455" i="12"/>
  <c r="V455" i="12"/>
  <c r="G456" i="12"/>
  <c r="M456" i="12" s="1"/>
  <c r="I456" i="12"/>
  <c r="K456" i="12"/>
  <c r="O456" i="12"/>
  <c r="Q456" i="12"/>
  <c r="V456" i="12"/>
  <c r="G457" i="12"/>
  <c r="M457" i="12" s="1"/>
  <c r="I457" i="12"/>
  <c r="K457" i="12"/>
  <c r="O457" i="12"/>
  <c r="Q457" i="12"/>
  <c r="V457" i="12"/>
  <c r="G458" i="12"/>
  <c r="I458" i="12"/>
  <c r="K458" i="12"/>
  <c r="M458" i="12"/>
  <c r="O458" i="12"/>
  <c r="Q458" i="12"/>
  <c r="V458" i="12"/>
  <c r="G459" i="12"/>
  <c r="I459" i="12"/>
  <c r="K459" i="12"/>
  <c r="M459" i="12"/>
  <c r="O459" i="12"/>
  <c r="Q459" i="12"/>
  <c r="V459" i="12"/>
  <c r="G460" i="12"/>
  <c r="M460" i="12" s="1"/>
  <c r="I460" i="12"/>
  <c r="K460" i="12"/>
  <c r="O460" i="12"/>
  <c r="Q460" i="12"/>
  <c r="V460" i="12"/>
  <c r="G461" i="12"/>
  <c r="M461" i="12" s="1"/>
  <c r="I461" i="12"/>
  <c r="K461" i="12"/>
  <c r="O461" i="12"/>
  <c r="Q461" i="12"/>
  <c r="V461" i="12"/>
  <c r="G462" i="12"/>
  <c r="I462" i="12"/>
  <c r="K462" i="12"/>
  <c r="M462" i="12"/>
  <c r="O462" i="12"/>
  <c r="Q462" i="12"/>
  <c r="V462" i="12"/>
  <c r="G463" i="12"/>
  <c r="I463" i="12"/>
  <c r="K463" i="12"/>
  <c r="M463" i="12"/>
  <c r="O463" i="12"/>
  <c r="Q463" i="12"/>
  <c r="V463" i="12"/>
  <c r="G464" i="12"/>
  <c r="M464" i="12" s="1"/>
  <c r="I464" i="12"/>
  <c r="K464" i="12"/>
  <c r="O464" i="12"/>
  <c r="Q464" i="12"/>
  <c r="V464" i="12"/>
  <c r="G465" i="12"/>
  <c r="M465" i="12" s="1"/>
  <c r="I465" i="12"/>
  <c r="K465" i="12"/>
  <c r="O465" i="12"/>
  <c r="Q465" i="12"/>
  <c r="V465" i="12"/>
  <c r="G466" i="12"/>
  <c r="I466" i="12"/>
  <c r="K466" i="12"/>
  <c r="M466" i="12"/>
  <c r="O466" i="12"/>
  <c r="Q466" i="12"/>
  <c r="V466" i="12"/>
  <c r="G467" i="12"/>
  <c r="I467" i="12"/>
  <c r="K467" i="12"/>
  <c r="M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I469" i="12"/>
  <c r="O469" i="12"/>
  <c r="Q469" i="12"/>
  <c r="G470" i="12"/>
  <c r="I470" i="12"/>
  <c r="K470" i="12"/>
  <c r="K469" i="12" s="1"/>
  <c r="M470" i="12"/>
  <c r="M469" i="12" s="1"/>
  <c r="O470" i="12"/>
  <c r="Q470" i="12"/>
  <c r="V470" i="12"/>
  <c r="V469" i="12" s="1"/>
  <c r="G472" i="12"/>
  <c r="I472" i="12"/>
  <c r="K472" i="12"/>
  <c r="O472" i="12"/>
  <c r="Q472" i="12"/>
  <c r="V472" i="12"/>
  <c r="G477" i="12"/>
  <c r="M477" i="12" s="1"/>
  <c r="I477" i="12"/>
  <c r="K477" i="12"/>
  <c r="O477" i="12"/>
  <c r="Q477" i="12"/>
  <c r="V477" i="12"/>
  <c r="G479" i="12"/>
  <c r="I479" i="12"/>
  <c r="K479" i="12"/>
  <c r="M479" i="12"/>
  <c r="O479" i="12"/>
  <c r="Q479" i="12"/>
  <c r="V479" i="12"/>
  <c r="G481" i="12"/>
  <c r="I481" i="12"/>
  <c r="K481" i="12"/>
  <c r="M481" i="12"/>
  <c r="O481" i="12"/>
  <c r="Q481" i="12"/>
  <c r="V481" i="12"/>
  <c r="G485" i="12"/>
  <c r="M485" i="12" s="1"/>
  <c r="I485" i="12"/>
  <c r="K485" i="12"/>
  <c r="O485" i="12"/>
  <c r="Q485" i="12"/>
  <c r="V485" i="12"/>
  <c r="G487" i="12"/>
  <c r="M487" i="12" s="1"/>
  <c r="I487" i="12"/>
  <c r="K487" i="12"/>
  <c r="O487" i="12"/>
  <c r="Q487" i="12"/>
  <c r="V487" i="12"/>
  <c r="G492" i="12"/>
  <c r="I492" i="12"/>
  <c r="K492" i="12"/>
  <c r="M492" i="12"/>
  <c r="O492" i="12"/>
  <c r="Q492" i="12"/>
  <c r="V492" i="12"/>
  <c r="G497" i="12"/>
  <c r="I497" i="12"/>
  <c r="K497" i="12"/>
  <c r="M497" i="12"/>
  <c r="O497" i="12"/>
  <c r="Q497" i="12"/>
  <c r="V497" i="12"/>
  <c r="G499" i="12"/>
  <c r="M499" i="12" s="1"/>
  <c r="I499" i="12"/>
  <c r="K499" i="12"/>
  <c r="O499" i="12"/>
  <c r="Q499" i="12"/>
  <c r="V499" i="12"/>
  <c r="G501" i="12"/>
  <c r="M501" i="12" s="1"/>
  <c r="I501" i="12"/>
  <c r="K501" i="12"/>
  <c r="O501" i="12"/>
  <c r="Q501" i="12"/>
  <c r="V501" i="12"/>
  <c r="G503" i="12"/>
  <c r="I503" i="12"/>
  <c r="K503" i="12"/>
  <c r="M503" i="12"/>
  <c r="O503" i="12"/>
  <c r="Q503" i="12"/>
  <c r="V503" i="12"/>
  <c r="G511" i="12"/>
  <c r="I511" i="12"/>
  <c r="K511" i="12"/>
  <c r="M511" i="12"/>
  <c r="O511" i="12"/>
  <c r="Q511" i="12"/>
  <c r="V511" i="12"/>
  <c r="G516" i="12"/>
  <c r="M516" i="12" s="1"/>
  <c r="I516" i="12"/>
  <c r="K516" i="12"/>
  <c r="O516" i="12"/>
  <c r="Q516" i="12"/>
  <c r="V516" i="12"/>
  <c r="G518" i="12"/>
  <c r="M518" i="12" s="1"/>
  <c r="I518" i="12"/>
  <c r="K518" i="12"/>
  <c r="O518" i="12"/>
  <c r="Q518" i="12"/>
  <c r="V518" i="12"/>
  <c r="G523" i="12"/>
  <c r="I523" i="12"/>
  <c r="K523" i="12"/>
  <c r="M523" i="12"/>
  <c r="O523" i="12"/>
  <c r="Q523" i="12"/>
  <c r="V523" i="12"/>
  <c r="G525" i="12"/>
  <c r="M525" i="12" s="1"/>
  <c r="I525" i="12"/>
  <c r="K525" i="12"/>
  <c r="O525" i="12"/>
  <c r="O524" i="12" s="1"/>
  <c r="Q525" i="12"/>
  <c r="V525" i="12"/>
  <c r="G527" i="12"/>
  <c r="M527" i="12" s="1"/>
  <c r="I527" i="12"/>
  <c r="K527" i="12"/>
  <c r="O527" i="12"/>
  <c r="Q527" i="12"/>
  <c r="V527" i="12"/>
  <c r="G528" i="12"/>
  <c r="I528" i="12"/>
  <c r="K528" i="12"/>
  <c r="M528" i="12"/>
  <c r="O528" i="12"/>
  <c r="Q528" i="12"/>
  <c r="V528" i="12"/>
  <c r="G530" i="12"/>
  <c r="I530" i="12"/>
  <c r="K530" i="12"/>
  <c r="M530" i="12"/>
  <c r="O530" i="12"/>
  <c r="Q530" i="12"/>
  <c r="V530" i="12"/>
  <c r="G532" i="12"/>
  <c r="M532" i="12" s="1"/>
  <c r="I532" i="12"/>
  <c r="K532" i="12"/>
  <c r="O532" i="12"/>
  <c r="Q532" i="12"/>
  <c r="V532" i="12"/>
  <c r="G534" i="12"/>
  <c r="M534" i="12" s="1"/>
  <c r="I534" i="12"/>
  <c r="K534" i="12"/>
  <c r="O534" i="12"/>
  <c r="Q534" i="12"/>
  <c r="V534" i="12"/>
  <c r="G536" i="12"/>
  <c r="I536" i="12"/>
  <c r="K536" i="12"/>
  <c r="M536" i="12"/>
  <c r="O536" i="12"/>
  <c r="Q536" i="12"/>
  <c r="V536" i="12"/>
  <c r="G538" i="12"/>
  <c r="I538" i="12"/>
  <c r="K538" i="12"/>
  <c r="M538" i="12"/>
  <c r="O538" i="12"/>
  <c r="Q538" i="12"/>
  <c r="V538" i="12"/>
  <c r="G540" i="12"/>
  <c r="M540" i="12" s="1"/>
  <c r="I540" i="12"/>
  <c r="K540" i="12"/>
  <c r="O540" i="12"/>
  <c r="Q540" i="12"/>
  <c r="V540" i="12"/>
  <c r="G542" i="12"/>
  <c r="I542" i="12"/>
  <c r="K542" i="12"/>
  <c r="K541" i="12" s="1"/>
  <c r="M542" i="12"/>
  <c r="O542" i="12"/>
  <c r="Q542" i="12"/>
  <c r="Q541" i="12" s="1"/>
  <c r="V542" i="12"/>
  <c r="G549" i="12"/>
  <c r="G541" i="12" s="1"/>
  <c r="I549" i="12"/>
  <c r="K549" i="12"/>
  <c r="O549" i="12"/>
  <c r="O541" i="12" s="1"/>
  <c r="Q549" i="12"/>
  <c r="V549" i="12"/>
  <c r="G554" i="12"/>
  <c r="I554" i="12"/>
  <c r="I541" i="12" s="1"/>
  <c r="K554" i="12"/>
  <c r="M554" i="12"/>
  <c r="O554" i="12"/>
  <c r="Q554" i="12"/>
  <c r="V554" i="12"/>
  <c r="G556" i="12"/>
  <c r="M556" i="12" s="1"/>
  <c r="I556" i="12"/>
  <c r="K556" i="12"/>
  <c r="O556" i="12"/>
  <c r="Q556" i="12"/>
  <c r="V556" i="12"/>
  <c r="G563" i="12"/>
  <c r="I563" i="12"/>
  <c r="K563" i="12"/>
  <c r="M563" i="12"/>
  <c r="O563" i="12"/>
  <c r="Q563" i="12"/>
  <c r="V563" i="12"/>
  <c r="G570" i="12"/>
  <c r="I570" i="12"/>
  <c r="K570" i="12"/>
  <c r="M570" i="12"/>
  <c r="O570" i="12"/>
  <c r="Q570" i="12"/>
  <c r="V570" i="12"/>
  <c r="G573" i="12"/>
  <c r="M573" i="12" s="1"/>
  <c r="I573" i="12"/>
  <c r="K573" i="12"/>
  <c r="O573" i="12"/>
  <c r="Q573" i="12"/>
  <c r="V573" i="12"/>
  <c r="G580" i="12"/>
  <c r="M580" i="12" s="1"/>
  <c r="I580" i="12"/>
  <c r="K580" i="12"/>
  <c r="O580" i="12"/>
  <c r="Q580" i="12"/>
  <c r="V580" i="12"/>
  <c r="V541" i="12" s="1"/>
  <c r="G583" i="12"/>
  <c r="I583" i="12"/>
  <c r="K583" i="12"/>
  <c r="M583" i="12"/>
  <c r="O583" i="12"/>
  <c r="Q583" i="12"/>
  <c r="V583" i="12"/>
  <c r="G594" i="12"/>
  <c r="M594" i="12" s="1"/>
  <c r="I594" i="12"/>
  <c r="K594" i="12"/>
  <c r="O594" i="12"/>
  <c r="Q594" i="12"/>
  <c r="V594" i="12"/>
  <c r="G601" i="12"/>
  <c r="I601" i="12"/>
  <c r="K601" i="12"/>
  <c r="M601" i="12"/>
  <c r="O601" i="12"/>
  <c r="Q601" i="12"/>
  <c r="V601" i="12"/>
  <c r="Q602" i="12"/>
  <c r="G603" i="12"/>
  <c r="I603" i="12"/>
  <c r="I602" i="12" s="1"/>
  <c r="K603" i="12"/>
  <c r="K602" i="12" s="1"/>
  <c r="M603" i="12"/>
  <c r="O603" i="12"/>
  <c r="Q603" i="12"/>
  <c r="V603" i="12"/>
  <c r="V602" i="12" s="1"/>
  <c r="G612" i="12"/>
  <c r="I612" i="12"/>
  <c r="K612" i="12"/>
  <c r="M612" i="12"/>
  <c r="O612" i="12"/>
  <c r="Q612" i="12"/>
  <c r="V612" i="12"/>
  <c r="G621" i="12"/>
  <c r="G602" i="12" s="1"/>
  <c r="I621" i="12"/>
  <c r="K621" i="12"/>
  <c r="O621" i="12"/>
  <c r="O602" i="12" s="1"/>
  <c r="Q621" i="12"/>
  <c r="V621" i="12"/>
  <c r="G628" i="12"/>
  <c r="M628" i="12" s="1"/>
  <c r="I628" i="12"/>
  <c r="K628" i="12"/>
  <c r="O628" i="12"/>
  <c r="Q628" i="12"/>
  <c r="V628" i="12"/>
  <c r="G630" i="12"/>
  <c r="I630" i="12"/>
  <c r="K630" i="12"/>
  <c r="K629" i="12" s="1"/>
  <c r="O630" i="12"/>
  <c r="Q630" i="12"/>
  <c r="V630" i="12"/>
  <c r="V629" i="12" s="1"/>
  <c r="G632" i="12"/>
  <c r="I632" i="12"/>
  <c r="I629" i="12" s="1"/>
  <c r="K632" i="12"/>
  <c r="M632" i="12"/>
  <c r="O632" i="12"/>
  <c r="Q632" i="12"/>
  <c r="V632" i="12"/>
  <c r="G634" i="12"/>
  <c r="M634" i="12" s="1"/>
  <c r="I634" i="12"/>
  <c r="K634" i="12"/>
  <c r="O634" i="12"/>
  <c r="Q634" i="12"/>
  <c r="Q629" i="12" s="1"/>
  <c r="V634" i="12"/>
  <c r="G643" i="12"/>
  <c r="I643" i="12"/>
  <c r="K643" i="12"/>
  <c r="M643" i="12"/>
  <c r="O643" i="12"/>
  <c r="Q643" i="12"/>
  <c r="V643" i="12"/>
  <c r="G652" i="12"/>
  <c r="I652" i="12"/>
  <c r="K652" i="12"/>
  <c r="M652" i="12"/>
  <c r="O652" i="12"/>
  <c r="Q652" i="12"/>
  <c r="V652" i="12"/>
  <c r="G661" i="12"/>
  <c r="M661" i="12" s="1"/>
  <c r="I661" i="12"/>
  <c r="K661" i="12"/>
  <c r="O661" i="12"/>
  <c r="Q661" i="12"/>
  <c r="V661" i="12"/>
  <c r="G670" i="12"/>
  <c r="M670" i="12" s="1"/>
  <c r="I670" i="12"/>
  <c r="K670" i="12"/>
  <c r="O670" i="12"/>
  <c r="Q670" i="12"/>
  <c r="V670" i="12"/>
  <c r="G672" i="12"/>
  <c r="I672" i="12"/>
  <c r="K672" i="12"/>
  <c r="M672" i="12"/>
  <c r="O672" i="12"/>
  <c r="Q672" i="12"/>
  <c r="V672" i="12"/>
  <c r="G681" i="12"/>
  <c r="M681" i="12" s="1"/>
  <c r="I681" i="12"/>
  <c r="K681" i="12"/>
  <c r="O681" i="12"/>
  <c r="Q681" i="12"/>
  <c r="V681" i="12"/>
  <c r="I682" i="12"/>
  <c r="Q682" i="12"/>
  <c r="G683" i="12"/>
  <c r="M683" i="12" s="1"/>
  <c r="M682" i="12" s="1"/>
  <c r="I683" i="12"/>
  <c r="K683" i="12"/>
  <c r="K682" i="12" s="1"/>
  <c r="O683" i="12"/>
  <c r="O682" i="12" s="1"/>
  <c r="Q683" i="12"/>
  <c r="V683" i="12"/>
  <c r="V682" i="12" s="1"/>
  <c r="G686" i="12"/>
  <c r="G685" i="12" s="1"/>
  <c r="I686" i="12"/>
  <c r="K686" i="12"/>
  <c r="K685" i="12" s="1"/>
  <c r="O686" i="12"/>
  <c r="O685" i="12" s="1"/>
  <c r="Q686" i="12"/>
  <c r="V686" i="12"/>
  <c r="V685" i="12" s="1"/>
  <c r="G688" i="12"/>
  <c r="I688" i="12"/>
  <c r="I685" i="12" s="1"/>
  <c r="K688" i="12"/>
  <c r="M688" i="12"/>
  <c r="O688" i="12"/>
  <c r="Q688" i="12"/>
  <c r="Q685" i="12" s="1"/>
  <c r="V688" i="12"/>
  <c r="G690" i="12"/>
  <c r="M690" i="12" s="1"/>
  <c r="I690" i="12"/>
  <c r="K690" i="12"/>
  <c r="O690" i="12"/>
  <c r="Q690" i="12"/>
  <c r="V690" i="12"/>
  <c r="G745" i="12"/>
  <c r="I745" i="12"/>
  <c r="K745" i="12"/>
  <c r="M745" i="12"/>
  <c r="O745" i="12"/>
  <c r="Q745" i="12"/>
  <c r="V745" i="12"/>
  <c r="G800" i="12"/>
  <c r="K800" i="12"/>
  <c r="O800" i="12"/>
  <c r="V800" i="12"/>
  <c r="G801" i="12"/>
  <c r="I801" i="12"/>
  <c r="I800" i="12" s="1"/>
  <c r="K801" i="12"/>
  <c r="M801" i="12"/>
  <c r="M800" i="12" s="1"/>
  <c r="O801" i="12"/>
  <c r="Q801" i="12"/>
  <c r="Q800" i="12" s="1"/>
  <c r="V801" i="12"/>
  <c r="G811" i="12"/>
  <c r="K811" i="12"/>
  <c r="O811" i="12"/>
  <c r="V811" i="12"/>
  <c r="G812" i="12"/>
  <c r="I812" i="12"/>
  <c r="I811" i="12" s="1"/>
  <c r="K812" i="12"/>
  <c r="M812" i="12"/>
  <c r="M811" i="12" s="1"/>
  <c r="O812" i="12"/>
  <c r="Q812" i="12"/>
  <c r="Q811" i="12" s="1"/>
  <c r="V812" i="12"/>
  <c r="G815" i="12"/>
  <c r="I815" i="12"/>
  <c r="I814" i="12" s="1"/>
  <c r="K815" i="12"/>
  <c r="M815" i="12"/>
  <c r="O815" i="12"/>
  <c r="Q815" i="12"/>
  <c r="Q814" i="12" s="1"/>
  <c r="V815" i="12"/>
  <c r="G818" i="12"/>
  <c r="M818" i="12" s="1"/>
  <c r="I818" i="12"/>
  <c r="K818" i="12"/>
  <c r="K814" i="12" s="1"/>
  <c r="O818" i="12"/>
  <c r="Q818" i="12"/>
  <c r="V818" i="12"/>
  <c r="V814" i="12" s="1"/>
  <c r="G821" i="12"/>
  <c r="I821" i="12"/>
  <c r="K821" i="12"/>
  <c r="M821" i="12"/>
  <c r="O821" i="12"/>
  <c r="Q821" i="12"/>
  <c r="V821" i="12"/>
  <c r="G828" i="12"/>
  <c r="M828" i="12" s="1"/>
  <c r="I828" i="12"/>
  <c r="K828" i="12"/>
  <c r="O828" i="12"/>
  <c r="O814" i="12" s="1"/>
  <c r="Q828" i="12"/>
  <c r="V828" i="12"/>
  <c r="G833" i="12"/>
  <c r="I833" i="12"/>
  <c r="K833" i="12"/>
  <c r="M833" i="12"/>
  <c r="O833" i="12"/>
  <c r="Q833" i="12"/>
  <c r="V833" i="12"/>
  <c r="G838" i="12"/>
  <c r="M838" i="12" s="1"/>
  <c r="I838" i="12"/>
  <c r="K838" i="12"/>
  <c r="O838" i="12"/>
  <c r="Q838" i="12"/>
  <c r="V838" i="12"/>
  <c r="G841" i="12"/>
  <c r="I841" i="12"/>
  <c r="K841" i="12"/>
  <c r="M841" i="12"/>
  <c r="O841" i="12"/>
  <c r="Q841" i="12"/>
  <c r="V841" i="12"/>
  <c r="G843" i="12"/>
  <c r="M843" i="12" s="1"/>
  <c r="I843" i="12"/>
  <c r="K843" i="12"/>
  <c r="O843" i="12"/>
  <c r="Q843" i="12"/>
  <c r="V843" i="12"/>
  <c r="G846" i="12"/>
  <c r="I846" i="12"/>
  <c r="K846" i="12"/>
  <c r="M846" i="12"/>
  <c r="O846" i="12"/>
  <c r="Q846" i="12"/>
  <c r="V846" i="12"/>
  <c r="G852" i="12"/>
  <c r="M852" i="12" s="1"/>
  <c r="I852" i="12"/>
  <c r="K852" i="12"/>
  <c r="O852" i="12"/>
  <c r="Q852" i="12"/>
  <c r="V852" i="12"/>
  <c r="G861" i="12"/>
  <c r="I861" i="12"/>
  <c r="K861" i="12"/>
  <c r="M861" i="12"/>
  <c r="O861" i="12"/>
  <c r="Q861" i="12"/>
  <c r="V861" i="12"/>
  <c r="G879" i="12"/>
  <c r="M879" i="12" s="1"/>
  <c r="I879" i="12"/>
  <c r="K879" i="12"/>
  <c r="O879" i="12"/>
  <c r="Q879" i="12"/>
  <c r="V879" i="12"/>
  <c r="G880" i="12"/>
  <c r="I880" i="12"/>
  <c r="K880" i="12"/>
  <c r="M880" i="12"/>
  <c r="O880" i="12"/>
  <c r="Q880" i="12"/>
  <c r="V880" i="12"/>
  <c r="G882" i="12"/>
  <c r="M882" i="12" s="1"/>
  <c r="I882" i="12"/>
  <c r="K882" i="12"/>
  <c r="O882" i="12"/>
  <c r="Q882" i="12"/>
  <c r="V882" i="12"/>
  <c r="G884" i="12"/>
  <c r="I884" i="12"/>
  <c r="K884" i="12"/>
  <c r="M884" i="12"/>
  <c r="O884" i="12"/>
  <c r="Q884" i="12"/>
  <c r="V884" i="12"/>
  <c r="G886" i="12"/>
  <c r="M886" i="12" s="1"/>
  <c r="I886" i="12"/>
  <c r="K886" i="12"/>
  <c r="O886" i="12"/>
  <c r="Q886" i="12"/>
  <c r="V886" i="12"/>
  <c r="G888" i="12"/>
  <c r="I888" i="12"/>
  <c r="K888" i="12"/>
  <c r="M888" i="12"/>
  <c r="O888" i="12"/>
  <c r="Q888" i="12"/>
  <c r="V888" i="12"/>
  <c r="G890" i="12"/>
  <c r="M890" i="12" s="1"/>
  <c r="I890" i="12"/>
  <c r="K890" i="12"/>
  <c r="O890" i="12"/>
  <c r="Q890" i="12"/>
  <c r="V890" i="12"/>
  <c r="G892" i="12"/>
  <c r="I892" i="12"/>
  <c r="K892" i="12"/>
  <c r="M892" i="12"/>
  <c r="O892" i="12"/>
  <c r="Q892" i="12"/>
  <c r="V892" i="12"/>
  <c r="G894" i="12"/>
  <c r="M894" i="12" s="1"/>
  <c r="I894" i="12"/>
  <c r="K894" i="12"/>
  <c r="O894" i="12"/>
  <c r="Q894" i="12"/>
  <c r="V894" i="12"/>
  <c r="G896" i="12"/>
  <c r="I896" i="12"/>
  <c r="K896" i="12"/>
  <c r="M896" i="12"/>
  <c r="O896" i="12"/>
  <c r="Q896" i="12"/>
  <c r="V896" i="12"/>
  <c r="G898" i="12"/>
  <c r="M898" i="12" s="1"/>
  <c r="I898" i="12"/>
  <c r="K898" i="12"/>
  <c r="O898" i="12"/>
  <c r="Q898" i="12"/>
  <c r="V898" i="12"/>
  <c r="G899" i="12"/>
  <c r="I899" i="12"/>
  <c r="K899" i="12"/>
  <c r="M899" i="12"/>
  <c r="O899" i="12"/>
  <c r="Q899" i="12"/>
  <c r="V899" i="12"/>
  <c r="G901" i="12"/>
  <c r="M901" i="12" s="1"/>
  <c r="I901" i="12"/>
  <c r="K901" i="12"/>
  <c r="O901" i="12"/>
  <c r="Q901" i="12"/>
  <c r="V901" i="12"/>
  <c r="G903" i="12"/>
  <c r="I903" i="12"/>
  <c r="K903" i="12"/>
  <c r="M903" i="12"/>
  <c r="O903" i="12"/>
  <c r="Q903" i="12"/>
  <c r="V903" i="12"/>
  <c r="G905" i="12"/>
  <c r="M905" i="12" s="1"/>
  <c r="I905" i="12"/>
  <c r="K905" i="12"/>
  <c r="O905" i="12"/>
  <c r="Q905" i="12"/>
  <c r="V905" i="12"/>
  <c r="G913" i="12"/>
  <c r="I913" i="12"/>
  <c r="K913" i="12"/>
  <c r="M913" i="12"/>
  <c r="O913" i="12"/>
  <c r="Q913" i="12"/>
  <c r="V913" i="12"/>
  <c r="G915" i="12"/>
  <c r="M915" i="12" s="1"/>
  <c r="I915" i="12"/>
  <c r="K915" i="12"/>
  <c r="O915" i="12"/>
  <c r="Q915" i="12"/>
  <c r="V915" i="12"/>
  <c r="G918" i="12"/>
  <c r="I918" i="12"/>
  <c r="K918" i="12"/>
  <c r="M918" i="12"/>
  <c r="O918" i="12"/>
  <c r="Q918" i="12"/>
  <c r="V918" i="12"/>
  <c r="G921" i="12"/>
  <c r="M921" i="12" s="1"/>
  <c r="I921" i="12"/>
  <c r="K921" i="12"/>
  <c r="O921" i="12"/>
  <c r="Q921" i="12"/>
  <c r="V921" i="12"/>
  <c r="G924" i="12"/>
  <c r="I924" i="12"/>
  <c r="K924" i="12"/>
  <c r="M924" i="12"/>
  <c r="O924" i="12"/>
  <c r="Q924" i="12"/>
  <c r="V924" i="12"/>
  <c r="G927" i="12"/>
  <c r="M927" i="12" s="1"/>
  <c r="I927" i="12"/>
  <c r="K927" i="12"/>
  <c r="O927" i="12"/>
  <c r="Q927" i="12"/>
  <c r="V927" i="12"/>
  <c r="G930" i="12"/>
  <c r="I930" i="12"/>
  <c r="K930" i="12"/>
  <c r="M930" i="12"/>
  <c r="O930" i="12"/>
  <c r="Q930" i="12"/>
  <c r="V930" i="12"/>
  <c r="G932" i="12"/>
  <c r="M932" i="12" s="1"/>
  <c r="I932" i="12"/>
  <c r="K932" i="12"/>
  <c r="O932" i="12"/>
  <c r="Q932" i="12"/>
  <c r="V932" i="12"/>
  <c r="G934" i="12"/>
  <c r="I934" i="12"/>
  <c r="K934" i="12"/>
  <c r="M934" i="12"/>
  <c r="O934" i="12"/>
  <c r="Q934" i="12"/>
  <c r="V934" i="12"/>
  <c r="G988" i="12"/>
  <c r="M988" i="12" s="1"/>
  <c r="I988" i="12"/>
  <c r="K988" i="12"/>
  <c r="O988" i="12"/>
  <c r="Q988" i="12"/>
  <c r="V988" i="12"/>
  <c r="G991" i="12"/>
  <c r="I991" i="12"/>
  <c r="K991" i="12"/>
  <c r="M991" i="12"/>
  <c r="O991" i="12"/>
  <c r="Q991" i="12"/>
  <c r="V991" i="12"/>
  <c r="G994" i="12"/>
  <c r="M994" i="12" s="1"/>
  <c r="I994" i="12"/>
  <c r="K994" i="12"/>
  <c r="O994" i="12"/>
  <c r="Q994" i="12"/>
  <c r="V994" i="12"/>
  <c r="I999" i="12"/>
  <c r="Q999" i="12"/>
  <c r="G1000" i="12"/>
  <c r="G999" i="12" s="1"/>
  <c r="I1000" i="12"/>
  <c r="K1000" i="12"/>
  <c r="K999" i="12" s="1"/>
  <c r="O1000" i="12"/>
  <c r="O999" i="12" s="1"/>
  <c r="Q1000" i="12"/>
  <c r="V1000" i="12"/>
  <c r="V999" i="12" s="1"/>
  <c r="G1002" i="12"/>
  <c r="M1002" i="12" s="1"/>
  <c r="I1002" i="12"/>
  <c r="K1002" i="12"/>
  <c r="K1001" i="12" s="1"/>
  <c r="O1002" i="12"/>
  <c r="O1001" i="12" s="1"/>
  <c r="Q1002" i="12"/>
  <c r="V1002" i="12"/>
  <c r="V1001" i="12" s="1"/>
  <c r="G1003" i="12"/>
  <c r="I1003" i="12"/>
  <c r="K1003" i="12"/>
  <c r="M1003" i="12"/>
  <c r="O1003" i="12"/>
  <c r="Q1003" i="12"/>
  <c r="V1003" i="12"/>
  <c r="G1004" i="12"/>
  <c r="M1004" i="12" s="1"/>
  <c r="I1004" i="12"/>
  <c r="K1004" i="12"/>
  <c r="O1004" i="12"/>
  <c r="Q1004" i="12"/>
  <c r="V1004" i="12"/>
  <c r="G1005" i="12"/>
  <c r="I1005" i="12"/>
  <c r="I1001" i="12" s="1"/>
  <c r="K1005" i="12"/>
  <c r="M1005" i="12"/>
  <c r="O1005" i="12"/>
  <c r="Q1005" i="12"/>
  <c r="Q1001" i="12" s="1"/>
  <c r="V1005" i="12"/>
  <c r="G1006" i="12"/>
  <c r="M1006" i="12" s="1"/>
  <c r="I1006" i="12"/>
  <c r="K1006" i="12"/>
  <c r="O1006" i="12"/>
  <c r="Q1006" i="12"/>
  <c r="V1006" i="12"/>
  <c r="G1007" i="12"/>
  <c r="I1007" i="12"/>
  <c r="K1007" i="12"/>
  <c r="M1007" i="12"/>
  <c r="O1007" i="12"/>
  <c r="Q1007" i="12"/>
  <c r="V1007" i="12"/>
  <c r="G1008" i="12"/>
  <c r="K1008" i="12"/>
  <c r="O1008" i="12"/>
  <c r="V1008" i="12"/>
  <c r="G1009" i="12"/>
  <c r="I1009" i="12"/>
  <c r="I1008" i="12" s="1"/>
  <c r="K1009" i="12"/>
  <c r="M1009" i="12"/>
  <c r="M1008" i="12" s="1"/>
  <c r="O1009" i="12"/>
  <c r="Q1009" i="12"/>
  <c r="Q1008" i="12" s="1"/>
  <c r="V1009" i="12"/>
  <c r="K1010" i="12"/>
  <c r="V1010" i="12"/>
  <c r="G1011" i="12"/>
  <c r="I1011" i="12"/>
  <c r="I1010" i="12" s="1"/>
  <c r="K1011" i="12"/>
  <c r="M1011" i="12"/>
  <c r="O1011" i="12"/>
  <c r="Q1011" i="12"/>
  <c r="Q1010" i="12" s="1"/>
  <c r="V1011" i="12"/>
  <c r="G1012" i="12"/>
  <c r="G1010" i="12" s="1"/>
  <c r="I1012" i="12"/>
  <c r="K1012" i="12"/>
  <c r="O1012" i="12"/>
  <c r="O1010" i="12" s="1"/>
  <c r="Q1012" i="12"/>
  <c r="V1012" i="12"/>
  <c r="I1013" i="12"/>
  <c r="Q1013" i="12"/>
  <c r="G1014" i="12"/>
  <c r="M1014" i="12" s="1"/>
  <c r="M1013" i="12" s="1"/>
  <c r="I1014" i="12"/>
  <c r="K1014" i="12"/>
  <c r="K1013" i="12" s="1"/>
  <c r="O1014" i="12"/>
  <c r="O1013" i="12" s="1"/>
  <c r="Q1014" i="12"/>
  <c r="V1014" i="12"/>
  <c r="V1013" i="12" s="1"/>
  <c r="G1015" i="12"/>
  <c r="I1015" i="12"/>
  <c r="K1015" i="12"/>
  <c r="M1015" i="12"/>
  <c r="O1015" i="12"/>
  <c r="Q1015" i="12"/>
  <c r="V1015" i="12"/>
  <c r="AE1017" i="12"/>
  <c r="AF1017" i="12"/>
  <c r="I20" i="1"/>
  <c r="I19" i="1"/>
  <c r="I18" i="1"/>
  <c r="I17" i="1"/>
  <c r="I16" i="1"/>
  <c r="I106" i="1"/>
  <c r="J105" i="1" s="1"/>
  <c r="F51" i="1"/>
  <c r="G23" i="1" s="1"/>
  <c r="G51" i="1"/>
  <c r="G25" i="1" s="1"/>
  <c r="A25" i="1" s="1"/>
  <c r="H49" i="1"/>
  <c r="I49" i="1" s="1"/>
  <c r="H48" i="1"/>
  <c r="I48" i="1" s="1"/>
  <c r="H47" i="1"/>
  <c r="I47" i="1" s="1"/>
  <c r="H46" i="1"/>
  <c r="I46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1" i="1" s="1"/>
  <c r="J28" i="1"/>
  <c r="J26" i="1"/>
  <c r="G38" i="1"/>
  <c r="F38" i="1"/>
  <c r="J23" i="1"/>
  <c r="J24" i="1"/>
  <c r="J25" i="1"/>
  <c r="J27" i="1"/>
  <c r="E24" i="1"/>
  <c r="E26" i="1"/>
  <c r="J59" i="1" l="1"/>
  <c r="J65" i="1"/>
  <c r="J73" i="1"/>
  <c r="J61" i="1"/>
  <c r="J69" i="1"/>
  <c r="J77" i="1"/>
  <c r="J85" i="1"/>
  <c r="J93" i="1"/>
  <c r="J101" i="1"/>
  <c r="J81" i="1"/>
  <c r="J89" i="1"/>
  <c r="J97" i="1"/>
  <c r="J63" i="1"/>
  <c r="J71" i="1"/>
  <c r="J79" i="1"/>
  <c r="J87" i="1"/>
  <c r="J95" i="1"/>
  <c r="J103" i="1"/>
  <c r="J67" i="1"/>
  <c r="J75" i="1"/>
  <c r="J83" i="1"/>
  <c r="J91" i="1"/>
  <c r="J99" i="1"/>
  <c r="J62" i="1"/>
  <c r="J66" i="1"/>
  <c r="J68" i="1"/>
  <c r="J72" i="1"/>
  <c r="J74" i="1"/>
  <c r="J78" i="1"/>
  <c r="J82" i="1"/>
  <c r="J84" i="1"/>
  <c r="J88" i="1"/>
  <c r="J90" i="1"/>
  <c r="J92" i="1"/>
  <c r="J94" i="1"/>
  <c r="J96" i="1"/>
  <c r="J98" i="1"/>
  <c r="J102" i="1"/>
  <c r="J104" i="1"/>
  <c r="J58" i="1"/>
  <c r="J60" i="1"/>
  <c r="J64" i="1"/>
  <c r="J70" i="1"/>
  <c r="J76" i="1"/>
  <c r="J80" i="1"/>
  <c r="J86" i="1"/>
  <c r="J100" i="1"/>
  <c r="G26" i="1"/>
  <c r="A26" i="1"/>
  <c r="A23" i="1"/>
  <c r="G28" i="1"/>
  <c r="M16" i="20"/>
  <c r="M12" i="20" s="1"/>
  <c r="M12" i="19"/>
  <c r="M8" i="19" s="1"/>
  <c r="M12" i="18"/>
  <c r="M8" i="18" s="1"/>
  <c r="AF76" i="17"/>
  <c r="M9" i="17"/>
  <c r="M8" i="17" s="1"/>
  <c r="M43" i="16"/>
  <c r="M25" i="16"/>
  <c r="M81" i="16"/>
  <c r="M80" i="16" s="1"/>
  <c r="M65" i="16"/>
  <c r="M61" i="16" s="1"/>
  <c r="G25" i="16"/>
  <c r="M20" i="16"/>
  <c r="M19" i="16" s="1"/>
  <c r="G17" i="16"/>
  <c r="M16" i="16"/>
  <c r="M14" i="16" s="1"/>
  <c r="M49" i="15"/>
  <c r="M61" i="15"/>
  <c r="AF99" i="15"/>
  <c r="M76" i="15"/>
  <c r="M72" i="15" s="1"/>
  <c r="M60" i="15"/>
  <c r="M59" i="15" s="1"/>
  <c r="G49" i="15"/>
  <c r="M48" i="15"/>
  <c r="M46" i="15" s="1"/>
  <c r="M32" i="15"/>
  <c r="M28" i="15" s="1"/>
  <c r="M24" i="15"/>
  <c r="M22" i="15" s="1"/>
  <c r="G17" i="15"/>
  <c r="M16" i="15"/>
  <c r="M14" i="15" s="1"/>
  <c r="M16" i="14"/>
  <c r="M12" i="14"/>
  <c r="M8" i="14" s="1"/>
  <c r="M1001" i="12"/>
  <c r="M814" i="12"/>
  <c r="M524" i="12"/>
  <c r="G814" i="12"/>
  <c r="G1013" i="12"/>
  <c r="M1012" i="12"/>
  <c r="M1010" i="12" s="1"/>
  <c r="G1001" i="12"/>
  <c r="M1000" i="12"/>
  <c r="M999" i="12" s="1"/>
  <c r="M686" i="12"/>
  <c r="M685" i="12" s="1"/>
  <c r="G682" i="12"/>
  <c r="M621" i="12"/>
  <c r="M549" i="12"/>
  <c r="M541" i="12" s="1"/>
  <c r="V524" i="12"/>
  <c r="V471" i="12"/>
  <c r="O471" i="12"/>
  <c r="O418" i="12"/>
  <c r="M210" i="12"/>
  <c r="O629" i="12"/>
  <c r="G629" i="12"/>
  <c r="K418" i="12"/>
  <c r="M630" i="12"/>
  <c r="M629" i="12" s="1"/>
  <c r="M602" i="12"/>
  <c r="I524" i="12"/>
  <c r="G524" i="12"/>
  <c r="I471" i="12"/>
  <c r="V418" i="12"/>
  <c r="I418" i="12"/>
  <c r="M383" i="12"/>
  <c r="M221" i="12"/>
  <c r="K524" i="12"/>
  <c r="Q524" i="12"/>
  <c r="K471" i="12"/>
  <c r="Q471" i="12"/>
  <c r="G471" i="12"/>
  <c r="M472" i="12"/>
  <c r="M471" i="12" s="1"/>
  <c r="G418" i="12"/>
  <c r="Q418" i="12"/>
  <c r="M193" i="12"/>
  <c r="M422" i="12"/>
  <c r="M418" i="12" s="1"/>
  <c r="M386" i="12"/>
  <c r="M382" i="12"/>
  <c r="M376" i="12" s="1"/>
  <c r="M371" i="12"/>
  <c r="M370" i="12" s="1"/>
  <c r="M353" i="12"/>
  <c r="M352" i="12" s="1"/>
  <c r="M341" i="12"/>
  <c r="M340" i="12" s="1"/>
  <c r="M302" i="12"/>
  <c r="M301" i="12" s="1"/>
  <c r="M298" i="12"/>
  <c r="M297" i="12" s="1"/>
  <c r="M248" i="12"/>
  <c r="M247" i="12" s="1"/>
  <c r="M228" i="12"/>
  <c r="M189" i="12"/>
  <c r="M188" i="12" s="1"/>
  <c r="M167" i="12"/>
  <c r="M110" i="12" s="1"/>
  <c r="M34" i="12"/>
  <c r="M25" i="12" s="1"/>
  <c r="I21" i="1"/>
  <c r="I39" i="1"/>
  <c r="I51" i="1" s="1"/>
  <c r="J106" i="1" l="1"/>
  <c r="G24" i="1"/>
  <c r="A27" i="1" s="1"/>
  <c r="A24" i="1"/>
  <c r="J50" i="1"/>
  <c r="J46" i="1"/>
  <c r="J42" i="1"/>
  <c r="J48" i="1"/>
  <c r="J44" i="1"/>
  <c r="J40" i="1"/>
  <c r="J47" i="1"/>
  <c r="J43" i="1"/>
  <c r="J39" i="1"/>
  <c r="J51" i="1" s="1"/>
  <c r="J49" i="1"/>
  <c r="J45" i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313C88D0-EDFC-4159-A348-7A775903F5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039A96-8745-4A1D-836F-ADC40888DC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CEBE7907-CC49-4B8E-A3CD-2D8333335C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72A282-8993-49BC-9A0B-603A40B6A7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6238D4F1-8AC5-4FF2-A71F-01BE46ADBC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A8CC001-B9DA-4BEC-BB11-D4F62C4B23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C601BC9A-1763-4745-B798-B511C3A4E0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C7E6974-6960-43B1-8D79-3CF5255C35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8B962857-6B41-484F-A52E-2EDA5CBE974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9108602-7BB9-4128-8654-90F8153CF9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2DC4ECB6-B9B1-464D-BA5C-50D48AD447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B3C8DD-42AD-494F-8F9E-C86895B9579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CE4FA6B4-71B9-44EF-9C55-A7708C5593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DD2BE3-9289-4FD7-805D-887B56C093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9BBD6C65-1CC9-4137-B148-9BF7FE9DAD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D780FD9-EC0A-4DFD-BD1B-77AEA407438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624C0E20-4DEC-4837-92C6-2E01AFFFFFA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70D2D2-3F1D-4C4F-93D7-EC3F5AA8A8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<sst xmlns="http://schemas.openxmlformats.org/spreadsheetml/2006/main" count="6401" uniqueCount="1574">
  <si>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</si>
  <si>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</si>
  <si>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</si>
  <si>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</si>
  <si>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</si>
  <si>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</si>
  <si>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</si>
  <si>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</si>
  <si>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</si>
  <si>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</si>
  <si>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</si>
  <si>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</si>
  <si>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</si>
  <si>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</si>
  <si>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</si>
  <si>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</si>
  <si>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</si>
  <si>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</si>
  <si>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</si>
  <si>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</si>
  <si>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</si>
  <si>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</si>
  <si>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</si>
  <si>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</si>
  <si>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</si>
  <si>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</si>
  <si>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</si>
  <si>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</si>
  <si>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</si>
  <si>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</si>
  <si>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</si>
  <si>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</si>
  <si>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</si>
  <si>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</si>
  <si>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</si>
  <si>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</si>
  <si>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</si>
  <si>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</si>
  <si>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</si>
  <si>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</si>
  <si>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</si>
  <si>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</si>
  <si>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</si>
  <si>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2017041993</t>
  </si>
  <si>
    <t>Stav.úpr. a obnova st.exp. v Měst.muzeu Veselí n.M</t>
  </si>
  <si>
    <t>Stavba</t>
  </si>
  <si>
    <t>01</t>
  </si>
  <si>
    <t>Stavební úpravy</t>
  </si>
  <si>
    <t>D.1.1</t>
  </si>
  <si>
    <t>Stavebně architektonické a konstr.řešení_20.11.201 aktual.14.5.2021</t>
  </si>
  <si>
    <t>D.1.1.A</t>
  </si>
  <si>
    <t>Vnitřní vybavení - výstavní prostor_aktual.14.5.2021</t>
  </si>
  <si>
    <t>D.1.1.B</t>
  </si>
  <si>
    <t>Vnitřní vybavení - depozitář_aktual.14.5.2021</t>
  </si>
  <si>
    <t>D.1.3.1.a</t>
  </si>
  <si>
    <t>Zdravotechnika aktual.14.5.2021</t>
  </si>
  <si>
    <t>D.1.3.1.b</t>
  </si>
  <si>
    <t>Vytápění aktual.14.5.2021</t>
  </si>
  <si>
    <t>D.1.3.2</t>
  </si>
  <si>
    <t>Elektroinstalace aktual.14.5.2021</t>
  </si>
  <si>
    <t>D.1.3.4.</t>
  </si>
  <si>
    <t>Vzduchotechnika_aktual.14-5.2021</t>
  </si>
  <si>
    <t>D.1.4.4.</t>
  </si>
  <si>
    <t>Elektroinstalace - Depozitář_aktual.14.5.2021</t>
  </si>
  <si>
    <t>02</t>
  </si>
  <si>
    <t>VRN A ORN</t>
  </si>
  <si>
    <t>D.2.1.</t>
  </si>
  <si>
    <t>VEDLEJŠÍ A OSTATNÍ NÁKLADY_aktual.14.5.2021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</si>
  <si>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</si>
  <si>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</si>
  <si>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</si>
  <si>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</si>
  <si>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</si>
  <si>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</si>
  <si>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</si>
  <si>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</si>
  <si>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27</t>
  </si>
  <si>
    <t>Základy</t>
  </si>
  <si>
    <t>3</t>
  </si>
  <si>
    <t>Svislé a kompletní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</si>
  <si>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</si>
  <si>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</si>
  <si>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</si>
  <si>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</si>
  <si>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</si>
  <si>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</si>
  <si>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</si>
  <si>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</si>
  <si>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</si>
  <si>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</si>
  <si>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</si>
  <si>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</si>
  <si>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</si>
  <si>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</si>
  <si>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</si>
  <si>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</si>
  <si>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</si>
  <si>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</si>
  <si>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</si>
  <si>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</si>
  <si>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</si>
  <si>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O01</t>
  </si>
  <si>
    <t>Ostatní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</si>
  <si>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</si>
  <si>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</si>
  <si>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</si>
  <si>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</si>
  <si>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</si>
  <si>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</si>
  <si>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</si>
  <si>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</si>
  <si>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</si>
  <si>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</si>
  <si>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</si>
  <si>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</si>
  <si>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</si>
  <si>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</si>
  <si>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</si>
  <si>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</si>
  <si>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</si>
  <si>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</si>
  <si>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</si>
  <si>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</si>
  <si>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</si>
  <si>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</si>
  <si>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7631</t>
  </si>
  <si>
    <t>Konstrukce sádrokartonové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</si>
  <si>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</si>
  <si>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</si>
  <si>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</si>
  <si>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</si>
  <si>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</si>
  <si>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</si>
  <si>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</si>
  <si>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</si>
  <si>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767I</t>
  </si>
  <si>
    <t>Interierové vybavení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</si>
  <si>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</si>
  <si>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</si>
  <si>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</si>
  <si>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</si>
  <si>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</si>
  <si>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</si>
  <si>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</si>
  <si>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</si>
  <si>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</si>
  <si>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</si>
  <si>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</si>
  <si>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</si>
  <si>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</si>
  <si>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</si>
  <si>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21-M</t>
  </si>
  <si>
    <t>Elektromontáže</t>
  </si>
  <si>
    <t>M21</t>
  </si>
  <si>
    <t>M22</t>
  </si>
  <si>
    <t>Montáž sdělovací a zabezp. techniky</t>
  </si>
  <si>
    <t>M24</t>
  </si>
  <si>
    <t>Montáže vzduchotechnických zařízení</t>
  </si>
  <si>
    <t>M44</t>
  </si>
  <si>
    <t>Montáže stabilních hasících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</si>
  <si>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</si>
  <si>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</si>
  <si>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</si>
  <si>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</si>
  <si>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</si>
  <si>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</si>
  <si>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</si>
  <si>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</si>
  <si>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</si>
  <si>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</si>
  <si>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</si>
  <si>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</si>
  <si>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</si>
  <si>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</si>
  <si>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</si>
  <si>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</si>
  <si>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</si>
  <si>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</si>
  <si>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</si>
  <si>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</si>
  <si>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</si>
  <si>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</si>
  <si>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</si>
  <si>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</si>
  <si>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</si>
  <si>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</si>
  <si>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</si>
  <si>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</si>
  <si>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</si>
  <si>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</si>
  <si>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</si>
  <si>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</si>
  <si>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211971110</t>
  </si>
  <si>
    <t>Položení geotextilie o</t>
  </si>
  <si>
    <t>m2</t>
  </si>
  <si>
    <t>RTS 21/ I</t>
  </si>
  <si>
    <t>Práce</t>
  </si>
  <si>
    <t>POL1_1</t>
  </si>
  <si>
    <t xml:space="preserve">D1 : </t>
  </si>
  <si>
    <t>VV</t>
  </si>
  <si>
    <t>3,32+2,05+2,41+3,02</t>
  </si>
  <si>
    <t>Mezisoučet</t>
  </si>
  <si>
    <t xml:space="preserve">D2 : </t>
  </si>
  <si>
    <t>5,99</t>
  </si>
  <si>
    <t>271531111</t>
  </si>
  <si>
    <t>Polštář základu z kameniva hr. drceného 16-63 mm</t>
  </si>
  <si>
    <t>m3</t>
  </si>
  <si>
    <t>69366198</t>
  </si>
  <si>
    <t>Geotextilie FILTEK 300 g/m2 š. 200cm 100% PP</t>
  </si>
  <si>
    <t>SPCM</t>
  </si>
  <si>
    <t>Specifikace</t>
  </si>
  <si>
    <t>POL3_0</t>
  </si>
  <si>
    <t>16,79*1,15</t>
  </si>
  <si>
    <t>13359070</t>
  </si>
  <si>
    <t>Ocel pásová jakost 11375  50x5,0 mm</t>
  </si>
  <si>
    <t>T</t>
  </si>
  <si>
    <t>RTS 18/ I</t>
  </si>
  <si>
    <t>(6+4+2)*2*1,1*0,002*1,1</t>
  </si>
  <si>
    <t>13385440</t>
  </si>
  <si>
    <t>Tyč průřezu UPE160, střední, jakost oceli RSt 37-2</t>
  </si>
  <si>
    <t xml:space="preserve">UPE 160 : </t>
  </si>
  <si>
    <t>1,45*0,017*1,1</t>
  </si>
  <si>
    <t>310238211</t>
  </si>
  <si>
    <t>Zazdívka otvorů plochy do 1 m2 cihlami na MVC</t>
  </si>
  <si>
    <t xml:space="preserve">1.NP : </t>
  </si>
  <si>
    <t>0,33*2,2*0,48</t>
  </si>
  <si>
    <t>310239211</t>
  </si>
  <si>
    <t>Zazdívka otvorů plochy do 4 m2 cihlami na MVC</t>
  </si>
  <si>
    <t>0,72*2,05*0,4</t>
  </si>
  <si>
    <t xml:space="preserve">2.NP : </t>
  </si>
  <si>
    <t>1,35*2,05*0,4</t>
  </si>
  <si>
    <t>317121047</t>
  </si>
  <si>
    <t>Překlad nenosný porobeton, světlost otv. do 105 cm</t>
  </si>
  <si>
    <t>kus</t>
  </si>
  <si>
    <t>P02 : 2</t>
  </si>
  <si>
    <t>P03 : 1</t>
  </si>
  <si>
    <t>P01 : 2</t>
  </si>
  <si>
    <t>317234410</t>
  </si>
  <si>
    <t>Vyzdívka mezi nosníky cihlami pálenými na MC</t>
  </si>
  <si>
    <t xml:space="preserve">P01 : </t>
  </si>
  <si>
    <t>1,4*0,5*0,2</t>
  </si>
  <si>
    <t xml:space="preserve">P05 : </t>
  </si>
  <si>
    <t>2,15*0,5*0,2</t>
  </si>
  <si>
    <t xml:space="preserve">P06 : </t>
  </si>
  <si>
    <t>1,57*0,2*0,7</t>
  </si>
  <si>
    <t>317941123</t>
  </si>
  <si>
    <t>Osazení ocelových válcovaných nosníků  č.14-22</t>
  </si>
  <si>
    <t>t</t>
  </si>
  <si>
    <t>1,45*0,017</t>
  </si>
  <si>
    <t>317944311</t>
  </si>
  <si>
    <t>Válcované nosníky do č.12 osazené do otvorů včetně</t>
  </si>
  <si>
    <t xml:space="preserve">P04 : </t>
  </si>
  <si>
    <t>1,1*0,012</t>
  </si>
  <si>
    <t xml:space="preserve">P02x v 2.NP : </t>
  </si>
  <si>
    <t>1,5*0,012</t>
  </si>
  <si>
    <t>317944313</t>
  </si>
  <si>
    <t>Válcované nosníky č.14-22 osazené do otvorů včetně</t>
  </si>
  <si>
    <t>1,4*3*0,0143</t>
  </si>
  <si>
    <t>2,15*3*0,0143</t>
  </si>
  <si>
    <t>1,57*3*0,0143</t>
  </si>
  <si>
    <t xml:space="preserve">P03 : </t>
  </si>
  <si>
    <t>1,4*0,016</t>
  </si>
  <si>
    <t>342254611</t>
  </si>
  <si>
    <t>Příčky z desek pórobetonových tl. 100 mm</t>
  </si>
  <si>
    <t>(2,63+1,1)*3,55-0,7*2*2</t>
  </si>
  <si>
    <t xml:space="preserve">3.NP : </t>
  </si>
  <si>
    <t>0,3*3,1</t>
  </si>
  <si>
    <t>342254811</t>
  </si>
  <si>
    <t>Příčky z desek pórobetonových tl. 150 mm</t>
  </si>
  <si>
    <t>(2,15+1,95+1,95+1,6)*3,55</t>
  </si>
  <si>
    <t>-0,7*2*2</t>
  </si>
  <si>
    <t>5,1*3,6-1,25*2</t>
  </si>
  <si>
    <t>(0,3+5,9+4,7+3,9+5,2)*3,1</t>
  </si>
  <si>
    <t>-0,9*2-0,6*2</t>
  </si>
  <si>
    <t>342261213</t>
  </si>
  <si>
    <t>Příčka sádrokarton. ocel.kce, 2x oplášť. tl.150 mm</t>
  </si>
  <si>
    <t xml:space="preserve">2.09 : </t>
  </si>
  <si>
    <t>5,5*3,6-1,2*2</t>
  </si>
  <si>
    <t>346244381</t>
  </si>
  <si>
    <t>Plentování ocelových nosníků výšky do 20 cm</t>
  </si>
  <si>
    <t>1,4*0,14*2</t>
  </si>
  <si>
    <t>2,15*0,14*2</t>
  </si>
  <si>
    <t>1,57*0,14*2</t>
  </si>
  <si>
    <t>419941002</t>
  </si>
  <si>
    <t>Nosné svary stropní konstr. vodorovné tl. do 12 mm</t>
  </si>
  <si>
    <t>m</t>
  </si>
  <si>
    <t>4*6*0,06</t>
  </si>
  <si>
    <t>5*6*0,06</t>
  </si>
  <si>
    <t>6*0,6*0,06</t>
  </si>
  <si>
    <t>611421331</t>
  </si>
  <si>
    <t>Oprava váp.omítek stropů do 30% plochy - štukových</t>
  </si>
  <si>
    <t>227,88+405,53</t>
  </si>
  <si>
    <t>612421331</t>
  </si>
  <si>
    <t>Oprava vápen.omítek stěn do 30 % pl. - štukových</t>
  </si>
  <si>
    <t xml:space="preserve">1 : </t>
  </si>
  <si>
    <t>(16,1*2+5,65*2)*5,5-1,5*1,58*6-1,25*2</t>
  </si>
  <si>
    <t>0,2*(1*2*6)+0,5*(1,5*6+1,58*12)</t>
  </si>
  <si>
    <t xml:space="preserve">2 : </t>
  </si>
  <si>
    <t>(6,1*5+6,75*2+7*2+3,95*2+9,5*2+5,8*2)*3,5-1,45*2,65*6-1,25*2*2-1,5*1,3</t>
  </si>
  <si>
    <t>0,7*(2,65*12+1,45*6)+0,3*(1,25+2*2)+0,1*(1+2*2)+0,4*(6+2,5*4+1,3*4)</t>
  </si>
  <si>
    <t xml:space="preserve">4 : </t>
  </si>
  <si>
    <t>(2,3*2+1,4*2)*3,5-0,6*2</t>
  </si>
  <si>
    <t xml:space="preserve">5 : </t>
  </si>
  <si>
    <t>(1,7*2+2*2)*3,5-1,25*2-0,6*2-1,15*2,4</t>
  </si>
  <si>
    <t xml:space="preserve">6 : </t>
  </si>
  <si>
    <t>(10,6*2+6,2*2)*3,5-1,5*2,4-1,2*2,4-0,8*2,4-1,25*3*2-0,6*2*2-1,5*1,55*3</t>
  </si>
  <si>
    <t>0,2*(1*6)+0,3*(1,5*3+1,55*6+0,85*2+2,1*4)</t>
  </si>
  <si>
    <t xml:space="preserve">8 : </t>
  </si>
  <si>
    <t>(7,75*2+4,8*2)*3,5-1,25*2-1,5*1,6*4</t>
  </si>
  <si>
    <t>0,3*(1,25+2,1*2)+0,5*(1,5*2+1,6*4)+0,2*1,4</t>
  </si>
  <si>
    <t xml:space="preserve">9 : </t>
  </si>
  <si>
    <t>(2,35*2+3*2)*3,5-1,25*2-1,5*1,6*4</t>
  </si>
  <si>
    <t>0,5*(1,5+1,6*2)*4+0,2*1*8</t>
  </si>
  <si>
    <t xml:space="preserve">7 : </t>
  </si>
  <si>
    <t>(2,35*2+3*2)*3,5-0,6*2-1,2*1,5</t>
  </si>
  <si>
    <t>0,2*(1,2+1,5*5)</t>
  </si>
  <si>
    <t xml:space="preserve">10 : </t>
  </si>
  <si>
    <t>(2,35*2+1,5*2)*3,5-0,6*2+0,1*(1+2*2)</t>
  </si>
  <si>
    <t xml:space="preserve">3 : </t>
  </si>
  <si>
    <t>(4,2*2+3,3*2+3*2)*3,5-0,8*2,4-1,25*2,4-1,2*1,5*2</t>
  </si>
  <si>
    <t>0,5*(1,2*2+1,5*4)</t>
  </si>
  <si>
    <t>(2,25+5,02*2+4,33)*3,5-1,25*2</t>
  </si>
  <si>
    <t>0,35*(1,25+2*2)</t>
  </si>
  <si>
    <t>(9,82*2+5,6*2-4,9)*3,5-1,35*2</t>
  </si>
  <si>
    <t>(5,7*2+3,78*2-4,9)*3,5-0,8*2</t>
  </si>
  <si>
    <t>(7,6*2+10,6*2)*3,5-1,35*2-0,8*2*2-0,9*2-1*2,3</t>
  </si>
  <si>
    <t>(2,63*2+0,97*2)*1,5</t>
  </si>
  <si>
    <t>(1,72+1,1)*1,5</t>
  </si>
  <si>
    <t>(2,91)*1,5</t>
  </si>
  <si>
    <t>(13*2+4,6*2)*3,5-2,8*2,7</t>
  </si>
  <si>
    <t xml:space="preserve">12 : </t>
  </si>
  <si>
    <t>(4,3*2+3,3+0,9+2,9*2)*3,5</t>
  </si>
  <si>
    <t>1,4*3</t>
  </si>
  <si>
    <t>612421615</t>
  </si>
  <si>
    <t>Omítka vnitřní zdiva, MVC, hrubá zatřená</t>
  </si>
  <si>
    <t xml:space="preserve">1.03 : </t>
  </si>
  <si>
    <t>(2,91*2+1,1*2-0,7*3)*2,1</t>
  </si>
  <si>
    <t xml:space="preserve">1.04 : </t>
  </si>
  <si>
    <t>(1,1*2+1,72*2-0,7)*2,1</t>
  </si>
  <si>
    <t xml:space="preserve">1.05 : </t>
  </si>
  <si>
    <t>(2,63*2+0,97*2)*2+1,1*0,15</t>
  </si>
  <si>
    <t xml:space="preserve">1.06 : </t>
  </si>
  <si>
    <t>(1,95*2+1,6*2-0,8)*2,1</t>
  </si>
  <si>
    <t>612473182</t>
  </si>
  <si>
    <t>Omítka vnitřního zdiva ze suché směsi, štuková</t>
  </si>
  <si>
    <t>11,37*2+99,22*2+65</t>
  </si>
  <si>
    <t>612481211</t>
  </si>
  <si>
    <t xml:space="preserve">Montáž výztužné sítě(perlinky)do stěrky-vnit.stěny včetně výztužné sítě a stěrkového tmelu </t>
  </si>
  <si>
    <t>622311134</t>
  </si>
  <si>
    <t>Zateplovací systém KZS ETICS, fasáda, EPS F tl.140 mm s omítkou Silikonovou</t>
  </si>
  <si>
    <t>(4,8+0,4+6,3)*3,1</t>
  </si>
  <si>
    <t>-0,6*2</t>
  </si>
  <si>
    <t>631315811</t>
  </si>
  <si>
    <t>Mazanina -24cm beton C20/25-XC2</t>
  </si>
  <si>
    <t>16,79*0,15</t>
  </si>
  <si>
    <t>631319175</t>
  </si>
  <si>
    <t>Příplatek za stržení povrchu mazaniny tl. 24 cm</t>
  </si>
  <si>
    <t>631362021</t>
  </si>
  <si>
    <t>Výztuž mazanin svařovanou sítí z drátů Kari</t>
  </si>
  <si>
    <t>16,79*0,0029*1,1</t>
  </si>
  <si>
    <t>16,79*0,0085*1,1</t>
  </si>
  <si>
    <t>632413160</t>
  </si>
  <si>
    <t>Potěr ze SMS, ruční zpracování, tl. 60 mm</t>
  </si>
  <si>
    <t>642942111</t>
  </si>
  <si>
    <t>Osazení zárubní dveřních ocelových, pl. do 2,5 m2</t>
  </si>
  <si>
    <t>10</t>
  </si>
  <si>
    <t>642942221</t>
  </si>
  <si>
    <t>Osazení zárubní dveřních ocelových, pl. do 4,5 m2</t>
  </si>
  <si>
    <t>Z 1000/2300</t>
  </si>
  <si>
    <t>Ocel.zárubeň pro dveře 1000/2300</t>
  </si>
  <si>
    <t>Vlastní</t>
  </si>
  <si>
    <t>Indiv</t>
  </si>
  <si>
    <t>Z 1250/2000</t>
  </si>
  <si>
    <t>Ocel.zárubeň pro dveře1250/2000</t>
  </si>
  <si>
    <t>Z 1350/2000</t>
  </si>
  <si>
    <t>Ocel.zárubeň pro dveře ND20 1350/2000</t>
  </si>
  <si>
    <t>Z 700/2000</t>
  </si>
  <si>
    <t>Ocel.zárubeň pro dveře 700/2000</t>
  </si>
  <si>
    <t>Z 800/2000</t>
  </si>
  <si>
    <t>Ocel.zárubeň pro dveře 800/2000</t>
  </si>
  <si>
    <t>Z 900/2000</t>
  </si>
  <si>
    <t>Ocel.zárubeň pro dveře 900/2000</t>
  </si>
  <si>
    <t>Z ND11</t>
  </si>
  <si>
    <t>Ocel.zárubeň pro dveře 600/2000</t>
  </si>
  <si>
    <t>11163150</t>
  </si>
  <si>
    <t>Lak asfaltový izolační ALP/S PENETRAL</t>
  </si>
  <si>
    <t>18,91*0,0002</t>
  </si>
  <si>
    <t>62852264</t>
  </si>
  <si>
    <t>Pás modifikovaný asfalt special mineral Dek</t>
  </si>
  <si>
    <t>18,91*1,15</t>
  </si>
  <si>
    <t>62852265</t>
  </si>
  <si>
    <t>Pás z SBS modifik.asfaltu vyztuž.tkaninou ze skeln</t>
  </si>
  <si>
    <t>711111001</t>
  </si>
  <si>
    <t>Izolace proti vlhkosti vodor. nátěr ALP za studena</t>
  </si>
  <si>
    <t>POL1_7</t>
  </si>
  <si>
    <t>1,8*0,6</t>
  </si>
  <si>
    <t>1,3*0,8</t>
  </si>
  <si>
    <t>711141559</t>
  </si>
  <si>
    <t>Izolace proti vlhk. vodorovná pásy přitavením 2 vr</t>
  </si>
  <si>
    <t>998711202</t>
  </si>
  <si>
    <t>Přesun hmot pro izolace proti vodě, výšky do 12 m</t>
  </si>
  <si>
    <t>Přesun hmot</t>
  </si>
  <si>
    <t>POL7_</t>
  </si>
  <si>
    <t>28375327</t>
  </si>
  <si>
    <t>Pásek dilatační okrajový Izostep š. 8 cm tl. 5 mm</t>
  </si>
  <si>
    <t>37,91*1,2</t>
  </si>
  <si>
    <t>28375766.A</t>
  </si>
  <si>
    <t>Deska izolační polystyrén samozhášivý EPS 100</t>
  </si>
  <si>
    <t>18,9*0,1*1,07</t>
  </si>
  <si>
    <t>63166723</t>
  </si>
  <si>
    <t>Rohož minerální tepelný pas  tl. 80 mm</t>
  </si>
  <si>
    <t xml:space="preserve">SP : </t>
  </si>
  <si>
    <t>(20,8+8,2)*1,7*1,1</t>
  </si>
  <si>
    <t>0,8*0,5*4*1,1</t>
  </si>
  <si>
    <t>63166727</t>
  </si>
  <si>
    <t>Rohož minerální tepelný pas tl. 160 mm</t>
  </si>
  <si>
    <t xml:space="preserve">S9 : </t>
  </si>
  <si>
    <t>5,9*3*2*1,1</t>
  </si>
  <si>
    <t xml:space="preserve">S10 : </t>
  </si>
  <si>
    <t>2,6*2*3*2*2*1,1</t>
  </si>
  <si>
    <t xml:space="preserve">3.01 : </t>
  </si>
  <si>
    <t>15,15*1,1</t>
  </si>
  <si>
    <t>713111130</t>
  </si>
  <si>
    <t>Izolace tepelné stropů, vložené mezi krokve 2 vrst</t>
  </si>
  <si>
    <t>15,15</t>
  </si>
  <si>
    <t>713111211</t>
  </si>
  <si>
    <t>Montáž parozábrany krovů spodem s přelepením spojů</t>
  </si>
  <si>
    <t>713121111</t>
  </si>
  <si>
    <t>Izolace tepelná podlah na sucho, jednovrstvá</t>
  </si>
  <si>
    <t>18,91</t>
  </si>
  <si>
    <t>713121211</t>
  </si>
  <si>
    <t>Izolace tep podlah volně pásek</t>
  </si>
  <si>
    <t>(4*2+1,35+0,2*3)</t>
  </si>
  <si>
    <t>2,91*2+1,1*2+1,1*2+1,72*2+2,63*2+0,97*2+1,95*2+1,6*2</t>
  </si>
  <si>
    <t>713131121</t>
  </si>
  <si>
    <t>Izolace tepelná stěn přichycením drátem</t>
  </si>
  <si>
    <t>(20,8+8,2)*1,7</t>
  </si>
  <si>
    <t>0,8*0,5*4</t>
  </si>
  <si>
    <t>5,9*3*2</t>
  </si>
  <si>
    <t>2,6*2*3*2</t>
  </si>
  <si>
    <t>713191100</t>
  </si>
  <si>
    <t>Položení izolační fólie včetně dodávky fólie PE</t>
  </si>
  <si>
    <t>998713202</t>
  </si>
  <si>
    <t>Přesun hmot pro izolace tepelné, výšky do 12 m</t>
  </si>
  <si>
    <t>725110814</t>
  </si>
  <si>
    <t>Demontáž klozetů kombinovaných</t>
  </si>
  <si>
    <t>soubor</t>
  </si>
  <si>
    <t>725122813</t>
  </si>
  <si>
    <t>Demontáž pisoárů s nádrží + 1 záchodkem</t>
  </si>
  <si>
    <t>725210821</t>
  </si>
  <si>
    <t>Demontáž umyvadel bez výtokových armatur</t>
  </si>
  <si>
    <t>60512640</t>
  </si>
  <si>
    <t>Fošna SM/JD omít.II.jak.tl.6 dl. 200-350 š.12,5-19</t>
  </si>
  <si>
    <t>(8*3,5+5*2,2)*0,06*0,16*1,1</t>
  </si>
  <si>
    <t>762341911</t>
  </si>
  <si>
    <t>Vyřezání otvorů střech, v laťování pl. do 1 m2</t>
  </si>
  <si>
    <t>0,45*0,55</t>
  </si>
  <si>
    <t>0,66*1,2</t>
  </si>
  <si>
    <t>762341912</t>
  </si>
  <si>
    <t>Vyřezání otvorů střech, v laťování pl. do 2 m2</t>
  </si>
  <si>
    <t>0,74*1,88*3</t>
  </si>
  <si>
    <t>762431225</t>
  </si>
  <si>
    <t>Montáž obložení stěn OSB deskami  včetně dodávky OSB desky tl. 10 mm</t>
  </si>
  <si>
    <t>766417111</t>
  </si>
  <si>
    <t>Podkladový rošt pod obložení stěn a podhledů</t>
  </si>
  <si>
    <t>8*3,5+5*2,2</t>
  </si>
  <si>
    <t>998762202</t>
  </si>
  <si>
    <t>Přesun hmot pro tesařské konstrukce, výšky do 12 m</t>
  </si>
  <si>
    <t>713134211</t>
  </si>
  <si>
    <t>Montáž parozábrany na stěny s přelepením spojů parotěsná zábrana s AL fólií</t>
  </si>
  <si>
    <t>347016113</t>
  </si>
  <si>
    <t>Předstěna SDK,tl.65mm,oc.kce CW,1x RBI 12,5mm,-izo</t>
  </si>
  <si>
    <t>1,2*1,5*2</t>
  </si>
  <si>
    <t>347051222</t>
  </si>
  <si>
    <t>Stěna šachty tl.75 mm,2xCW,2xopl.,deska RF 12,5 mm</t>
  </si>
  <si>
    <t xml:space="preserve">S6 : </t>
  </si>
  <si>
    <t>8,985*2,9</t>
  </si>
  <si>
    <t xml:space="preserve">S7 : </t>
  </si>
  <si>
    <t>3,902*2,9</t>
  </si>
  <si>
    <t>2,6*2*3</t>
  </si>
  <si>
    <t>416022121</t>
  </si>
  <si>
    <t>Podhledy SDK,ocel.dvouúrov.křížový rošt,1x RB 12,5</t>
  </si>
  <si>
    <t>36,64+5,99+3,32+2,05+2,41+3,02+49,59+53,09+21,09</t>
  </si>
  <si>
    <t>416026126</t>
  </si>
  <si>
    <t>Podhled SDK,ocel.dvouúrov.kříž.rošt, 1x RF 15 mm</t>
  </si>
  <si>
    <t>(13,6+20,9)*2,15</t>
  </si>
  <si>
    <t>14,8*5,75</t>
  </si>
  <si>
    <t>4,4*4,1</t>
  </si>
  <si>
    <t>1,5*2,35</t>
  </si>
  <si>
    <t>416026222</t>
  </si>
  <si>
    <t>Podhled SDK,ocel.dvouúrov.kříž.rošt, 2x RF 12,5 mm</t>
  </si>
  <si>
    <t>342267113</t>
  </si>
  <si>
    <t>Obklad trámů sádrokartonem čtyřstranný do 0,5/0,5m desky protipožární tl. 12,5 mm</t>
  </si>
  <si>
    <t xml:space="preserve">a3 : </t>
  </si>
  <si>
    <t>3,2*2*7</t>
  </si>
  <si>
    <t>1,5*4*7</t>
  </si>
  <si>
    <t>2,5*7</t>
  </si>
  <si>
    <t xml:space="preserve">a1 : </t>
  </si>
  <si>
    <t>3*3</t>
  </si>
  <si>
    <t>765901101</t>
  </si>
  <si>
    <t>Fólie podstřešní paropropustná Tondach Fol</t>
  </si>
  <si>
    <t>RTS 11/ I</t>
  </si>
  <si>
    <t>764241210</t>
  </si>
  <si>
    <t>Lemování trub z Cu, vlnitá krytina, D do 75 mm</t>
  </si>
  <si>
    <t>998764203</t>
  </si>
  <si>
    <t>Přesun hmot pro klempířské konstr., výšky do 24 m</t>
  </si>
  <si>
    <t>K/1</t>
  </si>
  <si>
    <t>Tr.d=160mm dl.1,5m vč.lemování prostupu střechou C</t>
  </si>
  <si>
    <t>K/3</t>
  </si>
  <si>
    <t>Tr.d=500mm dl.1,5m vč.lemování prostupu střechou C</t>
  </si>
  <si>
    <t>765312810</t>
  </si>
  <si>
    <t>Demontáž krytiny dvoudrážkové, na sucho, do suti</t>
  </si>
  <si>
    <t>765331652</t>
  </si>
  <si>
    <t>Kovová stoupací plošina délky 88 cm,</t>
  </si>
  <si>
    <t>998765203</t>
  </si>
  <si>
    <t>Přesun hmot pro krytiny tvrdé, výšky do 24 m</t>
  </si>
  <si>
    <t>766231111</t>
  </si>
  <si>
    <t>Montáž stahovacích půdních schodů</t>
  </si>
  <si>
    <t>766661112</t>
  </si>
  <si>
    <t>Montáž dveří do zárubně,otevíravých 1kř.do 0,8 m</t>
  </si>
  <si>
    <t>766661122</t>
  </si>
  <si>
    <t>Montáž dveří do zárubně,otevíravých 1kř.nad 0,8 m</t>
  </si>
  <si>
    <t>766661132</t>
  </si>
  <si>
    <t>Montáž dveří do zárubně,otevíravých 2kř.do 1,45 m</t>
  </si>
  <si>
    <t>766661413</t>
  </si>
  <si>
    <t>Montáž dveří protipožár.1kř.do 80 cm, bez kukátka</t>
  </si>
  <si>
    <t>766661422</t>
  </si>
  <si>
    <t>Montáž dveří protipožárních 1kříd. nad 80 cm</t>
  </si>
  <si>
    <t>766661432</t>
  </si>
  <si>
    <t>Montáž dveří protipožárních 2kříd. š.145 cm</t>
  </si>
  <si>
    <t>998766202</t>
  </si>
  <si>
    <t>Přesun hmot pro truhlářské konstr., výšky do 12 m</t>
  </si>
  <si>
    <t>ND02</t>
  </si>
  <si>
    <t>Dveře vni 1kř hl.plné vč.kování 1000/2000mm dýha E</t>
  </si>
  <si>
    <t>ND03</t>
  </si>
  <si>
    <t>Dveře vni 1kř hl.plné vč.kování 800/2000mm dýha vě</t>
  </si>
  <si>
    <t>ND04</t>
  </si>
  <si>
    <t>Dveře vni 1kř hl.plné vč.kování 900/2000mm dýha vě</t>
  </si>
  <si>
    <t>ND05</t>
  </si>
  <si>
    <t>Dveře vni 1kř hl.plné vč.kování 700/2000mm dýha vě</t>
  </si>
  <si>
    <t>ND06</t>
  </si>
  <si>
    <t>ND06a</t>
  </si>
  <si>
    <t>ND07</t>
  </si>
  <si>
    <t>Dveře vni 2kř hl.plné vč.kování 1250/2000mm dýha a</t>
  </si>
  <si>
    <t>ND08</t>
  </si>
  <si>
    <t>ND09</t>
  </si>
  <si>
    <t>Dveře vni 2kř hl.plné vč.kování 1250/2000mm dýha E</t>
  </si>
  <si>
    <t>ND10</t>
  </si>
  <si>
    <t>Dveře vni 1kř hl.plné vč.kování 600/2000mm dýha vě</t>
  </si>
  <si>
    <t>ND11</t>
  </si>
  <si>
    <t>ND12</t>
  </si>
  <si>
    <t>Dveře vni 2kř hl.plné vč.kování 1100/2000mm dýha E</t>
  </si>
  <si>
    <t>ND13</t>
  </si>
  <si>
    <t>ND14</t>
  </si>
  <si>
    <t>Dveře vni 1kř hl.plné vč.kování 800/2000mm dýha</t>
  </si>
  <si>
    <t>ND15</t>
  </si>
  <si>
    <t>Dveře vni 1kř hl.plné vč.kování 900/2000mm dýha EW</t>
  </si>
  <si>
    <t>ND16</t>
  </si>
  <si>
    <t>Revizní dvířka 600/1200mm 1kř plné hladké vč.rámu</t>
  </si>
  <si>
    <t>ND17</t>
  </si>
  <si>
    <t>Revizní dvířka 700/1600mm 1kř plné hladké vč.rámu</t>
  </si>
  <si>
    <t>ND18</t>
  </si>
  <si>
    <t>Revizní dvířka 600/600mm 1kř plné hladké vč.rámu E</t>
  </si>
  <si>
    <t>ND19</t>
  </si>
  <si>
    <t>ND20</t>
  </si>
  <si>
    <t>Dveře vni 2kř hladké plné, vylehč.DTD, dýha, do oc</t>
  </si>
  <si>
    <t>NR-DTŽ</t>
  </si>
  <si>
    <t>Odstranění původní nájezdové rampy 1650/1300mm</t>
  </si>
  <si>
    <t>NR-N</t>
  </si>
  <si>
    <t>Nová nájezdová rampa 1650/1300mm</t>
  </si>
  <si>
    <t>V01</t>
  </si>
  <si>
    <t>Střeš.okno kyvné dř.nízkoenerg.740/1180mm D+M syst</t>
  </si>
  <si>
    <t>V02</t>
  </si>
  <si>
    <t>Střeš.výlez pro obyt.prost.660/1180mm zatepl.D+M s</t>
  </si>
  <si>
    <t>V03</t>
  </si>
  <si>
    <t>Střeš.výlez pro neobyt.prost.410/550mm .D+M dř.rám</t>
  </si>
  <si>
    <t>VS1</t>
  </si>
  <si>
    <t>Věšáková stěna z MDF fólie dekor dřevo 2400/1750mm</t>
  </si>
  <si>
    <t>342263310</t>
  </si>
  <si>
    <t>Úprava sádrokarton.příčky pro osazení madla do oce</t>
  </si>
  <si>
    <t>RTS 14/ I</t>
  </si>
  <si>
    <t>342263410</t>
  </si>
  <si>
    <t>Osazení revizních dvířek, do 0,25 m2 RV2</t>
  </si>
  <si>
    <t>342264101</t>
  </si>
  <si>
    <t>Osazení reviz. dvířek do SDK podhledu, do 0,25 m2</t>
  </si>
  <si>
    <t>767581801</t>
  </si>
  <si>
    <t>Demontáž podhledů - kazet</t>
  </si>
  <si>
    <t>53,69</t>
  </si>
  <si>
    <t>953941611</t>
  </si>
  <si>
    <t>Osazení konzol ve zdivu cihelném</t>
  </si>
  <si>
    <t xml:space="preserve">MD : </t>
  </si>
  <si>
    <t>42</t>
  </si>
  <si>
    <t xml:space="preserve">Z01 : </t>
  </si>
  <si>
    <t>9*2</t>
  </si>
  <si>
    <t xml:space="preserve">MR1 : </t>
  </si>
  <si>
    <t>8</t>
  </si>
  <si>
    <t xml:space="preserve">MR2 : </t>
  </si>
  <si>
    <t>6</t>
  </si>
  <si>
    <t xml:space="preserve">MR3 : </t>
  </si>
  <si>
    <t xml:space="preserve">MR4 : </t>
  </si>
  <si>
    <t xml:space="preserve">MR5 : </t>
  </si>
  <si>
    <t xml:space="preserve">MR6 : </t>
  </si>
  <si>
    <t>998767203</t>
  </si>
  <si>
    <t>Přesun hmot pro zámečnické konstr., výšky do 24 m</t>
  </si>
  <si>
    <t>AS</t>
  </si>
  <si>
    <t>Stahovací schody AL do otv.700/800mm, vyložení 100</t>
  </si>
  <si>
    <t>MD</t>
  </si>
  <si>
    <t>Oboustr.madlo na schodišti, v.hor.madla 1000mm mat</t>
  </si>
  <si>
    <t>MR1</t>
  </si>
  <si>
    <t>Ocel.bezp.mříž 1400/2730mm, žár.zinek, komaxit kov</t>
  </si>
  <si>
    <t>MR2</t>
  </si>
  <si>
    <t>Ocel.bezp.mříž 900/1850mm, žár.zinek, komaxit ková</t>
  </si>
  <si>
    <t>MR3</t>
  </si>
  <si>
    <t>Ocel.bezp.mříž 1000/2100mm, žár.zinek, komaxit kov</t>
  </si>
  <si>
    <t>MR4</t>
  </si>
  <si>
    <t>Ocel.bezp.mříž 1000/2290mm, žár.zinek, komaxit kov</t>
  </si>
  <si>
    <t>MR5</t>
  </si>
  <si>
    <t>Ocel.bezp.mříž 850+370/1890mm, žár.zinek, komaxit</t>
  </si>
  <si>
    <t>MR6</t>
  </si>
  <si>
    <t>Ocel.bezp.mříž 1350/2000mm, žár.zinek, komaxit kov</t>
  </si>
  <si>
    <t>RV1</t>
  </si>
  <si>
    <t>Revizní dvířka do SDK podhledu 450/450mm D vč.lemo</t>
  </si>
  <si>
    <t>RV2</t>
  </si>
  <si>
    <t>Revizní dvířka do příčky 450/300mm D vč.lemování</t>
  </si>
  <si>
    <t>Z01</t>
  </si>
  <si>
    <t>Dvojité madlo pro osoby OSPO, v.hor.madla 900mm v.</t>
  </si>
  <si>
    <t>Z02</t>
  </si>
  <si>
    <t>Sklop.madlo ovál.k WC pro osoby OSPO, nerez, vč.ko</t>
  </si>
  <si>
    <t>Z03</t>
  </si>
  <si>
    <t>Pev.madlo ovál.k umyvadlu pro osoby OSPO, nerez, v</t>
  </si>
  <si>
    <t>Z04</t>
  </si>
  <si>
    <t>Nastav.zrcadlo od.sv.roviny o 10st.pro osoby OSPO</t>
  </si>
  <si>
    <t>Z05</t>
  </si>
  <si>
    <t>Krycí dilat.podlah.lišta pro osoby OSPO, T profil</t>
  </si>
  <si>
    <t>Z06</t>
  </si>
  <si>
    <t>Pev.madlo ovál.na dveře pro osoby OSPO, nerez délk</t>
  </si>
  <si>
    <t>Z06.</t>
  </si>
  <si>
    <t>ZA1</t>
  </si>
  <si>
    <t>Ocel.lávka pro VZT zařízení žár.zinek,1zákl.nátěr</t>
  </si>
  <si>
    <t>ZS</t>
  </si>
  <si>
    <t>Závěs.syst.typový průběž.profil pro instal.obrazů</t>
  </si>
  <si>
    <t>24551347.A</t>
  </si>
  <si>
    <t>Nátěr penetrační - koncentrát</t>
  </si>
  <si>
    <t>l</t>
  </si>
  <si>
    <t>POL3_</t>
  </si>
  <si>
    <t>36,64+5,99+3,32+2,05+2,41+3,02+49,59+13,54</t>
  </si>
  <si>
    <t>1,35*3,3+1,35*0,5</t>
  </si>
  <si>
    <t>3,5*2+1,55*2,1</t>
  </si>
  <si>
    <t>58581721.A</t>
  </si>
  <si>
    <t>Samonivelační podlah hmota na bázi cem</t>
  </si>
  <si>
    <t>kg</t>
  </si>
  <si>
    <t>131,945*3*1,5</t>
  </si>
  <si>
    <t>59764163.A</t>
  </si>
  <si>
    <t>Schodovka keram glaz 328/328/17 mm</t>
  </si>
  <si>
    <t>38*5</t>
  </si>
  <si>
    <t>59764210</t>
  </si>
  <si>
    <t>Dlažba hladká protiskl. 300x300x9 mm</t>
  </si>
  <si>
    <t>38*5*0,09*1,15</t>
  </si>
  <si>
    <t>131,94*1,15</t>
  </si>
  <si>
    <t>59764241</t>
  </si>
  <si>
    <t>Dlažba keramická sokl 300x80x9 mm</t>
  </si>
  <si>
    <t>(79,98+22,8)/0,3*1,2</t>
  </si>
  <si>
    <t>771101115</t>
  </si>
  <si>
    <t>Vyrovnání podkladů samonivel. hmotou tl. do 10 mm</t>
  </si>
  <si>
    <t>771101121</t>
  </si>
  <si>
    <t>Provedení penetrace podkladu</t>
  </si>
  <si>
    <t>771275511</t>
  </si>
  <si>
    <t>Montáž keram.dlaždic a schodovek na stupnice,TM</t>
  </si>
  <si>
    <t>1,35*(22+16)</t>
  </si>
  <si>
    <t>771275521</t>
  </si>
  <si>
    <t>Montáž keramických dlaždic na podstupnice, TM</t>
  </si>
  <si>
    <t>POL1_</t>
  </si>
  <si>
    <t>771421036</t>
  </si>
  <si>
    <t>Obklad soklíků schodišť.stupňov.do MC 30x15v15</t>
  </si>
  <si>
    <t>(22+16)*0,6</t>
  </si>
  <si>
    <t>771471014</t>
  </si>
  <si>
    <t>Obklad soklíků keram.rovných do tmele H do 10 cm</t>
  </si>
  <si>
    <t xml:space="preserve">1.01 : </t>
  </si>
  <si>
    <t>7,6*2+10,6*2-1,35-0,7-0,8-0,9-1-1,6+0,5*2</t>
  </si>
  <si>
    <t xml:space="preserve">1.08 : </t>
  </si>
  <si>
    <t>13*2+4,9*2+0,9*4-0,9-2,8-1,22-1*2-1</t>
  </si>
  <si>
    <t xml:space="preserve">1.12 : </t>
  </si>
  <si>
    <t>3,3+1,35+1,85</t>
  </si>
  <si>
    <t>3,5+2*2+1,55+2,1+1,3-0,9-0,6</t>
  </si>
  <si>
    <t>771575109</t>
  </si>
  <si>
    <t>Montáž podlah keram.,režné hladké, tmel, 30x30 cm</t>
  </si>
  <si>
    <t>771578011</t>
  </si>
  <si>
    <t>Spára podlaha - stěna, silikonem</t>
  </si>
  <si>
    <t>771579793</t>
  </si>
  <si>
    <t>Příplatek za vodotěsnou spárovací hmotu - plošně,keram.dlažba</t>
  </si>
  <si>
    <t>998771202</t>
  </si>
  <si>
    <t>Přesun hmot pro podlahy z dlaždic, výšky do 12 m</t>
  </si>
  <si>
    <t>775591905U00</t>
  </si>
  <si>
    <t>Opr podlah vlysy tmel celá plocha</t>
  </si>
  <si>
    <t>21,09</t>
  </si>
  <si>
    <t>775591911U00</t>
  </si>
  <si>
    <t>Opr podlah dřevo broušení hrubé</t>
  </si>
  <si>
    <t>775591912U00</t>
  </si>
  <si>
    <t>Opr podlah dřevo broušení střední</t>
  </si>
  <si>
    <t>775591913U00</t>
  </si>
  <si>
    <t>Opr podlah dřevo broušení jemné</t>
  </si>
  <si>
    <t>775591920U00</t>
  </si>
  <si>
    <t>Opr podlah dřevo vysátí povrchu</t>
  </si>
  <si>
    <t>775591921U00</t>
  </si>
  <si>
    <t>Opr podlah dřevo základní lak</t>
  </si>
  <si>
    <t>775591924U00</t>
  </si>
  <si>
    <t>Opr podlah dřevo vrch lak velmi v z</t>
  </si>
  <si>
    <t>21,09*2</t>
  </si>
  <si>
    <t>775591926U00</t>
  </si>
  <si>
    <t>Opr podlah dřevo mezibroušení</t>
  </si>
  <si>
    <t>998775202</t>
  </si>
  <si>
    <t>Přesun hmot pro podlahy vlysové, výšky do 12 m</t>
  </si>
  <si>
    <t>28416030.A</t>
  </si>
  <si>
    <t>Podlahovina homogenní vinyl tl.2,5 mm</t>
  </si>
  <si>
    <t>(92,97+131,58+2,86+3,11+50,39+9,44+36,38+26,73+29,66)*1,18</t>
  </si>
  <si>
    <t>161,3*1,18</t>
  </si>
  <si>
    <t>776270010</t>
  </si>
  <si>
    <t>Povlaková podlaha schodišť textilní koberec zátěžo</t>
  </si>
  <si>
    <t>Agregovaná položka</t>
  </si>
  <si>
    <t>POL2_7</t>
  </si>
  <si>
    <t xml:space="preserve">1.09 : </t>
  </si>
  <si>
    <t>53,09</t>
  </si>
  <si>
    <t xml:space="preserve">1.10 : </t>
  </si>
  <si>
    <t>776401800</t>
  </si>
  <si>
    <t>Demontáž soklíků nebo lišt, pryžových nebo z PVC o</t>
  </si>
  <si>
    <t>407,95*1,1</t>
  </si>
  <si>
    <t>776422110</t>
  </si>
  <si>
    <t>Zakončení krytiny u zdiva lepeným soklíkem s náběh</t>
  </si>
  <si>
    <t>(92,97+131,58+2,86+3,11+50,39+9,44+36,38+26,73+29,66)*1,2</t>
  </si>
  <si>
    <t>161,3*1,2</t>
  </si>
  <si>
    <t>776511810</t>
  </si>
  <si>
    <t>Odstranění PVC podlah lepených bez podložky</t>
  </si>
  <si>
    <t>22,34</t>
  </si>
  <si>
    <t>92,97+131,51+2,86+3,11+60,76+36,38+58,02</t>
  </si>
  <si>
    <t>776511820</t>
  </si>
  <si>
    <t>Odstranění podlah lepených s podložkou</t>
  </si>
  <si>
    <t>776512000</t>
  </si>
  <si>
    <t>Lepení povlakových podlah</t>
  </si>
  <si>
    <t>92,97+131,58+2,86+3,11+50,39+9,44+36,38+26,73+29,66</t>
  </si>
  <si>
    <t>161,3</t>
  </si>
  <si>
    <t>776551830</t>
  </si>
  <si>
    <t>Sejmutí povlaků volně položených</t>
  </si>
  <si>
    <t>776101101</t>
  </si>
  <si>
    <t>Vysávání podlah prům.vysavačem pod povlak.podlahy</t>
  </si>
  <si>
    <t>776992111</t>
  </si>
  <si>
    <t>Svařování povlak. podlah z pásů nebo čtverců</t>
  </si>
  <si>
    <t>998776202</t>
  </si>
  <si>
    <t>Přesun hmot pro podlahy povlakové, výšky do 12 m</t>
  </si>
  <si>
    <t>777553020</t>
  </si>
  <si>
    <t>Penetrace nesavého podkladu podlah adhézní vrstvou</t>
  </si>
  <si>
    <t>777553210</t>
  </si>
  <si>
    <t>Vyrovnání podlah, samonivel. hmota tl. 2mm</t>
  </si>
  <si>
    <t>777553219</t>
  </si>
  <si>
    <t>Příplatek za další 2 mm, samonivel. hmota Nivelit</t>
  </si>
  <si>
    <t>998777202</t>
  </si>
  <si>
    <t>Přesun hmot pro podlahy syntetické, výšky do 12 m</t>
  </si>
  <si>
    <t>50,6*0,1</t>
  </si>
  <si>
    <t>597813531</t>
  </si>
  <si>
    <t>Obkládačka barva rozměr do 300/300/9mm</t>
  </si>
  <si>
    <t>50,6*1,15</t>
  </si>
  <si>
    <t>781101121</t>
  </si>
  <si>
    <t>Provedení penetrace podkladu - práce</t>
  </si>
  <si>
    <t>781230121</t>
  </si>
  <si>
    <t>Obkládání stěn vnitř.keram. do tmele do 300x300 mm</t>
  </si>
  <si>
    <t>781419706</t>
  </si>
  <si>
    <t>Příplatek za spárovací vodotěsnou hmotu - plošně</t>
  </si>
  <si>
    <t>781479711</t>
  </si>
  <si>
    <t>Příplatek k obkladu stěn keram.,za plochu do 10 m2</t>
  </si>
  <si>
    <t>781497121</t>
  </si>
  <si>
    <t>Lišta hliníková rohová k obkladům  profil RB, pro tloušťku obkladu 6 mm</t>
  </si>
  <si>
    <t>2,1*18</t>
  </si>
  <si>
    <t>781497111</t>
  </si>
  <si>
    <t>Lišta hliníková ukončovacích k obkladům  profil RB, pro tloušťku obkladu 8 mm</t>
  </si>
  <si>
    <t>(2,91*2+1,1*2)</t>
  </si>
  <si>
    <t>(1,1*2+1,72*2)</t>
  </si>
  <si>
    <t>(2,63*2+0,97*2)+1,1</t>
  </si>
  <si>
    <t>(1,95*2+1,6*2)</t>
  </si>
  <si>
    <t>998781202</t>
  </si>
  <si>
    <t>Přesun hmot pro obklady keramické, výšky do 12 m</t>
  </si>
  <si>
    <t>783225600</t>
  </si>
  <si>
    <t>Nátěr syntetický kovových konstrukcí 2x email</t>
  </si>
  <si>
    <t>15*2</t>
  </si>
  <si>
    <t>784111101</t>
  </si>
  <si>
    <t>Penetrace podkladu nátěrem 1 x</t>
  </si>
  <si>
    <t>17,4*2+633,4+1495,6725+286,18+286,18+139,2723+177,2+180,84+15,15+68,72</t>
  </si>
  <si>
    <t>784115312</t>
  </si>
  <si>
    <t>Malba bílá, bez penetrace, 2 x</t>
  </si>
  <si>
    <t>784402801</t>
  </si>
  <si>
    <t>Odstranění malby oškrábáním v místnosti H do 3,8 m</t>
  </si>
  <si>
    <t>784403801</t>
  </si>
  <si>
    <t>Odstranění maleb omytím v místnosti H do 3,8 m</t>
  </si>
  <si>
    <t>941955002</t>
  </si>
  <si>
    <t>Lešení lehké pomocné, výška podlahy do 1,9 m</t>
  </si>
  <si>
    <t>952901111</t>
  </si>
  <si>
    <t>Vyčištění budov o výšce podlaží do 4 m</t>
  </si>
  <si>
    <t>227,88+405,53+161,3+15,15</t>
  </si>
  <si>
    <t>962031113</t>
  </si>
  <si>
    <t>Bourání příček z cihel pálených plných tl. 65 mm</t>
  </si>
  <si>
    <t>(2,1+2,2+2,2+4,8)*3,5-0,6*2*4</t>
  </si>
  <si>
    <t>962031116</t>
  </si>
  <si>
    <t>Bourání příček z cihel pálených plných tl. 140 mm</t>
  </si>
  <si>
    <t>1,35*3,6-0,8*2,4</t>
  </si>
  <si>
    <t>965042241</t>
  </si>
  <si>
    <t>Bourání mazanin betonových tl. nad 10 cm, nad 4 m2 pneumat. kladivo, tl. mazaniny nad 20 cm</t>
  </si>
  <si>
    <t>(3,32+2,05+2,41+3,02)*0,3</t>
  </si>
  <si>
    <t>5,99*0,3</t>
  </si>
  <si>
    <t>965081713</t>
  </si>
  <si>
    <t>Bourání dlažeb keramických tl.10 mm, nad 1 m2</t>
  </si>
  <si>
    <t>3,53+2,35+2,62+2,28</t>
  </si>
  <si>
    <t>49,59</t>
  </si>
  <si>
    <t>968061125</t>
  </si>
  <si>
    <t>Vyvěšení dřevěných dveřních křídel pl. do 2 m2</t>
  </si>
  <si>
    <t>13</t>
  </si>
  <si>
    <t>12</t>
  </si>
  <si>
    <t>968061126</t>
  </si>
  <si>
    <t>Vyvěšení dřevěných dveřních křídel pl. nad 2 m2</t>
  </si>
  <si>
    <t>968071125</t>
  </si>
  <si>
    <t>Vyvěšení, zavěšení kovových křídel dveří pl. 2 m2</t>
  </si>
  <si>
    <t>1+2+1+1</t>
  </si>
  <si>
    <t>968071126</t>
  </si>
  <si>
    <t>Vyvěšení, zavěšení kovových křídel dveří nad 2 m2</t>
  </si>
  <si>
    <t xml:space="preserve">mříž : </t>
  </si>
  <si>
    <t>1,4*2,73</t>
  </si>
  <si>
    <t>968072455</t>
  </si>
  <si>
    <t>Vybourání kovových dveřních zárubní pl. do 2 m2</t>
  </si>
  <si>
    <t>0,6*2*4</t>
  </si>
  <si>
    <t>0,6*2*2</t>
  </si>
  <si>
    <t xml:space="preserve">mříže : </t>
  </si>
  <si>
    <t>0,9*1,85</t>
  </si>
  <si>
    <t>968072456</t>
  </si>
  <si>
    <t>Vybourání kovových dveřních zárubní pl. nad 2 m2</t>
  </si>
  <si>
    <t>1,25*2+0,9*2,3+1,35*2+1,25*2*3</t>
  </si>
  <si>
    <t>0,9*2,4</t>
  </si>
  <si>
    <t>1,25*2*2</t>
  </si>
  <si>
    <t>1,22*1,89</t>
  </si>
  <si>
    <t>1*2,1</t>
  </si>
  <si>
    <t>1*2,29</t>
  </si>
  <si>
    <t>POZN.OBKL.</t>
  </si>
  <si>
    <t>Odstranění dřev.obkladu stěn vč.likvidace</t>
  </si>
  <si>
    <t>(5,15+2,9+2,8+0,3+1,5+0,2+2,3+0,95)*3,48</t>
  </si>
  <si>
    <t>(2,2*3+5,6+3,95+3,2+0,2+5,8)*3,46</t>
  </si>
  <si>
    <t>(2+2,55)*3,37</t>
  </si>
  <si>
    <t>(1,9+2,85)*2,5</t>
  </si>
  <si>
    <t>(2,5+5,5)*3,46</t>
  </si>
  <si>
    <t xml:space="preserve">obklad radiátorů : </t>
  </si>
  <si>
    <t>(4,75+2,58+8,5)*1,02</t>
  </si>
  <si>
    <t>VITRINA 1</t>
  </si>
  <si>
    <t>Odstranění vitríny č.1 1450/1450/2100 vč.likvidace</t>
  </si>
  <si>
    <t>VITRINA 10</t>
  </si>
  <si>
    <t>Odstranění vitríny č.10 1100/1100/1100vč.likvidace</t>
  </si>
  <si>
    <t>VITRINA 2</t>
  </si>
  <si>
    <t>Odstranění vitríny č.2 1000/1000/2400 vč.likvidace</t>
  </si>
  <si>
    <t>VITRINA 3</t>
  </si>
  <si>
    <t>Odstranění vitríny č.3 1100/2500 vč.likvidace</t>
  </si>
  <si>
    <t>VITRINA 4</t>
  </si>
  <si>
    <t>Odstranění vitríny č.4 1100/2500 vč.likvidace</t>
  </si>
  <si>
    <t>VITRINA 5</t>
  </si>
  <si>
    <t>Odstranění vitríny č.5 vč.SDK příčky oblouk. vč.li</t>
  </si>
  <si>
    <t>VITRINA 6</t>
  </si>
  <si>
    <t>Odstranění vitríny č.6  vč.likvidace vč.oblouk-SDK</t>
  </si>
  <si>
    <t>VITRINA 7</t>
  </si>
  <si>
    <t>Odstranění vitríny č.7 1000/1000/800 vč.likvidace</t>
  </si>
  <si>
    <t>VITRINA 8</t>
  </si>
  <si>
    <t>Odstranění vitríny č.8 1000/1000/2500 vč.likvidace</t>
  </si>
  <si>
    <t>VITRINA 9</t>
  </si>
  <si>
    <t>Odstranění vitríny č.9 2500/500/2500 vč.likvidace</t>
  </si>
  <si>
    <t>POZN.VP</t>
  </si>
  <si>
    <t>Odstranění výstav.panelu tl.80mm vč.likvidace</t>
  </si>
  <si>
    <t>POZN.VP1</t>
  </si>
  <si>
    <t>Odstranění výstav.panelu tl.50mm vč.likvidace</t>
  </si>
  <si>
    <t>(5,3+1,812+2,1)*2,5</t>
  </si>
  <si>
    <t>R1VITRI</t>
  </si>
  <si>
    <t>Odstranění roh.vitríny v=2400 vč.likvidace</t>
  </si>
  <si>
    <t>S1VITRI</t>
  </si>
  <si>
    <t>Odstranění vitrínové stěny vč.likvidace 7750+10150</t>
  </si>
  <si>
    <t>sb</t>
  </si>
  <si>
    <t>965024131</t>
  </si>
  <si>
    <t>Bourání kamenných podlah z desek plochy nad 1 m2</t>
  </si>
  <si>
    <t xml:space="preserve">mezipodesty a podesty : </t>
  </si>
  <si>
    <t>3,3*1,3+1,35*0,5</t>
  </si>
  <si>
    <t>3,5*2+1,55*1,4+0,7*1,1</t>
  </si>
  <si>
    <t>971033541</t>
  </si>
  <si>
    <t>Vybourání otv. zeď cihel. pl.1 m2, tl.30 cm, MVC</t>
  </si>
  <si>
    <t>971033561</t>
  </si>
  <si>
    <t>Vybourání otv. zeď cihel. pl.1 m2, tl.60 cm, MVC</t>
  </si>
  <si>
    <t>0,47*2*0,5</t>
  </si>
  <si>
    <t>971033581</t>
  </si>
  <si>
    <t>Vybourání otv. zeď cihel. pl.1 m2, tl.90 cm, MVC</t>
  </si>
  <si>
    <t>0,17*2,5*0,7</t>
  </si>
  <si>
    <t>971033641</t>
  </si>
  <si>
    <t>Vybourání otv. zeď cihel. pl.4 m2, tl.30 cm, MVC</t>
  </si>
  <si>
    <t>0,7*2*0,3</t>
  </si>
  <si>
    <t>973031151</t>
  </si>
  <si>
    <t>Vysekání výklenků zeď cihel. MVC, pl. nad 0,25 m2</t>
  </si>
  <si>
    <t xml:space="preserve">2.02 : </t>
  </si>
  <si>
    <t>0,95*1,15*0,2</t>
  </si>
  <si>
    <t>973031334</t>
  </si>
  <si>
    <t>Vysekání kapes zeď cih, MVC pl. 0,16 m2, hl. 15 cm</t>
  </si>
  <si>
    <t>974031664</t>
  </si>
  <si>
    <t>Vysekání rýh zeď cihelná vtah. nosníků 15 x 15 cm</t>
  </si>
  <si>
    <t>1,5*3+1,1+2,25*3+1,67*2+1,65+1,5</t>
  </si>
  <si>
    <t>978011141</t>
  </si>
  <si>
    <t>Otlučení omítek vnitřních vápenných stropů do 30 %</t>
  </si>
  <si>
    <t>978013141</t>
  </si>
  <si>
    <t>Otlučení omítek vnitřních stěn v rozsahu do 30 %</t>
  </si>
  <si>
    <t>978057321</t>
  </si>
  <si>
    <t>Odsekání obkladů z umělého kamene stupnic</t>
  </si>
  <si>
    <t>1,35*18+1,5+1,65+0,3</t>
  </si>
  <si>
    <t>1,4*14</t>
  </si>
  <si>
    <t>978057331</t>
  </si>
  <si>
    <t>Odsekání obkladů z umělého kamene podstupnic</t>
  </si>
  <si>
    <t>978059521</t>
  </si>
  <si>
    <t>Odsekání vnitřních obkladů stěn do 2 m2</t>
  </si>
  <si>
    <t xml:space="preserve">kamenné obklady : </t>
  </si>
  <si>
    <t>(1,719+2,2+2,7)*3,2</t>
  </si>
  <si>
    <t>-1,35*2</t>
  </si>
  <si>
    <t>999281111</t>
  </si>
  <si>
    <t>Přesun hmot pro opravy a údržbu do výšky 25 m</t>
  </si>
  <si>
    <t>979081111</t>
  </si>
  <si>
    <t>Odvoz suti a vybour. hmot na skládku do 1 km</t>
  </si>
  <si>
    <t>Přesun suti</t>
  </si>
  <si>
    <t>POL8_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</si>
  <si>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</si>
  <si>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</si>
  <si>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</si>
  <si>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</si>
  <si>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</si>
  <si>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</si>
  <si>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979087212</t>
  </si>
  <si>
    <t>Nakládání suti na dopravní prostředky - komunikace</t>
  </si>
  <si>
    <t>979990001</t>
  </si>
  <si>
    <t>Poplatek za skládku stavební suti</t>
  </si>
  <si>
    <t>RTS 20/ I</t>
  </si>
  <si>
    <t>22000001VL</t>
  </si>
  <si>
    <t>D+M bezdrátového ovladače signalizačního systému O</t>
  </si>
  <si>
    <t>POL1_9</t>
  </si>
  <si>
    <t>VZT1</t>
  </si>
  <si>
    <t>Odvětr.WC OSPO+ženy VZT tr.d=100mm, diag.potr.vent lamelami</t>
  </si>
  <si>
    <t>VZT2</t>
  </si>
  <si>
    <t>Odvětr.WC muži VZT tr.d=100mm, diag.potr.vent 100m</t>
  </si>
  <si>
    <t>44000001VL</t>
  </si>
  <si>
    <t>PHP práškový 21A D+M</t>
  </si>
  <si>
    <t>44000002VL</t>
  </si>
  <si>
    <t>D+M požárních a bezpečnostních tabulek</t>
  </si>
  <si>
    <t>SUM</t>
  </si>
  <si>
    <t>Poznámky uchazeče k zadání</t>
  </si>
  <si>
    <t>POPUZIV</t>
  </si>
  <si>
    <t>END</t>
  </si>
  <si>
    <t>K500</t>
  </si>
  <si>
    <t>Kubusová prachotěs.vitrína  K500 500/1000/2150mm A</t>
  </si>
  <si>
    <t>K1000</t>
  </si>
  <si>
    <t>Kubusová prachotěs.vitrína  K1000 1000/1000/2150mm zb.sokl</t>
  </si>
  <si>
    <t>VIT-P</t>
  </si>
  <si>
    <t>Pultová prachotěsná vitrína  typ P,1000/500/1000mm</t>
  </si>
  <si>
    <t>ORS</t>
  </si>
  <si>
    <t>Ocelová regálová skříň 2106/600mm, výška 2000mm D+</t>
  </si>
  <si>
    <t>R-A</t>
  </si>
  <si>
    <t>Regál A délka 1900mm D+M</t>
  </si>
  <si>
    <t>R-B</t>
  </si>
  <si>
    <t>Regál B délka 9150mm D+M</t>
  </si>
  <si>
    <t>R-C</t>
  </si>
  <si>
    <t>Regál C délka 3700mm D+M</t>
  </si>
  <si>
    <t>R-D</t>
  </si>
  <si>
    <t>Regál D délka 2800mm D+M</t>
  </si>
  <si>
    <t>R-E</t>
  </si>
  <si>
    <t>Regál E délka 9150mm D+M</t>
  </si>
  <si>
    <t>R-F</t>
  </si>
  <si>
    <t>Regál F délka 7350mm D+M</t>
  </si>
  <si>
    <t>R-G</t>
  </si>
  <si>
    <t>Regál G délka 2800mm D+M</t>
  </si>
  <si>
    <t>R-H</t>
  </si>
  <si>
    <t>Regál H délka 2800mm D+M</t>
  </si>
  <si>
    <t>R-I</t>
  </si>
  <si>
    <t>Regál I délka 1900mm D+M</t>
  </si>
  <si>
    <t>R-J</t>
  </si>
  <si>
    <t>Regál J délka 10050mm D+M</t>
  </si>
  <si>
    <t>R-K</t>
  </si>
  <si>
    <t>Regál K délka 7350mm D+M</t>
  </si>
  <si>
    <t>R-L</t>
  </si>
  <si>
    <t>Regál L délka 1000mm D+M</t>
  </si>
  <si>
    <t>S1</t>
  </si>
  <si>
    <t>Stůl 1700/700mm výška 840mm D+M</t>
  </si>
  <si>
    <t>ŽK1</t>
  </si>
  <si>
    <t>Židle kancelářská</t>
  </si>
  <si>
    <t>139601102</t>
  </si>
  <si>
    <t>Ruční výkop jam, rýh a šachet v hornině tř. 3</t>
  </si>
  <si>
    <t>175101101</t>
  </si>
  <si>
    <t>Obsyp potrubí bez prohození sypaniny</t>
  </si>
  <si>
    <t>583312004</t>
  </si>
  <si>
    <t>Kamenivo těžené frakce  0/4  B Jihomor. kraj</t>
  </si>
  <si>
    <t>273311114</t>
  </si>
  <si>
    <t>Beton základ. desek prostý z cem. portlad. B 12,5 podbetonování patních kolen 0,015 m3</t>
  </si>
  <si>
    <t>411387531</t>
  </si>
  <si>
    <t>Zabetonování otvorů 0,25 m2 ve stropech a klenbách</t>
  </si>
  <si>
    <t>451572111</t>
  </si>
  <si>
    <t>Lože pod potrubí z kameniva těženého 0 - 4 mm</t>
  </si>
  <si>
    <t>612403399</t>
  </si>
  <si>
    <t>Hrubá výplň rýh ve stěnách maltou</t>
  </si>
  <si>
    <t>612423521</t>
  </si>
  <si>
    <t>Omítka rýh stěn MV o šířce do 15 cm, hladká</t>
  </si>
  <si>
    <t>941955001</t>
  </si>
  <si>
    <t>Lešení lehké pomocné, výška podlahy do 1,2 m</t>
  </si>
  <si>
    <t>972054241</t>
  </si>
  <si>
    <t>Vybourání otv. stropy ŽB pl. 0,09 m2, tl. 15 cm</t>
  </si>
  <si>
    <t>974031132</t>
  </si>
  <si>
    <t>Vysekání rýh ve zdi cihelné 5 x 7 cm</t>
  </si>
  <si>
    <t>974031142</t>
  </si>
  <si>
    <t>Vysekání rýh ve zdi cihelné 7 x 7 cm</t>
  </si>
  <si>
    <t>974031143</t>
  </si>
  <si>
    <t>Vysekání rýh ve zdi cihelné 7 x 10 cm</t>
  </si>
  <si>
    <t>974031153</t>
  </si>
  <si>
    <t>Vysekání rýh ve zdi cihelné 10 x 10 cm</t>
  </si>
  <si>
    <t>721110806</t>
  </si>
  <si>
    <t>Demontáž potrubí z kameninových trub DN 200</t>
  </si>
  <si>
    <t>721110916</t>
  </si>
  <si>
    <t>Oprava - propojení dosavadního potrubí DN 125</t>
  </si>
  <si>
    <t>721171803</t>
  </si>
  <si>
    <t>Demontáž potrubí z PVC do D 75 mm</t>
  </si>
  <si>
    <t>721171808</t>
  </si>
  <si>
    <t>Demontáž potrubí z PVC do D 114 mm</t>
  </si>
  <si>
    <t>725989101</t>
  </si>
  <si>
    <t>Montáž dvířek kovových i z PH</t>
  </si>
  <si>
    <t>721176102</t>
  </si>
  <si>
    <t>Potrubí HT připojovací D 40 x 1,8 mm</t>
  </si>
  <si>
    <t>721176103</t>
  </si>
  <si>
    <t>Potrubí HT připojovací D 50 x 1,8 mm</t>
  </si>
  <si>
    <t>721176105</t>
  </si>
  <si>
    <t>Potrubí HT připojovací D 110 x 2,7 mm</t>
  </si>
  <si>
    <t>721176114</t>
  </si>
  <si>
    <t>Potrubí HT odpadní svislé D 75 x 1,9 mm</t>
  </si>
  <si>
    <t>721176222</t>
  </si>
  <si>
    <t>Potrubí KG svodné (ležaté) v zemi D 110 x 3,2 mm</t>
  </si>
  <si>
    <t>721176223</t>
  </si>
  <si>
    <t>Potrubí KG svodné (ležaté) v zemi D 125 x 3,2 mm</t>
  </si>
  <si>
    <t>721194104</t>
  </si>
  <si>
    <t>Vyvedení odpadních výpustek D 40 x 1,8</t>
  </si>
  <si>
    <t>721194109</t>
  </si>
  <si>
    <t>Vyvedení odpadních výpustek D 110 x 2,3</t>
  </si>
  <si>
    <t>721290111</t>
  </si>
  <si>
    <t>Zkouška těsnosti kanalizace vodou DN 125</t>
  </si>
  <si>
    <t>721290123</t>
  </si>
  <si>
    <t>Zkouška těsnosti kanalizace vzduchem DN 300</t>
  </si>
  <si>
    <t>Osazení revizních dvířek do SDK příček, do 0,25 m2</t>
  </si>
  <si>
    <t>28349012</t>
  </si>
  <si>
    <t>Dvířka revizní plná SI 2030 rozměr 200x300 mm</t>
  </si>
  <si>
    <t>998721201</t>
  </si>
  <si>
    <t>Přesun hmot pro vnitřní kanalizaci, výšky do 6 m</t>
  </si>
  <si>
    <t>722130233</t>
  </si>
  <si>
    <t>Potrubí z trub.závit.pozink.svařovan. 11343,DN 25</t>
  </si>
  <si>
    <t>722130801</t>
  </si>
  <si>
    <t>Demontáž potrubí ocelových závitových DN 25</t>
  </si>
  <si>
    <t>722131914</t>
  </si>
  <si>
    <t>Oprava-potrubí závitové,vsazení odbočky DN 32</t>
  </si>
  <si>
    <t>722172331</t>
  </si>
  <si>
    <t>Potrubí z PP-R 80 PN 20, D 20 mm</t>
  </si>
  <si>
    <t>722172332</t>
  </si>
  <si>
    <t>Potrubí z PP-R 80 PN 20, D 25 mm</t>
  </si>
  <si>
    <t>722181211</t>
  </si>
  <si>
    <t>Izolace návleková PRO tl. stěny 6 mm vnitřní průměr 35 mm</t>
  </si>
  <si>
    <t>722181212</t>
  </si>
  <si>
    <t>Izolace návleková PRO tl. stěny 9 mm vnitřní průměr 22 mm</t>
  </si>
  <si>
    <t>Izolace návleková PRO tl. stěny 9 mm vnitřní průměr 25 mm</t>
  </si>
  <si>
    <t>722190401</t>
  </si>
  <si>
    <t>Vyvedení a upevnění výpustek DN 15</t>
  </si>
  <si>
    <t>734233121</t>
  </si>
  <si>
    <t>Kohout kulový,vnitřní-vnitřní z.KK 51 DN 15</t>
  </si>
  <si>
    <t>722235521</t>
  </si>
  <si>
    <t>Filtr,vod.vnitřní-vnitřní z. DN 15</t>
  </si>
  <si>
    <t>722237661</t>
  </si>
  <si>
    <t>Klapka zpětná,2xvnitřní závit  DN 15</t>
  </si>
  <si>
    <t>722254201</t>
  </si>
  <si>
    <t>Hydrantový systém, box s plnými dveřmi průměr 25/20, stálotvará hadice</t>
  </si>
  <si>
    <t>722290226</t>
  </si>
  <si>
    <t>Zkouška tlaku potrubí závitového DN 50</t>
  </si>
  <si>
    <t>722290234</t>
  </si>
  <si>
    <t>Proplach a dezinfekce vodovod.potrubí DN 80</t>
  </si>
  <si>
    <t>722280106</t>
  </si>
  <si>
    <t>Tlaková zkouška vodovodního potrubí DN 32</t>
  </si>
  <si>
    <t>722202422</t>
  </si>
  <si>
    <t>Kohout kul. nerozeb.s výpustí PP-R INSTAPLAST D 20</t>
  </si>
  <si>
    <t>722202423</t>
  </si>
  <si>
    <t>Kohout kul. nerozeb.s výpustí PP-R INSTAPLAST D 25</t>
  </si>
  <si>
    <t>722131934</t>
  </si>
  <si>
    <t>Oprava-propojení dosavadního potrubí závit. DN 32</t>
  </si>
  <si>
    <t>998722202</t>
  </si>
  <si>
    <t>Přesun hmot pro vnitřní vodovod, výšky do 12 m</t>
  </si>
  <si>
    <t>725119305</t>
  </si>
  <si>
    <t>Montáž klozetových mís kombinovaných</t>
  </si>
  <si>
    <t>725119306</t>
  </si>
  <si>
    <t>Montáž klozetu závěsného</t>
  </si>
  <si>
    <t>725119401</t>
  </si>
  <si>
    <t>Montáž předstěnových systémů pro zazdění</t>
  </si>
  <si>
    <t>725122817</t>
  </si>
  <si>
    <t>Demontáž pisoárů bez nádrže + 1 záchodkem</t>
  </si>
  <si>
    <t>725122232</t>
  </si>
  <si>
    <t>Pisoár s integrovaným zdrojem, aut.splachování, D+M</t>
  </si>
  <si>
    <t>725017321</t>
  </si>
  <si>
    <t>Umývátko na šrouby 45 x 34 cm, bílé</t>
  </si>
  <si>
    <t>725530831</t>
  </si>
  <si>
    <t>Demontáž, zásobník elektrický průtokový</t>
  </si>
  <si>
    <t>725810402</t>
  </si>
  <si>
    <t>Ventil rohový bez přípoj. trubičky G 1/2 připoj. umyv., dřezů a splach. nádržek</t>
  </si>
  <si>
    <t>725820801</t>
  </si>
  <si>
    <t>Demontáž baterie nástěnné do G 3/4</t>
  </si>
  <si>
    <t>725823121</t>
  </si>
  <si>
    <t>Baterie umyvadlová stoján. ruční, vč. otvír.odpadu standardní</t>
  </si>
  <si>
    <t>Baterie umyvadlová stoján. ruční, vč. otvír.odpadu, s prodlouženou pákou</t>
  </si>
  <si>
    <t>725860107</t>
  </si>
  <si>
    <t>Uzávěrka zápachová umyvadlová T 1015,D 40</t>
  </si>
  <si>
    <t>64233512</t>
  </si>
  <si>
    <t>Klozet kombi hlub. splach., vodor. odpad bílý, boční napouštění</t>
  </si>
  <si>
    <t>28696752</t>
  </si>
  <si>
    <t>Tlačítko ovládací plastové bílá/chrom/bílá</t>
  </si>
  <si>
    <t>55110051</t>
  </si>
  <si>
    <t>Hadice FLEXI k baterii (8x12) l 50 cm</t>
  </si>
  <si>
    <t>725860253</t>
  </si>
  <si>
    <t>Sifon umyvadlový hranatý chromovaný</t>
  </si>
  <si>
    <t>725539102</t>
  </si>
  <si>
    <t>Montáž elektr.ohřívačů, ostatní typy do 80 l</t>
  </si>
  <si>
    <t>286967561</t>
  </si>
  <si>
    <t>Modul-WC Kombifix ovládání zepředu UP320, h=108 cm pro obezdění</t>
  </si>
  <si>
    <t>54132294</t>
  </si>
  <si>
    <t>Ohřívač vody el. zásobníkový tlakový TO 15 IN</t>
  </si>
  <si>
    <t>55167399.A</t>
  </si>
  <si>
    <t>Sedátko klozetové z PH bílé</t>
  </si>
  <si>
    <t>551674021</t>
  </si>
  <si>
    <t>Sedátko klozetové duroplastové bez poklopu pro WCI</t>
  </si>
  <si>
    <t>642400531</t>
  </si>
  <si>
    <t xml:space="preserve">Mísa klozetová závěsná hluboké splachování bílá </t>
  </si>
  <si>
    <t>998725101</t>
  </si>
  <si>
    <t>Přesun hmot pro zařizovací předměty, výšky do 6 m</t>
  </si>
  <si>
    <t>612401291</t>
  </si>
  <si>
    <t>Omítka malých ploch vnitřních stěn do 0,25 m2</t>
  </si>
  <si>
    <t>972044251</t>
  </si>
  <si>
    <t>Vybourání otv. strop duté tvár. 0,09 m2, nad 10 cm</t>
  </si>
  <si>
    <t xml:space="preserve">904      </t>
  </si>
  <si>
    <t>Hzs-zkousky v ramci montaz.praci Topná zkouška</t>
  </si>
  <si>
    <t>h</t>
  </si>
  <si>
    <t>Prav.M</t>
  </si>
  <si>
    <t>HZS</t>
  </si>
  <si>
    <t>POL10_</t>
  </si>
  <si>
    <t>732111314</t>
  </si>
  <si>
    <t>Trubková hrdla rozděl. a sběr. bez přírub, DN 25</t>
  </si>
  <si>
    <t>732429111</t>
  </si>
  <si>
    <t>Montáž čerpadel oběhových spirálních, DN 25</t>
  </si>
  <si>
    <t>42640301</t>
  </si>
  <si>
    <t>Čerpadlo elektronické závit. 25-60,  230V 0,7 m3/h, 4,0 m.v.</t>
  </si>
  <si>
    <t>998732201</t>
  </si>
  <si>
    <t>Přesun hmot pro strojovny, výšky do 6 m</t>
  </si>
  <si>
    <t xml:space="preserve">900      </t>
  </si>
  <si>
    <t>HZS Práce v tarifní třídě 6</t>
  </si>
  <si>
    <t>722182001</t>
  </si>
  <si>
    <t>Montáž izolačních skruží na potrubí přímé DN 25</t>
  </si>
  <si>
    <t>733113113</t>
  </si>
  <si>
    <t>Příplatek za zhotovení přípojky DN 15</t>
  </si>
  <si>
    <t>733113114</t>
  </si>
  <si>
    <t>Příplatek za zhotovení přípojky DN 20</t>
  </si>
  <si>
    <t>733191925</t>
  </si>
  <si>
    <t>Navaření odbočky na rozdělovač a sběrač DN odbočky 25</t>
  </si>
  <si>
    <t>733193810</t>
  </si>
  <si>
    <t>Rozřezání konzol z úhel.L 50x50x5 mm</t>
  </si>
  <si>
    <t>733163103</t>
  </si>
  <si>
    <t>Potrubí z měděných trubek vytápění D 18 x 1,0 mm</t>
  </si>
  <si>
    <t>733163104</t>
  </si>
  <si>
    <t>Potrubí z měděných trubek vytápění D 22 x 1,0 mm</t>
  </si>
  <si>
    <t>733163105</t>
  </si>
  <si>
    <t>Potrubí z měděných trubek vytápění D 28 x 1,5 mm</t>
  </si>
  <si>
    <t>733163106</t>
  </si>
  <si>
    <t>Potrubí z měděných trubek vytápění D 35 x 1,5 mm</t>
  </si>
  <si>
    <t>733190306</t>
  </si>
  <si>
    <t>Tlaková zkouška Cu potrubí do D 35</t>
  </si>
  <si>
    <t>733160801</t>
  </si>
  <si>
    <t>Demontáž potrubí z měděných trubek D 28 mm</t>
  </si>
  <si>
    <t>114-3</t>
  </si>
  <si>
    <t>733160804</t>
  </si>
  <si>
    <t>Demontáž potrubí z měděných trubek D 54 mm</t>
  </si>
  <si>
    <t>283771484</t>
  </si>
  <si>
    <t>Trubice izolační  22x20 mm s povrch úpravou hliníkovou folií</t>
  </si>
  <si>
    <t>283771533</t>
  </si>
  <si>
    <t>Trubice izolační 28x20 mm s povrch. úpravou hliníkovou fólií</t>
  </si>
  <si>
    <t>998733203</t>
  </si>
  <si>
    <t>Přesun hmot pro rozvody potrubí, výšky do 24 m</t>
  </si>
  <si>
    <t>HZS Práce v tarifní třídě 7</t>
  </si>
  <si>
    <t>734200822</t>
  </si>
  <si>
    <t>Demontáž armatur se 2závity do G 1</t>
  </si>
  <si>
    <t>734209102</t>
  </si>
  <si>
    <t>Montáž armatur závitových,s 1závitem, G 3/8 včetně ventilu odvzdušňovacího automatického</t>
  </si>
  <si>
    <t>734209103</t>
  </si>
  <si>
    <t>Montáž armatur závitových,s 1závitem, G 1/2</t>
  </si>
  <si>
    <t>734209114</t>
  </si>
  <si>
    <t>Montáž armatur závitových,se 2závity, G 3/4</t>
  </si>
  <si>
    <t>734209115</t>
  </si>
  <si>
    <t>Montáž armatur závitových,se 2závity, G 1</t>
  </si>
  <si>
    <t>734221602</t>
  </si>
  <si>
    <t>Ventily termostat.bez hlavice RDV 80 přímé, G 1/2 V-exakt</t>
  </si>
  <si>
    <t>RTS 12/ II</t>
  </si>
  <si>
    <t>734261213</t>
  </si>
  <si>
    <t>Šroubení  V 4300 přímé, G 1/2</t>
  </si>
  <si>
    <t>734413122</t>
  </si>
  <si>
    <t>Teploměr TP 120 A, D 63 / dl.jímky 50 mm</t>
  </si>
  <si>
    <t>734224812</t>
  </si>
  <si>
    <t>Ventil vyvažovací,přímý,měř.vent. DN 20</t>
  </si>
  <si>
    <t>551100151</t>
  </si>
  <si>
    <t>Kohout kulový voda s filtrem 3/4"</t>
  </si>
  <si>
    <t>551100152</t>
  </si>
  <si>
    <t>Kohout kulový voda, s filtrem  1"</t>
  </si>
  <si>
    <t>551100161</t>
  </si>
  <si>
    <t>Kohout kulový vypouštěcí  1/2"</t>
  </si>
  <si>
    <t>55113525.A</t>
  </si>
  <si>
    <t>Kohout kulový  PN 42, 3/4" páčka</t>
  </si>
  <si>
    <t>55113526.A</t>
  </si>
  <si>
    <t>Kohout kulový  PN 35, 1" páčka</t>
  </si>
  <si>
    <t>551135732</t>
  </si>
  <si>
    <t>Klapka zpětná  3/4"</t>
  </si>
  <si>
    <t>551135733</t>
  </si>
  <si>
    <t>Klapka zpětná  1"</t>
  </si>
  <si>
    <t>998734203</t>
  </si>
  <si>
    <t>Přesun hmot pro armatury, výšky do 24 m</t>
  </si>
  <si>
    <t>735121810</t>
  </si>
  <si>
    <t>Demontáž otopných těles ocelových článkových</t>
  </si>
  <si>
    <t>735156645</t>
  </si>
  <si>
    <t>Otopná tělesa panelová Klasik 22  500/ 900</t>
  </si>
  <si>
    <t>735156647</t>
  </si>
  <si>
    <t>Otopná tělesa panelová Klasik 22  500/1200</t>
  </si>
  <si>
    <t>735156649</t>
  </si>
  <si>
    <t>Otopná tělesa panelová Klasik 22  500/1600</t>
  </si>
  <si>
    <t>735156786</t>
  </si>
  <si>
    <t>Otopná tělesa panelová Klasik 33  900/1000 včetně stojánkových konzol</t>
  </si>
  <si>
    <t>735156920</t>
  </si>
  <si>
    <t>Tlakové zkoušky otopných těles deskových 20-22</t>
  </si>
  <si>
    <t>735156930</t>
  </si>
  <si>
    <t>Tlakové zkoušky otopných těles deskových 33</t>
  </si>
  <si>
    <t>735159111</t>
  </si>
  <si>
    <t>Montáž panelových těles do délky 1600 mm</t>
  </si>
  <si>
    <t>735161812</t>
  </si>
  <si>
    <t>Demontáž otopných těles trubk.Al-lamel.2660 mm</t>
  </si>
  <si>
    <t>735191910</t>
  </si>
  <si>
    <t>Napuštění vody do otopného systému - bez kotle voda s ochranným přípravkem</t>
  </si>
  <si>
    <t>735494811</t>
  </si>
  <si>
    <t>Vypuštění vody z otopných těles a potr. voda s čidtícím přípravkem</t>
  </si>
  <si>
    <t>735191903</t>
  </si>
  <si>
    <t>Propláchnutí otopných těles ocel., nebo Al</t>
  </si>
  <si>
    <t>M501X</t>
  </si>
  <si>
    <t>Čistící přípravek otopných soustav</t>
  </si>
  <si>
    <t>litr</t>
  </si>
  <si>
    <t>M501F</t>
  </si>
  <si>
    <t>Ochranný přípravek otopných soustav s dlouhodobým účinkem</t>
  </si>
  <si>
    <t>998735201</t>
  </si>
  <si>
    <t>Přesun hmot pro otopná tělesa, výšky do 6 m</t>
  </si>
  <si>
    <t>783424240</t>
  </si>
  <si>
    <t>Nátěr syntet. potrubí do DN 50 mm  Z+1x +1x email</t>
  </si>
  <si>
    <t>2101</t>
  </si>
  <si>
    <t>demontážní práce</t>
  </si>
  <si>
    <t>hod</t>
  </si>
  <si>
    <t>34800004D</t>
  </si>
  <si>
    <t>Svítidlo nástěnné, ozdobné sklo, LED zdroj 12W, IP</t>
  </si>
  <si>
    <t>34800005E</t>
  </si>
  <si>
    <t>reflektor LED Kanlux TRAKO COB 11, 4000K</t>
  </si>
  <si>
    <t>34800006F</t>
  </si>
  <si>
    <t>reflektor LED Kanlux DORTO COB-20, 4000K</t>
  </si>
  <si>
    <t>34800007G</t>
  </si>
  <si>
    <t>Svítidlo podhledové LED, kruhové 300mm, 230V/24W,m</t>
  </si>
  <si>
    <t>34800008H</t>
  </si>
  <si>
    <t>Svítidlo zářivkové, přisazené, stmívatelné, asymet</t>
  </si>
  <si>
    <t>34800009I</t>
  </si>
  <si>
    <t>Svítidlo podhledové LED, kruhové 200mm, 230V/14W,m</t>
  </si>
  <si>
    <t>34800010L</t>
  </si>
  <si>
    <t>Svítidlo venkovní, nástěnné, LED 1x12W, IP54</t>
  </si>
  <si>
    <t>2110</t>
  </si>
  <si>
    <t>komplexní zkoušky a předání rozvodů uživateli</t>
  </si>
  <si>
    <t>2112212</t>
  </si>
  <si>
    <t>PPV</t>
  </si>
  <si>
    <t>34800002B</t>
  </si>
  <si>
    <t>Svítidlo podhledové vestavné, LED 14W, IP20, vč. t</t>
  </si>
  <si>
    <t>34800003C</t>
  </si>
  <si>
    <t>Svítidlo zářivkové, 2x54W, EP, mřížka Al parabol.,</t>
  </si>
  <si>
    <t>RS1</t>
  </si>
  <si>
    <t>Rozvaděč RS1 (v.č.03)</t>
  </si>
  <si>
    <t>RS-A</t>
  </si>
  <si>
    <t>Rozvaděč RS-A (v.č.04)</t>
  </si>
  <si>
    <t>RS-B</t>
  </si>
  <si>
    <t>Rozvaděč RS-B (v.č.05)</t>
  </si>
  <si>
    <t>RS-C</t>
  </si>
  <si>
    <t>Rozvaděč RS-C (v.č.06)</t>
  </si>
  <si>
    <t>OR</t>
  </si>
  <si>
    <t>Osušovač rukou (dle výběru investora)</t>
  </si>
  <si>
    <t>ZPP</t>
  </si>
  <si>
    <t>Zdroj pro pisoáry</t>
  </si>
  <si>
    <t xml:space="preserve">905      </t>
  </si>
  <si>
    <t>Hzs-revize provoz.souboru a st.obj. Revize</t>
  </si>
  <si>
    <t>Hzs-revize provoz.souboru a st.obj. Uprava stavajiciho rozvadece</t>
  </si>
  <si>
    <t>34800011K</t>
  </si>
  <si>
    <t>svítidlo nouzové akumulátorové, 230V/6W, IP65</t>
  </si>
  <si>
    <t>34800001A</t>
  </si>
  <si>
    <t>Svítidlo zářivkové, 1x36W, EP, PMMA kryt, IP20</t>
  </si>
  <si>
    <t>2102</t>
  </si>
  <si>
    <t>vytýčení kabelových tras</t>
  </si>
  <si>
    <t>2103</t>
  </si>
  <si>
    <t>osazení rozvaděčů</t>
  </si>
  <si>
    <t>2104</t>
  </si>
  <si>
    <t>ukončení a zapojení vodičů v rozvaděčích</t>
  </si>
  <si>
    <t>2105</t>
  </si>
  <si>
    <t>označení  obvodů v rozvaděčích</t>
  </si>
  <si>
    <t>2106</t>
  </si>
  <si>
    <t>zapojení ventilátorů</t>
  </si>
  <si>
    <t>2107</t>
  </si>
  <si>
    <t>2108</t>
  </si>
  <si>
    <t>kompletace vypínačů, zásuvek, ovladačů, krabic</t>
  </si>
  <si>
    <t>2109</t>
  </si>
  <si>
    <t>osazení a zapojení svítidel</t>
  </si>
  <si>
    <t>2111</t>
  </si>
  <si>
    <t>nepředvídané montážní práce</t>
  </si>
  <si>
    <t>HZS zednické přípomoci Práce v tarifní třídě 4</t>
  </si>
  <si>
    <t>34111030</t>
  </si>
  <si>
    <t>Kabel silový s Cu jádrem 750 V CYKY 3 x 1,5 mm2</t>
  </si>
  <si>
    <t>34111036</t>
  </si>
  <si>
    <t>Kabel silový s Cu jádrem 750 V CYKY 3 x 2,5 mm2</t>
  </si>
  <si>
    <t>34111080</t>
  </si>
  <si>
    <t>Kabel silový s Cu jádrem 750 V CYKY 4 x16 mm2</t>
  </si>
  <si>
    <t>34111090</t>
  </si>
  <si>
    <t>Kabel silový s Cu jádrem 750 V CYKY 5 x 1,5 mm2</t>
  </si>
  <si>
    <t>34111098</t>
  </si>
  <si>
    <t>Kabel silový s Cu jádrem 750 V CYKY 5 x 4 mm2</t>
  </si>
  <si>
    <t>34111100</t>
  </si>
  <si>
    <t>Kabel silový s Cu jádrem 750 V CYKY 5 x 6 mm2</t>
  </si>
  <si>
    <t>34111101</t>
  </si>
  <si>
    <t>Kabel silový s Cu jádrem 750 V CYKY 5 x 10 mm2</t>
  </si>
  <si>
    <t>34142156</t>
  </si>
  <si>
    <t>Vodič silový pevné uložení CYA 4,00 mm2</t>
  </si>
  <si>
    <t>34142158</t>
  </si>
  <si>
    <t>Vodič silový pevné uložení CYA 10 mm2</t>
  </si>
  <si>
    <t>34142160</t>
  </si>
  <si>
    <t>Vodič silový pevné uložení CYA 25 mm2</t>
  </si>
  <si>
    <t>34143808</t>
  </si>
  <si>
    <t>Šňůra lehká s Cu jádrem CYSY H05 VV-F 3 x 1,50 mm2</t>
  </si>
  <si>
    <t>34333</t>
  </si>
  <si>
    <t>kříž. přepínač, 250V/10A, řaz.7, IP20</t>
  </si>
  <si>
    <t>3450001</t>
  </si>
  <si>
    <t>krabice OBO, IP54</t>
  </si>
  <si>
    <t>345009</t>
  </si>
  <si>
    <t>Lišta proudová Tear Kanlux</t>
  </si>
  <si>
    <t>34522</t>
  </si>
  <si>
    <t>stř. přepínač, 250V/10A, řaz.6, IP20</t>
  </si>
  <si>
    <t>345238</t>
  </si>
  <si>
    <t>zásuvková skříň 400V/32A/16A, 230V/16A, IP54</t>
  </si>
  <si>
    <t>34531505</t>
  </si>
  <si>
    <t>Čidlo pohybu nástěnné Kanlux ALER JQ-30-W bílé</t>
  </si>
  <si>
    <t>34532</t>
  </si>
  <si>
    <t>Spínač 1.pól., 250V/10A, řaz.1, IP20</t>
  </si>
  <si>
    <t>34536</t>
  </si>
  <si>
    <t>zásuvka domovní, 250V/16A, IP20</t>
  </si>
  <si>
    <t>345361</t>
  </si>
  <si>
    <t>tlačítko instalační, 250V/10A, řaz. 1/0, IP20</t>
  </si>
  <si>
    <t>345363</t>
  </si>
  <si>
    <t>tlačítko instalační, 250V/10A, řaz. 1/0So, IP20</t>
  </si>
  <si>
    <t>34538</t>
  </si>
  <si>
    <t>vypínač 1.pól., 250V/10A, řaz.1, IP44</t>
  </si>
  <si>
    <t>34561402</t>
  </si>
  <si>
    <t>Svorka WAGO</t>
  </si>
  <si>
    <t>34571511</t>
  </si>
  <si>
    <t>Krabice přístrojová kruhová KP 68/2 d 74x30 mm</t>
  </si>
  <si>
    <t>34571518</t>
  </si>
  <si>
    <t>Krabice univerzální z PH  KU 68- 1901</t>
  </si>
  <si>
    <t>34571523</t>
  </si>
  <si>
    <t>Krabice přístrojová odbočná kruhová z PH KO 97/5</t>
  </si>
  <si>
    <t>345715546</t>
  </si>
  <si>
    <t>Víčko zaslepovací  ZV 97 pro řadu krabic KO, KR</t>
  </si>
  <si>
    <t>345715553</t>
  </si>
  <si>
    <t>Víčko krabice z PVC  V 68 S</t>
  </si>
  <si>
    <t>345715820</t>
  </si>
  <si>
    <t>Krabice lištová s víčkem LK 80/2</t>
  </si>
  <si>
    <t>354404070000</t>
  </si>
  <si>
    <t>Svorka na potrubí</t>
  </si>
  <si>
    <t>35443118</t>
  </si>
  <si>
    <t>Pásek měděný   páska Cu</t>
  </si>
  <si>
    <t>58541231</t>
  </si>
  <si>
    <t>Sádra stavební šedá G - 2 - BII    bal.   1 kg</t>
  </si>
  <si>
    <t>PM</t>
  </si>
  <si>
    <t>podružný materiál</t>
  </si>
  <si>
    <t>p</t>
  </si>
  <si>
    <t>1.1</t>
  </si>
  <si>
    <t>Klimatizační zařízení viz. popis v technické zpráv Hladina akustického tlaku při chodu kondenzátoru 3</t>
  </si>
  <si>
    <t>1.11</t>
  </si>
  <si>
    <t>Propojení vnější a vnitřní jednotky klimatizačního</t>
  </si>
  <si>
    <t>1.12</t>
  </si>
  <si>
    <t>Chladivo R 410A</t>
  </si>
  <si>
    <t>1.13</t>
  </si>
  <si>
    <t>Odvod kondenzátu  plast potrubí DN 50 odolné do te</t>
  </si>
  <si>
    <t>1.14</t>
  </si>
  <si>
    <t>Zprovoznění klimatizačního zařízení</t>
  </si>
  <si>
    <t>sada</t>
  </si>
  <si>
    <t>1.15</t>
  </si>
  <si>
    <t>Montážní materiál</t>
  </si>
  <si>
    <t>2.1</t>
  </si>
  <si>
    <t>Ventilátor radiální do kruh potrubí CK 125 C 200 m</t>
  </si>
  <si>
    <t>2.10</t>
  </si>
  <si>
    <t>VZt potrubí pro přívod vzduchu spiro do průměru 16</t>
  </si>
  <si>
    <t>bm</t>
  </si>
  <si>
    <t>2.1a</t>
  </si>
  <si>
    <t>Tlumič hluku MAA 160-1500</t>
  </si>
  <si>
    <t>2.2</t>
  </si>
  <si>
    <t>Regulátor průtoku Trox RN 125</t>
  </si>
  <si>
    <t>2.20</t>
  </si>
  <si>
    <t>Tepelná izolace potrubí pro přívod vzduchu</t>
  </si>
  <si>
    <t>2.21</t>
  </si>
  <si>
    <t>Šikmý nasávací /výfukový/ kus d = 160 mm dodá stavba</t>
  </si>
  <si>
    <t>ks</t>
  </si>
  <si>
    <t>2.22</t>
  </si>
  <si>
    <t>Střešní  průchod šikmý pro d = 160 mm dodá stavba</t>
  </si>
  <si>
    <t>2.3</t>
  </si>
  <si>
    <t>Přetlaková klapka potrubí d = 160 Al, nebo plast</t>
  </si>
  <si>
    <t>D</t>
  </si>
  <si>
    <t>Doprava</t>
  </si>
  <si>
    <t>KČ</t>
  </si>
  <si>
    <t>Kompletační činnost</t>
  </si>
  <si>
    <t>KZ</t>
  </si>
  <si>
    <t>Kompletační zkoušky</t>
  </si>
  <si>
    <t>P</t>
  </si>
  <si>
    <t>Přesun</t>
  </si>
  <si>
    <t>210010031</t>
  </si>
  <si>
    <t>Montáž trubek pancéřových kovových ohebných D 13,5</t>
  </si>
  <si>
    <t>345711060</t>
  </si>
  <si>
    <t>trubka elektroinstalační pancéřová pevná z PH L3m</t>
  </si>
  <si>
    <t>210010301</t>
  </si>
  <si>
    <t>Montáž krabic přístrojových zapuštěných plastových</t>
  </si>
  <si>
    <t>345715110</t>
  </si>
  <si>
    <t>krabice přístrojová instalační KP 68/2</t>
  </si>
  <si>
    <t>210010321</t>
  </si>
  <si>
    <t>Montáž rozvodek zapuštěných plastových kruhových K</t>
  </si>
  <si>
    <t>345715210</t>
  </si>
  <si>
    <t>krabice univerzální z PH KU 68/2-1903</t>
  </si>
  <si>
    <t>210010351</t>
  </si>
  <si>
    <t>Montáž rozvodek nástěnných plastových čtyřhranných</t>
  </si>
  <si>
    <t>345640150</t>
  </si>
  <si>
    <t>rozvodka 6455-12 4 mm2 380 V</t>
  </si>
  <si>
    <t>210020651</t>
  </si>
  <si>
    <t>Montáž se zhotovením konstrukce pro upevnění příst</t>
  </si>
  <si>
    <t>154110800</t>
  </si>
  <si>
    <t>profil ocel L rovnoramenný 11343.0 4900820 20x20x2</t>
  </si>
  <si>
    <t>210020652</t>
  </si>
  <si>
    <t>154110850</t>
  </si>
  <si>
    <t>profil ocel L rovnoramenný 11343.0 4900830 20x20x3</t>
  </si>
  <si>
    <t>210100001</t>
  </si>
  <si>
    <t>Ukončení vodičů v rozváděči nebo na přístroji včet</t>
  </si>
  <si>
    <t>210100002</t>
  </si>
  <si>
    <t>210100003</t>
  </si>
  <si>
    <t>210100348</t>
  </si>
  <si>
    <t>Ukončení kabelů a vodičů koncovkou ucpávkovou do 4</t>
  </si>
  <si>
    <t>210100350</t>
  </si>
  <si>
    <t>210100351</t>
  </si>
  <si>
    <t>210110021</t>
  </si>
  <si>
    <t>Montáž vypínačů nástěnných 1-jednopólových prostře</t>
  </si>
  <si>
    <t>345355430</t>
  </si>
  <si>
    <t>spínač jednopólový 10A 3553-01629 do vlhka z plast</t>
  </si>
  <si>
    <t>210110023</t>
  </si>
  <si>
    <t>Montáž přepínačů nástěnných 5-sériových  - demontá</t>
  </si>
  <si>
    <t>210110036</t>
  </si>
  <si>
    <t>Montáž přepínač (polo)zapuštěný bezšroubové připoj</t>
  </si>
  <si>
    <t>358111320</t>
  </si>
  <si>
    <t>Vypínač sériový č.5</t>
  </si>
  <si>
    <t>210110071</t>
  </si>
  <si>
    <t>Montáž spínačů soumrakových/pohybových šroubové př</t>
  </si>
  <si>
    <t>358110750</t>
  </si>
  <si>
    <t>Pohybový spínač se soumrakem 10A/250V - obyč. pros</t>
  </si>
  <si>
    <t>210111041</t>
  </si>
  <si>
    <t>Montáž zásuvka (polo)zapuštěná bezšroubové připoje</t>
  </si>
  <si>
    <t>345513650</t>
  </si>
  <si>
    <t>zásuvka polozapuštěná 10/16A 5514-2235 čtvercové v</t>
  </si>
  <si>
    <t>210120102</t>
  </si>
  <si>
    <t>Montáž pojistkových patron nožových</t>
  </si>
  <si>
    <t>358252340</t>
  </si>
  <si>
    <t>pojistka nízkoztrátová PHN00 63A provedení normáln</t>
  </si>
  <si>
    <t>210120465</t>
  </si>
  <si>
    <t>Montáž jističů třípólových nn do 63 A bez krytu</t>
  </si>
  <si>
    <t>358116870</t>
  </si>
  <si>
    <t>Jistič 3-LSN-50A</t>
  </si>
  <si>
    <t>210190001</t>
  </si>
  <si>
    <t>Montáž rozvodnic běžných oceloplechových nebo plas</t>
  </si>
  <si>
    <t>357116460</t>
  </si>
  <si>
    <t>rozvaděč plastový RS3</t>
  </si>
  <si>
    <t>210192721</t>
  </si>
  <si>
    <t>Zhotovení a uchycení šroubováním tabulek výstražný</t>
  </si>
  <si>
    <t>735345100</t>
  </si>
  <si>
    <t>tabulka bezpečnostní s tiskem 2 barvy A4 210x297 m</t>
  </si>
  <si>
    <t>210200040</t>
  </si>
  <si>
    <t>Montáž svítidel žárovkových zdroje nouzové - 1x DZ</t>
  </si>
  <si>
    <t>348182100</t>
  </si>
  <si>
    <t>svítidlo nouzové nástěnné plastové IP20, 1xDZ 11W</t>
  </si>
  <si>
    <t>210201070</t>
  </si>
  <si>
    <t>Demontáž a opětovná montáž svítidel zářivkových st</t>
  </si>
  <si>
    <t>210201073</t>
  </si>
  <si>
    <t>Montáž svítidel zářivkových stropních přisazených</t>
  </si>
  <si>
    <t>348144100</t>
  </si>
  <si>
    <t>svítidlo stropní na nosnou konstrukci zářivkové 2x</t>
  </si>
  <si>
    <t>210203003</t>
  </si>
  <si>
    <t>Montáž svítidel žárovkových stropních a nástěnných</t>
  </si>
  <si>
    <t>348121000</t>
  </si>
  <si>
    <t>svítidlo nástěnné žárovkové 2x DZ18W s krytem</t>
  </si>
  <si>
    <t>210220102</t>
  </si>
  <si>
    <t>Montáž hromosvodného vedení svodových vodičů s pod</t>
  </si>
  <si>
    <t>354410720</t>
  </si>
  <si>
    <t>drát průměr 8 mm FeZn</t>
  </si>
  <si>
    <t>210220201</t>
  </si>
  <si>
    <t>Montáž tyčí jímacích délky do 3 m na střešní hřebe</t>
  </si>
  <si>
    <t>354410050</t>
  </si>
  <si>
    <t>tyč jímací JV1,5 se závitem do dřeva 1500 mm FeZn</t>
  </si>
  <si>
    <t>210220301</t>
  </si>
  <si>
    <t>Montáž svorek hromosvodných typu SS, SR 03 se 2 šr</t>
  </si>
  <si>
    <t>354418850</t>
  </si>
  <si>
    <t>svorka spojovací SS pro lano D8-10 mm</t>
  </si>
  <si>
    <t>210220302</t>
  </si>
  <si>
    <t>Montáž svorek hromosvodných typu ST, SJ, SK, SZ, S</t>
  </si>
  <si>
    <t>354418750</t>
  </si>
  <si>
    <t>svorka křížová SK pro vodič D6-10 mm</t>
  </si>
  <si>
    <t>354419250</t>
  </si>
  <si>
    <t>svorka zkušební SZ pro lano D6-12 mm   FeZn</t>
  </si>
  <si>
    <t>354419050</t>
  </si>
  <si>
    <t>svorka připojovací SOc k připojení okapových žlabů</t>
  </si>
  <si>
    <t>210220362</t>
  </si>
  <si>
    <t>Montáž tyčí zemnicích délky do 4,5 m</t>
  </si>
  <si>
    <t>354420900</t>
  </si>
  <si>
    <t>tyč zemnící ZT 2,0  2m, FeZn</t>
  </si>
  <si>
    <t>210220372</t>
  </si>
  <si>
    <t>Montáž ochranných prvků - úhelníků nebo trubek do</t>
  </si>
  <si>
    <t>354418300</t>
  </si>
  <si>
    <t>úhelník ochranný OU 1.7 na ochranu svodu 1,7 m</t>
  </si>
  <si>
    <t>210280002</t>
  </si>
  <si>
    <t>Zkoušky a prohlídky el rozvodů a zařízení celková</t>
  </si>
  <si>
    <t>210810005</t>
  </si>
  <si>
    <t>Montáž měděných kabelů CYKY, NYM, NYY, YSLY 750 V</t>
  </si>
  <si>
    <t>341110300</t>
  </si>
  <si>
    <t>kabel silový s Cu jádrem CYKY 3x1,5 mm2</t>
  </si>
  <si>
    <t>210810006</t>
  </si>
  <si>
    <t>341110360</t>
  </si>
  <si>
    <t>kabel silový s Cu jádrem CYKY 3x2,5 mm2</t>
  </si>
  <si>
    <t>210810012</t>
  </si>
  <si>
    <t>Kabel CYKY 5x6</t>
  </si>
  <si>
    <t>341111000</t>
  </si>
  <si>
    <t>kabel silový s Cu jádrem CYKY 5x6 mm2</t>
  </si>
  <si>
    <t>210810015</t>
  </si>
  <si>
    <t>341110900</t>
  </si>
  <si>
    <t>kabel silový s Cu jádrem CYKY 5x1,5 mm2</t>
  </si>
  <si>
    <t>341110940</t>
  </si>
  <si>
    <t>kabel silový s Cu jádrem CYKY 5x4 mm2</t>
  </si>
  <si>
    <t>210810016</t>
  </si>
  <si>
    <t>210810054</t>
  </si>
  <si>
    <t>341110800</t>
  </si>
  <si>
    <t>kabel silový s Cu jádrem CYKY 5x16 mm2</t>
  </si>
  <si>
    <t>HZS1</t>
  </si>
  <si>
    <t>Demontáž původního hromosvodu</t>
  </si>
  <si>
    <t>HZS2</t>
  </si>
  <si>
    <t>Úpravy a dozbrojení rozváděče RE+RS - neoceněné ce</t>
  </si>
  <si>
    <t>HZS2221</t>
  </si>
  <si>
    <t>Hodinová zúčtovací sazba elektrikář</t>
  </si>
  <si>
    <t>HZS4211</t>
  </si>
  <si>
    <t>Hodinová zúčtovací sazba revizní technik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</si>
  <si>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</si>
  <si>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</si>
  <si>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</si>
  <si>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</si>
  <si>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</si>
  <si>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</si>
  <si>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</si>
  <si>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</si>
  <si>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</si>
  <si>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005211030R</t>
  </si>
  <si>
    <t xml:space="preserve">Dočasná dopravní opatření </t>
  </si>
  <si>
    <t>005211040R</t>
  </si>
  <si>
    <t xml:space="preserve">Užívání veřejných ploch a prostranství  </t>
  </si>
  <si>
    <t>005241010R</t>
  </si>
  <si>
    <t xml:space="preserve">Dokumentace skutečného provedení </t>
  </si>
  <si>
    <t>00523  R</t>
  </si>
  <si>
    <t>Zkoušky a revize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</si>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</sst>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9"/>
  <sheetViews>
    <sheetView showGridLines="0" tabSelected="1" topLeftCell="B29" zoomScaleNormal="100" zoomScaleSheetLayoutView="75" workbookViewId="0">
      <selection activeCell="D34" sqref="D34:E3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8" width="13" customWidth="1"/>
    <col min="9" max="9" width="12.33203125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5">
      <c r="A2" s="2"/>
      <c r="B2" s="76" t="s">
        <v>24</v>
      </c>
      <c r="C2" s="77"/>
      <c r="D2" s="78" t="s">
        <v>43</v>
      </c>
      <c r="E2" s="234" t="s">
        <v>44</v>
      </c>
      <c r="F2" s="235"/>
      <c r="G2" s="235"/>
      <c r="H2" s="235"/>
      <c r="I2" s="235"/>
      <c r="J2" s="236"/>
      <c r="O2" s="1"/>
    </row>
    <row r="3" spans="1:15" ht="27" hidden="1" customHeight="1" x14ac:dyDescent="0.25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5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5">
      <c r="A5" s="2"/>
      <c r="B5" s="31" t="s">
        <v>23</v>
      </c>
      <c r="D5" s="222"/>
      <c r="E5" s="223"/>
      <c r="F5" s="223"/>
      <c r="G5" s="22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1"/>
      <c r="E11" s="241"/>
      <c r="F11" s="241"/>
      <c r="G11" s="241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17"/>
      <c r="E12" s="217"/>
      <c r="F12" s="217"/>
      <c r="G12" s="217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20"/>
      <c r="F13" s="221"/>
      <c r="G13" s="22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SUMIF(F58:F105,A16,I58:I105)+SUMIF(F58:F105,"PSU",I58:I105)</f>
        <v>0</v>
      </c>
      <c r="J16" s="208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SUMIF(F58:F105,A17,I58:I105)</f>
        <v>0</v>
      </c>
      <c r="J17" s="208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SUMIF(F58:F105,A18,I58:I105)</f>
        <v>0</v>
      </c>
      <c r="J18" s="208"/>
    </row>
    <row r="19" spans="1:10" ht="23.25" customHeight="1" x14ac:dyDescent="0.25">
      <c r="A19" s="138" t="s">
        <v>163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SUMIF(F58:F105,A19,I58:I105)</f>
        <v>0</v>
      </c>
      <c r="J19" s="208"/>
    </row>
    <row r="20" spans="1:10" ht="23.25" customHeight="1" x14ac:dyDescent="0.25">
      <c r="A20" s="138" t="s">
        <v>164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SUMIF(F58:F105,A20,I58:I105)</f>
        <v>0</v>
      </c>
      <c r="J20" s="208"/>
    </row>
    <row r="21" spans="1:10" ht="23.25" customHeight="1" x14ac:dyDescent="0.25">
      <c r="A21" s="2"/>
      <c r="B21" s="48" t="s">
        <v>31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12">
        <f>ZakladDPHSniVypocet+ZakladDPHZaklVypocet</f>
        <v>0</v>
      </c>
      <c r="H28" s="212"/>
      <c r="I28" s="212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1">
        <f>A27</f>
        <v>0</v>
      </c>
      <c r="H29" s="211"/>
      <c r="I29" s="211"/>
      <c r="J29" s="119" t="s">
        <v>69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3" t="s">
        <v>1573</v>
      </c>
      <c r="E34" s="214"/>
      <c r="G34" s="215"/>
      <c r="H34" s="216"/>
      <c r="I34" s="216"/>
      <c r="J34" s="25"/>
    </row>
    <row r="35" spans="1:10" ht="12.75" customHeight="1" x14ac:dyDescent="0.25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45</v>
      </c>
      <c r="C39" s="197"/>
      <c r="D39" s="197"/>
      <c r="E39" s="197"/>
      <c r="F39" s="99">
        <f>'01 D.1.1 Pol'!AE1017+'01 D.1.1.A Pol'!AE13+'01 D.1.1.B Pol'!AE25+'01 D.1.3.1.a Pol'!AE99+'01 D.1.3.1.b Pol'!AE83+'01 D.1.3.2 Pol'!AE76+'01 D.1.3.4. Pol'!AE28+'01 D.1.4.4. Pol'!AE85+'02 D.2.1. Pol'!AE18</f>
        <v>0</v>
      </c>
      <c r="G39" s="100">
        <f>'01 D.1.1 Pol'!AF1017+'01 D.1.1.A Pol'!AF13+'01 D.1.1.B Pol'!AF25+'01 D.1.3.1.a Pol'!AF99+'01 D.1.3.1.b Pol'!AF83+'01 D.1.3.2 Pol'!AF76+'01 D.1.3.4. Pol'!AF28+'01 D.1.4.4. Pol'!AF85+'02 D.2.1. Pol'!AF18</f>
        <v>0</v>
      </c>
      <c r="H39" s="101">
        <f t="shared" ref="H39:H50" si="1">(F39*SazbaDPH1/100)+(G39*SazbaDPH2/100)</f>
        <v>0</v>
      </c>
      <c r="I39" s="101">
        <f t="shared" ref="I39:I50" si="2">F39+G39+H39</f>
        <v>0</v>
      </c>
      <c r="J39" s="102" t="str">
        <f t="shared" ref="J39:J50" si="3">IF(_xlfn.SINGLE(CenaCelkemVypocet)=0,"",I39/_xlfn.SINGLE(CenaCelkemVypocet)*100)</f>
        <v/>
      </c>
    </row>
    <row r="40" spans="1:10" ht="25.5" customHeight="1" x14ac:dyDescent="0.25">
      <c r="A40" s="88">
        <v>2</v>
      </c>
      <c r="B40" s="103" t="s">
        <v>46</v>
      </c>
      <c r="C40" s="196" t="s">
        <v>47</v>
      </c>
      <c r="D40" s="196"/>
      <c r="E40" s="196"/>
      <c r="F40" s="104">
        <f>'01 D.1.1 Pol'!AE1017+'01 D.1.1.A Pol'!AE13+'01 D.1.1.B Pol'!AE25+'01 D.1.3.1.a Pol'!AE99+'01 D.1.3.1.b Pol'!AE83+'01 D.1.3.2 Pol'!AE76+'01 D.1.3.4. Pol'!AE28+'01 D.1.4.4. Pol'!AE85</f>
        <v>0</v>
      </c>
      <c r="G40" s="105">
        <f>'01 D.1.1 Pol'!AF1017+'01 D.1.1.A Pol'!AF13+'01 D.1.1.B Pol'!AF25+'01 D.1.3.1.a Pol'!AF99+'01 D.1.3.1.b Pol'!AF83+'01 D.1.3.2 Pol'!AF76+'01 D.1.3.4. Pol'!AF28+'01 D.1.4.4. Pol'!AF85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5">
      <c r="A41" s="88">
        <v>3</v>
      </c>
      <c r="B41" s="107" t="s">
        <v>48</v>
      </c>
      <c r="C41" s="197" t="s">
        <v>49</v>
      </c>
      <c r="D41" s="197"/>
      <c r="E41" s="197"/>
      <c r="F41" s="108">
        <f>'01 D.1.1 Pol'!AE1017</f>
        <v>0</v>
      </c>
      <c r="G41" s="101">
        <f>'01 D.1.1 Pol'!AF1017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5">
      <c r="A42" s="88">
        <v>3</v>
      </c>
      <c r="B42" s="107" t="s">
        <v>50</v>
      </c>
      <c r="C42" s="197" t="s">
        <v>51</v>
      </c>
      <c r="D42" s="197"/>
      <c r="E42" s="197"/>
      <c r="F42" s="108">
        <f>'01 D.1.1.A Pol'!AE13</f>
        <v>0</v>
      </c>
      <c r="G42" s="101">
        <f>'01 D.1.1.A Pol'!AF13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5">
      <c r="A43" s="88">
        <v>3</v>
      </c>
      <c r="B43" s="107" t="s">
        <v>52</v>
      </c>
      <c r="C43" s="197" t="s">
        <v>53</v>
      </c>
      <c r="D43" s="197"/>
      <c r="E43" s="197"/>
      <c r="F43" s="108">
        <f>'01 D.1.1.B Pol'!AE25</f>
        <v>0</v>
      </c>
      <c r="G43" s="101">
        <f>'01 D.1.1.B Pol'!AF25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5">
      <c r="A44" s="88">
        <v>3</v>
      </c>
      <c r="B44" s="107" t="s">
        <v>54</v>
      </c>
      <c r="C44" s="197" t="s">
        <v>55</v>
      </c>
      <c r="D44" s="197"/>
      <c r="E44" s="197"/>
      <c r="F44" s="108">
        <f>'01 D.1.3.1.a Pol'!AE99</f>
        <v>0</v>
      </c>
      <c r="G44" s="101">
        <f>'01 D.1.3.1.a Pol'!AF99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5">
      <c r="A45" s="88">
        <v>3</v>
      </c>
      <c r="B45" s="107" t="s">
        <v>56</v>
      </c>
      <c r="C45" s="197" t="s">
        <v>57</v>
      </c>
      <c r="D45" s="197"/>
      <c r="E45" s="197"/>
      <c r="F45" s="108">
        <f>'01 D.1.3.1.b Pol'!AE83</f>
        <v>0</v>
      </c>
      <c r="G45" s="101">
        <f>'01 D.1.3.1.b Pol'!AF83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5">
      <c r="A46" s="88">
        <v>3</v>
      </c>
      <c r="B46" s="107" t="s">
        <v>58</v>
      </c>
      <c r="C46" s="197" t="s">
        <v>59</v>
      </c>
      <c r="D46" s="197"/>
      <c r="E46" s="197"/>
      <c r="F46" s="108">
        <f>'01 D.1.3.2 Pol'!AE76</f>
        <v>0</v>
      </c>
      <c r="G46" s="101">
        <f>'01 D.1.3.2 Pol'!AF76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5">
      <c r="A47" s="88">
        <v>3</v>
      </c>
      <c r="B47" s="107" t="s">
        <v>60</v>
      </c>
      <c r="C47" s="197" t="s">
        <v>61</v>
      </c>
      <c r="D47" s="197"/>
      <c r="E47" s="197"/>
      <c r="F47" s="108">
        <f>'01 D.1.3.4. Pol'!AE28</f>
        <v>0</v>
      </c>
      <c r="G47" s="101">
        <f>'01 D.1.3.4. Pol'!AF28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5">
      <c r="A48" s="88">
        <v>3</v>
      </c>
      <c r="B48" s="107" t="s">
        <v>62</v>
      </c>
      <c r="C48" s="197" t="s">
        <v>63</v>
      </c>
      <c r="D48" s="197"/>
      <c r="E48" s="197"/>
      <c r="F48" s="108">
        <f>'01 D.1.4.4. Pol'!AE85</f>
        <v>0</v>
      </c>
      <c r="G48" s="101">
        <f>'01 D.1.4.4. Pol'!AF85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5">
      <c r="A49" s="88">
        <v>2</v>
      </c>
      <c r="B49" s="103" t="s">
        <v>64</v>
      </c>
      <c r="C49" s="196" t="s">
        <v>65</v>
      </c>
      <c r="D49" s="196"/>
      <c r="E49" s="196"/>
      <c r="F49" s="104">
        <f>'02 D.2.1. Pol'!AE18</f>
        <v>0</v>
      </c>
      <c r="G49" s="105">
        <f>'02 D.2.1. Pol'!AF18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5">
      <c r="A50" s="88">
        <v>3</v>
      </c>
      <c r="B50" s="107" t="s">
        <v>66</v>
      </c>
      <c r="C50" s="197" t="s">
        <v>67</v>
      </c>
      <c r="D50" s="197"/>
      <c r="E50" s="197"/>
      <c r="F50" s="108">
        <f>'02 D.2.1. Pol'!AE18</f>
        <v>0</v>
      </c>
      <c r="G50" s="101">
        <f>'02 D.2.1. Pol'!AF18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5">
      <c r="A51" s="88"/>
      <c r="B51" s="198" t="s">
        <v>68</v>
      </c>
      <c r="C51" s="199"/>
      <c r="D51" s="199"/>
      <c r="E51" s="200"/>
      <c r="F51" s="109">
        <f>SUMIF(A39:A50,"=1",F39:F50)</f>
        <v>0</v>
      </c>
      <c r="G51" s="110">
        <f>SUMIF(A39:A50,"=1",G39:G50)</f>
        <v>0</v>
      </c>
      <c r="H51" s="110">
        <f>SUMIF(A39:A50,"=1",H39:H50)</f>
        <v>0</v>
      </c>
      <c r="I51" s="110">
        <f>SUMIF(A39:A50,"=1",I39:I50)</f>
        <v>0</v>
      </c>
      <c r="J51" s="111">
        <f>SUMIF(A39:A50,"=1",J39:J50)</f>
        <v>0</v>
      </c>
    </row>
    <row r="55" spans="1:10" ht="15.6" x14ac:dyDescent="0.3">
      <c r="B55" s="120" t="s">
        <v>70</v>
      </c>
    </row>
    <row r="57" spans="1:10" ht="25.5" customHeight="1" x14ac:dyDescent="0.25">
      <c r="A57" s="122"/>
      <c r="B57" s="125" t="s">
        <v>18</v>
      </c>
      <c r="C57" s="125" t="s">
        <v>6</v>
      </c>
      <c r="D57" s="126"/>
      <c r="E57" s="126"/>
      <c r="F57" s="127" t="s">
        <v>71</v>
      </c>
      <c r="G57" s="127"/>
      <c r="H57" s="127"/>
      <c r="I57" s="127" t="s">
        <v>31</v>
      </c>
      <c r="J57" s="127" t="s">
        <v>0</v>
      </c>
    </row>
    <row r="58" spans="1:10" ht="36.75" customHeight="1" x14ac:dyDescent="0.25">
      <c r="A58" s="123"/>
      <c r="B58" s="128" t="s">
        <v>72</v>
      </c>
      <c r="C58" s="194" t="s">
        <v>73</v>
      </c>
      <c r="D58" s="195"/>
      <c r="E58" s="195"/>
      <c r="F58" s="134" t="s">
        <v>26</v>
      </c>
      <c r="G58" s="135"/>
      <c r="H58" s="135"/>
      <c r="I58" s="135">
        <f>'01 D.1.3.1.a Pol'!G8</f>
        <v>0</v>
      </c>
      <c r="J58" s="132" t="str">
        <f>IF(I106=0,"",I58/I106*100)</f>
        <v/>
      </c>
    </row>
    <row r="59" spans="1:10" ht="36.75" customHeight="1" x14ac:dyDescent="0.25">
      <c r="A59" s="123"/>
      <c r="B59" s="128" t="s">
        <v>74</v>
      </c>
      <c r="C59" s="194" t="s">
        <v>75</v>
      </c>
      <c r="D59" s="195"/>
      <c r="E59" s="195"/>
      <c r="F59" s="134" t="s">
        <v>26</v>
      </c>
      <c r="G59" s="135"/>
      <c r="H59" s="135"/>
      <c r="I59" s="135">
        <f>'01 D.1.1 Pol'!G8</f>
        <v>0</v>
      </c>
      <c r="J59" s="132" t="str">
        <f>IF(I106=0,"",I59/I106*100)</f>
        <v/>
      </c>
    </row>
    <row r="60" spans="1:10" ht="36.75" customHeight="1" x14ac:dyDescent="0.25">
      <c r="A60" s="123"/>
      <c r="B60" s="128" t="s">
        <v>76</v>
      </c>
      <c r="C60" s="194" t="s">
        <v>77</v>
      </c>
      <c r="D60" s="195"/>
      <c r="E60" s="195"/>
      <c r="F60" s="134" t="s">
        <v>26</v>
      </c>
      <c r="G60" s="135"/>
      <c r="H60" s="135"/>
      <c r="I60" s="135">
        <f>'01 D.1.3.1.a Pol'!G12</f>
        <v>0</v>
      </c>
      <c r="J60" s="132" t="str">
        <f>IF(I106=0,"",I60/I106*100)</f>
        <v/>
      </c>
    </row>
    <row r="61" spans="1:10" ht="36.75" customHeight="1" x14ac:dyDescent="0.25">
      <c r="A61" s="123"/>
      <c r="B61" s="128" t="s">
        <v>78</v>
      </c>
      <c r="C61" s="194" t="s">
        <v>79</v>
      </c>
      <c r="D61" s="195"/>
      <c r="E61" s="195"/>
      <c r="F61" s="134" t="s">
        <v>26</v>
      </c>
      <c r="G61" s="135"/>
      <c r="H61" s="135"/>
      <c r="I61" s="135">
        <f>'01 D.1.1 Pol'!G25+'01 D.1.1 Pol'!G324+'01 D.1.1 Pol'!G352+'01 D.1.3.1.a Pol'!G44</f>
        <v>0</v>
      </c>
      <c r="J61" s="132" t="str">
        <f>IF(I106=0,"",I61/I106*100)</f>
        <v/>
      </c>
    </row>
    <row r="62" spans="1:10" ht="36.75" customHeight="1" x14ac:dyDescent="0.25">
      <c r="A62" s="123"/>
      <c r="B62" s="128" t="s">
        <v>80</v>
      </c>
      <c r="C62" s="194" t="s">
        <v>81</v>
      </c>
      <c r="D62" s="195"/>
      <c r="E62" s="195"/>
      <c r="F62" s="134" t="s">
        <v>26</v>
      </c>
      <c r="G62" s="135"/>
      <c r="H62" s="135"/>
      <c r="I62" s="135">
        <f>'01 D.1.1 Pol'!G340+'01 D.1.3.1.a Pol'!G14+'01 D.1.3.1.b Pol'!G8</f>
        <v>0</v>
      </c>
      <c r="J62" s="132" t="str">
        <f>IF(I106=0,"",I62/I106*100)</f>
        <v/>
      </c>
    </row>
    <row r="63" spans="1:10" ht="36.75" customHeight="1" x14ac:dyDescent="0.25">
      <c r="A63" s="123"/>
      <c r="B63" s="128" t="s">
        <v>82</v>
      </c>
      <c r="C63" s="194" t="s">
        <v>83</v>
      </c>
      <c r="D63" s="195"/>
      <c r="E63" s="195"/>
      <c r="F63" s="134" t="s">
        <v>26</v>
      </c>
      <c r="G63" s="135"/>
      <c r="H63" s="135"/>
      <c r="I63" s="135">
        <f>'01 D.1.3.1.a Pol'!G17+'01 D.1.3.1.b Pol'!G10</f>
        <v>0</v>
      </c>
      <c r="J63" s="132" t="str">
        <f>IF(I106=0,"",I63/I106*100)</f>
        <v/>
      </c>
    </row>
    <row r="64" spans="1:10" ht="36.75" customHeight="1" x14ac:dyDescent="0.25">
      <c r="A64" s="123"/>
      <c r="B64" s="128" t="s">
        <v>82</v>
      </c>
      <c r="C64" s="194" t="s">
        <v>84</v>
      </c>
      <c r="D64" s="195"/>
      <c r="E64" s="195"/>
      <c r="F64" s="134" t="s">
        <v>26</v>
      </c>
      <c r="G64" s="135"/>
      <c r="H64" s="135"/>
      <c r="I64" s="135">
        <f>'01 D.1.1 Pol'!G110</f>
        <v>0</v>
      </c>
      <c r="J64" s="132" t="str">
        <f>IF(I106=0,"",I64/I106*100)</f>
        <v/>
      </c>
    </row>
    <row r="65" spans="1:10" ht="36.75" customHeight="1" x14ac:dyDescent="0.25">
      <c r="A65" s="123"/>
      <c r="B65" s="128" t="s">
        <v>85</v>
      </c>
      <c r="C65" s="194" t="s">
        <v>86</v>
      </c>
      <c r="D65" s="195"/>
      <c r="E65" s="195"/>
      <c r="F65" s="134" t="s">
        <v>26</v>
      </c>
      <c r="G65" s="135"/>
      <c r="H65" s="135"/>
      <c r="I65" s="135">
        <f>'01 D.1.1 Pol'!G188</f>
        <v>0</v>
      </c>
      <c r="J65" s="132" t="str">
        <f>IF(I106=0,"",I65/I106*100)</f>
        <v/>
      </c>
    </row>
    <row r="66" spans="1:10" ht="36.75" customHeight="1" x14ac:dyDescent="0.25">
      <c r="A66" s="123"/>
      <c r="B66" s="128" t="s">
        <v>87</v>
      </c>
      <c r="C66" s="194" t="s">
        <v>88</v>
      </c>
      <c r="D66" s="195"/>
      <c r="E66" s="195"/>
      <c r="F66" s="134" t="s">
        <v>26</v>
      </c>
      <c r="G66" s="135"/>
      <c r="H66" s="135"/>
      <c r="I66" s="135">
        <f>'01 D.1.1 Pol'!G193</f>
        <v>0</v>
      </c>
      <c r="J66" s="132" t="str">
        <f>IF(I106=0,"",I66/I106*100)</f>
        <v/>
      </c>
    </row>
    <row r="67" spans="1:10" ht="36.75" customHeight="1" x14ac:dyDescent="0.25">
      <c r="A67" s="123"/>
      <c r="B67" s="128" t="s">
        <v>89</v>
      </c>
      <c r="C67" s="194" t="s">
        <v>90</v>
      </c>
      <c r="D67" s="195"/>
      <c r="E67" s="195"/>
      <c r="F67" s="134" t="s">
        <v>26</v>
      </c>
      <c r="G67" s="135"/>
      <c r="H67" s="135"/>
      <c r="I67" s="135">
        <f>'01 D.1.1 Pol'!G210</f>
        <v>0</v>
      </c>
      <c r="J67" s="132" t="str">
        <f>IF(I106=0,"",I67/I106*100)</f>
        <v/>
      </c>
    </row>
    <row r="68" spans="1:10" ht="36.75" customHeight="1" x14ac:dyDescent="0.25">
      <c r="A68" s="123"/>
      <c r="B68" s="128" t="s">
        <v>91</v>
      </c>
      <c r="C68" s="194" t="s">
        <v>92</v>
      </c>
      <c r="D68" s="195"/>
      <c r="E68" s="195"/>
      <c r="F68" s="134" t="s">
        <v>26</v>
      </c>
      <c r="G68" s="135"/>
      <c r="H68" s="135"/>
      <c r="I68" s="135">
        <f>'01 D.1.1 Pol'!G800+'01 D.1.3.1.a Pol'!G20+'01 D.1.3.1.b Pol'!G12</f>
        <v>0</v>
      </c>
      <c r="J68" s="132" t="str">
        <f>IF(I106=0,"",I68/I106*100)</f>
        <v/>
      </c>
    </row>
    <row r="69" spans="1:10" ht="36.75" customHeight="1" x14ac:dyDescent="0.25">
      <c r="A69" s="123"/>
      <c r="B69" s="128" t="s">
        <v>93</v>
      </c>
      <c r="C69" s="194" t="s">
        <v>94</v>
      </c>
      <c r="D69" s="195"/>
      <c r="E69" s="195"/>
      <c r="F69" s="134" t="s">
        <v>26</v>
      </c>
      <c r="G69" s="135"/>
      <c r="H69" s="135"/>
      <c r="I69" s="135">
        <f>'01 D.1.1 Pol'!G811</f>
        <v>0</v>
      </c>
      <c r="J69" s="132" t="str">
        <f>IF(I106=0,"",I69/I106*100)</f>
        <v/>
      </c>
    </row>
    <row r="70" spans="1:10" ht="36.75" customHeight="1" x14ac:dyDescent="0.25">
      <c r="A70" s="123"/>
      <c r="B70" s="128" t="s">
        <v>95</v>
      </c>
      <c r="C70" s="194" t="s">
        <v>96</v>
      </c>
      <c r="D70" s="195"/>
      <c r="E70" s="195"/>
      <c r="F70" s="134" t="s">
        <v>26</v>
      </c>
      <c r="G70" s="135"/>
      <c r="H70" s="135"/>
      <c r="I70" s="135">
        <f>'01 D.1.1 Pol'!G814</f>
        <v>0</v>
      </c>
      <c r="J70" s="132" t="str">
        <f>IF(I106=0,"",I70/I106*100)</f>
        <v/>
      </c>
    </row>
    <row r="71" spans="1:10" ht="36.75" customHeight="1" x14ac:dyDescent="0.25">
      <c r="A71" s="123"/>
      <c r="B71" s="128" t="s">
        <v>97</v>
      </c>
      <c r="C71" s="194" t="s">
        <v>98</v>
      </c>
      <c r="D71" s="195"/>
      <c r="E71" s="195"/>
      <c r="F71" s="134" t="s">
        <v>26</v>
      </c>
      <c r="G71" s="135"/>
      <c r="H71" s="135"/>
      <c r="I71" s="135">
        <f>'01 D.1.3.1.a Pol'!G22+'01 D.1.3.1.b Pol'!G14</f>
        <v>0</v>
      </c>
      <c r="J71" s="132" t="str">
        <f>IF(I106=0,"",I71/I106*100)</f>
        <v/>
      </c>
    </row>
    <row r="72" spans="1:10" ht="36.75" customHeight="1" x14ac:dyDescent="0.25">
      <c r="A72" s="123"/>
      <c r="B72" s="128" t="s">
        <v>99</v>
      </c>
      <c r="C72" s="194" t="s">
        <v>100</v>
      </c>
      <c r="D72" s="195"/>
      <c r="E72" s="195"/>
      <c r="F72" s="134" t="s">
        <v>26</v>
      </c>
      <c r="G72" s="135"/>
      <c r="H72" s="135"/>
      <c r="I72" s="135">
        <f>'01 D.1.1 Pol'!G999</f>
        <v>0</v>
      </c>
      <c r="J72" s="132" t="str">
        <f>IF(I106=0,"",I72/I106*100)</f>
        <v/>
      </c>
    </row>
    <row r="73" spans="1:10" ht="36.75" customHeight="1" x14ac:dyDescent="0.25">
      <c r="A73" s="123"/>
      <c r="B73" s="128" t="s">
        <v>101</v>
      </c>
      <c r="C73" s="194" t="s">
        <v>102</v>
      </c>
      <c r="D73" s="195"/>
      <c r="E73" s="195"/>
      <c r="F73" s="134" t="s">
        <v>26</v>
      </c>
      <c r="G73" s="135"/>
      <c r="H73" s="135"/>
      <c r="I73" s="135">
        <f>'01 D.1.4.4. Pol'!G81</f>
        <v>0</v>
      </c>
      <c r="J73" s="132" t="str">
        <f>IF(I106=0,"",I73/I106*100)</f>
        <v/>
      </c>
    </row>
    <row r="74" spans="1:10" ht="36.75" customHeight="1" x14ac:dyDescent="0.25">
      <c r="A74" s="123"/>
      <c r="B74" s="128" t="s">
        <v>103</v>
      </c>
      <c r="C74" s="194" t="s">
        <v>104</v>
      </c>
      <c r="D74" s="195"/>
      <c r="E74" s="195"/>
      <c r="F74" s="134" t="s">
        <v>27</v>
      </c>
      <c r="G74" s="135"/>
      <c r="H74" s="135"/>
      <c r="I74" s="135">
        <f>'01 D.1.1 Pol'!G221</f>
        <v>0</v>
      </c>
      <c r="J74" s="132" t="str">
        <f>IF(I106=0,"",I74/I106*100)</f>
        <v/>
      </c>
    </row>
    <row r="75" spans="1:10" ht="36.75" customHeight="1" x14ac:dyDescent="0.25">
      <c r="A75" s="123"/>
      <c r="B75" s="128" t="s">
        <v>105</v>
      </c>
      <c r="C75" s="194" t="s">
        <v>106</v>
      </c>
      <c r="D75" s="195"/>
      <c r="E75" s="195"/>
      <c r="F75" s="134" t="s">
        <v>27</v>
      </c>
      <c r="G75" s="135"/>
      <c r="H75" s="135"/>
      <c r="I75" s="135">
        <f>'01 D.1.1 Pol'!G247+'01 D.1.1 Pol'!G316</f>
        <v>0</v>
      </c>
      <c r="J75" s="132" t="str">
        <f>IF(I106=0,"",I75/I106*100)</f>
        <v/>
      </c>
    </row>
    <row r="76" spans="1:10" ht="36.75" customHeight="1" x14ac:dyDescent="0.25">
      <c r="A76" s="123"/>
      <c r="B76" s="128" t="s">
        <v>107</v>
      </c>
      <c r="C76" s="194" t="s">
        <v>108</v>
      </c>
      <c r="D76" s="195"/>
      <c r="E76" s="195"/>
      <c r="F76" s="134" t="s">
        <v>27</v>
      </c>
      <c r="G76" s="135"/>
      <c r="H76" s="135"/>
      <c r="I76" s="135">
        <f>'01 D.1.3.1.a Pol'!G28+'01 D.1.3.1.a Pol'!G46</f>
        <v>0</v>
      </c>
      <c r="J76" s="132" t="str">
        <f>IF(I106=0,"",I76/I106*100)</f>
        <v/>
      </c>
    </row>
    <row r="77" spans="1:10" ht="36.75" customHeight="1" x14ac:dyDescent="0.25">
      <c r="A77" s="123"/>
      <c r="B77" s="128" t="s">
        <v>109</v>
      </c>
      <c r="C77" s="194" t="s">
        <v>110</v>
      </c>
      <c r="D77" s="195"/>
      <c r="E77" s="195"/>
      <c r="F77" s="134" t="s">
        <v>27</v>
      </c>
      <c r="G77" s="135"/>
      <c r="H77" s="135"/>
      <c r="I77" s="135">
        <f>'01 D.1.3.1.a Pol'!G49+'01 D.1.3.1.a Pol'!G61</f>
        <v>0</v>
      </c>
      <c r="J77" s="132" t="str">
        <f>IF(I106=0,"",I77/I106*100)</f>
        <v/>
      </c>
    </row>
    <row r="78" spans="1:10" ht="36.75" customHeight="1" x14ac:dyDescent="0.25">
      <c r="A78" s="123"/>
      <c r="B78" s="128" t="s">
        <v>111</v>
      </c>
      <c r="C78" s="194" t="s">
        <v>112</v>
      </c>
      <c r="D78" s="195"/>
      <c r="E78" s="195"/>
      <c r="F78" s="134" t="s">
        <v>27</v>
      </c>
      <c r="G78" s="135"/>
      <c r="H78" s="135"/>
      <c r="I78" s="135">
        <f>'01 D.1.1 Pol'!G297+'01 D.1.3.1.a Pol'!G72</f>
        <v>0</v>
      </c>
      <c r="J78" s="132" t="str">
        <f>IF(I106=0,"",I78/I106*100)</f>
        <v/>
      </c>
    </row>
    <row r="79" spans="1:10" ht="36.75" customHeight="1" x14ac:dyDescent="0.25">
      <c r="A79" s="123"/>
      <c r="B79" s="128" t="s">
        <v>113</v>
      </c>
      <c r="C79" s="194" t="s">
        <v>114</v>
      </c>
      <c r="D79" s="195"/>
      <c r="E79" s="195"/>
      <c r="F79" s="134" t="s">
        <v>27</v>
      </c>
      <c r="G79" s="135"/>
      <c r="H79" s="135"/>
      <c r="I79" s="135">
        <f>'01 D.1.3.1.b Pol'!G17</f>
        <v>0</v>
      </c>
      <c r="J79" s="132" t="str">
        <f>IF(I106=0,"",I79/I106*100)</f>
        <v/>
      </c>
    </row>
    <row r="80" spans="1:10" ht="36.75" customHeight="1" x14ac:dyDescent="0.25">
      <c r="A80" s="123"/>
      <c r="B80" s="128" t="s">
        <v>115</v>
      </c>
      <c r="C80" s="194" t="s">
        <v>116</v>
      </c>
      <c r="D80" s="195"/>
      <c r="E80" s="195"/>
      <c r="F80" s="134" t="s">
        <v>27</v>
      </c>
      <c r="G80" s="135"/>
      <c r="H80" s="135"/>
      <c r="I80" s="135">
        <f>'01 D.1.3.1.b Pol'!G19</f>
        <v>0</v>
      </c>
      <c r="J80" s="132" t="str">
        <f>IF(I106=0,"",I80/I106*100)</f>
        <v/>
      </c>
    </row>
    <row r="81" spans="1:10" ht="36.75" customHeight="1" x14ac:dyDescent="0.25">
      <c r="A81" s="123"/>
      <c r="B81" s="128" t="s">
        <v>117</v>
      </c>
      <c r="C81" s="194" t="s">
        <v>118</v>
      </c>
      <c r="D81" s="195"/>
      <c r="E81" s="195"/>
      <c r="F81" s="134" t="s">
        <v>27</v>
      </c>
      <c r="G81" s="135"/>
      <c r="H81" s="135"/>
      <c r="I81" s="135">
        <f>'01 D.1.3.1.b Pol'!G25</f>
        <v>0</v>
      </c>
      <c r="J81" s="132" t="str">
        <f>IF(I106=0,"",I81/I106*100)</f>
        <v/>
      </c>
    </row>
    <row r="82" spans="1:10" ht="36.75" customHeight="1" x14ac:dyDescent="0.25">
      <c r="A82" s="123"/>
      <c r="B82" s="128" t="s">
        <v>119</v>
      </c>
      <c r="C82" s="194" t="s">
        <v>120</v>
      </c>
      <c r="D82" s="195"/>
      <c r="E82" s="195"/>
      <c r="F82" s="134" t="s">
        <v>27</v>
      </c>
      <c r="G82" s="135"/>
      <c r="H82" s="135"/>
      <c r="I82" s="135">
        <f>'01 D.1.3.1.a Pol'!G59+'01 D.1.3.1.b Pol'!G43</f>
        <v>0</v>
      </c>
      <c r="J82" s="132" t="str">
        <f>IF(I106=0,"",I82/I106*100)</f>
        <v/>
      </c>
    </row>
    <row r="83" spans="1:10" ht="36.75" customHeight="1" x14ac:dyDescent="0.25">
      <c r="A83" s="123"/>
      <c r="B83" s="128" t="s">
        <v>121</v>
      </c>
      <c r="C83" s="194" t="s">
        <v>122</v>
      </c>
      <c r="D83" s="195"/>
      <c r="E83" s="195"/>
      <c r="F83" s="134" t="s">
        <v>27</v>
      </c>
      <c r="G83" s="135"/>
      <c r="H83" s="135"/>
      <c r="I83" s="135">
        <f>'01 D.1.3.1.b Pol'!G61</f>
        <v>0</v>
      </c>
      <c r="J83" s="132" t="str">
        <f>IF(I106=0,"",I83/I106*100)</f>
        <v/>
      </c>
    </row>
    <row r="84" spans="1:10" ht="36.75" customHeight="1" x14ac:dyDescent="0.25">
      <c r="A84" s="123"/>
      <c r="B84" s="128" t="s">
        <v>123</v>
      </c>
      <c r="C84" s="194" t="s">
        <v>124</v>
      </c>
      <c r="D84" s="195"/>
      <c r="E84" s="195"/>
      <c r="F84" s="134" t="s">
        <v>27</v>
      </c>
      <c r="G84" s="135"/>
      <c r="H84" s="135"/>
      <c r="I84" s="135">
        <f>'01 D.1.1 Pol'!G301</f>
        <v>0</v>
      </c>
      <c r="J84" s="132" t="str">
        <f>IF(I106=0,"",I84/I106*100)</f>
        <v/>
      </c>
    </row>
    <row r="85" spans="1:10" ht="36.75" customHeight="1" x14ac:dyDescent="0.25">
      <c r="A85" s="123"/>
      <c r="B85" s="128" t="s">
        <v>125</v>
      </c>
      <c r="C85" s="194" t="s">
        <v>126</v>
      </c>
      <c r="D85" s="195"/>
      <c r="E85" s="195"/>
      <c r="F85" s="134" t="s">
        <v>27</v>
      </c>
      <c r="G85" s="135"/>
      <c r="H85" s="135"/>
      <c r="I85" s="135">
        <f>'01 D.1.1 Pol'!G362</f>
        <v>0</v>
      </c>
      <c r="J85" s="132" t="str">
        <f>IF(I106=0,"",I85/I106*100)</f>
        <v/>
      </c>
    </row>
    <row r="86" spans="1:10" ht="36.75" customHeight="1" x14ac:dyDescent="0.25">
      <c r="A86" s="123"/>
      <c r="B86" s="128" t="s">
        <v>127</v>
      </c>
      <c r="C86" s="194" t="s">
        <v>128</v>
      </c>
      <c r="D86" s="195"/>
      <c r="E86" s="195"/>
      <c r="F86" s="134" t="s">
        <v>27</v>
      </c>
      <c r="G86" s="135"/>
      <c r="H86" s="135"/>
      <c r="I86" s="135">
        <f>'01 D.1.1 Pol'!G370</f>
        <v>0</v>
      </c>
      <c r="J86" s="132" t="str">
        <f>IF(I106=0,"",I86/I106*100)</f>
        <v/>
      </c>
    </row>
    <row r="87" spans="1:10" ht="36.75" customHeight="1" x14ac:dyDescent="0.25">
      <c r="A87" s="123"/>
      <c r="B87" s="128" t="s">
        <v>129</v>
      </c>
      <c r="C87" s="194" t="s">
        <v>130</v>
      </c>
      <c r="D87" s="195"/>
      <c r="E87" s="195"/>
      <c r="F87" s="134" t="s">
        <v>27</v>
      </c>
      <c r="G87" s="135"/>
      <c r="H87" s="135"/>
      <c r="I87" s="135">
        <f>'01 D.1.1 Pol'!G376</f>
        <v>0</v>
      </c>
      <c r="J87" s="132" t="str">
        <f>IF(I106=0,"",I87/I106*100)</f>
        <v/>
      </c>
    </row>
    <row r="88" spans="1:10" ht="36.75" customHeight="1" x14ac:dyDescent="0.25">
      <c r="A88" s="123"/>
      <c r="B88" s="128" t="s">
        <v>131</v>
      </c>
      <c r="C88" s="194" t="s">
        <v>132</v>
      </c>
      <c r="D88" s="195"/>
      <c r="E88" s="195"/>
      <c r="F88" s="134" t="s">
        <v>27</v>
      </c>
      <c r="G88" s="135"/>
      <c r="H88" s="135"/>
      <c r="I88" s="135">
        <f>'01 D.1.1 Pol'!G383</f>
        <v>0</v>
      </c>
      <c r="J88" s="132" t="str">
        <f>IF(I106=0,"",I88/I106*100)</f>
        <v/>
      </c>
    </row>
    <row r="89" spans="1:10" ht="36.75" customHeight="1" x14ac:dyDescent="0.25">
      <c r="A89" s="123"/>
      <c r="B89" s="128" t="s">
        <v>133</v>
      </c>
      <c r="C89" s="194" t="s">
        <v>134</v>
      </c>
      <c r="D89" s="195"/>
      <c r="E89" s="195"/>
      <c r="F89" s="134" t="s">
        <v>27</v>
      </c>
      <c r="G89" s="135"/>
      <c r="H89" s="135"/>
      <c r="I89" s="135">
        <f>'01 D.1.1 Pol'!G418</f>
        <v>0</v>
      </c>
      <c r="J89" s="132" t="str">
        <f>IF(I106=0,"",I89/I106*100)</f>
        <v/>
      </c>
    </row>
    <row r="90" spans="1:10" ht="36.75" customHeight="1" x14ac:dyDescent="0.25">
      <c r="A90" s="123"/>
      <c r="B90" s="128" t="s">
        <v>135</v>
      </c>
      <c r="C90" s="194" t="s">
        <v>136</v>
      </c>
      <c r="D90" s="195"/>
      <c r="E90" s="195"/>
      <c r="F90" s="134" t="s">
        <v>27</v>
      </c>
      <c r="G90" s="135"/>
      <c r="H90" s="135"/>
      <c r="I90" s="135">
        <f>'01 D.1.1 Pol'!G469+'01 D.1.1.A Pol'!G8+'01 D.1.1.B Pol'!G8</f>
        <v>0</v>
      </c>
      <c r="J90" s="132" t="str">
        <f>IF(I106=0,"",I90/I106*100)</f>
        <v/>
      </c>
    </row>
    <row r="91" spans="1:10" ht="36.75" customHeight="1" x14ac:dyDescent="0.25">
      <c r="A91" s="123"/>
      <c r="B91" s="128" t="s">
        <v>137</v>
      </c>
      <c r="C91" s="194" t="s">
        <v>138</v>
      </c>
      <c r="D91" s="195"/>
      <c r="E91" s="195"/>
      <c r="F91" s="134" t="s">
        <v>27</v>
      </c>
      <c r="G91" s="135"/>
      <c r="H91" s="135"/>
      <c r="I91" s="135">
        <f>'01 D.1.1 Pol'!G471</f>
        <v>0</v>
      </c>
      <c r="J91" s="132" t="str">
        <f>IF(I106=0,"",I91/I106*100)</f>
        <v/>
      </c>
    </row>
    <row r="92" spans="1:10" ht="36.75" customHeight="1" x14ac:dyDescent="0.25">
      <c r="A92" s="123"/>
      <c r="B92" s="128" t="s">
        <v>139</v>
      </c>
      <c r="C92" s="194" t="s">
        <v>140</v>
      </c>
      <c r="D92" s="195"/>
      <c r="E92" s="195"/>
      <c r="F92" s="134" t="s">
        <v>27</v>
      </c>
      <c r="G92" s="135"/>
      <c r="H92" s="135"/>
      <c r="I92" s="135">
        <f>'01 D.1.1 Pol'!G524</f>
        <v>0</v>
      </c>
      <c r="J92" s="132" t="str">
        <f>IF(I106=0,"",I92/I106*100)</f>
        <v/>
      </c>
    </row>
    <row r="93" spans="1:10" ht="36.75" customHeight="1" x14ac:dyDescent="0.25">
      <c r="A93" s="123"/>
      <c r="B93" s="128" t="s">
        <v>141</v>
      </c>
      <c r="C93" s="194" t="s">
        <v>142</v>
      </c>
      <c r="D93" s="195"/>
      <c r="E93" s="195"/>
      <c r="F93" s="134" t="s">
        <v>27</v>
      </c>
      <c r="G93" s="135"/>
      <c r="H93" s="135"/>
      <c r="I93" s="135">
        <f>'01 D.1.1 Pol'!G541</f>
        <v>0</v>
      </c>
      <c r="J93" s="132" t="str">
        <f>IF(I106=0,"",I93/I106*100)</f>
        <v/>
      </c>
    </row>
    <row r="94" spans="1:10" ht="36.75" customHeight="1" x14ac:dyDescent="0.25">
      <c r="A94" s="123"/>
      <c r="B94" s="128" t="s">
        <v>143</v>
      </c>
      <c r="C94" s="194" t="s">
        <v>144</v>
      </c>
      <c r="D94" s="195"/>
      <c r="E94" s="195"/>
      <c r="F94" s="134" t="s">
        <v>27</v>
      </c>
      <c r="G94" s="135"/>
      <c r="H94" s="135"/>
      <c r="I94" s="135">
        <f>'01 D.1.1 Pol'!G602</f>
        <v>0</v>
      </c>
      <c r="J94" s="132" t="str">
        <f>IF(I106=0,"",I94/I106*100)</f>
        <v/>
      </c>
    </row>
    <row r="95" spans="1:10" ht="36.75" customHeight="1" x14ac:dyDescent="0.25">
      <c r="A95" s="123"/>
      <c r="B95" s="128" t="s">
        <v>145</v>
      </c>
      <c r="C95" s="194" t="s">
        <v>146</v>
      </c>
      <c r="D95" s="195"/>
      <c r="E95" s="195"/>
      <c r="F95" s="134" t="s">
        <v>27</v>
      </c>
      <c r="G95" s="135"/>
      <c r="H95" s="135"/>
      <c r="I95" s="135">
        <f>'01 D.1.1 Pol'!G629</f>
        <v>0</v>
      </c>
      <c r="J95" s="132" t="str">
        <f>IF(I106=0,"",I95/I106*100)</f>
        <v/>
      </c>
    </row>
    <row r="96" spans="1:10" ht="36.75" customHeight="1" x14ac:dyDescent="0.25">
      <c r="A96" s="123"/>
      <c r="B96" s="128" t="s">
        <v>147</v>
      </c>
      <c r="C96" s="194" t="s">
        <v>148</v>
      </c>
      <c r="D96" s="195"/>
      <c r="E96" s="195"/>
      <c r="F96" s="134" t="s">
        <v>27</v>
      </c>
      <c r="G96" s="135"/>
      <c r="H96" s="135"/>
      <c r="I96" s="135">
        <f>'01 D.1.1 Pol'!G682+'01 D.1.3.1.b Pol'!G80</f>
        <v>0</v>
      </c>
      <c r="J96" s="132" t="str">
        <f>IF(I106=0,"",I96/I106*100)</f>
        <v/>
      </c>
    </row>
    <row r="97" spans="1:10" ht="36.75" customHeight="1" x14ac:dyDescent="0.25">
      <c r="A97" s="123"/>
      <c r="B97" s="128" t="s">
        <v>149</v>
      </c>
      <c r="C97" s="194" t="s">
        <v>150</v>
      </c>
      <c r="D97" s="195"/>
      <c r="E97" s="195"/>
      <c r="F97" s="134" t="s">
        <v>27</v>
      </c>
      <c r="G97" s="135"/>
      <c r="H97" s="135"/>
      <c r="I97" s="135">
        <f>'01 D.1.1 Pol'!G685</f>
        <v>0</v>
      </c>
      <c r="J97" s="132" t="str">
        <f>IF(I106=0,"",I97/I106*100)</f>
        <v/>
      </c>
    </row>
    <row r="98" spans="1:10" ht="36.75" customHeight="1" x14ac:dyDescent="0.25">
      <c r="A98" s="123"/>
      <c r="B98" s="128" t="s">
        <v>151</v>
      </c>
      <c r="C98" s="194" t="s">
        <v>152</v>
      </c>
      <c r="D98" s="195"/>
      <c r="E98" s="195"/>
      <c r="F98" s="134" t="s">
        <v>28</v>
      </c>
      <c r="G98" s="135"/>
      <c r="H98" s="135"/>
      <c r="I98" s="135">
        <f>'01 D.1.4.4. Pol'!G8</f>
        <v>0</v>
      </c>
      <c r="J98" s="132" t="str">
        <f>IF(I106=0,"",I98/I106*100)</f>
        <v/>
      </c>
    </row>
    <row r="99" spans="1:10" ht="36.75" customHeight="1" x14ac:dyDescent="0.25">
      <c r="A99" s="123"/>
      <c r="B99" s="128" t="s">
        <v>153</v>
      </c>
      <c r="C99" s="194" t="s">
        <v>152</v>
      </c>
      <c r="D99" s="195"/>
      <c r="E99" s="195"/>
      <c r="F99" s="134" t="s">
        <v>28</v>
      </c>
      <c r="G99" s="135"/>
      <c r="H99" s="135"/>
      <c r="I99" s="135">
        <f>'01 D.1.3.2 Pol'!G8</f>
        <v>0</v>
      </c>
      <c r="J99" s="132" t="str">
        <f>IF(I106=0,"",I99/I106*100)</f>
        <v/>
      </c>
    </row>
    <row r="100" spans="1:10" ht="36.75" customHeight="1" x14ac:dyDescent="0.25">
      <c r="A100" s="123"/>
      <c r="B100" s="128" t="s">
        <v>154</v>
      </c>
      <c r="C100" s="194" t="s">
        <v>155</v>
      </c>
      <c r="D100" s="195"/>
      <c r="E100" s="195"/>
      <c r="F100" s="134" t="s">
        <v>28</v>
      </c>
      <c r="G100" s="135"/>
      <c r="H100" s="135"/>
      <c r="I100" s="135">
        <f>'01 D.1.1 Pol'!G1008</f>
        <v>0</v>
      </c>
      <c r="J100" s="132" t="str">
        <f>IF(I106=0,"",I100/I106*100)</f>
        <v/>
      </c>
    </row>
    <row r="101" spans="1:10" ht="36.75" customHeight="1" x14ac:dyDescent="0.25">
      <c r="A101" s="123"/>
      <c r="B101" s="128" t="s">
        <v>156</v>
      </c>
      <c r="C101" s="194" t="s">
        <v>157</v>
      </c>
      <c r="D101" s="195"/>
      <c r="E101" s="195"/>
      <c r="F101" s="134" t="s">
        <v>28</v>
      </c>
      <c r="G101" s="135"/>
      <c r="H101" s="135"/>
      <c r="I101" s="135">
        <f>'01 D.1.1 Pol'!G1010+'01 D.1.3.4. Pol'!G8</f>
        <v>0</v>
      </c>
      <c r="J101" s="132" t="str">
        <f>IF(I106=0,"",I101/I106*100)</f>
        <v/>
      </c>
    </row>
    <row r="102" spans="1:10" ht="36.75" customHeight="1" x14ac:dyDescent="0.25">
      <c r="A102" s="123"/>
      <c r="B102" s="128" t="s">
        <v>158</v>
      </c>
      <c r="C102" s="194" t="s">
        <v>159</v>
      </c>
      <c r="D102" s="195"/>
      <c r="E102" s="195"/>
      <c r="F102" s="134" t="s">
        <v>28</v>
      </c>
      <c r="G102" s="135"/>
      <c r="H102" s="135"/>
      <c r="I102" s="135">
        <f>'01 D.1.1 Pol'!G1013</f>
        <v>0</v>
      </c>
      <c r="J102" s="132" t="str">
        <f>IF(I106=0,"",I102/I106*100)</f>
        <v/>
      </c>
    </row>
    <row r="103" spans="1:10" ht="36.75" customHeight="1" x14ac:dyDescent="0.25">
      <c r="A103" s="123"/>
      <c r="B103" s="128" t="s">
        <v>160</v>
      </c>
      <c r="C103" s="194" t="s">
        <v>161</v>
      </c>
      <c r="D103" s="195"/>
      <c r="E103" s="195"/>
      <c r="F103" s="134" t="s">
        <v>162</v>
      </c>
      <c r="G103" s="135"/>
      <c r="H103" s="135"/>
      <c r="I103" s="135">
        <f>'01 D.1.1 Pol'!G1001</f>
        <v>0</v>
      </c>
      <c r="J103" s="132" t="str">
        <f>IF(I106=0,"",I103/I106*100)</f>
        <v/>
      </c>
    </row>
    <row r="104" spans="1:10" ht="36.75" customHeight="1" x14ac:dyDescent="0.25">
      <c r="A104" s="123"/>
      <c r="B104" s="128" t="s">
        <v>163</v>
      </c>
      <c r="C104" s="194" t="s">
        <v>29</v>
      </c>
      <c r="D104" s="195"/>
      <c r="E104" s="195"/>
      <c r="F104" s="134" t="s">
        <v>163</v>
      </c>
      <c r="G104" s="135"/>
      <c r="H104" s="135"/>
      <c r="I104" s="135">
        <f>'02 D.2.1. Pol'!G8</f>
        <v>0</v>
      </c>
      <c r="J104" s="132" t="str">
        <f>IF(I106=0,"",I104/I106*100)</f>
        <v/>
      </c>
    </row>
    <row r="105" spans="1:10" ht="36.75" customHeight="1" x14ac:dyDescent="0.25">
      <c r="A105" s="123"/>
      <c r="B105" s="128" t="s">
        <v>164</v>
      </c>
      <c r="C105" s="194" t="s">
        <v>30</v>
      </c>
      <c r="D105" s="195"/>
      <c r="E105" s="195"/>
      <c r="F105" s="134" t="s">
        <v>164</v>
      </c>
      <c r="G105" s="135"/>
      <c r="H105" s="135"/>
      <c r="I105" s="135">
        <f>'02 D.2.1. Pol'!G12</f>
        <v>0</v>
      </c>
      <c r="J105" s="132" t="str">
        <f>IF(I106=0,"",I105/I106*100)</f>
        <v/>
      </c>
    </row>
    <row r="106" spans="1:10" ht="25.5" customHeight="1" x14ac:dyDescent="0.25">
      <c r="A106" s="124"/>
      <c r="B106" s="129" t="s">
        <v>1</v>
      </c>
      <c r="C106" s="130"/>
      <c r="D106" s="131"/>
      <c r="E106" s="131"/>
      <c r="F106" s="136"/>
      <c r="G106" s="137"/>
      <c r="H106" s="137"/>
      <c r="I106" s="137">
        <f>SUM(I58:I105)</f>
        <v>0</v>
      </c>
      <c r="J106" s="133">
        <f>SUM(J58:J105)</f>
        <v>0</v>
      </c>
    </row>
    <row r="107" spans="1:10" x14ac:dyDescent="0.25">
      <c r="F107" s="86"/>
      <c r="G107" s="86"/>
      <c r="H107" s="86"/>
      <c r="I107" s="86"/>
      <c r="J107" s="87"/>
    </row>
    <row r="108" spans="1:10" x14ac:dyDescent="0.25">
      <c r="F108" s="86"/>
      <c r="G108" s="86"/>
      <c r="H108" s="86"/>
      <c r="I108" s="86"/>
      <c r="J108" s="87"/>
    </row>
    <row r="109" spans="1:10" x14ac:dyDescent="0.25">
      <c r="F109" s="86"/>
      <c r="G109" s="86"/>
      <c r="H109" s="86"/>
      <c r="I109" s="86"/>
      <c r="J109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60:E60"/>
    <mergeCell ref="C61:E61"/>
    <mergeCell ref="C62:E62"/>
    <mergeCell ref="C63:E63"/>
    <mergeCell ref="C64:E64"/>
    <mergeCell ref="C49:E49"/>
    <mergeCell ref="C50:E50"/>
    <mergeCell ref="B51:E51"/>
    <mergeCell ref="C58:E58"/>
    <mergeCell ref="C59:E5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5:E105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5" t="s">
        <v>7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50" t="s">
        <v>8</v>
      </c>
      <c r="B2" s="49"/>
      <c r="C2" s="247"/>
      <c r="D2" s="247"/>
      <c r="E2" s="247"/>
      <c r="F2" s="247"/>
      <c r="G2" s="248"/>
    </row>
    <row r="3" spans="1:7" ht="24.9" customHeight="1" x14ac:dyDescent="0.25">
      <c r="A3" s="50" t="s">
        <v>9</v>
      </c>
      <c r="B3" s="49"/>
      <c r="C3" s="247"/>
      <c r="D3" s="247"/>
      <c r="E3" s="247"/>
      <c r="F3" s="247"/>
      <c r="G3" s="248"/>
    </row>
    <row r="4" spans="1:7" ht="24.9" customHeight="1" x14ac:dyDescent="0.25">
      <c r="A4" s="50" t="s">
        <v>10</v>
      </c>
      <c r="B4" s="49"/>
      <c r="C4" s="247"/>
      <c r="D4" s="247"/>
      <c r="E4" s="247"/>
      <c r="F4" s="247"/>
      <c r="G4" s="248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87F3-6647-4257-B3AB-BABF892BBE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165</v>
      </c>
    </row>
    <row r="2" spans="1:60" ht="25.05" customHeight="1" x14ac:dyDescent="0.25">
      <c r="A2" s="139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166</v>
      </c>
    </row>
    <row r="3" spans="1:60" ht="25.05" customHeight="1" x14ac:dyDescent="0.25">
      <c r="A3" s="139" t="s">
        <v>9</v>
      </c>
      <c r="B3" s="49" t="s">
        <v>46</v>
      </c>
      <c r="C3" s="250" t="s">
        <v>47</v>
      </c>
      <c r="D3" s="251"/>
      <c r="E3" s="251"/>
      <c r="F3" s="251"/>
      <c r="G3" s="252"/>
      <c r="AC3" s="121" t="s">
        <v>166</v>
      </c>
      <c r="AG3" t="s">
        <v>167</v>
      </c>
    </row>
    <row r="4" spans="1:60" ht="25.05" customHeight="1" x14ac:dyDescent="0.25">
      <c r="A4" s="140" t="s">
        <v>10</v>
      </c>
      <c r="B4" s="141" t="s">
        <v>48</v>
      </c>
      <c r="C4" s="253" t="s">
        <v>49</v>
      </c>
      <c r="D4" s="254"/>
      <c r="E4" s="254"/>
      <c r="F4" s="254"/>
      <c r="G4" s="255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190</v>
      </c>
      <c r="B8" s="165" t="s">
        <v>74</v>
      </c>
      <c r="C8" s="184" t="s">
        <v>75</v>
      </c>
      <c r="D8" s="166"/>
      <c r="E8" s="167"/>
      <c r="F8" s="168"/>
      <c r="G8" s="169">
        <f>SUMIF(AG9:AG24,"&lt;&gt;NOR",G9:G24)</f>
        <v>0</v>
      </c>
      <c r="H8" s="163"/>
      <c r="I8" s="163">
        <f>SUM(I9:I24)</f>
        <v>0</v>
      </c>
      <c r="J8" s="163"/>
      <c r="K8" s="163">
        <f>SUM(K9:K24)</f>
        <v>0</v>
      </c>
      <c r="L8" s="163"/>
      <c r="M8" s="163">
        <f>SUM(M9:M24)</f>
        <v>0</v>
      </c>
      <c r="N8" s="163"/>
      <c r="O8" s="163">
        <f>SUM(O9:O24)</f>
        <v>0</v>
      </c>
      <c r="P8" s="163"/>
      <c r="Q8" s="163">
        <f>SUM(Q9:Q24)</f>
        <v>0</v>
      </c>
      <c r="R8" s="163"/>
      <c r="S8" s="163"/>
      <c r="T8" s="163"/>
      <c r="U8" s="163"/>
      <c r="V8" s="163">
        <f>SUM(V9:V24)</f>
        <v>19.48</v>
      </c>
      <c r="W8" s="163"/>
      <c r="X8" s="163"/>
      <c r="AG8" t="s">
        <v>191</v>
      </c>
    </row>
    <row r="9" spans="1:60" outlineLevel="1" x14ac:dyDescent="0.25">
      <c r="A9" s="170">
        <v>1</v>
      </c>
      <c r="B9" s="171" t="s">
        <v>192</v>
      </c>
      <c r="C9" s="185" t="s">
        <v>193</v>
      </c>
      <c r="D9" s="172" t="s">
        <v>194</v>
      </c>
      <c r="E9" s="173">
        <v>16.79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195</v>
      </c>
      <c r="T9" s="157" t="s">
        <v>195</v>
      </c>
      <c r="U9" s="157">
        <v>7.4999999999999997E-2</v>
      </c>
      <c r="V9" s="157">
        <f>ROUND(E9*U9,2)</f>
        <v>1.26</v>
      </c>
      <c r="W9" s="157"/>
      <c r="X9" s="157" t="s">
        <v>196</v>
      </c>
      <c r="Y9" s="147"/>
      <c r="Z9" s="147"/>
      <c r="AA9" s="147"/>
      <c r="AB9" s="147"/>
      <c r="AC9" s="147"/>
      <c r="AD9" s="147"/>
      <c r="AE9" s="147"/>
      <c r="AF9" s="147"/>
      <c r="AG9" s="147" t="s">
        <v>197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6" t="s">
        <v>198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199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6" t="s">
        <v>200</v>
      </c>
      <c r="D11" s="159"/>
      <c r="E11" s="160">
        <v>10.8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199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187" t="s">
        <v>201</v>
      </c>
      <c r="D12" s="161"/>
      <c r="E12" s="162">
        <v>10.8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199</v>
      </c>
      <c r="AH12" s="147">
        <v>1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186" t="s">
        <v>202</v>
      </c>
      <c r="D13" s="159"/>
      <c r="E13" s="160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199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6" t="s">
        <v>203</v>
      </c>
      <c r="D14" s="159"/>
      <c r="E14" s="160">
        <v>5.99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199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87" t="s">
        <v>201</v>
      </c>
      <c r="D15" s="161"/>
      <c r="E15" s="162">
        <v>5.99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199</v>
      </c>
      <c r="AH15" s="147">
        <v>1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0">
        <v>2</v>
      </c>
      <c r="B16" s="171" t="s">
        <v>204</v>
      </c>
      <c r="C16" s="185" t="s">
        <v>205</v>
      </c>
      <c r="D16" s="172" t="s">
        <v>206</v>
      </c>
      <c r="E16" s="173">
        <v>16.79</v>
      </c>
      <c r="F16" s="174"/>
      <c r="G16" s="175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7"/>
      <c r="S16" s="157" t="s">
        <v>195</v>
      </c>
      <c r="T16" s="157" t="s">
        <v>195</v>
      </c>
      <c r="U16" s="157">
        <v>1.085</v>
      </c>
      <c r="V16" s="157">
        <f>ROUND(E16*U16,2)</f>
        <v>18.22</v>
      </c>
      <c r="W16" s="157"/>
      <c r="X16" s="157" t="s">
        <v>196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86" t="s">
        <v>198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199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186" t="s">
        <v>200</v>
      </c>
      <c r="D18" s="159"/>
      <c r="E18" s="160">
        <v>10.8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199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7" t="s">
        <v>201</v>
      </c>
      <c r="D19" s="161"/>
      <c r="E19" s="162">
        <v>10.8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199</v>
      </c>
      <c r="AH19" s="147">
        <v>1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186" t="s">
        <v>202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199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6" t="s">
        <v>203</v>
      </c>
      <c r="D21" s="159"/>
      <c r="E21" s="160">
        <v>5.99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199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7" t="s">
        <v>201</v>
      </c>
      <c r="D22" s="161"/>
      <c r="E22" s="162">
        <v>5.99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199</v>
      </c>
      <c r="AH22" s="147">
        <v>1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3</v>
      </c>
      <c r="B23" s="171" t="s">
        <v>207</v>
      </c>
      <c r="C23" s="185" t="s">
        <v>208</v>
      </c>
      <c r="D23" s="172" t="s">
        <v>194</v>
      </c>
      <c r="E23" s="173">
        <v>19.308499999999999</v>
      </c>
      <c r="F23" s="174"/>
      <c r="G23" s="175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 t="s">
        <v>209</v>
      </c>
      <c r="S23" s="157" t="s">
        <v>195</v>
      </c>
      <c r="T23" s="157" t="s">
        <v>195</v>
      </c>
      <c r="U23" s="157">
        <v>0</v>
      </c>
      <c r="V23" s="157">
        <f>ROUND(E23*U23,2)</f>
        <v>0</v>
      </c>
      <c r="W23" s="157"/>
      <c r="X23" s="157" t="s">
        <v>210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6" t="s">
        <v>212</v>
      </c>
      <c r="D24" s="159"/>
      <c r="E24" s="160">
        <v>19.309999999999999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199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164" t="s">
        <v>190</v>
      </c>
      <c r="B25" s="165" t="s">
        <v>78</v>
      </c>
      <c r="C25" s="184" t="s">
        <v>79</v>
      </c>
      <c r="D25" s="166"/>
      <c r="E25" s="167"/>
      <c r="F25" s="168"/>
      <c r="G25" s="169">
        <f>SUMIF(AG26:AG109,"&lt;&gt;NOR",G26:G109)</f>
        <v>0</v>
      </c>
      <c r="H25" s="163"/>
      <c r="I25" s="163">
        <f>SUM(I26:I109)</f>
        <v>0</v>
      </c>
      <c r="J25" s="163"/>
      <c r="K25" s="163">
        <f>SUM(K26:K109)</f>
        <v>0</v>
      </c>
      <c r="L25" s="163"/>
      <c r="M25" s="163">
        <f>SUM(M26:M109)</f>
        <v>0</v>
      </c>
      <c r="N25" s="163"/>
      <c r="O25" s="163">
        <f>SUM(O26:O109)</f>
        <v>0</v>
      </c>
      <c r="P25" s="163"/>
      <c r="Q25" s="163">
        <f>SUM(Q26:Q109)</f>
        <v>0</v>
      </c>
      <c r="R25" s="163"/>
      <c r="S25" s="163"/>
      <c r="T25" s="163"/>
      <c r="U25" s="163"/>
      <c r="V25" s="163">
        <f>SUM(V26:V109)</f>
        <v>128.69</v>
      </c>
      <c r="W25" s="163"/>
      <c r="X25" s="163"/>
      <c r="AG25" t="s">
        <v>191</v>
      </c>
    </row>
    <row r="26" spans="1:60" outlineLevel="1" x14ac:dyDescent="0.25">
      <c r="A26" s="170">
        <v>4</v>
      </c>
      <c r="B26" s="171" t="s">
        <v>213</v>
      </c>
      <c r="C26" s="185" t="s">
        <v>214</v>
      </c>
      <c r="D26" s="172" t="s">
        <v>215</v>
      </c>
      <c r="E26" s="173">
        <v>5.8099999999999999E-2</v>
      </c>
      <c r="F26" s="174"/>
      <c r="G26" s="175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 t="s">
        <v>209</v>
      </c>
      <c r="S26" s="157" t="s">
        <v>216</v>
      </c>
      <c r="T26" s="157" t="s">
        <v>216</v>
      </c>
      <c r="U26" s="157">
        <v>0</v>
      </c>
      <c r="V26" s="157">
        <f>ROUND(E26*U26,2)</f>
        <v>0</v>
      </c>
      <c r="W26" s="157"/>
      <c r="X26" s="157" t="s">
        <v>210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86" t="s">
        <v>217</v>
      </c>
      <c r="D27" s="159"/>
      <c r="E27" s="160">
        <v>0.06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199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0">
        <v>5</v>
      </c>
      <c r="B28" s="171" t="s">
        <v>218</v>
      </c>
      <c r="C28" s="185" t="s">
        <v>219</v>
      </c>
      <c r="D28" s="172" t="s">
        <v>215</v>
      </c>
      <c r="E28" s="173">
        <v>2.7099999999999999E-2</v>
      </c>
      <c r="F28" s="174"/>
      <c r="G28" s="175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7" t="s">
        <v>209</v>
      </c>
      <c r="S28" s="157" t="s">
        <v>195</v>
      </c>
      <c r="T28" s="157" t="s">
        <v>195</v>
      </c>
      <c r="U28" s="157">
        <v>0</v>
      </c>
      <c r="V28" s="157">
        <f>ROUND(E28*U28,2)</f>
        <v>0</v>
      </c>
      <c r="W28" s="157"/>
      <c r="X28" s="157" t="s">
        <v>210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186" t="s">
        <v>220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199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6" t="s">
        <v>221</v>
      </c>
      <c r="D30" s="159"/>
      <c r="E30" s="160">
        <v>0.03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199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6</v>
      </c>
      <c r="B31" s="171" t="s">
        <v>222</v>
      </c>
      <c r="C31" s="185" t="s">
        <v>223</v>
      </c>
      <c r="D31" s="172" t="s">
        <v>206</v>
      </c>
      <c r="E31" s="173">
        <v>0.34849999999999998</v>
      </c>
      <c r="F31" s="174"/>
      <c r="G31" s="175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195</v>
      </c>
      <c r="T31" s="157" t="s">
        <v>195</v>
      </c>
      <c r="U31" s="157">
        <v>4.7939999999999996</v>
      </c>
      <c r="V31" s="157">
        <f>ROUND(E31*U31,2)</f>
        <v>1.67</v>
      </c>
      <c r="W31" s="157"/>
      <c r="X31" s="157" t="s">
        <v>196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6" t="s">
        <v>224</v>
      </c>
      <c r="D32" s="159"/>
      <c r="E32" s="160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199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6" t="s">
        <v>225</v>
      </c>
      <c r="D33" s="159"/>
      <c r="E33" s="160">
        <v>0.35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199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0">
        <v>7</v>
      </c>
      <c r="B34" s="171" t="s">
        <v>226</v>
      </c>
      <c r="C34" s="185" t="s">
        <v>227</v>
      </c>
      <c r="D34" s="172" t="s">
        <v>206</v>
      </c>
      <c r="E34" s="173">
        <v>1.6974</v>
      </c>
      <c r="F34" s="174"/>
      <c r="G34" s="175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195</v>
      </c>
      <c r="T34" s="157" t="s">
        <v>195</v>
      </c>
      <c r="U34" s="157">
        <v>3.8420000000000001</v>
      </c>
      <c r="V34" s="157">
        <f>ROUND(E34*U34,2)</f>
        <v>6.52</v>
      </c>
      <c r="W34" s="157"/>
      <c r="X34" s="157" t="s">
        <v>196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197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6" t="s">
        <v>224</v>
      </c>
      <c r="D35" s="159"/>
      <c r="E35" s="160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199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6" t="s">
        <v>228</v>
      </c>
      <c r="D36" s="159"/>
      <c r="E36" s="160">
        <v>0.59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199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7" t="s">
        <v>201</v>
      </c>
      <c r="D37" s="161"/>
      <c r="E37" s="162">
        <v>0.59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199</v>
      </c>
      <c r="AH37" s="147">
        <v>1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6" t="s">
        <v>229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199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6" t="s">
        <v>230</v>
      </c>
      <c r="D39" s="159"/>
      <c r="E39" s="160">
        <v>1.1100000000000001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199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7" t="s">
        <v>201</v>
      </c>
      <c r="D40" s="161"/>
      <c r="E40" s="162">
        <v>1.1100000000000001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199</v>
      </c>
      <c r="AH40" s="147">
        <v>1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0">
        <v>8</v>
      </c>
      <c r="B41" s="171" t="s">
        <v>231</v>
      </c>
      <c r="C41" s="185" t="s">
        <v>232</v>
      </c>
      <c r="D41" s="172" t="s">
        <v>233</v>
      </c>
      <c r="E41" s="173">
        <v>2</v>
      </c>
      <c r="F41" s="174"/>
      <c r="G41" s="175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7"/>
      <c r="S41" s="157" t="s">
        <v>195</v>
      </c>
      <c r="T41" s="157" t="s">
        <v>195</v>
      </c>
      <c r="U41" s="157">
        <v>0.24199999999999999</v>
      </c>
      <c r="V41" s="157">
        <f>ROUND(E41*U41,2)</f>
        <v>0.48</v>
      </c>
      <c r="W41" s="157"/>
      <c r="X41" s="157" t="s">
        <v>196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6" t="s">
        <v>224</v>
      </c>
      <c r="D42" s="159"/>
      <c r="E42" s="160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199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6" t="s">
        <v>234</v>
      </c>
      <c r="D43" s="159"/>
      <c r="E43" s="160">
        <v>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199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0">
        <v>9</v>
      </c>
      <c r="B44" s="171" t="s">
        <v>231</v>
      </c>
      <c r="C44" s="185" t="s">
        <v>232</v>
      </c>
      <c r="D44" s="172" t="s">
        <v>233</v>
      </c>
      <c r="E44" s="173">
        <v>3</v>
      </c>
      <c r="F44" s="174"/>
      <c r="G44" s="175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7"/>
      <c r="S44" s="157" t="s">
        <v>195</v>
      </c>
      <c r="T44" s="157" t="s">
        <v>195</v>
      </c>
      <c r="U44" s="157">
        <v>0.24199999999999999</v>
      </c>
      <c r="V44" s="157">
        <f>ROUND(E44*U44,2)</f>
        <v>0.73</v>
      </c>
      <c r="W44" s="157"/>
      <c r="X44" s="157" t="s">
        <v>196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6" t="s">
        <v>235</v>
      </c>
      <c r="D45" s="159"/>
      <c r="E45" s="160">
        <v>1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199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6" t="s">
        <v>236</v>
      </c>
      <c r="D46" s="159"/>
      <c r="E46" s="160">
        <v>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199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0">
        <v>10</v>
      </c>
      <c r="B47" s="171" t="s">
        <v>237</v>
      </c>
      <c r="C47" s="185" t="s">
        <v>238</v>
      </c>
      <c r="D47" s="172" t="s">
        <v>206</v>
      </c>
      <c r="E47" s="173">
        <v>0.57479999999999998</v>
      </c>
      <c r="F47" s="174"/>
      <c r="G47" s="175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7"/>
      <c r="S47" s="157" t="s">
        <v>195</v>
      </c>
      <c r="T47" s="157" t="s">
        <v>195</v>
      </c>
      <c r="U47" s="157">
        <v>6.77</v>
      </c>
      <c r="V47" s="157">
        <f>ROUND(E47*U47,2)</f>
        <v>3.89</v>
      </c>
      <c r="W47" s="157"/>
      <c r="X47" s="157" t="s">
        <v>196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197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6" t="s">
        <v>239</v>
      </c>
      <c r="D48" s="159"/>
      <c r="E48" s="160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199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6" t="s">
        <v>240</v>
      </c>
      <c r="D49" s="159"/>
      <c r="E49" s="160">
        <v>0.14000000000000001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199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6" t="s">
        <v>241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199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6" t="s">
        <v>242</v>
      </c>
      <c r="D51" s="159"/>
      <c r="E51" s="160">
        <v>0.22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199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86" t="s">
        <v>243</v>
      </c>
      <c r="D52" s="159"/>
      <c r="E52" s="160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199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6" t="s">
        <v>244</v>
      </c>
      <c r="D53" s="159"/>
      <c r="E53" s="160">
        <v>0.22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199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7" t="s">
        <v>201</v>
      </c>
      <c r="D54" s="161"/>
      <c r="E54" s="162">
        <v>0.56999999999999995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199</v>
      </c>
      <c r="AH54" s="147">
        <v>1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0">
        <v>11</v>
      </c>
      <c r="B55" s="171" t="s">
        <v>245</v>
      </c>
      <c r="C55" s="185" t="s">
        <v>246</v>
      </c>
      <c r="D55" s="172" t="s">
        <v>247</v>
      </c>
      <c r="E55" s="173">
        <v>2.47E-2</v>
      </c>
      <c r="F55" s="174"/>
      <c r="G55" s="175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195</v>
      </c>
      <c r="T55" s="157" t="s">
        <v>195</v>
      </c>
      <c r="U55" s="157">
        <v>16.582999999999998</v>
      </c>
      <c r="V55" s="157">
        <f>ROUND(E55*U55,2)</f>
        <v>0.41</v>
      </c>
      <c r="W55" s="157"/>
      <c r="X55" s="157" t="s">
        <v>196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197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6" t="s">
        <v>220</v>
      </c>
      <c r="D56" s="159"/>
      <c r="E56" s="160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199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6" t="s">
        <v>248</v>
      </c>
      <c r="D57" s="159"/>
      <c r="E57" s="160">
        <v>0.02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199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12</v>
      </c>
      <c r="B58" s="171" t="s">
        <v>249</v>
      </c>
      <c r="C58" s="185" t="s">
        <v>250</v>
      </c>
      <c r="D58" s="172" t="s">
        <v>247</v>
      </c>
      <c r="E58" s="173">
        <v>3.1199999999999999E-2</v>
      </c>
      <c r="F58" s="174"/>
      <c r="G58" s="175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7"/>
      <c r="S58" s="157" t="s">
        <v>195</v>
      </c>
      <c r="T58" s="157" t="s">
        <v>195</v>
      </c>
      <c r="U58" s="157">
        <v>20.6</v>
      </c>
      <c r="V58" s="157">
        <f>ROUND(E58*U58,2)</f>
        <v>0.64</v>
      </c>
      <c r="W58" s="157"/>
      <c r="X58" s="157" t="s">
        <v>196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197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6" t="s">
        <v>251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199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6" t="s">
        <v>252</v>
      </c>
      <c r="D60" s="159"/>
      <c r="E60" s="160">
        <v>0.01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199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6" t="s">
        <v>253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199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6" t="s">
        <v>254</v>
      </c>
      <c r="D62" s="159"/>
      <c r="E62" s="160">
        <v>0.02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199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7" t="s">
        <v>201</v>
      </c>
      <c r="D63" s="161"/>
      <c r="E63" s="162">
        <v>0.03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199</v>
      </c>
      <c r="AH63" s="147">
        <v>1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0">
        <v>13</v>
      </c>
      <c r="B64" s="171" t="s">
        <v>255</v>
      </c>
      <c r="C64" s="185" t="s">
        <v>256</v>
      </c>
      <c r="D64" s="172" t="s">
        <v>247</v>
      </c>
      <c r="E64" s="173">
        <v>0.21970000000000001</v>
      </c>
      <c r="F64" s="174"/>
      <c r="G64" s="175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195</v>
      </c>
      <c r="T64" s="157" t="s">
        <v>195</v>
      </c>
      <c r="U64" s="157">
        <v>18.8</v>
      </c>
      <c r="V64" s="157">
        <f>ROUND(E64*U64,2)</f>
        <v>4.13</v>
      </c>
      <c r="W64" s="157"/>
      <c r="X64" s="157" t="s">
        <v>196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197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6" t="s">
        <v>239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199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6" t="s">
        <v>257</v>
      </c>
      <c r="D66" s="159"/>
      <c r="E66" s="160">
        <v>0.06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199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6" t="s">
        <v>241</v>
      </c>
      <c r="D67" s="159"/>
      <c r="E67" s="160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199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6" t="s">
        <v>258</v>
      </c>
      <c r="D68" s="159"/>
      <c r="E68" s="160">
        <v>0.09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199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6" t="s">
        <v>243</v>
      </c>
      <c r="D69" s="159"/>
      <c r="E69" s="160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199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86" t="s">
        <v>259</v>
      </c>
      <c r="D70" s="159"/>
      <c r="E70" s="160">
        <v>7.0000000000000007E-2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199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0">
        <v>14</v>
      </c>
      <c r="B71" s="171" t="s">
        <v>255</v>
      </c>
      <c r="C71" s="185" t="s">
        <v>256</v>
      </c>
      <c r="D71" s="172" t="s">
        <v>247</v>
      </c>
      <c r="E71" s="173">
        <v>2.24E-2</v>
      </c>
      <c r="F71" s="174"/>
      <c r="G71" s="175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7"/>
      <c r="S71" s="157" t="s">
        <v>195</v>
      </c>
      <c r="T71" s="157" t="s">
        <v>195</v>
      </c>
      <c r="U71" s="157">
        <v>18.8</v>
      </c>
      <c r="V71" s="157">
        <f>ROUND(E71*U71,2)</f>
        <v>0.42</v>
      </c>
      <c r="W71" s="157"/>
      <c r="X71" s="157" t="s">
        <v>196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197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86" t="s">
        <v>260</v>
      </c>
      <c r="D72" s="159"/>
      <c r="E72" s="160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199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6" t="s">
        <v>261</v>
      </c>
      <c r="D73" s="159"/>
      <c r="E73" s="160">
        <v>0.02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199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15</v>
      </c>
      <c r="B74" s="171" t="s">
        <v>262</v>
      </c>
      <c r="C74" s="185" t="s">
        <v>263</v>
      </c>
      <c r="D74" s="172" t="s">
        <v>194</v>
      </c>
      <c r="E74" s="173">
        <v>11.371499999999999</v>
      </c>
      <c r="F74" s="174"/>
      <c r="G74" s="175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7"/>
      <c r="S74" s="157" t="s">
        <v>195</v>
      </c>
      <c r="T74" s="157" t="s">
        <v>195</v>
      </c>
      <c r="U74" s="157">
        <v>0.64400000000000002</v>
      </c>
      <c r="V74" s="157">
        <f>ROUND(E74*U74,2)</f>
        <v>7.32</v>
      </c>
      <c r="W74" s="157"/>
      <c r="X74" s="157" t="s">
        <v>196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197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6" t="s">
        <v>224</v>
      </c>
      <c r="D75" s="159"/>
      <c r="E75" s="160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199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6" t="s">
        <v>264</v>
      </c>
      <c r="D76" s="159"/>
      <c r="E76" s="160">
        <v>10.44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199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7" t="s">
        <v>201</v>
      </c>
      <c r="D77" s="161"/>
      <c r="E77" s="162">
        <v>10.44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199</v>
      </c>
      <c r="AH77" s="147">
        <v>1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6" t="s">
        <v>265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199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6" t="s">
        <v>266</v>
      </c>
      <c r="D79" s="159"/>
      <c r="E79" s="160">
        <v>0.93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199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7" t="s">
        <v>201</v>
      </c>
      <c r="D80" s="161"/>
      <c r="E80" s="162">
        <v>0.93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199</v>
      </c>
      <c r="AH80" s="147">
        <v>1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16</v>
      </c>
      <c r="B81" s="171" t="s">
        <v>267</v>
      </c>
      <c r="C81" s="185" t="s">
        <v>268</v>
      </c>
      <c r="D81" s="172" t="s">
        <v>194</v>
      </c>
      <c r="E81" s="173">
        <v>99.217500000000001</v>
      </c>
      <c r="F81" s="174"/>
      <c r="G81" s="175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7"/>
      <c r="S81" s="157" t="s">
        <v>195</v>
      </c>
      <c r="T81" s="157" t="s">
        <v>195</v>
      </c>
      <c r="U81" s="157">
        <v>0.71799999999999997</v>
      </c>
      <c r="V81" s="157">
        <f>ROUND(E81*U81,2)</f>
        <v>71.239999999999995</v>
      </c>
      <c r="W81" s="157"/>
      <c r="X81" s="157" t="s">
        <v>196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197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6" t="s">
        <v>224</v>
      </c>
      <c r="D82" s="159"/>
      <c r="E82" s="160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199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6" t="s">
        <v>269</v>
      </c>
      <c r="D83" s="159"/>
      <c r="E83" s="160">
        <v>27.16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199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86" t="s">
        <v>270</v>
      </c>
      <c r="D84" s="159"/>
      <c r="E84" s="160">
        <v>-2.8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199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87" t="s">
        <v>201</v>
      </c>
      <c r="D85" s="161"/>
      <c r="E85" s="162">
        <v>24.36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199</v>
      </c>
      <c r="AH85" s="147">
        <v>1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6" t="s">
        <v>229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199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6" t="s">
        <v>271</v>
      </c>
      <c r="D87" s="159"/>
      <c r="E87" s="160">
        <v>15.86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199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87" t="s">
        <v>201</v>
      </c>
      <c r="D88" s="161"/>
      <c r="E88" s="162">
        <v>15.86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199</v>
      </c>
      <c r="AH88" s="147">
        <v>1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86" t="s">
        <v>265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199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6" t="s">
        <v>272</v>
      </c>
      <c r="D90" s="159"/>
      <c r="E90" s="160">
        <v>62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199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6" t="s">
        <v>273</v>
      </c>
      <c r="D91" s="159"/>
      <c r="E91" s="160">
        <v>-3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199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7" t="s">
        <v>201</v>
      </c>
      <c r="D92" s="161"/>
      <c r="E92" s="162">
        <v>59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199</v>
      </c>
      <c r="AH92" s="147">
        <v>1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17</v>
      </c>
      <c r="B93" s="171" t="s">
        <v>274</v>
      </c>
      <c r="C93" s="185" t="s">
        <v>275</v>
      </c>
      <c r="D93" s="172" t="s">
        <v>194</v>
      </c>
      <c r="E93" s="173">
        <v>17.399999999999999</v>
      </c>
      <c r="F93" s="174"/>
      <c r="G93" s="175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195</v>
      </c>
      <c r="T93" s="157" t="s">
        <v>195</v>
      </c>
      <c r="U93" s="157">
        <v>1.452</v>
      </c>
      <c r="V93" s="157">
        <f>ROUND(E93*U93,2)</f>
        <v>25.26</v>
      </c>
      <c r="W93" s="157"/>
      <c r="X93" s="157" t="s">
        <v>196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6" t="s">
        <v>276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199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6" t="s">
        <v>277</v>
      </c>
      <c r="D95" s="159"/>
      <c r="E95" s="160">
        <v>17.399999999999999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199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0">
        <v>18</v>
      </c>
      <c r="B96" s="171" t="s">
        <v>278</v>
      </c>
      <c r="C96" s="185" t="s">
        <v>279</v>
      </c>
      <c r="D96" s="172" t="s">
        <v>194</v>
      </c>
      <c r="E96" s="173">
        <v>1.4336</v>
      </c>
      <c r="F96" s="174"/>
      <c r="G96" s="175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195</v>
      </c>
      <c r="T96" s="157" t="s">
        <v>195</v>
      </c>
      <c r="U96" s="157">
        <v>1.21</v>
      </c>
      <c r="V96" s="157">
        <f>ROUND(E96*U96,2)</f>
        <v>1.73</v>
      </c>
      <c r="W96" s="157"/>
      <c r="X96" s="157" t="s">
        <v>196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197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186" t="s">
        <v>239</v>
      </c>
      <c r="D97" s="159"/>
      <c r="E97" s="160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199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6" t="s">
        <v>280</v>
      </c>
      <c r="D98" s="159"/>
      <c r="E98" s="160">
        <v>0.39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199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6" t="s">
        <v>241</v>
      </c>
      <c r="D99" s="159"/>
      <c r="E99" s="160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199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186" t="s">
        <v>281</v>
      </c>
      <c r="D100" s="159"/>
      <c r="E100" s="160">
        <v>0.6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199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186" t="s">
        <v>243</v>
      </c>
      <c r="D101" s="159"/>
      <c r="E101" s="160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199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86" t="s">
        <v>282</v>
      </c>
      <c r="D102" s="159"/>
      <c r="E102" s="160">
        <v>0.44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199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0">
        <v>19</v>
      </c>
      <c r="B103" s="171" t="s">
        <v>283</v>
      </c>
      <c r="C103" s="185" t="s">
        <v>284</v>
      </c>
      <c r="D103" s="172" t="s">
        <v>285</v>
      </c>
      <c r="E103" s="173">
        <v>3.456</v>
      </c>
      <c r="F103" s="174"/>
      <c r="G103" s="175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195</v>
      </c>
      <c r="T103" s="157" t="s">
        <v>195</v>
      </c>
      <c r="U103" s="157">
        <v>1.2310000000000001</v>
      </c>
      <c r="V103" s="157">
        <f>ROUND(E103*U103,2)</f>
        <v>4.25</v>
      </c>
      <c r="W103" s="157"/>
      <c r="X103" s="157" t="s">
        <v>196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197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86" t="s">
        <v>239</v>
      </c>
      <c r="D104" s="159"/>
      <c r="E104" s="160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199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6" t="s">
        <v>286</v>
      </c>
      <c r="D105" s="159"/>
      <c r="E105" s="160">
        <v>1.44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199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6" t="s">
        <v>241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199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6" t="s">
        <v>287</v>
      </c>
      <c r="D107" s="159"/>
      <c r="E107" s="160">
        <v>1.8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199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186" t="s">
        <v>243</v>
      </c>
      <c r="D108" s="159"/>
      <c r="E108" s="160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199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86" t="s">
        <v>288</v>
      </c>
      <c r="D109" s="159"/>
      <c r="E109" s="160">
        <v>0.22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199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5">
      <c r="A110" s="164" t="s">
        <v>190</v>
      </c>
      <c r="B110" s="165" t="s">
        <v>82</v>
      </c>
      <c r="C110" s="184" t="s">
        <v>84</v>
      </c>
      <c r="D110" s="166"/>
      <c r="E110" s="167"/>
      <c r="F110" s="168"/>
      <c r="G110" s="169">
        <f>SUMIF(AG111:AG187,"&lt;&gt;NOR",G111:G187)</f>
        <v>0</v>
      </c>
      <c r="H110" s="163"/>
      <c r="I110" s="163">
        <f>SUM(I111:I187)</f>
        <v>0</v>
      </c>
      <c r="J110" s="163"/>
      <c r="K110" s="163">
        <f>SUM(K111:K187)</f>
        <v>0</v>
      </c>
      <c r="L110" s="163"/>
      <c r="M110" s="163">
        <f>SUM(M111:M187)</f>
        <v>0</v>
      </c>
      <c r="N110" s="163"/>
      <c r="O110" s="163">
        <f>SUM(O111:O187)</f>
        <v>1.24</v>
      </c>
      <c r="P110" s="163"/>
      <c r="Q110" s="163">
        <f>SUM(Q111:Q187)</f>
        <v>0</v>
      </c>
      <c r="R110" s="163"/>
      <c r="S110" s="163"/>
      <c r="T110" s="163"/>
      <c r="U110" s="163"/>
      <c r="V110" s="163">
        <f>SUM(V111:V187)</f>
        <v>1067.0999999999999</v>
      </c>
      <c r="W110" s="163"/>
      <c r="X110" s="163"/>
      <c r="AG110" t="s">
        <v>191</v>
      </c>
    </row>
    <row r="111" spans="1:60" outlineLevel="1" x14ac:dyDescent="0.25">
      <c r="A111" s="170">
        <v>20</v>
      </c>
      <c r="B111" s="171" t="s">
        <v>289</v>
      </c>
      <c r="C111" s="185" t="s">
        <v>290</v>
      </c>
      <c r="D111" s="172" t="s">
        <v>194</v>
      </c>
      <c r="E111" s="173">
        <v>633.41</v>
      </c>
      <c r="F111" s="174"/>
      <c r="G111" s="175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195</v>
      </c>
      <c r="T111" s="157" t="s">
        <v>195</v>
      </c>
      <c r="U111" s="157">
        <v>0.38716</v>
      </c>
      <c r="V111" s="157">
        <f>ROUND(E111*U111,2)</f>
        <v>245.23</v>
      </c>
      <c r="W111" s="157"/>
      <c r="X111" s="157" t="s">
        <v>196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197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86" t="s">
        <v>291</v>
      </c>
      <c r="D112" s="159"/>
      <c r="E112" s="160">
        <v>633.41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199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0">
        <v>21</v>
      </c>
      <c r="B113" s="171" t="s">
        <v>292</v>
      </c>
      <c r="C113" s="185" t="s">
        <v>293</v>
      </c>
      <c r="D113" s="172" t="s">
        <v>194</v>
      </c>
      <c r="E113" s="173">
        <v>1495.6724999999999</v>
      </c>
      <c r="F113" s="174"/>
      <c r="G113" s="175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7">
        <v>0</v>
      </c>
      <c r="O113" s="157">
        <f>ROUND(E113*N113,2)</f>
        <v>0</v>
      </c>
      <c r="P113" s="157">
        <v>0</v>
      </c>
      <c r="Q113" s="157">
        <f>ROUND(E113*P113,2)</f>
        <v>0</v>
      </c>
      <c r="R113" s="157"/>
      <c r="S113" s="157" t="s">
        <v>195</v>
      </c>
      <c r="T113" s="157" t="s">
        <v>195</v>
      </c>
      <c r="U113" s="157">
        <v>0.33481</v>
      </c>
      <c r="V113" s="157">
        <f>ROUND(E113*U113,2)</f>
        <v>500.77</v>
      </c>
      <c r="W113" s="157"/>
      <c r="X113" s="157" t="s">
        <v>196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197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6" t="s">
        <v>229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199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6" t="s">
        <v>294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199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86" t="s">
        <v>295</v>
      </c>
      <c r="D116" s="159"/>
      <c r="E116" s="160">
        <v>222.53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199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86" t="s">
        <v>296</v>
      </c>
      <c r="D117" s="159"/>
      <c r="E117" s="160">
        <v>16.38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199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86" t="s">
        <v>297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199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.399999999999999" outlineLevel="1" x14ac:dyDescent="0.25">
      <c r="A119" s="154"/>
      <c r="B119" s="155"/>
      <c r="C119" s="186" t="s">
        <v>298</v>
      </c>
      <c r="D119" s="159"/>
      <c r="E119" s="160">
        <v>307.75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199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0.399999999999999" outlineLevel="1" x14ac:dyDescent="0.25">
      <c r="A120" s="154"/>
      <c r="B120" s="155"/>
      <c r="C120" s="186" t="s">
        <v>299</v>
      </c>
      <c r="D120" s="159"/>
      <c r="E120" s="160">
        <v>38.909999999999997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199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86" t="s">
        <v>300</v>
      </c>
      <c r="D121" s="159"/>
      <c r="E121" s="160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199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86" t="s">
        <v>301</v>
      </c>
      <c r="D122" s="159"/>
      <c r="E122" s="160">
        <v>24.7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199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6" t="s">
        <v>302</v>
      </c>
      <c r="D123" s="159"/>
      <c r="E123" s="160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199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6" t="s">
        <v>303</v>
      </c>
      <c r="D124" s="159"/>
      <c r="E124" s="160">
        <v>19.440000000000001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199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86" t="s">
        <v>304</v>
      </c>
      <c r="D125" s="159"/>
      <c r="E125" s="160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199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54"/>
      <c r="B126" s="155"/>
      <c r="C126" s="186" t="s">
        <v>305</v>
      </c>
      <c r="D126" s="159"/>
      <c r="E126" s="160">
        <v>92.33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199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6" t="s">
        <v>306</v>
      </c>
      <c r="D127" s="159"/>
      <c r="E127" s="160">
        <v>8.3699999999999992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199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86" t="s">
        <v>307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199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6" t="s">
        <v>308</v>
      </c>
      <c r="D129" s="159"/>
      <c r="E129" s="160">
        <v>75.75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199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86" t="s">
        <v>309</v>
      </c>
      <c r="D130" s="159"/>
      <c r="E130" s="160">
        <v>6.62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199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86" t="s">
        <v>310</v>
      </c>
      <c r="D131" s="159"/>
      <c r="E131" s="160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199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86" t="s">
        <v>311</v>
      </c>
      <c r="D132" s="159"/>
      <c r="E132" s="160">
        <v>25.35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199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86" t="s">
        <v>312</v>
      </c>
      <c r="D133" s="159"/>
      <c r="E133" s="160">
        <v>11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199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6" t="s">
        <v>313</v>
      </c>
      <c r="D134" s="159"/>
      <c r="E134" s="160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199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6" t="s">
        <v>314</v>
      </c>
      <c r="D135" s="159"/>
      <c r="E135" s="160">
        <v>34.450000000000003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199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186" t="s">
        <v>315</v>
      </c>
      <c r="D136" s="159"/>
      <c r="E136" s="160">
        <v>1.74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199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86" t="s">
        <v>316</v>
      </c>
      <c r="D137" s="159"/>
      <c r="E137" s="160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199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6" t="s">
        <v>317</v>
      </c>
      <c r="D138" s="159"/>
      <c r="E138" s="160">
        <v>26.25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199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6" t="s">
        <v>318</v>
      </c>
      <c r="D139" s="159"/>
      <c r="E139" s="160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199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86" t="s">
        <v>319</v>
      </c>
      <c r="D140" s="159"/>
      <c r="E140" s="160">
        <v>64.98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199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86" t="s">
        <v>320</v>
      </c>
      <c r="D141" s="159"/>
      <c r="E141" s="160">
        <v>4.2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199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87" t="s">
        <v>201</v>
      </c>
      <c r="D142" s="161"/>
      <c r="E142" s="162">
        <v>980.73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199</v>
      </c>
      <c r="AH142" s="147">
        <v>1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86" t="s">
        <v>224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199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6" t="s">
        <v>297</v>
      </c>
      <c r="D144" s="159"/>
      <c r="E144" s="160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199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6" t="s">
        <v>321</v>
      </c>
      <c r="D145" s="159"/>
      <c r="E145" s="160">
        <v>55.67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199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186" t="s">
        <v>322</v>
      </c>
      <c r="D146" s="159"/>
      <c r="E146" s="160">
        <v>1.84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199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186" t="s">
        <v>310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199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186" t="s">
        <v>323</v>
      </c>
      <c r="D148" s="159"/>
      <c r="E148" s="160">
        <v>88.09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199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86" t="s">
        <v>316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199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86" t="s">
        <v>324</v>
      </c>
      <c r="D150" s="159"/>
      <c r="E150" s="160">
        <v>47.61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199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86" t="s">
        <v>294</v>
      </c>
      <c r="D151" s="159"/>
      <c r="E151" s="160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199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186" t="s">
        <v>325</v>
      </c>
      <c r="D152" s="159"/>
      <c r="E152" s="160">
        <v>117.4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199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186" t="s">
        <v>302</v>
      </c>
      <c r="D153" s="159"/>
      <c r="E153" s="160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199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186" t="s">
        <v>326</v>
      </c>
      <c r="D154" s="159"/>
      <c r="E154" s="160">
        <v>10.8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199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186" t="s">
        <v>300</v>
      </c>
      <c r="D155" s="159"/>
      <c r="E155" s="160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199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86" t="s">
        <v>327</v>
      </c>
      <c r="D156" s="159"/>
      <c r="E156" s="160">
        <v>4.2300000000000004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199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186" t="s">
        <v>318</v>
      </c>
      <c r="D157" s="159"/>
      <c r="E157" s="160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199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86" t="s">
        <v>328</v>
      </c>
      <c r="D158" s="159"/>
      <c r="E158" s="160">
        <v>4.37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199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186" t="s">
        <v>307</v>
      </c>
      <c r="D159" s="159"/>
      <c r="E159" s="160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199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186" t="s">
        <v>329</v>
      </c>
      <c r="D160" s="159"/>
      <c r="E160" s="160">
        <v>115.64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199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186" t="s">
        <v>330</v>
      </c>
      <c r="D161" s="159"/>
      <c r="E161" s="160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199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186" t="s">
        <v>331</v>
      </c>
      <c r="D162" s="159"/>
      <c r="E162" s="160">
        <v>65.099999999999994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199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87" t="s">
        <v>201</v>
      </c>
      <c r="D163" s="161"/>
      <c r="E163" s="162">
        <v>510.74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199</v>
      </c>
      <c r="AH163" s="147">
        <v>1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86" t="s">
        <v>265</v>
      </c>
      <c r="D164" s="159"/>
      <c r="E164" s="160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199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86" t="s">
        <v>332</v>
      </c>
      <c r="D165" s="159"/>
      <c r="E165" s="160">
        <v>4.2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199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87" t="s">
        <v>201</v>
      </c>
      <c r="D166" s="161"/>
      <c r="E166" s="162">
        <v>4.2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199</v>
      </c>
      <c r="AH166" s="147">
        <v>1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70">
        <v>22</v>
      </c>
      <c r="B167" s="171" t="s">
        <v>333</v>
      </c>
      <c r="C167" s="185" t="s">
        <v>334</v>
      </c>
      <c r="D167" s="172" t="s">
        <v>194</v>
      </c>
      <c r="E167" s="173">
        <v>50.600999999999999</v>
      </c>
      <c r="F167" s="174"/>
      <c r="G167" s="175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7">
        <v>0</v>
      </c>
      <c r="O167" s="157">
        <f>ROUND(E167*N167,2)</f>
        <v>0</v>
      </c>
      <c r="P167" s="157">
        <v>0</v>
      </c>
      <c r="Q167" s="157">
        <f>ROUND(E167*P167,2)</f>
        <v>0</v>
      </c>
      <c r="R167" s="157"/>
      <c r="S167" s="157" t="s">
        <v>195</v>
      </c>
      <c r="T167" s="157" t="s">
        <v>195</v>
      </c>
      <c r="U167" s="157">
        <v>0.39600000000000002</v>
      </c>
      <c r="V167" s="157">
        <f>ROUND(E167*U167,2)</f>
        <v>20.04</v>
      </c>
      <c r="W167" s="157"/>
      <c r="X167" s="157" t="s">
        <v>196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197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186" t="s">
        <v>335</v>
      </c>
      <c r="D168" s="159"/>
      <c r="E168" s="160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199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186" t="s">
        <v>336</v>
      </c>
      <c r="D169" s="159"/>
      <c r="E169" s="160">
        <v>12.43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199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6" t="s">
        <v>337</v>
      </c>
      <c r="D170" s="159"/>
      <c r="E170" s="160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199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86" t="s">
        <v>338</v>
      </c>
      <c r="D171" s="159"/>
      <c r="E171" s="160">
        <v>10.37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199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186" t="s">
        <v>339</v>
      </c>
      <c r="D172" s="159"/>
      <c r="E172" s="160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199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186" t="s">
        <v>340</v>
      </c>
      <c r="D173" s="159"/>
      <c r="E173" s="160">
        <v>14.56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199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6" t="s">
        <v>341</v>
      </c>
      <c r="D174" s="159"/>
      <c r="E174" s="160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199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86" t="s">
        <v>342</v>
      </c>
      <c r="D175" s="159"/>
      <c r="E175" s="160">
        <v>13.23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199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70">
        <v>23</v>
      </c>
      <c r="B176" s="171" t="s">
        <v>343</v>
      </c>
      <c r="C176" s="185" t="s">
        <v>344</v>
      </c>
      <c r="D176" s="172" t="s">
        <v>194</v>
      </c>
      <c r="E176" s="173">
        <v>286.18</v>
      </c>
      <c r="F176" s="174"/>
      <c r="G176" s="175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7">
        <v>0</v>
      </c>
      <c r="O176" s="157">
        <f>ROUND(E176*N176,2)</f>
        <v>0</v>
      </c>
      <c r="P176" s="157">
        <v>0</v>
      </c>
      <c r="Q176" s="157">
        <f>ROUND(E176*P176,2)</f>
        <v>0</v>
      </c>
      <c r="R176" s="157"/>
      <c r="S176" s="157" t="s">
        <v>195</v>
      </c>
      <c r="T176" s="157" t="s">
        <v>195</v>
      </c>
      <c r="U176" s="157">
        <v>0.626</v>
      </c>
      <c r="V176" s="157">
        <f>ROUND(E176*U176,2)</f>
        <v>179.15</v>
      </c>
      <c r="W176" s="157"/>
      <c r="X176" s="157" t="s">
        <v>196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197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186" t="s">
        <v>345</v>
      </c>
      <c r="D177" s="159"/>
      <c r="E177" s="160">
        <v>286.18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199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 x14ac:dyDescent="0.25">
      <c r="A178" s="170">
        <v>24</v>
      </c>
      <c r="B178" s="171" t="s">
        <v>346</v>
      </c>
      <c r="C178" s="185" t="s">
        <v>347</v>
      </c>
      <c r="D178" s="172" t="s">
        <v>194</v>
      </c>
      <c r="E178" s="173">
        <v>336.78100000000001</v>
      </c>
      <c r="F178" s="174"/>
      <c r="G178" s="175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7">
        <v>3.6700000000000001E-3</v>
      </c>
      <c r="O178" s="157">
        <f>ROUND(E178*N178,2)</f>
        <v>1.24</v>
      </c>
      <c r="P178" s="157">
        <v>0</v>
      </c>
      <c r="Q178" s="157">
        <f>ROUND(E178*P178,2)</f>
        <v>0</v>
      </c>
      <c r="R178" s="157"/>
      <c r="S178" s="157" t="s">
        <v>195</v>
      </c>
      <c r="T178" s="157" t="s">
        <v>195</v>
      </c>
      <c r="U178" s="157">
        <v>0.36199999999999999</v>
      </c>
      <c r="V178" s="157">
        <f>ROUND(E178*U178,2)</f>
        <v>121.91</v>
      </c>
      <c r="W178" s="157"/>
      <c r="X178" s="157" t="s">
        <v>196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197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186" t="s">
        <v>345</v>
      </c>
      <c r="D179" s="159"/>
      <c r="E179" s="160">
        <v>286.18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199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186" t="s">
        <v>335</v>
      </c>
      <c r="D180" s="159"/>
      <c r="E180" s="160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199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186" t="s">
        <v>336</v>
      </c>
      <c r="D181" s="159"/>
      <c r="E181" s="160">
        <v>12.432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199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186" t="s">
        <v>337</v>
      </c>
      <c r="D182" s="159"/>
      <c r="E182" s="160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199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86" t="s">
        <v>338</v>
      </c>
      <c r="D183" s="159"/>
      <c r="E183" s="160">
        <v>10.374000000000001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199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186" t="s">
        <v>339</v>
      </c>
      <c r="D184" s="159"/>
      <c r="E184" s="160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199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86" t="s">
        <v>340</v>
      </c>
      <c r="D185" s="159"/>
      <c r="E185" s="160">
        <v>14.565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199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186" t="s">
        <v>341</v>
      </c>
      <c r="D186" s="159"/>
      <c r="E186" s="160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199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186" t="s">
        <v>342</v>
      </c>
      <c r="D187" s="159"/>
      <c r="E187" s="160">
        <v>13.23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199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x14ac:dyDescent="0.25">
      <c r="A188" s="164" t="s">
        <v>190</v>
      </c>
      <c r="B188" s="165" t="s">
        <v>85</v>
      </c>
      <c r="C188" s="184" t="s">
        <v>86</v>
      </c>
      <c r="D188" s="166"/>
      <c r="E188" s="167"/>
      <c r="F188" s="168"/>
      <c r="G188" s="169">
        <f>SUMIF(AG189:AG192,"&lt;&gt;NOR",G189:G192)</f>
        <v>0</v>
      </c>
      <c r="H188" s="163"/>
      <c r="I188" s="163">
        <f>SUM(I189:I192)</f>
        <v>0</v>
      </c>
      <c r="J188" s="163"/>
      <c r="K188" s="163">
        <f>SUM(K189:K192)</f>
        <v>0</v>
      </c>
      <c r="L188" s="163"/>
      <c r="M188" s="163">
        <f>SUM(M189:M192)</f>
        <v>0</v>
      </c>
      <c r="N188" s="163"/>
      <c r="O188" s="163">
        <f>SUM(O189:O192)</f>
        <v>0.46</v>
      </c>
      <c r="P188" s="163"/>
      <c r="Q188" s="163">
        <f>SUM(Q189:Q192)</f>
        <v>0</v>
      </c>
      <c r="R188" s="163"/>
      <c r="S188" s="163"/>
      <c r="T188" s="163"/>
      <c r="U188" s="163"/>
      <c r="V188" s="163">
        <f>SUM(V189:V192)</f>
        <v>43.26</v>
      </c>
      <c r="W188" s="163"/>
      <c r="X188" s="163"/>
      <c r="AG188" t="s">
        <v>191</v>
      </c>
    </row>
    <row r="189" spans="1:60" ht="20.399999999999999" outlineLevel="1" x14ac:dyDescent="0.25">
      <c r="A189" s="170">
        <v>25</v>
      </c>
      <c r="B189" s="171" t="s">
        <v>348</v>
      </c>
      <c r="C189" s="185" t="s">
        <v>349</v>
      </c>
      <c r="D189" s="172" t="s">
        <v>194</v>
      </c>
      <c r="E189" s="173">
        <v>34.450000000000003</v>
      </c>
      <c r="F189" s="174"/>
      <c r="G189" s="175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7">
        <v>1.3480000000000001E-2</v>
      </c>
      <c r="O189" s="157">
        <f>ROUND(E189*N189,2)</f>
        <v>0.46</v>
      </c>
      <c r="P189" s="157">
        <v>0</v>
      </c>
      <c r="Q189" s="157">
        <f>ROUND(E189*P189,2)</f>
        <v>0</v>
      </c>
      <c r="R189" s="157"/>
      <c r="S189" s="157" t="s">
        <v>195</v>
      </c>
      <c r="T189" s="157" t="s">
        <v>195</v>
      </c>
      <c r="U189" s="157">
        <v>1.2558</v>
      </c>
      <c r="V189" s="157">
        <f>ROUND(E189*U189,2)</f>
        <v>43.26</v>
      </c>
      <c r="W189" s="157"/>
      <c r="X189" s="157" t="s">
        <v>196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197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86" t="s">
        <v>265</v>
      </c>
      <c r="D190" s="159"/>
      <c r="E190" s="160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199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186" t="s">
        <v>350</v>
      </c>
      <c r="D191" s="159"/>
      <c r="E191" s="160">
        <v>35.65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199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186" t="s">
        <v>351</v>
      </c>
      <c r="D192" s="159"/>
      <c r="E192" s="160">
        <v>-1.2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199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5">
      <c r="A193" s="164" t="s">
        <v>190</v>
      </c>
      <c r="B193" s="165" t="s">
        <v>87</v>
      </c>
      <c r="C193" s="184" t="s">
        <v>88</v>
      </c>
      <c r="D193" s="166"/>
      <c r="E193" s="167"/>
      <c r="F193" s="168"/>
      <c r="G193" s="169">
        <f>SUMIF(AG194:AG209,"&lt;&gt;NOR",G194:G209)</f>
        <v>0</v>
      </c>
      <c r="H193" s="163"/>
      <c r="I193" s="163">
        <f>SUM(I194:I209)</f>
        <v>0</v>
      </c>
      <c r="J193" s="163"/>
      <c r="K193" s="163">
        <f>SUM(K194:K209)</f>
        <v>0</v>
      </c>
      <c r="L193" s="163"/>
      <c r="M193" s="163">
        <f>SUM(M194:M209)</f>
        <v>0</v>
      </c>
      <c r="N193" s="163"/>
      <c r="O193" s="163">
        <f>SUM(O194:O209)</f>
        <v>0</v>
      </c>
      <c r="P193" s="163"/>
      <c r="Q193" s="163">
        <f>SUM(Q194:Q209)</f>
        <v>0</v>
      </c>
      <c r="R193" s="163"/>
      <c r="S193" s="163"/>
      <c r="T193" s="163"/>
      <c r="U193" s="163"/>
      <c r="V193" s="163">
        <f>SUM(V194:V209)</f>
        <v>18.149999999999999</v>
      </c>
      <c r="W193" s="163"/>
      <c r="X193" s="163"/>
      <c r="AG193" t="s">
        <v>191</v>
      </c>
    </row>
    <row r="194" spans="1:60" outlineLevel="1" x14ac:dyDescent="0.25">
      <c r="A194" s="170">
        <v>26</v>
      </c>
      <c r="B194" s="171" t="s">
        <v>352</v>
      </c>
      <c r="C194" s="185" t="s">
        <v>353</v>
      </c>
      <c r="D194" s="172" t="s">
        <v>206</v>
      </c>
      <c r="E194" s="173">
        <v>2.5185</v>
      </c>
      <c r="F194" s="174"/>
      <c r="G194" s="175">
        <f>ROUND(E194*F194,2)</f>
        <v>0</v>
      </c>
      <c r="H194" s="158"/>
      <c r="I194" s="157">
        <f>ROUND(E194*H194,2)</f>
        <v>0</v>
      </c>
      <c r="J194" s="158"/>
      <c r="K194" s="157">
        <f>ROUND(E194*J194,2)</f>
        <v>0</v>
      </c>
      <c r="L194" s="157">
        <v>21</v>
      </c>
      <c r="M194" s="157">
        <f>G194*(1+L194/100)</f>
        <v>0</v>
      </c>
      <c r="N194" s="157">
        <v>0</v>
      </c>
      <c r="O194" s="157">
        <f>ROUND(E194*N194,2)</f>
        <v>0</v>
      </c>
      <c r="P194" s="157">
        <v>0</v>
      </c>
      <c r="Q194" s="157">
        <f>ROUND(E194*P194,2)</f>
        <v>0</v>
      </c>
      <c r="R194" s="157"/>
      <c r="S194" s="157" t="s">
        <v>195</v>
      </c>
      <c r="T194" s="157" t="s">
        <v>195</v>
      </c>
      <c r="U194" s="157">
        <v>2.3170000000000002</v>
      </c>
      <c r="V194" s="157">
        <f>ROUND(E194*U194,2)</f>
        <v>5.84</v>
      </c>
      <c r="W194" s="157"/>
      <c r="X194" s="157" t="s">
        <v>196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197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186" t="s">
        <v>354</v>
      </c>
      <c r="D195" s="159"/>
      <c r="E195" s="160">
        <v>2.52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199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87" t="s">
        <v>201</v>
      </c>
      <c r="D196" s="161"/>
      <c r="E196" s="162">
        <v>2.52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199</v>
      </c>
      <c r="AH196" s="147">
        <v>1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70">
        <v>27</v>
      </c>
      <c r="B197" s="171" t="s">
        <v>355</v>
      </c>
      <c r="C197" s="185" t="s">
        <v>356</v>
      </c>
      <c r="D197" s="172" t="s">
        <v>206</v>
      </c>
      <c r="E197" s="173">
        <v>2.5185</v>
      </c>
      <c r="F197" s="174"/>
      <c r="G197" s="175">
        <f>ROUND(E197*F197,2)</f>
        <v>0</v>
      </c>
      <c r="H197" s="158"/>
      <c r="I197" s="157">
        <f>ROUND(E197*H197,2)</f>
        <v>0</v>
      </c>
      <c r="J197" s="158"/>
      <c r="K197" s="157">
        <f>ROUND(E197*J197,2)</f>
        <v>0</v>
      </c>
      <c r="L197" s="157">
        <v>21</v>
      </c>
      <c r="M197" s="157">
        <f>G197*(1+L197/100)</f>
        <v>0</v>
      </c>
      <c r="N197" s="157">
        <v>0</v>
      </c>
      <c r="O197" s="157">
        <f>ROUND(E197*N197,2)</f>
        <v>0</v>
      </c>
      <c r="P197" s="157">
        <v>0</v>
      </c>
      <c r="Q197" s="157">
        <f>ROUND(E197*P197,2)</f>
        <v>0</v>
      </c>
      <c r="R197" s="157"/>
      <c r="S197" s="157" t="s">
        <v>195</v>
      </c>
      <c r="T197" s="157" t="s">
        <v>195</v>
      </c>
      <c r="U197" s="157">
        <v>0.20499999999999999</v>
      </c>
      <c r="V197" s="157">
        <f>ROUND(E197*U197,2)</f>
        <v>0.52</v>
      </c>
      <c r="W197" s="157"/>
      <c r="X197" s="157" t="s">
        <v>196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197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186" t="s">
        <v>354</v>
      </c>
      <c r="D198" s="159"/>
      <c r="E198" s="160">
        <v>2.52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199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187" t="s">
        <v>201</v>
      </c>
      <c r="D199" s="161"/>
      <c r="E199" s="162">
        <v>2.52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199</v>
      </c>
      <c r="AH199" s="147">
        <v>1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70">
        <v>28</v>
      </c>
      <c r="B200" s="171" t="s">
        <v>357</v>
      </c>
      <c r="C200" s="185" t="s">
        <v>358</v>
      </c>
      <c r="D200" s="172" t="s">
        <v>247</v>
      </c>
      <c r="E200" s="173">
        <v>0.21060000000000001</v>
      </c>
      <c r="F200" s="174"/>
      <c r="G200" s="175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7"/>
      <c r="S200" s="157" t="s">
        <v>195</v>
      </c>
      <c r="T200" s="157" t="s">
        <v>195</v>
      </c>
      <c r="U200" s="157">
        <v>15.231</v>
      </c>
      <c r="V200" s="157">
        <f>ROUND(E200*U200,2)</f>
        <v>3.21</v>
      </c>
      <c r="W200" s="157"/>
      <c r="X200" s="157" t="s">
        <v>196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197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186" t="s">
        <v>359</v>
      </c>
      <c r="D201" s="159"/>
      <c r="E201" s="160">
        <v>0.05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199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186" t="s">
        <v>360</v>
      </c>
      <c r="D202" s="159"/>
      <c r="E202" s="160">
        <v>0.16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199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0">
        <v>29</v>
      </c>
      <c r="B203" s="171" t="s">
        <v>361</v>
      </c>
      <c r="C203" s="185" t="s">
        <v>362</v>
      </c>
      <c r="D203" s="172" t="s">
        <v>194</v>
      </c>
      <c r="E203" s="173">
        <v>16.79</v>
      </c>
      <c r="F203" s="174"/>
      <c r="G203" s="175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7">
        <v>0</v>
      </c>
      <c r="O203" s="157">
        <f>ROUND(E203*N203,2)</f>
        <v>0</v>
      </c>
      <c r="P203" s="157">
        <v>0</v>
      </c>
      <c r="Q203" s="157">
        <f>ROUND(E203*P203,2)</f>
        <v>0</v>
      </c>
      <c r="R203" s="157"/>
      <c r="S203" s="157" t="s">
        <v>195</v>
      </c>
      <c r="T203" s="157" t="s">
        <v>195</v>
      </c>
      <c r="U203" s="157">
        <v>0.51100000000000001</v>
      </c>
      <c r="V203" s="157">
        <f>ROUND(E203*U203,2)</f>
        <v>8.58</v>
      </c>
      <c r="W203" s="157"/>
      <c r="X203" s="157" t="s">
        <v>196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197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186" t="s">
        <v>198</v>
      </c>
      <c r="D204" s="159"/>
      <c r="E204" s="160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199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186" t="s">
        <v>200</v>
      </c>
      <c r="D205" s="159"/>
      <c r="E205" s="160">
        <v>10.8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199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187" t="s">
        <v>201</v>
      </c>
      <c r="D206" s="161"/>
      <c r="E206" s="162">
        <v>10.8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199</v>
      </c>
      <c r="AH206" s="147">
        <v>1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186" t="s">
        <v>202</v>
      </c>
      <c r="D207" s="159"/>
      <c r="E207" s="160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199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186" t="s">
        <v>203</v>
      </c>
      <c r="D208" s="159"/>
      <c r="E208" s="160">
        <v>5.99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199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187" t="s">
        <v>201</v>
      </c>
      <c r="D209" s="161"/>
      <c r="E209" s="162">
        <v>5.99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199</v>
      </c>
      <c r="AH209" s="147">
        <v>1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x14ac:dyDescent="0.25">
      <c r="A210" s="164" t="s">
        <v>190</v>
      </c>
      <c r="B210" s="165" t="s">
        <v>89</v>
      </c>
      <c r="C210" s="184" t="s">
        <v>90</v>
      </c>
      <c r="D210" s="166"/>
      <c r="E210" s="167"/>
      <c r="F210" s="168"/>
      <c r="G210" s="169">
        <f>SUMIF(AG211:AG220,"&lt;&gt;NOR",G211:G220)</f>
        <v>0</v>
      </c>
      <c r="H210" s="163"/>
      <c r="I210" s="163">
        <f>SUM(I211:I220)</f>
        <v>0</v>
      </c>
      <c r="J210" s="163"/>
      <c r="K210" s="163">
        <f>SUM(K211:K220)</f>
        <v>0</v>
      </c>
      <c r="L210" s="163"/>
      <c r="M210" s="163">
        <f>SUM(M211:M220)</f>
        <v>0</v>
      </c>
      <c r="N210" s="163"/>
      <c r="O210" s="163">
        <f>SUM(O211:O220)</f>
        <v>0.23</v>
      </c>
      <c r="P210" s="163"/>
      <c r="Q210" s="163">
        <f>SUM(Q211:Q220)</f>
        <v>0</v>
      </c>
      <c r="R210" s="163"/>
      <c r="S210" s="163"/>
      <c r="T210" s="163"/>
      <c r="U210" s="163"/>
      <c r="V210" s="163">
        <f>SUM(V211:V220)</f>
        <v>20.770000000000003</v>
      </c>
      <c r="W210" s="163"/>
      <c r="X210" s="163"/>
      <c r="AG210" t="s">
        <v>191</v>
      </c>
    </row>
    <row r="211" spans="1:60" outlineLevel="1" x14ac:dyDescent="0.25">
      <c r="A211" s="170">
        <v>30</v>
      </c>
      <c r="B211" s="171" t="s">
        <v>363</v>
      </c>
      <c r="C211" s="185" t="s">
        <v>364</v>
      </c>
      <c r="D211" s="172" t="s">
        <v>233</v>
      </c>
      <c r="E211" s="173">
        <v>10</v>
      </c>
      <c r="F211" s="174"/>
      <c r="G211" s="175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7">
        <v>1.8970000000000001E-2</v>
      </c>
      <c r="O211" s="157">
        <f>ROUND(E211*N211,2)</f>
        <v>0.19</v>
      </c>
      <c r="P211" s="157">
        <v>0</v>
      </c>
      <c r="Q211" s="157">
        <f>ROUND(E211*P211,2)</f>
        <v>0</v>
      </c>
      <c r="R211" s="157"/>
      <c r="S211" s="157" t="s">
        <v>195</v>
      </c>
      <c r="T211" s="157" t="s">
        <v>195</v>
      </c>
      <c r="U211" s="157">
        <v>1.86</v>
      </c>
      <c r="V211" s="157">
        <f>ROUND(E211*U211,2)</f>
        <v>18.600000000000001</v>
      </c>
      <c r="W211" s="157"/>
      <c r="X211" s="157" t="s">
        <v>196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197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186" t="s">
        <v>365</v>
      </c>
      <c r="D212" s="159"/>
      <c r="E212" s="160">
        <v>10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199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76">
        <v>31</v>
      </c>
      <c r="B213" s="177" t="s">
        <v>366</v>
      </c>
      <c r="C213" s="188" t="s">
        <v>367</v>
      </c>
      <c r="D213" s="178" t="s">
        <v>233</v>
      </c>
      <c r="E213" s="179">
        <v>1</v>
      </c>
      <c r="F213" s="180"/>
      <c r="G213" s="181">
        <f t="shared" ref="G213:G220" si="0">ROUND(E213*F213,2)</f>
        <v>0</v>
      </c>
      <c r="H213" s="158"/>
      <c r="I213" s="157">
        <f t="shared" ref="I213:I220" si="1">ROUND(E213*H213,2)</f>
        <v>0</v>
      </c>
      <c r="J213" s="158"/>
      <c r="K213" s="157">
        <f t="shared" ref="K213:K220" si="2">ROUND(E213*J213,2)</f>
        <v>0</v>
      </c>
      <c r="L213" s="157">
        <v>21</v>
      </c>
      <c r="M213" s="157">
        <f t="shared" ref="M213:M220" si="3">G213*(1+L213/100)</f>
        <v>0</v>
      </c>
      <c r="N213" s="157">
        <v>3.7719999999999997E-2</v>
      </c>
      <c r="O213" s="157">
        <f t="shared" ref="O213:O220" si="4">ROUND(E213*N213,2)</f>
        <v>0.04</v>
      </c>
      <c r="P213" s="157">
        <v>0</v>
      </c>
      <c r="Q213" s="157">
        <f t="shared" ref="Q213:Q220" si="5">ROUND(E213*P213,2)</f>
        <v>0</v>
      </c>
      <c r="R213" s="157"/>
      <c r="S213" s="157" t="s">
        <v>195</v>
      </c>
      <c r="T213" s="157" t="s">
        <v>195</v>
      </c>
      <c r="U213" s="157">
        <v>2.17</v>
      </c>
      <c r="V213" s="157">
        <f t="shared" ref="V213:V220" si="6">ROUND(E213*U213,2)</f>
        <v>2.17</v>
      </c>
      <c r="W213" s="157"/>
      <c r="X213" s="157" t="s">
        <v>196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197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76">
        <v>32</v>
      </c>
      <c r="B214" s="177" t="s">
        <v>368</v>
      </c>
      <c r="C214" s="188" t="s">
        <v>369</v>
      </c>
      <c r="D214" s="178" t="s">
        <v>233</v>
      </c>
      <c r="E214" s="179">
        <v>1</v>
      </c>
      <c r="F214" s="180"/>
      <c r="G214" s="181">
        <f t="shared" si="0"/>
        <v>0</v>
      </c>
      <c r="H214" s="158"/>
      <c r="I214" s="157">
        <f t="shared" si="1"/>
        <v>0</v>
      </c>
      <c r="J214" s="158"/>
      <c r="K214" s="157">
        <f t="shared" si="2"/>
        <v>0</v>
      </c>
      <c r="L214" s="157">
        <v>21</v>
      </c>
      <c r="M214" s="157">
        <f t="shared" si="3"/>
        <v>0</v>
      </c>
      <c r="N214" s="157">
        <v>0</v>
      </c>
      <c r="O214" s="157">
        <f t="shared" si="4"/>
        <v>0</v>
      </c>
      <c r="P214" s="157">
        <v>0</v>
      </c>
      <c r="Q214" s="157">
        <f t="shared" si="5"/>
        <v>0</v>
      </c>
      <c r="R214" s="157"/>
      <c r="S214" s="157" t="s">
        <v>370</v>
      </c>
      <c r="T214" s="157" t="s">
        <v>371</v>
      </c>
      <c r="U214" s="157">
        <v>0</v>
      </c>
      <c r="V214" s="157">
        <f t="shared" si="6"/>
        <v>0</v>
      </c>
      <c r="W214" s="157"/>
      <c r="X214" s="157" t="s">
        <v>210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211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76">
        <v>33</v>
      </c>
      <c r="B215" s="177" t="s">
        <v>372</v>
      </c>
      <c r="C215" s="188" t="s">
        <v>373</v>
      </c>
      <c r="D215" s="178" t="s">
        <v>233</v>
      </c>
      <c r="E215" s="179">
        <v>4</v>
      </c>
      <c r="F215" s="180"/>
      <c r="G215" s="181">
        <f t="shared" si="0"/>
        <v>0</v>
      </c>
      <c r="H215" s="158"/>
      <c r="I215" s="157">
        <f t="shared" si="1"/>
        <v>0</v>
      </c>
      <c r="J215" s="158"/>
      <c r="K215" s="157">
        <f t="shared" si="2"/>
        <v>0</v>
      </c>
      <c r="L215" s="157">
        <v>21</v>
      </c>
      <c r="M215" s="157">
        <f t="shared" si="3"/>
        <v>0</v>
      </c>
      <c r="N215" s="157">
        <v>0</v>
      </c>
      <c r="O215" s="157">
        <f t="shared" si="4"/>
        <v>0</v>
      </c>
      <c r="P215" s="157">
        <v>0</v>
      </c>
      <c r="Q215" s="157">
        <f t="shared" si="5"/>
        <v>0</v>
      </c>
      <c r="R215" s="157"/>
      <c r="S215" s="157" t="s">
        <v>370</v>
      </c>
      <c r="T215" s="157" t="s">
        <v>371</v>
      </c>
      <c r="U215" s="157">
        <v>0</v>
      </c>
      <c r="V215" s="157">
        <f t="shared" si="6"/>
        <v>0</v>
      </c>
      <c r="W215" s="157"/>
      <c r="X215" s="157" t="s">
        <v>210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211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76">
        <v>34</v>
      </c>
      <c r="B216" s="177" t="s">
        <v>374</v>
      </c>
      <c r="C216" s="188" t="s">
        <v>375</v>
      </c>
      <c r="D216" s="178" t="s">
        <v>233</v>
      </c>
      <c r="E216" s="179">
        <v>1</v>
      </c>
      <c r="F216" s="180"/>
      <c r="G216" s="181">
        <f t="shared" si="0"/>
        <v>0</v>
      </c>
      <c r="H216" s="158"/>
      <c r="I216" s="157">
        <f t="shared" si="1"/>
        <v>0</v>
      </c>
      <c r="J216" s="158"/>
      <c r="K216" s="157">
        <f t="shared" si="2"/>
        <v>0</v>
      </c>
      <c r="L216" s="157">
        <v>21</v>
      </c>
      <c r="M216" s="157">
        <f t="shared" si="3"/>
        <v>0</v>
      </c>
      <c r="N216" s="157">
        <v>0</v>
      </c>
      <c r="O216" s="157">
        <f t="shared" si="4"/>
        <v>0</v>
      </c>
      <c r="P216" s="157">
        <v>0</v>
      </c>
      <c r="Q216" s="157">
        <f t="shared" si="5"/>
        <v>0</v>
      </c>
      <c r="R216" s="157"/>
      <c r="S216" s="157" t="s">
        <v>370</v>
      </c>
      <c r="T216" s="157" t="s">
        <v>371</v>
      </c>
      <c r="U216" s="157">
        <v>0</v>
      </c>
      <c r="V216" s="157">
        <f t="shared" si="6"/>
        <v>0</v>
      </c>
      <c r="W216" s="157"/>
      <c r="X216" s="157" t="s">
        <v>210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211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76">
        <v>35</v>
      </c>
      <c r="B217" s="177" t="s">
        <v>376</v>
      </c>
      <c r="C217" s="188" t="s">
        <v>377</v>
      </c>
      <c r="D217" s="178" t="s">
        <v>233</v>
      </c>
      <c r="E217" s="179">
        <v>3</v>
      </c>
      <c r="F217" s="180"/>
      <c r="G217" s="181">
        <f t="shared" si="0"/>
        <v>0</v>
      </c>
      <c r="H217" s="158"/>
      <c r="I217" s="157">
        <f t="shared" si="1"/>
        <v>0</v>
      </c>
      <c r="J217" s="158"/>
      <c r="K217" s="157">
        <f t="shared" si="2"/>
        <v>0</v>
      </c>
      <c r="L217" s="157">
        <v>21</v>
      </c>
      <c r="M217" s="157">
        <f t="shared" si="3"/>
        <v>0</v>
      </c>
      <c r="N217" s="157">
        <v>0</v>
      </c>
      <c r="O217" s="157">
        <f t="shared" si="4"/>
        <v>0</v>
      </c>
      <c r="P217" s="157">
        <v>0</v>
      </c>
      <c r="Q217" s="157">
        <f t="shared" si="5"/>
        <v>0</v>
      </c>
      <c r="R217" s="157"/>
      <c r="S217" s="157" t="s">
        <v>370</v>
      </c>
      <c r="T217" s="157" t="s">
        <v>371</v>
      </c>
      <c r="U217" s="157">
        <v>0</v>
      </c>
      <c r="V217" s="157">
        <f t="shared" si="6"/>
        <v>0</v>
      </c>
      <c r="W217" s="157"/>
      <c r="X217" s="157" t="s">
        <v>210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211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76">
        <v>36</v>
      </c>
      <c r="B218" s="177" t="s">
        <v>378</v>
      </c>
      <c r="C218" s="188" t="s">
        <v>379</v>
      </c>
      <c r="D218" s="178" t="s">
        <v>233</v>
      </c>
      <c r="E218" s="179">
        <v>2</v>
      </c>
      <c r="F218" s="180"/>
      <c r="G218" s="181">
        <f t="shared" si="0"/>
        <v>0</v>
      </c>
      <c r="H218" s="158"/>
      <c r="I218" s="157">
        <f t="shared" si="1"/>
        <v>0</v>
      </c>
      <c r="J218" s="158"/>
      <c r="K218" s="157">
        <f t="shared" si="2"/>
        <v>0</v>
      </c>
      <c r="L218" s="157">
        <v>21</v>
      </c>
      <c r="M218" s="157">
        <f t="shared" si="3"/>
        <v>0</v>
      </c>
      <c r="N218" s="157">
        <v>0</v>
      </c>
      <c r="O218" s="157">
        <f t="shared" si="4"/>
        <v>0</v>
      </c>
      <c r="P218" s="157">
        <v>0</v>
      </c>
      <c r="Q218" s="157">
        <f t="shared" si="5"/>
        <v>0</v>
      </c>
      <c r="R218" s="157"/>
      <c r="S218" s="157" t="s">
        <v>370</v>
      </c>
      <c r="T218" s="157" t="s">
        <v>371</v>
      </c>
      <c r="U218" s="157">
        <v>0</v>
      </c>
      <c r="V218" s="157">
        <f t="shared" si="6"/>
        <v>0</v>
      </c>
      <c r="W218" s="157"/>
      <c r="X218" s="157" t="s">
        <v>210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211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76">
        <v>37</v>
      </c>
      <c r="B219" s="177" t="s">
        <v>380</v>
      </c>
      <c r="C219" s="188" t="s">
        <v>381</v>
      </c>
      <c r="D219" s="178" t="s">
        <v>233</v>
      </c>
      <c r="E219" s="179">
        <v>2</v>
      </c>
      <c r="F219" s="180"/>
      <c r="G219" s="181">
        <f t="shared" si="0"/>
        <v>0</v>
      </c>
      <c r="H219" s="158"/>
      <c r="I219" s="157">
        <f t="shared" si="1"/>
        <v>0</v>
      </c>
      <c r="J219" s="158"/>
      <c r="K219" s="157">
        <f t="shared" si="2"/>
        <v>0</v>
      </c>
      <c r="L219" s="157">
        <v>21</v>
      </c>
      <c r="M219" s="157">
        <f t="shared" si="3"/>
        <v>0</v>
      </c>
      <c r="N219" s="157">
        <v>0</v>
      </c>
      <c r="O219" s="157">
        <f t="shared" si="4"/>
        <v>0</v>
      </c>
      <c r="P219" s="157">
        <v>0</v>
      </c>
      <c r="Q219" s="157">
        <f t="shared" si="5"/>
        <v>0</v>
      </c>
      <c r="R219" s="157"/>
      <c r="S219" s="157" t="s">
        <v>370</v>
      </c>
      <c r="T219" s="157" t="s">
        <v>371</v>
      </c>
      <c r="U219" s="157">
        <v>0</v>
      </c>
      <c r="V219" s="157">
        <f t="shared" si="6"/>
        <v>0</v>
      </c>
      <c r="W219" s="157"/>
      <c r="X219" s="157" t="s">
        <v>210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211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76">
        <v>38</v>
      </c>
      <c r="B220" s="177" t="s">
        <v>382</v>
      </c>
      <c r="C220" s="188" t="s">
        <v>383</v>
      </c>
      <c r="D220" s="178" t="s">
        <v>233</v>
      </c>
      <c r="E220" s="179">
        <v>2</v>
      </c>
      <c r="F220" s="180"/>
      <c r="G220" s="181">
        <f t="shared" si="0"/>
        <v>0</v>
      </c>
      <c r="H220" s="158"/>
      <c r="I220" s="157">
        <f t="shared" si="1"/>
        <v>0</v>
      </c>
      <c r="J220" s="158"/>
      <c r="K220" s="157">
        <f t="shared" si="2"/>
        <v>0</v>
      </c>
      <c r="L220" s="157">
        <v>21</v>
      </c>
      <c r="M220" s="157">
        <f t="shared" si="3"/>
        <v>0</v>
      </c>
      <c r="N220" s="157">
        <v>0</v>
      </c>
      <c r="O220" s="157">
        <f t="shared" si="4"/>
        <v>0</v>
      </c>
      <c r="P220" s="157">
        <v>0</v>
      </c>
      <c r="Q220" s="157">
        <f t="shared" si="5"/>
        <v>0</v>
      </c>
      <c r="R220" s="157"/>
      <c r="S220" s="157" t="s">
        <v>370</v>
      </c>
      <c r="T220" s="157" t="s">
        <v>371</v>
      </c>
      <c r="U220" s="157">
        <v>0</v>
      </c>
      <c r="V220" s="157">
        <f t="shared" si="6"/>
        <v>0</v>
      </c>
      <c r="W220" s="157"/>
      <c r="X220" s="157" t="s">
        <v>210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211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25">
      <c r="A221" s="164" t="s">
        <v>190</v>
      </c>
      <c r="B221" s="165" t="s">
        <v>103</v>
      </c>
      <c r="C221" s="184" t="s">
        <v>104</v>
      </c>
      <c r="D221" s="166"/>
      <c r="E221" s="167"/>
      <c r="F221" s="168"/>
      <c r="G221" s="169">
        <f>SUMIF(AG222:AG246,"&lt;&gt;NOR",G222:G246)</f>
        <v>0</v>
      </c>
      <c r="H221" s="163"/>
      <c r="I221" s="163">
        <f>SUM(I222:I246)</f>
        <v>0</v>
      </c>
      <c r="J221" s="163"/>
      <c r="K221" s="163">
        <f>SUM(K222:K246)</f>
        <v>0</v>
      </c>
      <c r="L221" s="163"/>
      <c r="M221" s="163">
        <f>SUM(M222:M246)</f>
        <v>0</v>
      </c>
      <c r="N221" s="163"/>
      <c r="O221" s="163">
        <f>SUM(O222:O246)</f>
        <v>0.09</v>
      </c>
      <c r="P221" s="163"/>
      <c r="Q221" s="163">
        <f>SUM(Q222:Q246)</f>
        <v>0</v>
      </c>
      <c r="R221" s="163"/>
      <c r="S221" s="163"/>
      <c r="T221" s="163"/>
      <c r="U221" s="163"/>
      <c r="V221" s="163">
        <f>SUM(V222:V246)</f>
        <v>9.2199999999999989</v>
      </c>
      <c r="W221" s="163"/>
      <c r="X221" s="163"/>
      <c r="AG221" t="s">
        <v>191</v>
      </c>
    </row>
    <row r="222" spans="1:60" outlineLevel="1" x14ac:dyDescent="0.25">
      <c r="A222" s="170">
        <v>39</v>
      </c>
      <c r="B222" s="171" t="s">
        <v>384</v>
      </c>
      <c r="C222" s="185" t="s">
        <v>385</v>
      </c>
      <c r="D222" s="172" t="s">
        <v>215</v>
      </c>
      <c r="E222" s="173">
        <v>3.8E-3</v>
      </c>
      <c r="F222" s="174"/>
      <c r="G222" s="175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7">
        <v>0</v>
      </c>
      <c r="O222" s="157">
        <f>ROUND(E222*N222,2)</f>
        <v>0</v>
      </c>
      <c r="P222" s="157">
        <v>0</v>
      </c>
      <c r="Q222" s="157">
        <f>ROUND(E222*P222,2)</f>
        <v>0</v>
      </c>
      <c r="R222" s="157" t="s">
        <v>209</v>
      </c>
      <c r="S222" s="157" t="s">
        <v>195</v>
      </c>
      <c r="T222" s="157" t="s">
        <v>195</v>
      </c>
      <c r="U222" s="157">
        <v>0</v>
      </c>
      <c r="V222" s="157">
        <f>ROUND(E222*U222,2)</f>
        <v>0</v>
      </c>
      <c r="W222" s="157"/>
      <c r="X222" s="157" t="s">
        <v>210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211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186" t="s">
        <v>386</v>
      </c>
      <c r="D223" s="159"/>
      <c r="E223" s="160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199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70">
        <v>40</v>
      </c>
      <c r="B224" s="171" t="s">
        <v>387</v>
      </c>
      <c r="C224" s="185" t="s">
        <v>388</v>
      </c>
      <c r="D224" s="172" t="s">
        <v>194</v>
      </c>
      <c r="E224" s="173">
        <v>21.746500000000001</v>
      </c>
      <c r="F224" s="174"/>
      <c r="G224" s="175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7">
        <v>4.3E-3</v>
      </c>
      <c r="O224" s="157">
        <f>ROUND(E224*N224,2)</f>
        <v>0.09</v>
      </c>
      <c r="P224" s="157">
        <v>0</v>
      </c>
      <c r="Q224" s="157">
        <f>ROUND(E224*P224,2)</f>
        <v>0</v>
      </c>
      <c r="R224" s="157" t="s">
        <v>209</v>
      </c>
      <c r="S224" s="157" t="s">
        <v>195</v>
      </c>
      <c r="T224" s="157" t="s">
        <v>195</v>
      </c>
      <c r="U224" s="157">
        <v>0</v>
      </c>
      <c r="V224" s="157">
        <f>ROUND(E224*U224,2)</f>
        <v>0</v>
      </c>
      <c r="W224" s="157"/>
      <c r="X224" s="157" t="s">
        <v>210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211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186" t="s">
        <v>389</v>
      </c>
      <c r="D225" s="159"/>
      <c r="E225" s="160">
        <v>21.746500000000001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199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70">
        <v>41</v>
      </c>
      <c r="B226" s="171" t="s">
        <v>390</v>
      </c>
      <c r="C226" s="185" t="s">
        <v>391</v>
      </c>
      <c r="D226" s="172" t="s">
        <v>194</v>
      </c>
      <c r="E226" s="173">
        <v>21.746500000000001</v>
      </c>
      <c r="F226" s="174"/>
      <c r="G226" s="175">
        <f>ROUND(E226*F226,2)</f>
        <v>0</v>
      </c>
      <c r="H226" s="158"/>
      <c r="I226" s="157">
        <f>ROUND(E226*H226,2)</f>
        <v>0</v>
      </c>
      <c r="J226" s="158"/>
      <c r="K226" s="157">
        <f>ROUND(E226*J226,2)</f>
        <v>0</v>
      </c>
      <c r="L226" s="157">
        <v>21</v>
      </c>
      <c r="M226" s="157">
        <f>G226*(1+L226/100)</f>
        <v>0</v>
      </c>
      <c r="N226" s="157">
        <v>0</v>
      </c>
      <c r="O226" s="157">
        <f>ROUND(E226*N226,2)</f>
        <v>0</v>
      </c>
      <c r="P226" s="157">
        <v>0</v>
      </c>
      <c r="Q226" s="157">
        <f>ROUND(E226*P226,2)</f>
        <v>0</v>
      </c>
      <c r="R226" s="157" t="s">
        <v>209</v>
      </c>
      <c r="S226" s="157" t="s">
        <v>195</v>
      </c>
      <c r="T226" s="157" t="s">
        <v>195</v>
      </c>
      <c r="U226" s="157">
        <v>0</v>
      </c>
      <c r="V226" s="157">
        <f>ROUND(E226*U226,2)</f>
        <v>0</v>
      </c>
      <c r="W226" s="157"/>
      <c r="X226" s="157" t="s">
        <v>210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211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186" t="s">
        <v>389</v>
      </c>
      <c r="D227" s="159"/>
      <c r="E227" s="160">
        <v>21.75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199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70">
        <v>42</v>
      </c>
      <c r="B228" s="171" t="s">
        <v>392</v>
      </c>
      <c r="C228" s="185" t="s">
        <v>393</v>
      </c>
      <c r="D228" s="172" t="s">
        <v>194</v>
      </c>
      <c r="E228" s="173">
        <v>18.91</v>
      </c>
      <c r="F228" s="174"/>
      <c r="G228" s="175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7">
        <v>0</v>
      </c>
      <c r="O228" s="157">
        <f>ROUND(E228*N228,2)</f>
        <v>0</v>
      </c>
      <c r="P228" s="157">
        <v>0</v>
      </c>
      <c r="Q228" s="157">
        <f>ROUND(E228*P228,2)</f>
        <v>0</v>
      </c>
      <c r="R228" s="157"/>
      <c r="S228" s="157" t="s">
        <v>195</v>
      </c>
      <c r="T228" s="157" t="s">
        <v>195</v>
      </c>
      <c r="U228" s="157">
        <v>2.75E-2</v>
      </c>
      <c r="V228" s="157">
        <f>ROUND(E228*U228,2)</f>
        <v>0.52</v>
      </c>
      <c r="W228" s="157"/>
      <c r="X228" s="157" t="s">
        <v>196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394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186" t="s">
        <v>198</v>
      </c>
      <c r="D229" s="159"/>
      <c r="E229" s="160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199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4"/>
      <c r="B230" s="155"/>
      <c r="C230" s="186" t="s">
        <v>200</v>
      </c>
      <c r="D230" s="159"/>
      <c r="E230" s="160">
        <v>10.8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199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187" t="s">
        <v>201</v>
      </c>
      <c r="D231" s="161"/>
      <c r="E231" s="162">
        <v>10.8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199</v>
      </c>
      <c r="AH231" s="147">
        <v>1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86" t="s">
        <v>202</v>
      </c>
      <c r="D232" s="159"/>
      <c r="E232" s="160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199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186" t="s">
        <v>203</v>
      </c>
      <c r="D233" s="159"/>
      <c r="E233" s="160">
        <v>5.99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199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187" t="s">
        <v>201</v>
      </c>
      <c r="D234" s="161"/>
      <c r="E234" s="162">
        <v>5.99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199</v>
      </c>
      <c r="AH234" s="147">
        <v>1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186" t="s">
        <v>395</v>
      </c>
      <c r="D235" s="159"/>
      <c r="E235" s="160">
        <v>1.08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199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186" t="s">
        <v>396</v>
      </c>
      <c r="D236" s="159"/>
      <c r="E236" s="160">
        <v>1.04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199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70">
        <v>43</v>
      </c>
      <c r="B237" s="171" t="s">
        <v>397</v>
      </c>
      <c r="C237" s="185" t="s">
        <v>398</v>
      </c>
      <c r="D237" s="172" t="s">
        <v>194</v>
      </c>
      <c r="E237" s="173">
        <v>18.91</v>
      </c>
      <c r="F237" s="174"/>
      <c r="G237" s="175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7">
        <v>0</v>
      </c>
      <c r="O237" s="157">
        <f>ROUND(E237*N237,2)</f>
        <v>0</v>
      </c>
      <c r="P237" s="157">
        <v>0</v>
      </c>
      <c r="Q237" s="157">
        <f>ROUND(E237*P237,2)</f>
        <v>0</v>
      </c>
      <c r="R237" s="157"/>
      <c r="S237" s="157" t="s">
        <v>195</v>
      </c>
      <c r="T237" s="157" t="s">
        <v>195</v>
      </c>
      <c r="U237" s="157">
        <v>0.45982000000000001</v>
      </c>
      <c r="V237" s="157">
        <f>ROUND(E237*U237,2)</f>
        <v>8.6999999999999993</v>
      </c>
      <c r="W237" s="157"/>
      <c r="X237" s="157" t="s">
        <v>196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394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86" t="s">
        <v>198</v>
      </c>
      <c r="D238" s="159"/>
      <c r="E238" s="160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199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186" t="s">
        <v>200</v>
      </c>
      <c r="D239" s="159"/>
      <c r="E239" s="160">
        <v>10.8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199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187" t="s">
        <v>201</v>
      </c>
      <c r="D240" s="161"/>
      <c r="E240" s="162">
        <v>10.8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199</v>
      </c>
      <c r="AH240" s="147">
        <v>1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86" t="s">
        <v>202</v>
      </c>
      <c r="D241" s="159"/>
      <c r="E241" s="160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199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186" t="s">
        <v>203</v>
      </c>
      <c r="D242" s="159"/>
      <c r="E242" s="160">
        <v>5.99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199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54"/>
      <c r="B243" s="155"/>
      <c r="C243" s="187" t="s">
        <v>201</v>
      </c>
      <c r="D243" s="161"/>
      <c r="E243" s="162">
        <v>5.99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199</v>
      </c>
      <c r="AH243" s="147">
        <v>1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4"/>
      <c r="B244" s="155"/>
      <c r="C244" s="186" t="s">
        <v>395</v>
      </c>
      <c r="D244" s="159"/>
      <c r="E244" s="160">
        <v>1.08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199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186" t="s">
        <v>396</v>
      </c>
      <c r="D245" s="159"/>
      <c r="E245" s="160">
        <v>1.04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199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>
        <v>44</v>
      </c>
      <c r="B246" s="155" t="s">
        <v>399</v>
      </c>
      <c r="C246" s="189" t="s">
        <v>400</v>
      </c>
      <c r="D246" s="156" t="s">
        <v>0</v>
      </c>
      <c r="E246" s="182"/>
      <c r="F246" s="158"/>
      <c r="G246" s="157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7">
        <v>0</v>
      </c>
      <c r="O246" s="157">
        <f>ROUND(E246*N246,2)</f>
        <v>0</v>
      </c>
      <c r="P246" s="157">
        <v>0</v>
      </c>
      <c r="Q246" s="157">
        <f>ROUND(E246*P246,2)</f>
        <v>0</v>
      </c>
      <c r="R246" s="157"/>
      <c r="S246" s="157" t="s">
        <v>195</v>
      </c>
      <c r="T246" s="157" t="s">
        <v>195</v>
      </c>
      <c r="U246" s="157">
        <v>0</v>
      </c>
      <c r="V246" s="157">
        <f>ROUND(E246*U246,2)</f>
        <v>0</v>
      </c>
      <c r="W246" s="157"/>
      <c r="X246" s="157" t="s">
        <v>401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402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5">
      <c r="A247" s="164" t="s">
        <v>190</v>
      </c>
      <c r="B247" s="165" t="s">
        <v>105</v>
      </c>
      <c r="C247" s="184" t="s">
        <v>106</v>
      </c>
      <c r="D247" s="166"/>
      <c r="E247" s="167"/>
      <c r="F247" s="168"/>
      <c r="G247" s="169">
        <f>SUMIF(AG248:AG296,"&lt;&gt;NOR",G248:G296)</f>
        <v>0</v>
      </c>
      <c r="H247" s="163"/>
      <c r="I247" s="163">
        <f>SUM(I248:I296)</f>
        <v>0</v>
      </c>
      <c r="J247" s="163"/>
      <c r="K247" s="163">
        <f>SUM(K248:K296)</f>
        <v>0</v>
      </c>
      <c r="L247" s="163"/>
      <c r="M247" s="163">
        <f>SUM(M248:M296)</f>
        <v>0</v>
      </c>
      <c r="N247" s="163"/>
      <c r="O247" s="163">
        <f>SUM(O248:O296)</f>
        <v>0.31</v>
      </c>
      <c r="P247" s="163"/>
      <c r="Q247" s="163">
        <f>SUM(Q248:Q296)</f>
        <v>0</v>
      </c>
      <c r="R247" s="163"/>
      <c r="S247" s="163"/>
      <c r="T247" s="163"/>
      <c r="U247" s="163"/>
      <c r="V247" s="163">
        <f>SUM(V248:V296)</f>
        <v>39.089999999999996</v>
      </c>
      <c r="W247" s="163"/>
      <c r="X247" s="163"/>
      <c r="AG247" t="s">
        <v>191</v>
      </c>
    </row>
    <row r="248" spans="1:60" outlineLevel="1" x14ac:dyDescent="0.25">
      <c r="A248" s="170">
        <v>45</v>
      </c>
      <c r="B248" s="171" t="s">
        <v>403</v>
      </c>
      <c r="C248" s="185" t="s">
        <v>404</v>
      </c>
      <c r="D248" s="172" t="s">
        <v>285</v>
      </c>
      <c r="E248" s="173">
        <v>45.491999999999997</v>
      </c>
      <c r="F248" s="174"/>
      <c r="G248" s="175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7">
        <v>0</v>
      </c>
      <c r="O248" s="157">
        <f>ROUND(E248*N248,2)</f>
        <v>0</v>
      </c>
      <c r="P248" s="157">
        <v>0</v>
      </c>
      <c r="Q248" s="157">
        <f>ROUND(E248*P248,2)</f>
        <v>0</v>
      </c>
      <c r="R248" s="157" t="s">
        <v>209</v>
      </c>
      <c r="S248" s="157" t="s">
        <v>195</v>
      </c>
      <c r="T248" s="157" t="s">
        <v>195</v>
      </c>
      <c r="U248" s="157">
        <v>0</v>
      </c>
      <c r="V248" s="157">
        <f>ROUND(E248*U248,2)</f>
        <v>0</v>
      </c>
      <c r="W248" s="157"/>
      <c r="X248" s="157" t="s">
        <v>210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211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186" t="s">
        <v>405</v>
      </c>
      <c r="D249" s="159"/>
      <c r="E249" s="160">
        <v>45.49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199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70">
        <v>46</v>
      </c>
      <c r="B250" s="171" t="s">
        <v>406</v>
      </c>
      <c r="C250" s="185" t="s">
        <v>407</v>
      </c>
      <c r="D250" s="172" t="s">
        <v>206</v>
      </c>
      <c r="E250" s="173">
        <v>2.0223</v>
      </c>
      <c r="F250" s="174"/>
      <c r="G250" s="175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7">
        <v>0.02</v>
      </c>
      <c r="O250" s="157">
        <f>ROUND(E250*N250,2)</f>
        <v>0.04</v>
      </c>
      <c r="P250" s="157">
        <v>0</v>
      </c>
      <c r="Q250" s="157">
        <f>ROUND(E250*P250,2)</f>
        <v>0</v>
      </c>
      <c r="R250" s="157" t="s">
        <v>209</v>
      </c>
      <c r="S250" s="157" t="s">
        <v>195</v>
      </c>
      <c r="T250" s="157" t="s">
        <v>195</v>
      </c>
      <c r="U250" s="157">
        <v>0</v>
      </c>
      <c r="V250" s="157">
        <f>ROUND(E250*U250,2)</f>
        <v>0</v>
      </c>
      <c r="W250" s="157"/>
      <c r="X250" s="157" t="s">
        <v>210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211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54"/>
      <c r="B251" s="155"/>
      <c r="C251" s="186" t="s">
        <v>408</v>
      </c>
      <c r="D251" s="159"/>
      <c r="E251" s="160">
        <v>2.0223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199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70">
        <v>47</v>
      </c>
      <c r="B252" s="171" t="s">
        <v>409</v>
      </c>
      <c r="C252" s="185" t="s">
        <v>410</v>
      </c>
      <c r="D252" s="172" t="s">
        <v>194</v>
      </c>
      <c r="E252" s="173">
        <v>55.99</v>
      </c>
      <c r="F252" s="174"/>
      <c r="G252" s="175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7">
        <v>8.8000000000000003E-4</v>
      </c>
      <c r="O252" s="157">
        <f>ROUND(E252*N252,2)</f>
        <v>0.05</v>
      </c>
      <c r="P252" s="157">
        <v>0</v>
      </c>
      <c r="Q252" s="157">
        <f>ROUND(E252*P252,2)</f>
        <v>0</v>
      </c>
      <c r="R252" s="157" t="s">
        <v>209</v>
      </c>
      <c r="S252" s="157" t="s">
        <v>195</v>
      </c>
      <c r="T252" s="157" t="s">
        <v>195</v>
      </c>
      <c r="U252" s="157">
        <v>0</v>
      </c>
      <c r="V252" s="157">
        <f>ROUND(E252*U252,2)</f>
        <v>0</v>
      </c>
      <c r="W252" s="157"/>
      <c r="X252" s="157" t="s">
        <v>210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211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186" t="s">
        <v>411</v>
      </c>
      <c r="D253" s="159"/>
      <c r="E253" s="160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199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186" t="s">
        <v>412</v>
      </c>
      <c r="D254" s="159"/>
      <c r="E254" s="160">
        <v>54.23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199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54"/>
      <c r="B255" s="155"/>
      <c r="C255" s="186" t="s">
        <v>413</v>
      </c>
      <c r="D255" s="159"/>
      <c r="E255" s="160">
        <v>1.76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199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54"/>
      <c r="B256" s="155"/>
      <c r="C256" s="187" t="s">
        <v>201</v>
      </c>
      <c r="D256" s="161"/>
      <c r="E256" s="162">
        <v>55.99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199</v>
      </c>
      <c r="AH256" s="147">
        <v>1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70">
        <v>48</v>
      </c>
      <c r="B257" s="171" t="s">
        <v>414</v>
      </c>
      <c r="C257" s="185" t="s">
        <v>415</v>
      </c>
      <c r="D257" s="172" t="s">
        <v>194</v>
      </c>
      <c r="E257" s="173">
        <v>124.245</v>
      </c>
      <c r="F257" s="174"/>
      <c r="G257" s="175">
        <f>ROUND(E257*F257,2)</f>
        <v>0</v>
      </c>
      <c r="H257" s="158"/>
      <c r="I257" s="157">
        <f>ROUND(E257*H257,2)</f>
        <v>0</v>
      </c>
      <c r="J257" s="158"/>
      <c r="K257" s="157">
        <f>ROUND(E257*J257,2)</f>
        <v>0</v>
      </c>
      <c r="L257" s="157">
        <v>21</v>
      </c>
      <c r="M257" s="157">
        <f>G257*(1+L257/100)</f>
        <v>0</v>
      </c>
      <c r="N257" s="157">
        <v>1.7600000000000001E-3</v>
      </c>
      <c r="O257" s="157">
        <f>ROUND(E257*N257,2)</f>
        <v>0.22</v>
      </c>
      <c r="P257" s="157">
        <v>0</v>
      </c>
      <c r="Q257" s="157">
        <f>ROUND(E257*P257,2)</f>
        <v>0</v>
      </c>
      <c r="R257" s="157" t="s">
        <v>209</v>
      </c>
      <c r="S257" s="157" t="s">
        <v>195</v>
      </c>
      <c r="T257" s="157" t="s">
        <v>195</v>
      </c>
      <c r="U257" s="157">
        <v>0</v>
      </c>
      <c r="V257" s="157">
        <f>ROUND(E257*U257,2)</f>
        <v>0</v>
      </c>
      <c r="W257" s="157"/>
      <c r="X257" s="157" t="s">
        <v>210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211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186" t="s">
        <v>416</v>
      </c>
      <c r="D258" s="159"/>
      <c r="E258" s="160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199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186" t="s">
        <v>417</v>
      </c>
      <c r="D259" s="159"/>
      <c r="E259" s="160">
        <v>38.94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199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186" t="s">
        <v>418</v>
      </c>
      <c r="D260" s="159"/>
      <c r="E260" s="160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199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4"/>
      <c r="B261" s="155"/>
      <c r="C261" s="186" t="s">
        <v>419</v>
      </c>
      <c r="D261" s="159"/>
      <c r="E261" s="160">
        <v>68.64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199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54"/>
      <c r="B262" s="155"/>
      <c r="C262" s="187" t="s">
        <v>201</v>
      </c>
      <c r="D262" s="161"/>
      <c r="E262" s="162">
        <v>107.58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199</v>
      </c>
      <c r="AH262" s="147">
        <v>1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186" t="s">
        <v>420</v>
      </c>
      <c r="D263" s="159"/>
      <c r="E263" s="160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199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186" t="s">
        <v>421</v>
      </c>
      <c r="D264" s="159"/>
      <c r="E264" s="160">
        <v>16.664999999999999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199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70">
        <v>49</v>
      </c>
      <c r="B265" s="171" t="s">
        <v>422</v>
      </c>
      <c r="C265" s="185" t="s">
        <v>423</v>
      </c>
      <c r="D265" s="172" t="s">
        <v>194</v>
      </c>
      <c r="E265" s="173">
        <v>15.15</v>
      </c>
      <c r="F265" s="174"/>
      <c r="G265" s="175">
        <f>ROUND(E265*F265,2)</f>
        <v>0</v>
      </c>
      <c r="H265" s="158"/>
      <c r="I265" s="157">
        <f>ROUND(E265*H265,2)</f>
        <v>0</v>
      </c>
      <c r="J265" s="158"/>
      <c r="K265" s="157">
        <f>ROUND(E265*J265,2)</f>
        <v>0</v>
      </c>
      <c r="L265" s="157">
        <v>21</v>
      </c>
      <c r="M265" s="157">
        <f>G265*(1+L265/100)</f>
        <v>0</v>
      </c>
      <c r="N265" s="157">
        <v>0</v>
      </c>
      <c r="O265" s="157">
        <f>ROUND(E265*N265,2)</f>
        <v>0</v>
      </c>
      <c r="P265" s="157">
        <v>0</v>
      </c>
      <c r="Q265" s="157">
        <f>ROUND(E265*P265,2)</f>
        <v>0</v>
      </c>
      <c r="R265" s="157"/>
      <c r="S265" s="157" t="s">
        <v>195</v>
      </c>
      <c r="T265" s="157" t="s">
        <v>195</v>
      </c>
      <c r="U265" s="157">
        <v>0.36199999999999999</v>
      </c>
      <c r="V265" s="157">
        <f>ROUND(E265*U265,2)</f>
        <v>5.48</v>
      </c>
      <c r="W265" s="157"/>
      <c r="X265" s="157" t="s">
        <v>196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394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186" t="s">
        <v>420</v>
      </c>
      <c r="D266" s="159"/>
      <c r="E266" s="160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199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54"/>
      <c r="B267" s="155"/>
      <c r="C267" s="186" t="s">
        <v>424</v>
      </c>
      <c r="D267" s="159"/>
      <c r="E267" s="160">
        <v>15.15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199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70">
        <v>50</v>
      </c>
      <c r="B268" s="171" t="s">
        <v>425</v>
      </c>
      <c r="C268" s="185" t="s">
        <v>426</v>
      </c>
      <c r="D268" s="172" t="s">
        <v>194</v>
      </c>
      <c r="E268" s="173">
        <v>15.15</v>
      </c>
      <c r="F268" s="174"/>
      <c r="G268" s="175">
        <f>ROUND(E268*F268,2)</f>
        <v>0</v>
      </c>
      <c r="H268" s="158"/>
      <c r="I268" s="157">
        <f>ROUND(E268*H268,2)</f>
        <v>0</v>
      </c>
      <c r="J268" s="158"/>
      <c r="K268" s="157">
        <f>ROUND(E268*J268,2)</f>
        <v>0</v>
      </c>
      <c r="L268" s="157">
        <v>21</v>
      </c>
      <c r="M268" s="157">
        <f>G268*(1+L268/100)</f>
        <v>0</v>
      </c>
      <c r="N268" s="157">
        <v>0</v>
      </c>
      <c r="O268" s="157">
        <f>ROUND(E268*N268,2)</f>
        <v>0</v>
      </c>
      <c r="P268" s="157">
        <v>0</v>
      </c>
      <c r="Q268" s="157">
        <f>ROUND(E268*P268,2)</f>
        <v>0</v>
      </c>
      <c r="R268" s="157"/>
      <c r="S268" s="157" t="s">
        <v>195</v>
      </c>
      <c r="T268" s="157" t="s">
        <v>195</v>
      </c>
      <c r="U268" s="157">
        <v>0.18</v>
      </c>
      <c r="V268" s="157">
        <f>ROUND(E268*U268,2)</f>
        <v>2.73</v>
      </c>
      <c r="W268" s="157"/>
      <c r="X268" s="157" t="s">
        <v>196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394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54"/>
      <c r="B269" s="155"/>
      <c r="C269" s="186" t="s">
        <v>420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199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186" t="s">
        <v>424</v>
      </c>
      <c r="D270" s="159"/>
      <c r="E270" s="160">
        <v>15.15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199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70">
        <v>51</v>
      </c>
      <c r="B271" s="171" t="s">
        <v>427</v>
      </c>
      <c r="C271" s="185" t="s">
        <v>428</v>
      </c>
      <c r="D271" s="172" t="s">
        <v>194</v>
      </c>
      <c r="E271" s="173">
        <v>18.91</v>
      </c>
      <c r="F271" s="174"/>
      <c r="G271" s="175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7">
        <v>0</v>
      </c>
      <c r="O271" s="157">
        <f>ROUND(E271*N271,2)</f>
        <v>0</v>
      </c>
      <c r="P271" s="157">
        <v>0</v>
      </c>
      <c r="Q271" s="157">
        <f>ROUND(E271*P271,2)</f>
        <v>0</v>
      </c>
      <c r="R271" s="157"/>
      <c r="S271" s="157" t="s">
        <v>195</v>
      </c>
      <c r="T271" s="157" t="s">
        <v>195</v>
      </c>
      <c r="U271" s="157">
        <v>0.08</v>
      </c>
      <c r="V271" s="157">
        <f>ROUND(E271*U271,2)</f>
        <v>1.51</v>
      </c>
      <c r="W271" s="157"/>
      <c r="X271" s="157" t="s">
        <v>196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394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186" t="s">
        <v>429</v>
      </c>
      <c r="D272" s="159"/>
      <c r="E272" s="160">
        <v>18.91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199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70">
        <v>52</v>
      </c>
      <c r="B273" s="171" t="s">
        <v>430</v>
      </c>
      <c r="C273" s="185" t="s">
        <v>431</v>
      </c>
      <c r="D273" s="172" t="s">
        <v>285</v>
      </c>
      <c r="E273" s="173">
        <v>37.909999999999997</v>
      </c>
      <c r="F273" s="174"/>
      <c r="G273" s="175">
        <f>ROUND(E273*F273,2)</f>
        <v>0</v>
      </c>
      <c r="H273" s="158"/>
      <c r="I273" s="157">
        <f>ROUND(E273*H273,2)</f>
        <v>0</v>
      </c>
      <c r="J273" s="158"/>
      <c r="K273" s="157">
        <f>ROUND(E273*J273,2)</f>
        <v>0</v>
      </c>
      <c r="L273" s="157">
        <v>21</v>
      </c>
      <c r="M273" s="157">
        <f>G273*(1+L273/100)</f>
        <v>0</v>
      </c>
      <c r="N273" s="157">
        <v>0</v>
      </c>
      <c r="O273" s="157">
        <f>ROUND(E273*N273,2)</f>
        <v>0</v>
      </c>
      <c r="P273" s="157">
        <v>0</v>
      </c>
      <c r="Q273" s="157">
        <f>ROUND(E273*P273,2)</f>
        <v>0</v>
      </c>
      <c r="R273" s="157"/>
      <c r="S273" s="157" t="s">
        <v>195</v>
      </c>
      <c r="T273" s="157" t="s">
        <v>195</v>
      </c>
      <c r="U273" s="157">
        <v>0.21</v>
      </c>
      <c r="V273" s="157">
        <f>ROUND(E273*U273,2)</f>
        <v>7.96</v>
      </c>
      <c r="W273" s="157"/>
      <c r="X273" s="157" t="s">
        <v>196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394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4"/>
      <c r="B274" s="155"/>
      <c r="C274" s="186" t="s">
        <v>202</v>
      </c>
      <c r="D274" s="159"/>
      <c r="E274" s="160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199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186" t="s">
        <v>432</v>
      </c>
      <c r="D275" s="159"/>
      <c r="E275" s="160">
        <v>9.9499999999999993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199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54"/>
      <c r="B276" s="155"/>
      <c r="C276" s="186" t="s">
        <v>198</v>
      </c>
      <c r="D276" s="159"/>
      <c r="E276" s="160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199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54"/>
      <c r="B277" s="155"/>
      <c r="C277" s="186" t="s">
        <v>433</v>
      </c>
      <c r="D277" s="159"/>
      <c r="E277" s="160">
        <v>27.96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199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70">
        <v>53</v>
      </c>
      <c r="B278" s="171" t="s">
        <v>434</v>
      </c>
      <c r="C278" s="185" t="s">
        <v>435</v>
      </c>
      <c r="D278" s="172" t="s">
        <v>194</v>
      </c>
      <c r="E278" s="173">
        <v>117.5</v>
      </c>
      <c r="F278" s="174"/>
      <c r="G278" s="175">
        <f>ROUND(E278*F278,2)</f>
        <v>0</v>
      </c>
      <c r="H278" s="158"/>
      <c r="I278" s="157">
        <f>ROUND(E278*H278,2)</f>
        <v>0</v>
      </c>
      <c r="J278" s="158"/>
      <c r="K278" s="157">
        <f>ROUND(E278*J278,2)</f>
        <v>0</v>
      </c>
      <c r="L278" s="157">
        <v>21</v>
      </c>
      <c r="M278" s="157">
        <f>G278*(1+L278/100)</f>
        <v>0</v>
      </c>
      <c r="N278" s="157">
        <v>0</v>
      </c>
      <c r="O278" s="157">
        <f>ROUND(E278*N278,2)</f>
        <v>0</v>
      </c>
      <c r="P278" s="157">
        <v>0</v>
      </c>
      <c r="Q278" s="157">
        <f>ROUND(E278*P278,2)</f>
        <v>0</v>
      </c>
      <c r="R278" s="157"/>
      <c r="S278" s="157" t="s">
        <v>195</v>
      </c>
      <c r="T278" s="157" t="s">
        <v>195</v>
      </c>
      <c r="U278" s="157">
        <v>0.17100000000000001</v>
      </c>
      <c r="V278" s="157">
        <f>ROUND(E278*U278,2)</f>
        <v>20.09</v>
      </c>
      <c r="W278" s="157"/>
      <c r="X278" s="157" t="s">
        <v>196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394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54"/>
      <c r="B279" s="155"/>
      <c r="C279" s="186" t="s">
        <v>411</v>
      </c>
      <c r="D279" s="159"/>
      <c r="E279" s="160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199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54"/>
      <c r="B280" s="155"/>
      <c r="C280" s="186" t="s">
        <v>436</v>
      </c>
      <c r="D280" s="159"/>
      <c r="E280" s="160">
        <v>49.3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199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54"/>
      <c r="B281" s="155"/>
      <c r="C281" s="186" t="s">
        <v>437</v>
      </c>
      <c r="D281" s="159"/>
      <c r="E281" s="160">
        <v>1.6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199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54"/>
      <c r="B282" s="155"/>
      <c r="C282" s="186" t="s">
        <v>416</v>
      </c>
      <c r="D282" s="159"/>
      <c r="E282" s="160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199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186" t="s">
        <v>438</v>
      </c>
      <c r="D283" s="159"/>
      <c r="E283" s="160">
        <v>35.4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199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4"/>
      <c r="B284" s="155"/>
      <c r="C284" s="186" t="s">
        <v>418</v>
      </c>
      <c r="D284" s="159"/>
      <c r="E284" s="160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199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4"/>
      <c r="B285" s="155"/>
      <c r="C285" s="186" t="s">
        <v>439</v>
      </c>
      <c r="D285" s="159"/>
      <c r="E285" s="160">
        <v>31.2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199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54"/>
      <c r="B286" s="155"/>
      <c r="C286" s="187" t="s">
        <v>201</v>
      </c>
      <c r="D286" s="161"/>
      <c r="E286" s="162">
        <v>117.5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199</v>
      </c>
      <c r="AH286" s="147">
        <v>1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70">
        <v>54</v>
      </c>
      <c r="B287" s="171" t="s">
        <v>440</v>
      </c>
      <c r="C287" s="185" t="s">
        <v>441</v>
      </c>
      <c r="D287" s="172" t="s">
        <v>194</v>
      </c>
      <c r="E287" s="173">
        <v>18.91</v>
      </c>
      <c r="F287" s="174"/>
      <c r="G287" s="175">
        <f>ROUND(E287*F287,2)</f>
        <v>0</v>
      </c>
      <c r="H287" s="158"/>
      <c r="I287" s="157">
        <f>ROUND(E287*H287,2)</f>
        <v>0</v>
      </c>
      <c r="J287" s="158"/>
      <c r="K287" s="157">
        <f>ROUND(E287*J287,2)</f>
        <v>0</v>
      </c>
      <c r="L287" s="157">
        <v>21</v>
      </c>
      <c r="M287" s="157">
        <f>G287*(1+L287/100)</f>
        <v>0</v>
      </c>
      <c r="N287" s="157">
        <v>0</v>
      </c>
      <c r="O287" s="157">
        <f>ROUND(E287*N287,2)</f>
        <v>0</v>
      </c>
      <c r="P287" s="157">
        <v>0</v>
      </c>
      <c r="Q287" s="157">
        <f>ROUND(E287*P287,2)</f>
        <v>0</v>
      </c>
      <c r="R287" s="157"/>
      <c r="S287" s="157" t="s">
        <v>195</v>
      </c>
      <c r="T287" s="157" t="s">
        <v>195</v>
      </c>
      <c r="U287" s="157">
        <v>7.0000000000000007E-2</v>
      </c>
      <c r="V287" s="157">
        <f>ROUND(E287*U287,2)</f>
        <v>1.32</v>
      </c>
      <c r="W287" s="157"/>
      <c r="X287" s="157" t="s">
        <v>196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394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4"/>
      <c r="B288" s="155"/>
      <c r="C288" s="186" t="s">
        <v>198</v>
      </c>
      <c r="D288" s="159"/>
      <c r="E288" s="160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199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4"/>
      <c r="B289" s="155"/>
      <c r="C289" s="186" t="s">
        <v>200</v>
      </c>
      <c r="D289" s="159"/>
      <c r="E289" s="160">
        <v>10.8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199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54"/>
      <c r="B290" s="155"/>
      <c r="C290" s="187" t="s">
        <v>201</v>
      </c>
      <c r="D290" s="161"/>
      <c r="E290" s="162">
        <v>10.8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199</v>
      </c>
      <c r="AH290" s="147">
        <v>1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54"/>
      <c r="B291" s="155"/>
      <c r="C291" s="186" t="s">
        <v>202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199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5">
      <c r="A292" s="154"/>
      <c r="B292" s="155"/>
      <c r="C292" s="186" t="s">
        <v>203</v>
      </c>
      <c r="D292" s="159"/>
      <c r="E292" s="160">
        <v>5.99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199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5">
      <c r="A293" s="154"/>
      <c r="B293" s="155"/>
      <c r="C293" s="187" t="s">
        <v>201</v>
      </c>
      <c r="D293" s="161"/>
      <c r="E293" s="162">
        <v>5.99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199</v>
      </c>
      <c r="AH293" s="147">
        <v>1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54"/>
      <c r="B294" s="155"/>
      <c r="C294" s="186" t="s">
        <v>395</v>
      </c>
      <c r="D294" s="159"/>
      <c r="E294" s="160">
        <v>1.08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199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54"/>
      <c r="B295" s="155"/>
      <c r="C295" s="186" t="s">
        <v>396</v>
      </c>
      <c r="D295" s="159"/>
      <c r="E295" s="160">
        <v>1.04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199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4">
        <v>55</v>
      </c>
      <c r="B296" s="155" t="s">
        <v>442</v>
      </c>
      <c r="C296" s="189" t="s">
        <v>443</v>
      </c>
      <c r="D296" s="156" t="s">
        <v>0</v>
      </c>
      <c r="E296" s="182"/>
      <c r="F296" s="158"/>
      <c r="G296" s="157">
        <f>ROUND(E296*F296,2)</f>
        <v>0</v>
      </c>
      <c r="H296" s="158"/>
      <c r="I296" s="157">
        <f>ROUND(E296*H296,2)</f>
        <v>0</v>
      </c>
      <c r="J296" s="158"/>
      <c r="K296" s="157">
        <f>ROUND(E296*J296,2)</f>
        <v>0</v>
      </c>
      <c r="L296" s="157">
        <v>21</v>
      </c>
      <c r="M296" s="157">
        <f>G296*(1+L296/100)</f>
        <v>0</v>
      </c>
      <c r="N296" s="157">
        <v>0</v>
      </c>
      <c r="O296" s="157">
        <f>ROUND(E296*N296,2)</f>
        <v>0</v>
      </c>
      <c r="P296" s="157">
        <v>0</v>
      </c>
      <c r="Q296" s="157">
        <f>ROUND(E296*P296,2)</f>
        <v>0</v>
      </c>
      <c r="R296" s="157"/>
      <c r="S296" s="157" t="s">
        <v>195</v>
      </c>
      <c r="T296" s="157" t="s">
        <v>195</v>
      </c>
      <c r="U296" s="157">
        <v>0</v>
      </c>
      <c r="V296" s="157">
        <f>ROUND(E296*U296,2)</f>
        <v>0</v>
      </c>
      <c r="W296" s="157"/>
      <c r="X296" s="157" t="s">
        <v>401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402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x14ac:dyDescent="0.25">
      <c r="A297" s="164" t="s">
        <v>190</v>
      </c>
      <c r="B297" s="165" t="s">
        <v>111</v>
      </c>
      <c r="C297" s="184" t="s">
        <v>112</v>
      </c>
      <c r="D297" s="166"/>
      <c r="E297" s="167"/>
      <c r="F297" s="168"/>
      <c r="G297" s="169">
        <f>SUMIF(AG298:AG300,"&lt;&gt;NOR",G298:G300)</f>
        <v>0</v>
      </c>
      <c r="H297" s="163"/>
      <c r="I297" s="163">
        <f>SUM(I298:I300)</f>
        <v>0</v>
      </c>
      <c r="J297" s="163"/>
      <c r="K297" s="163">
        <f>SUM(K298:K300)</f>
        <v>0</v>
      </c>
      <c r="L297" s="163"/>
      <c r="M297" s="163">
        <f>SUM(M298:M300)</f>
        <v>0</v>
      </c>
      <c r="N297" s="163"/>
      <c r="O297" s="163">
        <f>SUM(O298:O300)</f>
        <v>0</v>
      </c>
      <c r="P297" s="163"/>
      <c r="Q297" s="163">
        <f>SUM(Q298:Q300)</f>
        <v>0</v>
      </c>
      <c r="R297" s="163"/>
      <c r="S297" s="163"/>
      <c r="T297" s="163"/>
      <c r="U297" s="163"/>
      <c r="V297" s="163">
        <f>SUM(V298:V300)</f>
        <v>2.5</v>
      </c>
      <c r="W297" s="163"/>
      <c r="X297" s="163"/>
      <c r="AG297" t="s">
        <v>191</v>
      </c>
    </row>
    <row r="298" spans="1:60" outlineLevel="1" x14ac:dyDescent="0.25">
      <c r="A298" s="176">
        <v>56</v>
      </c>
      <c r="B298" s="177" t="s">
        <v>444</v>
      </c>
      <c r="C298" s="188" t="s">
        <v>445</v>
      </c>
      <c r="D298" s="178" t="s">
        <v>446</v>
      </c>
      <c r="E298" s="179">
        <v>2</v>
      </c>
      <c r="F298" s="180"/>
      <c r="G298" s="181">
        <f>ROUND(E298*F298,2)</f>
        <v>0</v>
      </c>
      <c r="H298" s="158"/>
      <c r="I298" s="157">
        <f>ROUND(E298*H298,2)</f>
        <v>0</v>
      </c>
      <c r="J298" s="158"/>
      <c r="K298" s="157">
        <f>ROUND(E298*J298,2)</f>
        <v>0</v>
      </c>
      <c r="L298" s="157">
        <v>21</v>
      </c>
      <c r="M298" s="157">
        <f>G298*(1+L298/100)</f>
        <v>0</v>
      </c>
      <c r="N298" s="157">
        <v>0</v>
      </c>
      <c r="O298" s="157">
        <f>ROUND(E298*N298,2)</f>
        <v>0</v>
      </c>
      <c r="P298" s="157">
        <v>0</v>
      </c>
      <c r="Q298" s="157">
        <f>ROUND(E298*P298,2)</f>
        <v>0</v>
      </c>
      <c r="R298" s="157"/>
      <c r="S298" s="157" t="s">
        <v>195</v>
      </c>
      <c r="T298" s="157" t="s">
        <v>195</v>
      </c>
      <c r="U298" s="157">
        <v>0.46500000000000002</v>
      </c>
      <c r="V298" s="157">
        <f>ROUND(E298*U298,2)</f>
        <v>0.93</v>
      </c>
      <c r="W298" s="157"/>
      <c r="X298" s="157" t="s">
        <v>196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394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76">
        <v>57</v>
      </c>
      <c r="B299" s="177" t="s">
        <v>447</v>
      </c>
      <c r="C299" s="188" t="s">
        <v>448</v>
      </c>
      <c r="D299" s="178" t="s">
        <v>446</v>
      </c>
      <c r="E299" s="179">
        <v>2</v>
      </c>
      <c r="F299" s="180"/>
      <c r="G299" s="181">
        <f>ROUND(E299*F299,2)</f>
        <v>0</v>
      </c>
      <c r="H299" s="158"/>
      <c r="I299" s="157">
        <f>ROUND(E299*H299,2)</f>
        <v>0</v>
      </c>
      <c r="J299" s="158"/>
      <c r="K299" s="157">
        <f>ROUND(E299*J299,2)</f>
        <v>0</v>
      </c>
      <c r="L299" s="157">
        <v>21</v>
      </c>
      <c r="M299" s="157">
        <f>G299*(1+L299/100)</f>
        <v>0</v>
      </c>
      <c r="N299" s="157">
        <v>0</v>
      </c>
      <c r="O299" s="157">
        <f>ROUND(E299*N299,2)</f>
        <v>0</v>
      </c>
      <c r="P299" s="157">
        <v>0</v>
      </c>
      <c r="Q299" s="157">
        <f>ROUND(E299*P299,2)</f>
        <v>0</v>
      </c>
      <c r="R299" s="157"/>
      <c r="S299" s="157" t="s">
        <v>195</v>
      </c>
      <c r="T299" s="157" t="s">
        <v>195</v>
      </c>
      <c r="U299" s="157">
        <v>0.40300000000000002</v>
      </c>
      <c r="V299" s="157">
        <f>ROUND(E299*U299,2)</f>
        <v>0.81</v>
      </c>
      <c r="W299" s="157"/>
      <c r="X299" s="157" t="s">
        <v>196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394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76">
        <v>58</v>
      </c>
      <c r="B300" s="177" t="s">
        <v>449</v>
      </c>
      <c r="C300" s="188" t="s">
        <v>450</v>
      </c>
      <c r="D300" s="178" t="s">
        <v>446</v>
      </c>
      <c r="E300" s="179">
        <v>2</v>
      </c>
      <c r="F300" s="180"/>
      <c r="G300" s="181">
        <f>ROUND(E300*F300,2)</f>
        <v>0</v>
      </c>
      <c r="H300" s="158"/>
      <c r="I300" s="157">
        <f>ROUND(E300*H300,2)</f>
        <v>0</v>
      </c>
      <c r="J300" s="158"/>
      <c r="K300" s="157">
        <f>ROUND(E300*J300,2)</f>
        <v>0</v>
      </c>
      <c r="L300" s="157">
        <v>21</v>
      </c>
      <c r="M300" s="157">
        <f>G300*(1+L300/100)</f>
        <v>0</v>
      </c>
      <c r="N300" s="157">
        <v>0</v>
      </c>
      <c r="O300" s="157">
        <f>ROUND(E300*N300,2)</f>
        <v>0</v>
      </c>
      <c r="P300" s="157">
        <v>0</v>
      </c>
      <c r="Q300" s="157">
        <f>ROUND(E300*P300,2)</f>
        <v>0</v>
      </c>
      <c r="R300" s="157"/>
      <c r="S300" s="157" t="s">
        <v>195</v>
      </c>
      <c r="T300" s="157" t="s">
        <v>195</v>
      </c>
      <c r="U300" s="157">
        <v>0.38200000000000001</v>
      </c>
      <c r="V300" s="157">
        <f>ROUND(E300*U300,2)</f>
        <v>0.76</v>
      </c>
      <c r="W300" s="157"/>
      <c r="X300" s="157" t="s">
        <v>196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394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x14ac:dyDescent="0.25">
      <c r="A301" s="164" t="s">
        <v>190</v>
      </c>
      <c r="B301" s="165" t="s">
        <v>123</v>
      </c>
      <c r="C301" s="184" t="s">
        <v>124</v>
      </c>
      <c r="D301" s="166"/>
      <c r="E301" s="167"/>
      <c r="F301" s="168"/>
      <c r="G301" s="169">
        <f>SUMIF(AG302:AG315,"&lt;&gt;NOR",G302:G315)</f>
        <v>0</v>
      </c>
      <c r="H301" s="163"/>
      <c r="I301" s="163">
        <f>SUM(I302:I315)</f>
        <v>0</v>
      </c>
      <c r="J301" s="163"/>
      <c r="K301" s="163">
        <f>SUM(K302:K315)</f>
        <v>0</v>
      </c>
      <c r="L301" s="163"/>
      <c r="M301" s="163">
        <f>SUM(M302:M315)</f>
        <v>0</v>
      </c>
      <c r="N301" s="163"/>
      <c r="O301" s="163">
        <f>SUM(O302:O315)</f>
        <v>0.2</v>
      </c>
      <c r="P301" s="163"/>
      <c r="Q301" s="163">
        <f>SUM(Q302:Q315)</f>
        <v>0</v>
      </c>
      <c r="R301" s="163"/>
      <c r="S301" s="163"/>
      <c r="T301" s="163"/>
      <c r="U301" s="163"/>
      <c r="V301" s="163">
        <f>SUM(V302:V315)</f>
        <v>12.06</v>
      </c>
      <c r="W301" s="163"/>
      <c r="X301" s="163"/>
      <c r="AG301" t="s">
        <v>191</v>
      </c>
    </row>
    <row r="302" spans="1:60" outlineLevel="1" x14ac:dyDescent="0.25">
      <c r="A302" s="170">
        <v>59</v>
      </c>
      <c r="B302" s="171" t="s">
        <v>451</v>
      </c>
      <c r="C302" s="185" t="s">
        <v>452</v>
      </c>
      <c r="D302" s="172" t="s">
        <v>206</v>
      </c>
      <c r="E302" s="173">
        <v>0.4118</v>
      </c>
      <c r="F302" s="174"/>
      <c r="G302" s="175">
        <f>ROUND(E302*F302,2)</f>
        <v>0</v>
      </c>
      <c r="H302" s="158"/>
      <c r="I302" s="157">
        <f>ROUND(E302*H302,2)</f>
        <v>0</v>
      </c>
      <c r="J302" s="158"/>
      <c r="K302" s="157">
        <f>ROUND(E302*J302,2)</f>
        <v>0</v>
      </c>
      <c r="L302" s="157">
        <v>21</v>
      </c>
      <c r="M302" s="157">
        <f>G302*(1+L302/100)</f>
        <v>0</v>
      </c>
      <c r="N302" s="157">
        <v>0</v>
      </c>
      <c r="O302" s="157">
        <f>ROUND(E302*N302,2)</f>
        <v>0</v>
      </c>
      <c r="P302" s="157">
        <v>0</v>
      </c>
      <c r="Q302" s="157">
        <f>ROUND(E302*P302,2)</f>
        <v>0</v>
      </c>
      <c r="R302" s="157" t="s">
        <v>209</v>
      </c>
      <c r="S302" s="157" t="s">
        <v>195</v>
      </c>
      <c r="T302" s="157" t="s">
        <v>195</v>
      </c>
      <c r="U302" s="157">
        <v>0</v>
      </c>
      <c r="V302" s="157">
        <f>ROUND(E302*U302,2)</f>
        <v>0</v>
      </c>
      <c r="W302" s="157"/>
      <c r="X302" s="157" t="s">
        <v>210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211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5">
      <c r="A303" s="154"/>
      <c r="B303" s="155"/>
      <c r="C303" s="186" t="s">
        <v>453</v>
      </c>
      <c r="D303" s="159"/>
      <c r="E303" s="160">
        <v>0.41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199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70">
        <v>60</v>
      </c>
      <c r="B304" s="171" t="s">
        <v>454</v>
      </c>
      <c r="C304" s="185" t="s">
        <v>455</v>
      </c>
      <c r="D304" s="172" t="s">
        <v>194</v>
      </c>
      <c r="E304" s="173">
        <v>1.0395000000000001</v>
      </c>
      <c r="F304" s="174"/>
      <c r="G304" s="175">
        <f>ROUND(E304*F304,2)</f>
        <v>0</v>
      </c>
      <c r="H304" s="158"/>
      <c r="I304" s="157">
        <f>ROUND(E304*H304,2)</f>
        <v>0</v>
      </c>
      <c r="J304" s="158"/>
      <c r="K304" s="157">
        <f>ROUND(E304*J304,2)</f>
        <v>0</v>
      </c>
      <c r="L304" s="157">
        <v>21</v>
      </c>
      <c r="M304" s="157">
        <f>G304*(1+L304/100)</f>
        <v>0</v>
      </c>
      <c r="N304" s="157">
        <v>0</v>
      </c>
      <c r="O304" s="157">
        <f>ROUND(E304*N304,2)</f>
        <v>0</v>
      </c>
      <c r="P304" s="157">
        <v>0</v>
      </c>
      <c r="Q304" s="157">
        <f>ROUND(E304*P304,2)</f>
        <v>0</v>
      </c>
      <c r="R304" s="157"/>
      <c r="S304" s="157" t="s">
        <v>195</v>
      </c>
      <c r="T304" s="157" t="s">
        <v>195</v>
      </c>
      <c r="U304" s="157">
        <v>0.26119999999999999</v>
      </c>
      <c r="V304" s="157">
        <f>ROUND(E304*U304,2)</f>
        <v>0.27</v>
      </c>
      <c r="W304" s="157"/>
      <c r="X304" s="157" t="s">
        <v>196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394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5">
      <c r="A305" s="154"/>
      <c r="B305" s="155"/>
      <c r="C305" s="186" t="s">
        <v>456</v>
      </c>
      <c r="D305" s="159"/>
      <c r="E305" s="160">
        <v>0.25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199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54"/>
      <c r="B306" s="155"/>
      <c r="C306" s="186" t="s">
        <v>457</v>
      </c>
      <c r="D306" s="159"/>
      <c r="E306" s="160">
        <v>0.79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199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5">
      <c r="A307" s="170">
        <v>61</v>
      </c>
      <c r="B307" s="171" t="s">
        <v>458</v>
      </c>
      <c r="C307" s="185" t="s">
        <v>459</v>
      </c>
      <c r="D307" s="172" t="s">
        <v>194</v>
      </c>
      <c r="E307" s="173">
        <v>4.1736000000000004</v>
      </c>
      <c r="F307" s="174"/>
      <c r="G307" s="175">
        <f>ROUND(E307*F307,2)</f>
        <v>0</v>
      </c>
      <c r="H307" s="158"/>
      <c r="I307" s="157">
        <f>ROUND(E307*H307,2)</f>
        <v>0</v>
      </c>
      <c r="J307" s="158"/>
      <c r="K307" s="157">
        <f>ROUND(E307*J307,2)</f>
        <v>0</v>
      </c>
      <c r="L307" s="157">
        <v>21</v>
      </c>
      <c r="M307" s="157">
        <f>G307*(1+L307/100)</f>
        <v>0</v>
      </c>
      <c r="N307" s="157">
        <v>0</v>
      </c>
      <c r="O307" s="157">
        <f>ROUND(E307*N307,2)</f>
        <v>0</v>
      </c>
      <c r="P307" s="157">
        <v>0</v>
      </c>
      <c r="Q307" s="157">
        <f>ROUND(E307*P307,2)</f>
        <v>0</v>
      </c>
      <c r="R307" s="157"/>
      <c r="S307" s="157" t="s">
        <v>195</v>
      </c>
      <c r="T307" s="157" t="s">
        <v>195</v>
      </c>
      <c r="U307" s="157">
        <v>0.20419999999999999</v>
      </c>
      <c r="V307" s="157">
        <f>ROUND(E307*U307,2)</f>
        <v>0.85</v>
      </c>
      <c r="W307" s="157"/>
      <c r="X307" s="157" t="s">
        <v>196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394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54"/>
      <c r="B308" s="155"/>
      <c r="C308" s="186" t="s">
        <v>460</v>
      </c>
      <c r="D308" s="159"/>
      <c r="E308" s="160">
        <v>4.17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199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0.399999999999999" outlineLevel="1" x14ac:dyDescent="0.25">
      <c r="A309" s="170">
        <v>62</v>
      </c>
      <c r="B309" s="171" t="s">
        <v>461</v>
      </c>
      <c r="C309" s="185" t="s">
        <v>462</v>
      </c>
      <c r="D309" s="172" t="s">
        <v>194</v>
      </c>
      <c r="E309" s="173">
        <v>31.2</v>
      </c>
      <c r="F309" s="174"/>
      <c r="G309" s="175">
        <f>ROUND(E309*F309,2)</f>
        <v>0</v>
      </c>
      <c r="H309" s="158"/>
      <c r="I309" s="157">
        <f>ROUND(E309*H309,2)</f>
        <v>0</v>
      </c>
      <c r="J309" s="158"/>
      <c r="K309" s="157">
        <f>ROUND(E309*J309,2)</f>
        <v>0</v>
      </c>
      <c r="L309" s="157">
        <v>21</v>
      </c>
      <c r="M309" s="157">
        <f>G309*(1+L309/100)</f>
        <v>0</v>
      </c>
      <c r="N309" s="157">
        <v>6.45E-3</v>
      </c>
      <c r="O309" s="157">
        <f>ROUND(E309*N309,2)</f>
        <v>0.2</v>
      </c>
      <c r="P309" s="157">
        <v>0</v>
      </c>
      <c r="Q309" s="157">
        <f>ROUND(E309*P309,2)</f>
        <v>0</v>
      </c>
      <c r="R309" s="157"/>
      <c r="S309" s="157" t="s">
        <v>195</v>
      </c>
      <c r="T309" s="157" t="s">
        <v>195</v>
      </c>
      <c r="U309" s="157">
        <v>0.13500000000000001</v>
      </c>
      <c r="V309" s="157">
        <f>ROUND(E309*U309,2)</f>
        <v>4.21</v>
      </c>
      <c r="W309" s="157"/>
      <c r="X309" s="157" t="s">
        <v>196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394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5">
      <c r="A310" s="154"/>
      <c r="B310" s="155"/>
      <c r="C310" s="186" t="s">
        <v>418</v>
      </c>
      <c r="D310" s="159"/>
      <c r="E310" s="160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199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54"/>
      <c r="B311" s="155"/>
      <c r="C311" s="186" t="s">
        <v>439</v>
      </c>
      <c r="D311" s="159"/>
      <c r="E311" s="160">
        <v>31.2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199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54"/>
      <c r="B312" s="155"/>
      <c r="C312" s="187" t="s">
        <v>201</v>
      </c>
      <c r="D312" s="161"/>
      <c r="E312" s="162">
        <v>31.2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199</v>
      </c>
      <c r="AH312" s="147">
        <v>1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70">
        <v>63</v>
      </c>
      <c r="B313" s="171" t="s">
        <v>463</v>
      </c>
      <c r="C313" s="185" t="s">
        <v>464</v>
      </c>
      <c r="D313" s="172" t="s">
        <v>285</v>
      </c>
      <c r="E313" s="173">
        <v>39</v>
      </c>
      <c r="F313" s="174"/>
      <c r="G313" s="175">
        <f>ROUND(E313*F313,2)</f>
        <v>0</v>
      </c>
      <c r="H313" s="158"/>
      <c r="I313" s="157">
        <f>ROUND(E313*H313,2)</f>
        <v>0</v>
      </c>
      <c r="J313" s="158"/>
      <c r="K313" s="157">
        <f>ROUND(E313*J313,2)</f>
        <v>0</v>
      </c>
      <c r="L313" s="157">
        <v>21</v>
      </c>
      <c r="M313" s="157">
        <f>G313*(1+L313/100)</f>
        <v>0</v>
      </c>
      <c r="N313" s="157">
        <v>0</v>
      </c>
      <c r="O313" s="157">
        <f>ROUND(E313*N313,2)</f>
        <v>0</v>
      </c>
      <c r="P313" s="157">
        <v>0</v>
      </c>
      <c r="Q313" s="157">
        <f>ROUND(E313*P313,2)</f>
        <v>0</v>
      </c>
      <c r="R313" s="157"/>
      <c r="S313" s="157" t="s">
        <v>195</v>
      </c>
      <c r="T313" s="157" t="s">
        <v>195</v>
      </c>
      <c r="U313" s="157">
        <v>0.17249999999999999</v>
      </c>
      <c r="V313" s="157">
        <f>ROUND(E313*U313,2)</f>
        <v>6.73</v>
      </c>
      <c r="W313" s="157"/>
      <c r="X313" s="157" t="s">
        <v>196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394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5">
      <c r="A314" s="154"/>
      <c r="B314" s="155"/>
      <c r="C314" s="186" t="s">
        <v>465</v>
      </c>
      <c r="D314" s="159"/>
      <c r="E314" s="160">
        <v>39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199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5">
      <c r="A315" s="154">
        <v>64</v>
      </c>
      <c r="B315" s="155" t="s">
        <v>466</v>
      </c>
      <c r="C315" s="189" t="s">
        <v>467</v>
      </c>
      <c r="D315" s="156" t="s">
        <v>0</v>
      </c>
      <c r="E315" s="182"/>
      <c r="F315" s="158"/>
      <c r="G315" s="157">
        <f>ROUND(E315*F315,2)</f>
        <v>0</v>
      </c>
      <c r="H315" s="158"/>
      <c r="I315" s="157">
        <f>ROUND(E315*H315,2)</f>
        <v>0</v>
      </c>
      <c r="J315" s="158"/>
      <c r="K315" s="157">
        <f>ROUND(E315*J315,2)</f>
        <v>0</v>
      </c>
      <c r="L315" s="157">
        <v>21</v>
      </c>
      <c r="M315" s="157">
        <f>G315*(1+L315/100)</f>
        <v>0</v>
      </c>
      <c r="N315" s="157">
        <v>0</v>
      </c>
      <c r="O315" s="157">
        <f>ROUND(E315*N315,2)</f>
        <v>0</v>
      </c>
      <c r="P315" s="157">
        <v>0</v>
      </c>
      <c r="Q315" s="157">
        <f>ROUND(E315*P315,2)</f>
        <v>0</v>
      </c>
      <c r="R315" s="157"/>
      <c r="S315" s="157" t="s">
        <v>195</v>
      </c>
      <c r="T315" s="157" t="s">
        <v>195</v>
      </c>
      <c r="U315" s="157">
        <v>0</v>
      </c>
      <c r="V315" s="157">
        <f>ROUND(E315*U315,2)</f>
        <v>0</v>
      </c>
      <c r="W315" s="157"/>
      <c r="X315" s="157" t="s">
        <v>401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402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x14ac:dyDescent="0.25">
      <c r="A316" s="164" t="s">
        <v>190</v>
      </c>
      <c r="B316" s="165" t="s">
        <v>105</v>
      </c>
      <c r="C316" s="184" t="s">
        <v>106</v>
      </c>
      <c r="D316" s="166"/>
      <c r="E316" s="167"/>
      <c r="F316" s="168"/>
      <c r="G316" s="169">
        <f>SUMIF(AG317:AG323,"&lt;&gt;NOR",G317:G323)</f>
        <v>0</v>
      </c>
      <c r="H316" s="163"/>
      <c r="I316" s="163">
        <f>SUM(I317:I323)</f>
        <v>0</v>
      </c>
      <c r="J316" s="163"/>
      <c r="K316" s="163">
        <f>SUM(K317:K323)</f>
        <v>0</v>
      </c>
      <c r="L316" s="163"/>
      <c r="M316" s="163">
        <f>SUM(M317:M323)</f>
        <v>0</v>
      </c>
      <c r="N316" s="163"/>
      <c r="O316" s="163">
        <f>SUM(O317:O323)</f>
        <v>0.02</v>
      </c>
      <c r="P316" s="163"/>
      <c r="Q316" s="163">
        <f>SUM(Q317:Q323)</f>
        <v>0</v>
      </c>
      <c r="R316" s="163"/>
      <c r="S316" s="163"/>
      <c r="T316" s="163"/>
      <c r="U316" s="163"/>
      <c r="V316" s="163">
        <f>SUM(V317:V323)</f>
        <v>12.08</v>
      </c>
      <c r="W316" s="163"/>
      <c r="X316" s="163"/>
      <c r="AG316" t="s">
        <v>191</v>
      </c>
    </row>
    <row r="317" spans="1:60" ht="20.399999999999999" outlineLevel="1" x14ac:dyDescent="0.25">
      <c r="A317" s="170">
        <v>65</v>
      </c>
      <c r="B317" s="171" t="s">
        <v>468</v>
      </c>
      <c r="C317" s="185" t="s">
        <v>469</v>
      </c>
      <c r="D317" s="172" t="s">
        <v>194</v>
      </c>
      <c r="E317" s="173">
        <v>86.3</v>
      </c>
      <c r="F317" s="174"/>
      <c r="G317" s="175">
        <f>ROUND(E317*F317,2)</f>
        <v>0</v>
      </c>
      <c r="H317" s="158"/>
      <c r="I317" s="157">
        <f>ROUND(E317*H317,2)</f>
        <v>0</v>
      </c>
      <c r="J317" s="158"/>
      <c r="K317" s="157">
        <f>ROUND(E317*J317,2)</f>
        <v>0</v>
      </c>
      <c r="L317" s="157">
        <v>21</v>
      </c>
      <c r="M317" s="157">
        <f>G317*(1+L317/100)</f>
        <v>0</v>
      </c>
      <c r="N317" s="157">
        <v>2.2000000000000001E-4</v>
      </c>
      <c r="O317" s="157">
        <f>ROUND(E317*N317,2)</f>
        <v>0.02</v>
      </c>
      <c r="P317" s="157">
        <v>0</v>
      </c>
      <c r="Q317" s="157">
        <f>ROUND(E317*P317,2)</f>
        <v>0</v>
      </c>
      <c r="R317" s="157"/>
      <c r="S317" s="157" t="s">
        <v>195</v>
      </c>
      <c r="T317" s="157" t="s">
        <v>195</v>
      </c>
      <c r="U317" s="157">
        <v>0.14000000000000001</v>
      </c>
      <c r="V317" s="157">
        <f>ROUND(E317*U317,2)</f>
        <v>12.08</v>
      </c>
      <c r="W317" s="157"/>
      <c r="X317" s="157" t="s">
        <v>196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394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5">
      <c r="A318" s="154"/>
      <c r="B318" s="155"/>
      <c r="C318" s="186" t="s">
        <v>411</v>
      </c>
      <c r="D318" s="159"/>
      <c r="E318" s="160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199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5">
      <c r="A319" s="154"/>
      <c r="B319" s="155"/>
      <c r="C319" s="186" t="s">
        <v>436</v>
      </c>
      <c r="D319" s="159"/>
      <c r="E319" s="160">
        <v>49.3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199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54"/>
      <c r="B320" s="155"/>
      <c r="C320" s="186" t="s">
        <v>437</v>
      </c>
      <c r="D320" s="159"/>
      <c r="E320" s="160">
        <v>1.6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199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5">
      <c r="A321" s="154"/>
      <c r="B321" s="155"/>
      <c r="C321" s="186" t="s">
        <v>416</v>
      </c>
      <c r="D321" s="159"/>
      <c r="E321" s="160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199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5">
      <c r="A322" s="154"/>
      <c r="B322" s="155"/>
      <c r="C322" s="186" t="s">
        <v>438</v>
      </c>
      <c r="D322" s="159"/>
      <c r="E322" s="160">
        <v>35.4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199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54"/>
      <c r="B323" s="155"/>
      <c r="C323" s="187" t="s">
        <v>201</v>
      </c>
      <c r="D323" s="161"/>
      <c r="E323" s="162">
        <v>86.3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199</v>
      </c>
      <c r="AH323" s="147">
        <v>1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x14ac:dyDescent="0.25">
      <c r="A324" s="164" t="s">
        <v>190</v>
      </c>
      <c r="B324" s="165" t="s">
        <v>78</v>
      </c>
      <c r="C324" s="184" t="s">
        <v>79</v>
      </c>
      <c r="D324" s="166"/>
      <c r="E324" s="167"/>
      <c r="F324" s="168"/>
      <c r="G324" s="169">
        <f>SUMIF(AG325:AG339,"&lt;&gt;NOR",G325:G339)</f>
        <v>0</v>
      </c>
      <c r="H324" s="163"/>
      <c r="I324" s="163">
        <f>SUM(I325:I339)</f>
        <v>0</v>
      </c>
      <c r="J324" s="163"/>
      <c r="K324" s="163">
        <f>SUM(K325:K339)</f>
        <v>0</v>
      </c>
      <c r="L324" s="163"/>
      <c r="M324" s="163">
        <f>SUM(M325:M339)</f>
        <v>0</v>
      </c>
      <c r="N324" s="163"/>
      <c r="O324" s="163">
        <f>SUM(O325:O339)</f>
        <v>4.0599999999999996</v>
      </c>
      <c r="P324" s="163"/>
      <c r="Q324" s="163">
        <f>SUM(Q325:Q339)</f>
        <v>0</v>
      </c>
      <c r="R324" s="163"/>
      <c r="S324" s="163"/>
      <c r="T324" s="163"/>
      <c r="U324" s="163"/>
      <c r="V324" s="163">
        <f>SUM(V325:V339)</f>
        <v>149.82999999999998</v>
      </c>
      <c r="W324" s="163"/>
      <c r="X324" s="163"/>
      <c r="AG324" t="s">
        <v>191</v>
      </c>
    </row>
    <row r="325" spans="1:60" outlineLevel="1" x14ac:dyDescent="0.25">
      <c r="A325" s="170">
        <v>66</v>
      </c>
      <c r="B325" s="171" t="s">
        <v>470</v>
      </c>
      <c r="C325" s="185" t="s">
        <v>471</v>
      </c>
      <c r="D325" s="172" t="s">
        <v>194</v>
      </c>
      <c r="E325" s="173">
        <v>3.6</v>
      </c>
      <c r="F325" s="174"/>
      <c r="G325" s="175">
        <f>ROUND(E325*F325,2)</f>
        <v>0</v>
      </c>
      <c r="H325" s="158"/>
      <c r="I325" s="157">
        <f>ROUND(E325*H325,2)</f>
        <v>0</v>
      </c>
      <c r="J325" s="158"/>
      <c r="K325" s="157">
        <f>ROUND(E325*J325,2)</f>
        <v>0</v>
      </c>
      <c r="L325" s="157">
        <v>21</v>
      </c>
      <c r="M325" s="157">
        <f>G325*(1+L325/100)</f>
        <v>0</v>
      </c>
      <c r="N325" s="157">
        <v>1.2120000000000001E-2</v>
      </c>
      <c r="O325" s="157">
        <f>ROUND(E325*N325,2)</f>
        <v>0.04</v>
      </c>
      <c r="P325" s="157">
        <v>0</v>
      </c>
      <c r="Q325" s="157">
        <f>ROUND(E325*P325,2)</f>
        <v>0</v>
      </c>
      <c r="R325" s="157"/>
      <c r="S325" s="157" t="s">
        <v>195</v>
      </c>
      <c r="T325" s="157" t="s">
        <v>195</v>
      </c>
      <c r="U325" s="157">
        <v>0.69</v>
      </c>
      <c r="V325" s="157">
        <f>ROUND(E325*U325,2)</f>
        <v>2.48</v>
      </c>
      <c r="W325" s="157"/>
      <c r="X325" s="157" t="s">
        <v>196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394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54"/>
      <c r="B326" s="155"/>
      <c r="C326" s="186" t="s">
        <v>472</v>
      </c>
      <c r="D326" s="159"/>
      <c r="E326" s="160">
        <v>3.6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199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5">
      <c r="A327" s="170">
        <v>67</v>
      </c>
      <c r="B327" s="171" t="s">
        <v>473</v>
      </c>
      <c r="C327" s="185" t="s">
        <v>474</v>
      </c>
      <c r="D327" s="172" t="s">
        <v>194</v>
      </c>
      <c r="E327" s="173">
        <v>139.2723</v>
      </c>
      <c r="F327" s="174"/>
      <c r="G327" s="175">
        <f>ROUND(E327*F327,2)</f>
        <v>0</v>
      </c>
      <c r="H327" s="158"/>
      <c r="I327" s="157">
        <f>ROUND(E327*H327,2)</f>
        <v>0</v>
      </c>
      <c r="J327" s="158"/>
      <c r="K327" s="157">
        <f>ROUND(E327*J327,2)</f>
        <v>0</v>
      </c>
      <c r="L327" s="157">
        <v>21</v>
      </c>
      <c r="M327" s="157">
        <f>G327*(1+L327/100)</f>
        <v>0</v>
      </c>
      <c r="N327" s="157">
        <v>2.887E-2</v>
      </c>
      <c r="O327" s="157">
        <f>ROUND(E327*N327,2)</f>
        <v>4.0199999999999996</v>
      </c>
      <c r="P327" s="157">
        <v>0</v>
      </c>
      <c r="Q327" s="157">
        <f>ROUND(E327*P327,2)</f>
        <v>0</v>
      </c>
      <c r="R327" s="157"/>
      <c r="S327" s="157" t="s">
        <v>195</v>
      </c>
      <c r="T327" s="157" t="s">
        <v>195</v>
      </c>
      <c r="U327" s="157">
        <v>1.0580000000000001</v>
      </c>
      <c r="V327" s="157">
        <f>ROUND(E327*U327,2)</f>
        <v>147.35</v>
      </c>
      <c r="W327" s="157"/>
      <c r="X327" s="157" t="s">
        <v>196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394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5">
      <c r="A328" s="154"/>
      <c r="B328" s="155"/>
      <c r="C328" s="186" t="s">
        <v>475</v>
      </c>
      <c r="D328" s="159"/>
      <c r="E328" s="160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199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5">
      <c r="A329" s="154"/>
      <c r="B329" s="155"/>
      <c r="C329" s="186" t="s">
        <v>476</v>
      </c>
      <c r="D329" s="159"/>
      <c r="E329" s="160">
        <v>26.0565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199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54"/>
      <c r="B330" s="155"/>
      <c r="C330" s="186" t="s">
        <v>477</v>
      </c>
      <c r="D330" s="159"/>
      <c r="E330" s="160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199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5">
      <c r="A331" s="154"/>
      <c r="B331" s="155"/>
      <c r="C331" s="186" t="s">
        <v>478</v>
      </c>
      <c r="D331" s="159"/>
      <c r="E331" s="160">
        <v>11.315799999999999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199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5">
      <c r="A332" s="154"/>
      <c r="B332" s="155"/>
      <c r="C332" s="186" t="s">
        <v>411</v>
      </c>
      <c r="D332" s="159"/>
      <c r="E332" s="160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199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54"/>
      <c r="B333" s="155"/>
      <c r="C333" s="186" t="s">
        <v>436</v>
      </c>
      <c r="D333" s="159"/>
      <c r="E333" s="160">
        <v>49.3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199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54"/>
      <c r="B334" s="155"/>
      <c r="C334" s="186" t="s">
        <v>437</v>
      </c>
      <c r="D334" s="159"/>
      <c r="E334" s="160">
        <v>1.6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199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5">
      <c r="A335" s="154"/>
      <c r="B335" s="155"/>
      <c r="C335" s="186" t="s">
        <v>416</v>
      </c>
      <c r="D335" s="159"/>
      <c r="E335" s="160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199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54"/>
      <c r="B336" s="155"/>
      <c r="C336" s="186" t="s">
        <v>438</v>
      </c>
      <c r="D336" s="159"/>
      <c r="E336" s="160">
        <v>35.4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199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54"/>
      <c r="B337" s="155"/>
      <c r="C337" s="186" t="s">
        <v>418</v>
      </c>
      <c r="D337" s="159"/>
      <c r="E337" s="160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199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54"/>
      <c r="B338" s="155"/>
      <c r="C338" s="186" t="s">
        <v>479</v>
      </c>
      <c r="D338" s="159"/>
      <c r="E338" s="160">
        <v>15.6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199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5">
      <c r="A339" s="154"/>
      <c r="B339" s="155"/>
      <c r="C339" s="187" t="s">
        <v>201</v>
      </c>
      <c r="D339" s="161"/>
      <c r="E339" s="162">
        <v>139.2723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199</v>
      </c>
      <c r="AH339" s="147">
        <v>1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x14ac:dyDescent="0.25">
      <c r="A340" s="164" t="s">
        <v>190</v>
      </c>
      <c r="B340" s="165" t="s">
        <v>80</v>
      </c>
      <c r="C340" s="184" t="s">
        <v>81</v>
      </c>
      <c r="D340" s="166"/>
      <c r="E340" s="167"/>
      <c r="F340" s="168"/>
      <c r="G340" s="169">
        <f>SUMIF(AG341:AG351,"&lt;&gt;NOR",G341:G351)</f>
        <v>0</v>
      </c>
      <c r="H340" s="163"/>
      <c r="I340" s="163">
        <f>SUM(I341:I351)</f>
        <v>0</v>
      </c>
      <c r="J340" s="163"/>
      <c r="K340" s="163">
        <f>SUM(K341:K351)</f>
        <v>0</v>
      </c>
      <c r="L340" s="163"/>
      <c r="M340" s="163">
        <f>SUM(M341:M351)</f>
        <v>0</v>
      </c>
      <c r="N340" s="163"/>
      <c r="O340" s="163">
        <f>SUM(O341:O351)</f>
        <v>5.64</v>
      </c>
      <c r="P340" s="163"/>
      <c r="Q340" s="163">
        <f>SUM(Q341:Q351)</f>
        <v>0</v>
      </c>
      <c r="R340" s="163"/>
      <c r="S340" s="163"/>
      <c r="T340" s="163"/>
      <c r="U340" s="163"/>
      <c r="V340" s="163">
        <f>SUM(V341:V351)</f>
        <v>366.3</v>
      </c>
      <c r="W340" s="163"/>
      <c r="X340" s="163"/>
      <c r="AG340" t="s">
        <v>191</v>
      </c>
    </row>
    <row r="341" spans="1:60" outlineLevel="1" x14ac:dyDescent="0.25">
      <c r="A341" s="170">
        <v>68</v>
      </c>
      <c r="B341" s="171" t="s">
        <v>480</v>
      </c>
      <c r="C341" s="185" t="s">
        <v>481</v>
      </c>
      <c r="D341" s="172" t="s">
        <v>194</v>
      </c>
      <c r="E341" s="173">
        <v>177.2</v>
      </c>
      <c r="F341" s="174"/>
      <c r="G341" s="175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21</v>
      </c>
      <c r="M341" s="157">
        <f>G341*(1+L341/100)</f>
        <v>0</v>
      </c>
      <c r="N341" s="157">
        <v>1.243E-2</v>
      </c>
      <c r="O341" s="157">
        <f>ROUND(E341*N341,2)</f>
        <v>2.2000000000000002</v>
      </c>
      <c r="P341" s="157">
        <v>0</v>
      </c>
      <c r="Q341" s="157">
        <f>ROUND(E341*P341,2)</f>
        <v>0</v>
      </c>
      <c r="R341" s="157"/>
      <c r="S341" s="157" t="s">
        <v>195</v>
      </c>
      <c r="T341" s="157" t="s">
        <v>195</v>
      </c>
      <c r="U341" s="157">
        <v>0.95</v>
      </c>
      <c r="V341" s="157">
        <f>ROUND(E341*U341,2)</f>
        <v>168.34</v>
      </c>
      <c r="W341" s="157"/>
      <c r="X341" s="157" t="s">
        <v>196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394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5">
      <c r="A342" s="154"/>
      <c r="B342" s="155"/>
      <c r="C342" s="186" t="s">
        <v>224</v>
      </c>
      <c r="D342" s="159"/>
      <c r="E342" s="160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199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54"/>
      <c r="B343" s="155"/>
      <c r="C343" s="186" t="s">
        <v>482</v>
      </c>
      <c r="D343" s="159"/>
      <c r="E343" s="160">
        <v>177.2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199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70">
        <v>69</v>
      </c>
      <c r="B344" s="171" t="s">
        <v>483</v>
      </c>
      <c r="C344" s="185" t="s">
        <v>484</v>
      </c>
      <c r="D344" s="172" t="s">
        <v>194</v>
      </c>
      <c r="E344" s="173">
        <v>180.84</v>
      </c>
      <c r="F344" s="174"/>
      <c r="G344" s="175">
        <f>ROUND(E344*F344,2)</f>
        <v>0</v>
      </c>
      <c r="H344" s="158"/>
      <c r="I344" s="157">
        <f>ROUND(E344*H344,2)</f>
        <v>0</v>
      </c>
      <c r="J344" s="158"/>
      <c r="K344" s="157">
        <f>ROUND(E344*J344,2)</f>
        <v>0</v>
      </c>
      <c r="L344" s="157">
        <v>21</v>
      </c>
      <c r="M344" s="157">
        <f>G344*(1+L344/100)</f>
        <v>0</v>
      </c>
      <c r="N344" s="157">
        <v>1.6910000000000001E-2</v>
      </c>
      <c r="O344" s="157">
        <f>ROUND(E344*N344,2)</f>
        <v>3.06</v>
      </c>
      <c r="P344" s="157">
        <v>0</v>
      </c>
      <c r="Q344" s="157">
        <f>ROUND(E344*P344,2)</f>
        <v>0</v>
      </c>
      <c r="R344" s="157"/>
      <c r="S344" s="157" t="s">
        <v>195</v>
      </c>
      <c r="T344" s="157" t="s">
        <v>195</v>
      </c>
      <c r="U344" s="157">
        <v>1</v>
      </c>
      <c r="V344" s="157">
        <f>ROUND(E344*U344,2)</f>
        <v>180.84</v>
      </c>
      <c r="W344" s="157"/>
      <c r="X344" s="157" t="s">
        <v>196</v>
      </c>
      <c r="Y344" s="147"/>
      <c r="Z344" s="147"/>
      <c r="AA344" s="147"/>
      <c r="AB344" s="147"/>
      <c r="AC344" s="147"/>
      <c r="AD344" s="147"/>
      <c r="AE344" s="147"/>
      <c r="AF344" s="147"/>
      <c r="AG344" s="147" t="s">
        <v>394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5">
      <c r="A345" s="154"/>
      <c r="B345" s="155"/>
      <c r="C345" s="186" t="s">
        <v>485</v>
      </c>
      <c r="D345" s="159"/>
      <c r="E345" s="160">
        <v>74.174999999999997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199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54"/>
      <c r="B346" s="155"/>
      <c r="C346" s="186" t="s">
        <v>486</v>
      </c>
      <c r="D346" s="159"/>
      <c r="E346" s="160">
        <v>85.1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199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54"/>
      <c r="B347" s="155"/>
      <c r="C347" s="186" t="s">
        <v>487</v>
      </c>
      <c r="D347" s="159"/>
      <c r="E347" s="160">
        <v>18.04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199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54"/>
      <c r="B348" s="155"/>
      <c r="C348" s="186" t="s">
        <v>488</v>
      </c>
      <c r="D348" s="159"/>
      <c r="E348" s="160">
        <v>3.5249999999999999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199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5">
      <c r="A349" s="170">
        <v>70</v>
      </c>
      <c r="B349" s="171" t="s">
        <v>489</v>
      </c>
      <c r="C349" s="185" t="s">
        <v>490</v>
      </c>
      <c r="D349" s="172" t="s">
        <v>194</v>
      </c>
      <c r="E349" s="173">
        <v>15.15</v>
      </c>
      <c r="F349" s="174"/>
      <c r="G349" s="175">
        <f>ROUND(E349*F349,2)</f>
        <v>0</v>
      </c>
      <c r="H349" s="158"/>
      <c r="I349" s="157">
        <f>ROUND(E349*H349,2)</f>
        <v>0</v>
      </c>
      <c r="J349" s="158"/>
      <c r="K349" s="157">
        <f>ROUND(E349*J349,2)</f>
        <v>0</v>
      </c>
      <c r="L349" s="157">
        <v>21</v>
      </c>
      <c r="M349" s="157">
        <f>G349*(1+L349/100)</f>
        <v>0</v>
      </c>
      <c r="N349" s="157">
        <v>2.511E-2</v>
      </c>
      <c r="O349" s="157">
        <f>ROUND(E349*N349,2)</f>
        <v>0.38</v>
      </c>
      <c r="P349" s="157">
        <v>0</v>
      </c>
      <c r="Q349" s="157">
        <f>ROUND(E349*P349,2)</f>
        <v>0</v>
      </c>
      <c r="R349" s="157"/>
      <c r="S349" s="157" t="s">
        <v>195</v>
      </c>
      <c r="T349" s="157" t="s">
        <v>195</v>
      </c>
      <c r="U349" s="157">
        <v>1.1299999999999999</v>
      </c>
      <c r="V349" s="157">
        <f>ROUND(E349*U349,2)</f>
        <v>17.12</v>
      </c>
      <c r="W349" s="157"/>
      <c r="X349" s="157" t="s">
        <v>196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394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5">
      <c r="A350" s="154"/>
      <c r="B350" s="155"/>
      <c r="C350" s="186" t="s">
        <v>420</v>
      </c>
      <c r="D350" s="159"/>
      <c r="E350" s="160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199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54"/>
      <c r="B351" s="155"/>
      <c r="C351" s="186" t="s">
        <v>424</v>
      </c>
      <c r="D351" s="159"/>
      <c r="E351" s="160">
        <v>15.15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199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x14ac:dyDescent="0.25">
      <c r="A352" s="164" t="s">
        <v>190</v>
      </c>
      <c r="B352" s="165" t="s">
        <v>78</v>
      </c>
      <c r="C352" s="184" t="s">
        <v>79</v>
      </c>
      <c r="D352" s="166"/>
      <c r="E352" s="167"/>
      <c r="F352" s="168"/>
      <c r="G352" s="169">
        <f>SUMIF(AG353:AG361,"&lt;&gt;NOR",G353:G361)</f>
        <v>0</v>
      </c>
      <c r="H352" s="163"/>
      <c r="I352" s="163">
        <f>SUM(I353:I361)</f>
        <v>0</v>
      </c>
      <c r="J352" s="163"/>
      <c r="K352" s="163">
        <f>SUM(K353:K361)</f>
        <v>0</v>
      </c>
      <c r="L352" s="163"/>
      <c r="M352" s="163">
        <f>SUM(M353:M361)</f>
        <v>0</v>
      </c>
      <c r="N352" s="163"/>
      <c r="O352" s="163">
        <f>SUM(O353:O361)</f>
        <v>2.95</v>
      </c>
      <c r="P352" s="163"/>
      <c r="Q352" s="163">
        <f>SUM(Q353:Q361)</f>
        <v>0</v>
      </c>
      <c r="R352" s="163"/>
      <c r="S352" s="163"/>
      <c r="T352" s="163"/>
      <c r="U352" s="163"/>
      <c r="V352" s="163">
        <f>SUM(V353:V361)</f>
        <v>295.49</v>
      </c>
      <c r="W352" s="163"/>
      <c r="X352" s="163"/>
      <c r="AG352" t="s">
        <v>191</v>
      </c>
    </row>
    <row r="353" spans="1:60" ht="20.399999999999999" outlineLevel="1" x14ac:dyDescent="0.25">
      <c r="A353" s="170">
        <v>71</v>
      </c>
      <c r="B353" s="171" t="s">
        <v>491</v>
      </c>
      <c r="C353" s="185" t="s">
        <v>492</v>
      </c>
      <c r="D353" s="172" t="s">
        <v>285</v>
      </c>
      <c r="E353" s="173">
        <v>113.3</v>
      </c>
      <c r="F353" s="174"/>
      <c r="G353" s="175">
        <f>ROUND(E353*F353,2)</f>
        <v>0</v>
      </c>
      <c r="H353" s="158"/>
      <c r="I353" s="157">
        <f>ROUND(E353*H353,2)</f>
        <v>0</v>
      </c>
      <c r="J353" s="158"/>
      <c r="K353" s="157">
        <f>ROUND(E353*J353,2)</f>
        <v>0</v>
      </c>
      <c r="L353" s="157">
        <v>21</v>
      </c>
      <c r="M353" s="157">
        <f>G353*(1+L353/100)</f>
        <v>0</v>
      </c>
      <c r="N353" s="157">
        <v>2.606E-2</v>
      </c>
      <c r="O353" s="157">
        <f>ROUND(E353*N353,2)</f>
        <v>2.95</v>
      </c>
      <c r="P353" s="157">
        <v>0</v>
      </c>
      <c r="Q353" s="157">
        <f>ROUND(E353*P353,2)</f>
        <v>0</v>
      </c>
      <c r="R353" s="157"/>
      <c r="S353" s="157" t="s">
        <v>195</v>
      </c>
      <c r="T353" s="157" t="s">
        <v>195</v>
      </c>
      <c r="U353" s="157">
        <v>2.6080000000000001</v>
      </c>
      <c r="V353" s="157">
        <f>ROUND(E353*U353,2)</f>
        <v>295.49</v>
      </c>
      <c r="W353" s="157"/>
      <c r="X353" s="157" t="s">
        <v>196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394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5">
      <c r="A354" s="154"/>
      <c r="B354" s="155"/>
      <c r="C354" s="186" t="s">
        <v>493</v>
      </c>
      <c r="D354" s="159"/>
      <c r="E354" s="160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199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5">
      <c r="A355" s="154"/>
      <c r="B355" s="155"/>
      <c r="C355" s="186" t="s">
        <v>494</v>
      </c>
      <c r="D355" s="159"/>
      <c r="E355" s="160">
        <v>44.8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199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5">
      <c r="A356" s="154"/>
      <c r="B356" s="155"/>
      <c r="C356" s="186" t="s">
        <v>495</v>
      </c>
      <c r="D356" s="159"/>
      <c r="E356" s="160">
        <v>42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199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54"/>
      <c r="B357" s="155"/>
      <c r="C357" s="186" t="s">
        <v>496</v>
      </c>
      <c r="D357" s="159"/>
      <c r="E357" s="160">
        <v>17.5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199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54"/>
      <c r="B358" s="155"/>
      <c r="C358" s="187" t="s">
        <v>201</v>
      </c>
      <c r="D358" s="161"/>
      <c r="E358" s="162">
        <v>104.3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199</v>
      </c>
      <c r="AH358" s="147">
        <v>1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5">
      <c r="A359" s="154"/>
      <c r="B359" s="155"/>
      <c r="C359" s="186" t="s">
        <v>497</v>
      </c>
      <c r="D359" s="159"/>
      <c r="E359" s="160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199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5">
      <c r="A360" s="154"/>
      <c r="B360" s="155"/>
      <c r="C360" s="186" t="s">
        <v>498</v>
      </c>
      <c r="D360" s="159"/>
      <c r="E360" s="160">
        <v>9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199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54"/>
      <c r="B361" s="155"/>
      <c r="C361" s="187" t="s">
        <v>201</v>
      </c>
      <c r="D361" s="161"/>
      <c r="E361" s="162">
        <v>9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199</v>
      </c>
      <c r="AH361" s="147">
        <v>1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x14ac:dyDescent="0.25">
      <c r="A362" s="164" t="s">
        <v>190</v>
      </c>
      <c r="B362" s="165" t="s">
        <v>125</v>
      </c>
      <c r="C362" s="184" t="s">
        <v>126</v>
      </c>
      <c r="D362" s="166"/>
      <c r="E362" s="167"/>
      <c r="F362" s="168"/>
      <c r="G362" s="169">
        <f>SUMIF(AG363:AG369,"&lt;&gt;NOR",G363:G369)</f>
        <v>0</v>
      </c>
      <c r="H362" s="163"/>
      <c r="I362" s="163">
        <f>SUM(I363:I369)</f>
        <v>0</v>
      </c>
      <c r="J362" s="163"/>
      <c r="K362" s="163">
        <f>SUM(K363:K369)</f>
        <v>0</v>
      </c>
      <c r="L362" s="163"/>
      <c r="M362" s="163">
        <f>SUM(M363:M369)</f>
        <v>0</v>
      </c>
      <c r="N362" s="163"/>
      <c r="O362" s="163">
        <f>SUM(O363:O369)</f>
        <v>0</v>
      </c>
      <c r="P362" s="163"/>
      <c r="Q362" s="163">
        <f>SUM(Q363:Q369)</f>
        <v>0</v>
      </c>
      <c r="R362" s="163"/>
      <c r="S362" s="163"/>
      <c r="T362" s="163"/>
      <c r="U362" s="163"/>
      <c r="V362" s="163">
        <f>SUM(V363:V369)</f>
        <v>8.6300000000000008</v>
      </c>
      <c r="W362" s="163"/>
      <c r="X362" s="163"/>
      <c r="AG362" t="s">
        <v>191</v>
      </c>
    </row>
    <row r="363" spans="1:60" outlineLevel="1" x14ac:dyDescent="0.25">
      <c r="A363" s="170">
        <v>72</v>
      </c>
      <c r="B363" s="171" t="s">
        <v>499</v>
      </c>
      <c r="C363" s="185" t="s">
        <v>500</v>
      </c>
      <c r="D363" s="172" t="s">
        <v>194</v>
      </c>
      <c r="E363" s="173">
        <v>86.3</v>
      </c>
      <c r="F363" s="174"/>
      <c r="G363" s="175">
        <f>ROUND(E363*F363,2)</f>
        <v>0</v>
      </c>
      <c r="H363" s="158"/>
      <c r="I363" s="157">
        <f>ROUND(E363*H363,2)</f>
        <v>0</v>
      </c>
      <c r="J363" s="158"/>
      <c r="K363" s="157">
        <f>ROUND(E363*J363,2)</f>
        <v>0</v>
      </c>
      <c r="L363" s="157">
        <v>21</v>
      </c>
      <c r="M363" s="157">
        <f>G363*(1+L363/100)</f>
        <v>0</v>
      </c>
      <c r="N363" s="157">
        <v>0</v>
      </c>
      <c r="O363" s="157">
        <f>ROUND(E363*N363,2)</f>
        <v>0</v>
      </c>
      <c r="P363" s="157">
        <v>0</v>
      </c>
      <c r="Q363" s="157">
        <f>ROUND(E363*P363,2)</f>
        <v>0</v>
      </c>
      <c r="R363" s="157"/>
      <c r="S363" s="157" t="s">
        <v>501</v>
      </c>
      <c r="T363" s="157" t="s">
        <v>501</v>
      </c>
      <c r="U363" s="157">
        <v>0.1</v>
      </c>
      <c r="V363" s="157">
        <f>ROUND(E363*U363,2)</f>
        <v>8.6300000000000008</v>
      </c>
      <c r="W363" s="157"/>
      <c r="X363" s="157" t="s">
        <v>196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394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5">
      <c r="A364" s="154"/>
      <c r="B364" s="155"/>
      <c r="C364" s="186" t="s">
        <v>411</v>
      </c>
      <c r="D364" s="159"/>
      <c r="E364" s="160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199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5">
      <c r="A365" s="154"/>
      <c r="B365" s="155"/>
      <c r="C365" s="186" t="s">
        <v>436</v>
      </c>
      <c r="D365" s="159"/>
      <c r="E365" s="160">
        <v>49.3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199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5">
      <c r="A366" s="154"/>
      <c r="B366" s="155"/>
      <c r="C366" s="186" t="s">
        <v>437</v>
      </c>
      <c r="D366" s="159"/>
      <c r="E366" s="160">
        <v>1.6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199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5">
      <c r="A367" s="154"/>
      <c r="B367" s="155"/>
      <c r="C367" s="186" t="s">
        <v>416</v>
      </c>
      <c r="D367" s="159"/>
      <c r="E367" s="160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199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5">
      <c r="A368" s="154"/>
      <c r="B368" s="155"/>
      <c r="C368" s="186" t="s">
        <v>438</v>
      </c>
      <c r="D368" s="159"/>
      <c r="E368" s="160">
        <v>35.4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199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5">
      <c r="A369" s="154"/>
      <c r="B369" s="155"/>
      <c r="C369" s="187" t="s">
        <v>201</v>
      </c>
      <c r="D369" s="161"/>
      <c r="E369" s="162">
        <v>86.3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199</v>
      </c>
      <c r="AH369" s="147">
        <v>1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x14ac:dyDescent="0.25">
      <c r="A370" s="164" t="s">
        <v>190</v>
      </c>
      <c r="B370" s="165" t="s">
        <v>127</v>
      </c>
      <c r="C370" s="184" t="s">
        <v>128</v>
      </c>
      <c r="D370" s="166"/>
      <c r="E370" s="167"/>
      <c r="F370" s="168"/>
      <c r="G370" s="169">
        <f>SUMIF(AG371:AG375,"&lt;&gt;NOR",G371:G375)</f>
        <v>0</v>
      </c>
      <c r="H370" s="163"/>
      <c r="I370" s="163">
        <f>SUM(I371:I375)</f>
        <v>0</v>
      </c>
      <c r="J370" s="163"/>
      <c r="K370" s="163">
        <f>SUM(K371:K375)</f>
        <v>0</v>
      </c>
      <c r="L370" s="163"/>
      <c r="M370" s="163">
        <f>SUM(M371:M375)</f>
        <v>0</v>
      </c>
      <c r="N370" s="163"/>
      <c r="O370" s="163">
        <f>SUM(O371:O375)</f>
        <v>0</v>
      </c>
      <c r="P370" s="163"/>
      <c r="Q370" s="163">
        <f>SUM(Q371:Q375)</f>
        <v>0</v>
      </c>
      <c r="R370" s="163"/>
      <c r="S370" s="163"/>
      <c r="T370" s="163"/>
      <c r="U370" s="163"/>
      <c r="V370" s="163">
        <f>SUM(V371:V375)</f>
        <v>2.36</v>
      </c>
      <c r="W370" s="163"/>
      <c r="X370" s="163"/>
      <c r="AG370" t="s">
        <v>191</v>
      </c>
    </row>
    <row r="371" spans="1:60" outlineLevel="1" x14ac:dyDescent="0.25">
      <c r="A371" s="170">
        <v>73</v>
      </c>
      <c r="B371" s="171" t="s">
        <v>502</v>
      </c>
      <c r="C371" s="185" t="s">
        <v>503</v>
      </c>
      <c r="D371" s="172" t="s">
        <v>233</v>
      </c>
      <c r="E371" s="173">
        <v>4</v>
      </c>
      <c r="F371" s="174"/>
      <c r="G371" s="175">
        <f>ROUND(E371*F371,2)</f>
        <v>0</v>
      </c>
      <c r="H371" s="158"/>
      <c r="I371" s="157">
        <f>ROUND(E371*H371,2)</f>
        <v>0</v>
      </c>
      <c r="J371" s="158"/>
      <c r="K371" s="157">
        <f>ROUND(E371*J371,2)</f>
        <v>0</v>
      </c>
      <c r="L371" s="157">
        <v>21</v>
      </c>
      <c r="M371" s="157">
        <f>G371*(1+L371/100)</f>
        <v>0</v>
      </c>
      <c r="N371" s="157">
        <v>0</v>
      </c>
      <c r="O371" s="157">
        <f>ROUND(E371*N371,2)</f>
        <v>0</v>
      </c>
      <c r="P371" s="157">
        <v>0</v>
      </c>
      <c r="Q371" s="157">
        <f>ROUND(E371*P371,2)</f>
        <v>0</v>
      </c>
      <c r="R371" s="157"/>
      <c r="S371" s="157" t="s">
        <v>195</v>
      </c>
      <c r="T371" s="157" t="s">
        <v>195</v>
      </c>
      <c r="U371" s="157">
        <v>0.59109999999999996</v>
      </c>
      <c r="V371" s="157">
        <f>ROUND(E371*U371,2)</f>
        <v>2.36</v>
      </c>
      <c r="W371" s="157"/>
      <c r="X371" s="157" t="s">
        <v>196</v>
      </c>
      <c r="Y371" s="147"/>
      <c r="Z371" s="147"/>
      <c r="AA371" s="147"/>
      <c r="AB371" s="147"/>
      <c r="AC371" s="147"/>
      <c r="AD371" s="147"/>
      <c r="AE371" s="147"/>
      <c r="AF371" s="147"/>
      <c r="AG371" s="147" t="s">
        <v>394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5">
      <c r="A372" s="154">
        <v>74</v>
      </c>
      <c r="B372" s="155" t="s">
        <v>504</v>
      </c>
      <c r="C372" s="189" t="s">
        <v>505</v>
      </c>
      <c r="D372" s="156" t="s">
        <v>0</v>
      </c>
      <c r="E372" s="182"/>
      <c r="F372" s="158"/>
      <c r="G372" s="157">
        <f>ROUND(E372*F372,2)</f>
        <v>0</v>
      </c>
      <c r="H372" s="158"/>
      <c r="I372" s="157">
        <f>ROUND(E372*H372,2)</f>
        <v>0</v>
      </c>
      <c r="J372" s="158"/>
      <c r="K372" s="157">
        <f>ROUND(E372*J372,2)</f>
        <v>0</v>
      </c>
      <c r="L372" s="157">
        <v>21</v>
      </c>
      <c r="M372" s="157">
        <f>G372*(1+L372/100)</f>
        <v>0</v>
      </c>
      <c r="N372" s="157">
        <v>0</v>
      </c>
      <c r="O372" s="157">
        <f>ROUND(E372*N372,2)</f>
        <v>0</v>
      </c>
      <c r="P372" s="157">
        <v>0</v>
      </c>
      <c r="Q372" s="157">
        <f>ROUND(E372*P372,2)</f>
        <v>0</v>
      </c>
      <c r="R372" s="157"/>
      <c r="S372" s="157" t="s">
        <v>195</v>
      </c>
      <c r="T372" s="157" t="s">
        <v>195</v>
      </c>
      <c r="U372" s="157">
        <v>0</v>
      </c>
      <c r="V372" s="157">
        <f>ROUND(E372*U372,2)</f>
        <v>0</v>
      </c>
      <c r="W372" s="157"/>
      <c r="X372" s="157" t="s">
        <v>401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402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5">
      <c r="A373" s="176">
        <v>75</v>
      </c>
      <c r="B373" s="177" t="s">
        <v>506</v>
      </c>
      <c r="C373" s="188" t="s">
        <v>507</v>
      </c>
      <c r="D373" s="178" t="s">
        <v>233</v>
      </c>
      <c r="E373" s="179">
        <v>2</v>
      </c>
      <c r="F373" s="180"/>
      <c r="G373" s="181">
        <f>ROUND(E373*F373,2)</f>
        <v>0</v>
      </c>
      <c r="H373" s="158"/>
      <c r="I373" s="157">
        <f>ROUND(E373*H373,2)</f>
        <v>0</v>
      </c>
      <c r="J373" s="158"/>
      <c r="K373" s="157">
        <f>ROUND(E373*J373,2)</f>
        <v>0</v>
      </c>
      <c r="L373" s="157">
        <v>21</v>
      </c>
      <c r="M373" s="157">
        <f>G373*(1+L373/100)</f>
        <v>0</v>
      </c>
      <c r="N373" s="157">
        <v>0</v>
      </c>
      <c r="O373" s="157">
        <f>ROUND(E373*N373,2)</f>
        <v>0</v>
      </c>
      <c r="P373" s="157">
        <v>0</v>
      </c>
      <c r="Q373" s="157">
        <f>ROUND(E373*P373,2)</f>
        <v>0</v>
      </c>
      <c r="R373" s="157"/>
      <c r="S373" s="157" t="s">
        <v>370</v>
      </c>
      <c r="T373" s="157" t="s">
        <v>371</v>
      </c>
      <c r="U373" s="157">
        <v>0</v>
      </c>
      <c r="V373" s="157">
        <f>ROUND(E373*U373,2)</f>
        <v>0</v>
      </c>
      <c r="W373" s="157"/>
      <c r="X373" s="157" t="s">
        <v>210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211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5">
      <c r="A374" s="170">
        <v>76</v>
      </c>
      <c r="B374" s="171" t="s">
        <v>508</v>
      </c>
      <c r="C374" s="185" t="s">
        <v>509</v>
      </c>
      <c r="D374" s="172" t="s">
        <v>233</v>
      </c>
      <c r="E374" s="173">
        <v>1</v>
      </c>
      <c r="F374" s="174"/>
      <c r="G374" s="175">
        <f>ROUND(E374*F374,2)</f>
        <v>0</v>
      </c>
      <c r="H374" s="158"/>
      <c r="I374" s="157">
        <f>ROUND(E374*H374,2)</f>
        <v>0</v>
      </c>
      <c r="J374" s="158"/>
      <c r="K374" s="157">
        <f>ROUND(E374*J374,2)</f>
        <v>0</v>
      </c>
      <c r="L374" s="157">
        <v>21</v>
      </c>
      <c r="M374" s="157">
        <f>G374*(1+L374/100)</f>
        <v>0</v>
      </c>
      <c r="N374" s="157">
        <v>0</v>
      </c>
      <c r="O374" s="157">
        <f>ROUND(E374*N374,2)</f>
        <v>0</v>
      </c>
      <c r="P374" s="157">
        <v>0</v>
      </c>
      <c r="Q374" s="157">
        <f>ROUND(E374*P374,2)</f>
        <v>0</v>
      </c>
      <c r="R374" s="157"/>
      <c r="S374" s="157" t="s">
        <v>370</v>
      </c>
      <c r="T374" s="157" t="s">
        <v>371</v>
      </c>
      <c r="U374" s="157">
        <v>0</v>
      </c>
      <c r="V374" s="157">
        <f>ROUND(E374*U374,2)</f>
        <v>0</v>
      </c>
      <c r="W374" s="157"/>
      <c r="X374" s="157" t="s">
        <v>210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211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5">
      <c r="A375" s="154">
        <v>77</v>
      </c>
      <c r="B375" s="155" t="s">
        <v>504</v>
      </c>
      <c r="C375" s="189" t="s">
        <v>505</v>
      </c>
      <c r="D375" s="156" t="s">
        <v>0</v>
      </c>
      <c r="E375" s="182"/>
      <c r="F375" s="158"/>
      <c r="G375" s="157">
        <f>ROUND(E375*F375,2)</f>
        <v>0</v>
      </c>
      <c r="H375" s="158"/>
      <c r="I375" s="157">
        <f>ROUND(E375*H375,2)</f>
        <v>0</v>
      </c>
      <c r="J375" s="158"/>
      <c r="K375" s="157">
        <f>ROUND(E375*J375,2)</f>
        <v>0</v>
      </c>
      <c r="L375" s="157">
        <v>21</v>
      </c>
      <c r="M375" s="157">
        <f>G375*(1+L375/100)</f>
        <v>0</v>
      </c>
      <c r="N375" s="157">
        <v>0</v>
      </c>
      <c r="O375" s="157">
        <f>ROUND(E375*N375,2)</f>
        <v>0</v>
      </c>
      <c r="P375" s="157">
        <v>0</v>
      </c>
      <c r="Q375" s="157">
        <f>ROUND(E375*P375,2)</f>
        <v>0</v>
      </c>
      <c r="R375" s="157"/>
      <c r="S375" s="157" t="s">
        <v>195</v>
      </c>
      <c r="T375" s="157" t="s">
        <v>195</v>
      </c>
      <c r="U375" s="157">
        <v>0</v>
      </c>
      <c r="V375" s="157">
        <f>ROUND(E375*U375,2)</f>
        <v>0</v>
      </c>
      <c r="W375" s="157"/>
      <c r="X375" s="157" t="s">
        <v>401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402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x14ac:dyDescent="0.25">
      <c r="A376" s="164" t="s">
        <v>190</v>
      </c>
      <c r="B376" s="165" t="s">
        <v>129</v>
      </c>
      <c r="C376" s="184" t="s">
        <v>130</v>
      </c>
      <c r="D376" s="166"/>
      <c r="E376" s="167"/>
      <c r="F376" s="168"/>
      <c r="G376" s="169">
        <f>SUMIF(AG377:AG382,"&lt;&gt;NOR",G377:G382)</f>
        <v>0</v>
      </c>
      <c r="H376" s="163"/>
      <c r="I376" s="163">
        <f>SUM(I377:I382)</f>
        <v>0</v>
      </c>
      <c r="J376" s="163"/>
      <c r="K376" s="163">
        <f>SUM(K377:K382)</f>
        <v>0</v>
      </c>
      <c r="L376" s="163"/>
      <c r="M376" s="163">
        <f>SUM(M377:M382)</f>
        <v>0</v>
      </c>
      <c r="N376" s="163"/>
      <c r="O376" s="163">
        <f>SUM(O377:O382)</f>
        <v>0</v>
      </c>
      <c r="P376" s="163"/>
      <c r="Q376" s="163">
        <f>SUM(Q377:Q382)</f>
        <v>0.22</v>
      </c>
      <c r="R376" s="163"/>
      <c r="S376" s="163"/>
      <c r="T376" s="163"/>
      <c r="U376" s="163"/>
      <c r="V376" s="163">
        <f>SUM(V377:V382)</f>
        <v>1.26</v>
      </c>
      <c r="W376" s="163"/>
      <c r="X376" s="163"/>
      <c r="AG376" t="s">
        <v>191</v>
      </c>
    </row>
    <row r="377" spans="1:60" outlineLevel="1" x14ac:dyDescent="0.25">
      <c r="A377" s="170">
        <v>78</v>
      </c>
      <c r="B377" s="171" t="s">
        <v>510</v>
      </c>
      <c r="C377" s="185" t="s">
        <v>511</v>
      </c>
      <c r="D377" s="172" t="s">
        <v>194</v>
      </c>
      <c r="E377" s="173">
        <v>5.2130999999999998</v>
      </c>
      <c r="F377" s="174"/>
      <c r="G377" s="175">
        <f>ROUND(E377*F377,2)</f>
        <v>0</v>
      </c>
      <c r="H377" s="158"/>
      <c r="I377" s="157">
        <f>ROUND(E377*H377,2)</f>
        <v>0</v>
      </c>
      <c r="J377" s="158"/>
      <c r="K377" s="157">
        <f>ROUND(E377*J377,2)</f>
        <v>0</v>
      </c>
      <c r="L377" s="157">
        <v>21</v>
      </c>
      <c r="M377" s="157">
        <f>G377*(1+L377/100)</f>
        <v>0</v>
      </c>
      <c r="N377" s="157">
        <v>0</v>
      </c>
      <c r="O377" s="157">
        <f>ROUND(E377*N377,2)</f>
        <v>0</v>
      </c>
      <c r="P377" s="157">
        <v>4.2000000000000003E-2</v>
      </c>
      <c r="Q377" s="157">
        <f>ROUND(E377*P377,2)</f>
        <v>0.22</v>
      </c>
      <c r="R377" s="157"/>
      <c r="S377" s="157" t="s">
        <v>195</v>
      </c>
      <c r="T377" s="157" t="s">
        <v>195</v>
      </c>
      <c r="U377" s="157">
        <v>0.14199999999999999</v>
      </c>
      <c r="V377" s="157">
        <f>ROUND(E377*U377,2)</f>
        <v>0.74</v>
      </c>
      <c r="W377" s="157"/>
      <c r="X377" s="157" t="s">
        <v>196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394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5">
      <c r="A378" s="154"/>
      <c r="B378" s="155"/>
      <c r="C378" s="186" t="s">
        <v>456</v>
      </c>
      <c r="D378" s="159"/>
      <c r="E378" s="160">
        <v>0.2475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199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5">
      <c r="A379" s="154"/>
      <c r="B379" s="155"/>
      <c r="C379" s="186" t="s">
        <v>457</v>
      </c>
      <c r="D379" s="159"/>
      <c r="E379" s="160">
        <v>0.79200000000000004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199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54"/>
      <c r="B380" s="155"/>
      <c r="C380" s="186" t="s">
        <v>460</v>
      </c>
      <c r="D380" s="159"/>
      <c r="E380" s="160">
        <v>4.1736000000000004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199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5">
      <c r="A381" s="170">
        <v>79</v>
      </c>
      <c r="B381" s="171" t="s">
        <v>512</v>
      </c>
      <c r="C381" s="185" t="s">
        <v>513</v>
      </c>
      <c r="D381" s="172" t="s">
        <v>233</v>
      </c>
      <c r="E381" s="173">
        <v>1</v>
      </c>
      <c r="F381" s="174"/>
      <c r="G381" s="175">
        <f>ROUND(E381*F381,2)</f>
        <v>0</v>
      </c>
      <c r="H381" s="158"/>
      <c r="I381" s="157">
        <f>ROUND(E381*H381,2)</f>
        <v>0</v>
      </c>
      <c r="J381" s="158"/>
      <c r="K381" s="157">
        <f>ROUND(E381*J381,2)</f>
        <v>0</v>
      </c>
      <c r="L381" s="157">
        <v>21</v>
      </c>
      <c r="M381" s="157">
        <f>G381*(1+L381/100)</f>
        <v>0</v>
      </c>
      <c r="N381" s="157">
        <v>0</v>
      </c>
      <c r="O381" s="157">
        <f>ROUND(E381*N381,2)</f>
        <v>0</v>
      </c>
      <c r="P381" s="157">
        <v>0</v>
      </c>
      <c r="Q381" s="157">
        <f>ROUND(E381*P381,2)</f>
        <v>0</v>
      </c>
      <c r="R381" s="157"/>
      <c r="S381" s="157" t="s">
        <v>195</v>
      </c>
      <c r="T381" s="157" t="s">
        <v>195</v>
      </c>
      <c r="U381" s="157">
        <v>0.52</v>
      </c>
      <c r="V381" s="157">
        <f>ROUND(E381*U381,2)</f>
        <v>0.52</v>
      </c>
      <c r="W381" s="157"/>
      <c r="X381" s="157" t="s">
        <v>196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394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5">
      <c r="A382" s="154">
        <v>80</v>
      </c>
      <c r="B382" s="155" t="s">
        <v>514</v>
      </c>
      <c r="C382" s="189" t="s">
        <v>515</v>
      </c>
      <c r="D382" s="156" t="s">
        <v>0</v>
      </c>
      <c r="E382" s="182"/>
      <c r="F382" s="158"/>
      <c r="G382" s="157">
        <f>ROUND(E382*F382,2)</f>
        <v>0</v>
      </c>
      <c r="H382" s="158"/>
      <c r="I382" s="157">
        <f>ROUND(E382*H382,2)</f>
        <v>0</v>
      </c>
      <c r="J382" s="158"/>
      <c r="K382" s="157">
        <f>ROUND(E382*J382,2)</f>
        <v>0</v>
      </c>
      <c r="L382" s="157">
        <v>21</v>
      </c>
      <c r="M382" s="157">
        <f>G382*(1+L382/100)</f>
        <v>0</v>
      </c>
      <c r="N382" s="157">
        <v>0</v>
      </c>
      <c r="O382" s="157">
        <f>ROUND(E382*N382,2)</f>
        <v>0</v>
      </c>
      <c r="P382" s="157">
        <v>0</v>
      </c>
      <c r="Q382" s="157">
        <f>ROUND(E382*P382,2)</f>
        <v>0</v>
      </c>
      <c r="R382" s="157"/>
      <c r="S382" s="157" t="s">
        <v>195</v>
      </c>
      <c r="T382" s="157" t="s">
        <v>195</v>
      </c>
      <c r="U382" s="157">
        <v>2.5999999999999999E-2</v>
      </c>
      <c r="V382" s="157">
        <f>ROUND(E382*U382,2)</f>
        <v>0</v>
      </c>
      <c r="W382" s="157"/>
      <c r="X382" s="157" t="s">
        <v>401</v>
      </c>
      <c r="Y382" s="147"/>
      <c r="Z382" s="147"/>
      <c r="AA382" s="147"/>
      <c r="AB382" s="147"/>
      <c r="AC382" s="147"/>
      <c r="AD382" s="147"/>
      <c r="AE382" s="147"/>
      <c r="AF382" s="147"/>
      <c r="AG382" s="147" t="s">
        <v>402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x14ac:dyDescent="0.25">
      <c r="A383" s="164" t="s">
        <v>190</v>
      </c>
      <c r="B383" s="165" t="s">
        <v>131</v>
      </c>
      <c r="C383" s="184" t="s">
        <v>132</v>
      </c>
      <c r="D383" s="166"/>
      <c r="E383" s="167"/>
      <c r="F383" s="168"/>
      <c r="G383" s="169">
        <f>SUMIF(AG384:AG417,"&lt;&gt;NOR",G384:G417)</f>
        <v>0</v>
      </c>
      <c r="H383" s="163"/>
      <c r="I383" s="163">
        <f>SUM(I384:I417)</f>
        <v>0</v>
      </c>
      <c r="J383" s="163"/>
      <c r="K383" s="163">
        <f>SUM(K384:K417)</f>
        <v>0</v>
      </c>
      <c r="L383" s="163"/>
      <c r="M383" s="163">
        <f>SUM(M384:M417)</f>
        <v>0</v>
      </c>
      <c r="N383" s="163"/>
      <c r="O383" s="163">
        <f>SUM(O384:O417)</f>
        <v>0</v>
      </c>
      <c r="P383" s="163"/>
      <c r="Q383" s="163">
        <f>SUM(Q384:Q417)</f>
        <v>0</v>
      </c>
      <c r="R383" s="163"/>
      <c r="S383" s="163"/>
      <c r="T383" s="163"/>
      <c r="U383" s="163"/>
      <c r="V383" s="163">
        <f>SUM(V384:V417)</f>
        <v>37.31</v>
      </c>
      <c r="W383" s="163"/>
      <c r="X383" s="163"/>
      <c r="AG383" t="s">
        <v>191</v>
      </c>
    </row>
    <row r="384" spans="1:60" outlineLevel="1" x14ac:dyDescent="0.25">
      <c r="A384" s="176">
        <v>81</v>
      </c>
      <c r="B384" s="177" t="s">
        <v>516</v>
      </c>
      <c r="C384" s="188" t="s">
        <v>517</v>
      </c>
      <c r="D384" s="178" t="s">
        <v>233</v>
      </c>
      <c r="E384" s="179">
        <v>1</v>
      </c>
      <c r="F384" s="180"/>
      <c r="G384" s="181">
        <f t="shared" ref="G384:G417" si="7">ROUND(E384*F384,2)</f>
        <v>0</v>
      </c>
      <c r="H384" s="158"/>
      <c r="I384" s="157">
        <f t="shared" ref="I384:I417" si="8">ROUND(E384*H384,2)</f>
        <v>0</v>
      </c>
      <c r="J384" s="158"/>
      <c r="K384" s="157">
        <f t="shared" ref="K384:K417" si="9">ROUND(E384*J384,2)</f>
        <v>0</v>
      </c>
      <c r="L384" s="157">
        <v>21</v>
      </c>
      <c r="M384" s="157">
        <f t="shared" ref="M384:M417" si="10">G384*(1+L384/100)</f>
        <v>0</v>
      </c>
      <c r="N384" s="157">
        <v>0</v>
      </c>
      <c r="O384" s="157">
        <f t="shared" ref="O384:O417" si="11">ROUND(E384*N384,2)</f>
        <v>0</v>
      </c>
      <c r="P384" s="157">
        <v>0</v>
      </c>
      <c r="Q384" s="157">
        <f t="shared" ref="Q384:Q417" si="12">ROUND(E384*P384,2)</f>
        <v>0</v>
      </c>
      <c r="R384" s="157"/>
      <c r="S384" s="157" t="s">
        <v>195</v>
      </c>
      <c r="T384" s="157" t="s">
        <v>195</v>
      </c>
      <c r="U384" s="157">
        <v>3.7</v>
      </c>
      <c r="V384" s="157">
        <f t="shared" ref="V384:V417" si="13">ROUND(E384*U384,2)</f>
        <v>3.7</v>
      </c>
      <c r="W384" s="157"/>
      <c r="X384" s="157" t="s">
        <v>196</v>
      </c>
      <c r="Y384" s="147"/>
      <c r="Z384" s="147"/>
      <c r="AA384" s="147"/>
      <c r="AB384" s="147"/>
      <c r="AC384" s="147"/>
      <c r="AD384" s="147"/>
      <c r="AE384" s="147"/>
      <c r="AF384" s="147"/>
      <c r="AG384" s="147" t="s">
        <v>394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76">
        <v>82</v>
      </c>
      <c r="B385" s="177" t="s">
        <v>518</v>
      </c>
      <c r="C385" s="188" t="s">
        <v>519</v>
      </c>
      <c r="D385" s="178" t="s">
        <v>233</v>
      </c>
      <c r="E385" s="179">
        <v>7</v>
      </c>
      <c r="F385" s="180"/>
      <c r="G385" s="181">
        <f t="shared" si="7"/>
        <v>0</v>
      </c>
      <c r="H385" s="158"/>
      <c r="I385" s="157">
        <f t="shared" si="8"/>
        <v>0</v>
      </c>
      <c r="J385" s="158"/>
      <c r="K385" s="157">
        <f t="shared" si="9"/>
        <v>0</v>
      </c>
      <c r="L385" s="157">
        <v>21</v>
      </c>
      <c r="M385" s="157">
        <f t="shared" si="10"/>
        <v>0</v>
      </c>
      <c r="N385" s="157">
        <v>0</v>
      </c>
      <c r="O385" s="157">
        <f t="shared" si="11"/>
        <v>0</v>
      </c>
      <c r="P385" s="157">
        <v>0</v>
      </c>
      <c r="Q385" s="157">
        <f t="shared" si="12"/>
        <v>0</v>
      </c>
      <c r="R385" s="157"/>
      <c r="S385" s="157" t="s">
        <v>195</v>
      </c>
      <c r="T385" s="157" t="s">
        <v>195</v>
      </c>
      <c r="U385" s="157">
        <v>1.45</v>
      </c>
      <c r="V385" s="157">
        <f t="shared" si="13"/>
        <v>10.15</v>
      </c>
      <c r="W385" s="157"/>
      <c r="X385" s="157" t="s">
        <v>196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394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5">
      <c r="A386" s="176">
        <v>83</v>
      </c>
      <c r="B386" s="177" t="s">
        <v>520</v>
      </c>
      <c r="C386" s="188" t="s">
        <v>521</v>
      </c>
      <c r="D386" s="178" t="s">
        <v>233</v>
      </c>
      <c r="E386" s="179">
        <v>1</v>
      </c>
      <c r="F386" s="180"/>
      <c r="G386" s="181">
        <f t="shared" si="7"/>
        <v>0</v>
      </c>
      <c r="H386" s="158"/>
      <c r="I386" s="157">
        <f t="shared" si="8"/>
        <v>0</v>
      </c>
      <c r="J386" s="158"/>
      <c r="K386" s="157">
        <f t="shared" si="9"/>
        <v>0</v>
      </c>
      <c r="L386" s="157">
        <v>21</v>
      </c>
      <c r="M386" s="157">
        <f t="shared" si="10"/>
        <v>0</v>
      </c>
      <c r="N386" s="157">
        <v>0</v>
      </c>
      <c r="O386" s="157">
        <f t="shared" si="11"/>
        <v>0</v>
      </c>
      <c r="P386" s="157">
        <v>0</v>
      </c>
      <c r="Q386" s="157">
        <f t="shared" si="12"/>
        <v>0</v>
      </c>
      <c r="R386" s="157"/>
      <c r="S386" s="157" t="s">
        <v>195</v>
      </c>
      <c r="T386" s="157" t="s">
        <v>195</v>
      </c>
      <c r="U386" s="157">
        <v>1.5</v>
      </c>
      <c r="V386" s="157">
        <f t="shared" si="13"/>
        <v>1.5</v>
      </c>
      <c r="W386" s="157"/>
      <c r="X386" s="157" t="s">
        <v>196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394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5">
      <c r="A387" s="176">
        <v>84</v>
      </c>
      <c r="B387" s="177" t="s">
        <v>522</v>
      </c>
      <c r="C387" s="188" t="s">
        <v>523</v>
      </c>
      <c r="D387" s="178" t="s">
        <v>233</v>
      </c>
      <c r="E387" s="179">
        <v>2</v>
      </c>
      <c r="F387" s="180"/>
      <c r="G387" s="181">
        <f t="shared" si="7"/>
        <v>0</v>
      </c>
      <c r="H387" s="158"/>
      <c r="I387" s="157">
        <f t="shared" si="8"/>
        <v>0</v>
      </c>
      <c r="J387" s="158"/>
      <c r="K387" s="157">
        <f t="shared" si="9"/>
        <v>0</v>
      </c>
      <c r="L387" s="157">
        <v>21</v>
      </c>
      <c r="M387" s="157">
        <f t="shared" si="10"/>
        <v>0</v>
      </c>
      <c r="N387" s="157">
        <v>0</v>
      </c>
      <c r="O387" s="157">
        <f t="shared" si="11"/>
        <v>0</v>
      </c>
      <c r="P387" s="157">
        <v>0</v>
      </c>
      <c r="Q387" s="157">
        <f t="shared" si="12"/>
        <v>0</v>
      </c>
      <c r="R387" s="157"/>
      <c r="S387" s="157" t="s">
        <v>195</v>
      </c>
      <c r="T387" s="157" t="s">
        <v>195</v>
      </c>
      <c r="U387" s="157">
        <v>2.4500000000000002</v>
      </c>
      <c r="V387" s="157">
        <f t="shared" si="13"/>
        <v>4.9000000000000004</v>
      </c>
      <c r="W387" s="157"/>
      <c r="X387" s="157" t="s">
        <v>196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394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76">
        <v>85</v>
      </c>
      <c r="B388" s="177" t="s">
        <v>524</v>
      </c>
      <c r="C388" s="188" t="s">
        <v>525</v>
      </c>
      <c r="D388" s="178" t="s">
        <v>233</v>
      </c>
      <c r="E388" s="179">
        <v>4</v>
      </c>
      <c r="F388" s="180"/>
      <c r="G388" s="181">
        <f t="shared" si="7"/>
        <v>0</v>
      </c>
      <c r="H388" s="158"/>
      <c r="I388" s="157">
        <f t="shared" si="8"/>
        <v>0</v>
      </c>
      <c r="J388" s="158"/>
      <c r="K388" s="157">
        <f t="shared" si="9"/>
        <v>0</v>
      </c>
      <c r="L388" s="157">
        <v>21</v>
      </c>
      <c r="M388" s="157">
        <f t="shared" si="10"/>
        <v>0</v>
      </c>
      <c r="N388" s="157">
        <v>0</v>
      </c>
      <c r="O388" s="157">
        <f t="shared" si="11"/>
        <v>0</v>
      </c>
      <c r="P388" s="157">
        <v>0</v>
      </c>
      <c r="Q388" s="157">
        <f t="shared" si="12"/>
        <v>0</v>
      </c>
      <c r="R388" s="157"/>
      <c r="S388" s="157" t="s">
        <v>195</v>
      </c>
      <c r="T388" s="157" t="s">
        <v>195</v>
      </c>
      <c r="U388" s="157">
        <v>1.56</v>
      </c>
      <c r="V388" s="157">
        <f t="shared" si="13"/>
        <v>6.24</v>
      </c>
      <c r="W388" s="157"/>
      <c r="X388" s="157" t="s">
        <v>196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394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76">
        <v>86</v>
      </c>
      <c r="B389" s="177" t="s">
        <v>526</v>
      </c>
      <c r="C389" s="188" t="s">
        <v>527</v>
      </c>
      <c r="D389" s="178" t="s">
        <v>233</v>
      </c>
      <c r="E389" s="179">
        <v>2</v>
      </c>
      <c r="F389" s="180"/>
      <c r="G389" s="181">
        <f t="shared" si="7"/>
        <v>0</v>
      </c>
      <c r="H389" s="158"/>
      <c r="I389" s="157">
        <f t="shared" si="8"/>
        <v>0</v>
      </c>
      <c r="J389" s="158"/>
      <c r="K389" s="157">
        <f t="shared" si="9"/>
        <v>0</v>
      </c>
      <c r="L389" s="157">
        <v>21</v>
      </c>
      <c r="M389" s="157">
        <f t="shared" si="10"/>
        <v>0</v>
      </c>
      <c r="N389" s="157">
        <v>0</v>
      </c>
      <c r="O389" s="157">
        <f t="shared" si="11"/>
        <v>0</v>
      </c>
      <c r="P389" s="157">
        <v>0</v>
      </c>
      <c r="Q389" s="157">
        <f t="shared" si="12"/>
        <v>0</v>
      </c>
      <c r="R389" s="157"/>
      <c r="S389" s="157" t="s">
        <v>195</v>
      </c>
      <c r="T389" s="157" t="s">
        <v>195</v>
      </c>
      <c r="U389" s="157">
        <v>1.63</v>
      </c>
      <c r="V389" s="157">
        <f t="shared" si="13"/>
        <v>3.26</v>
      </c>
      <c r="W389" s="157"/>
      <c r="X389" s="157" t="s">
        <v>196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394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5">
      <c r="A390" s="170">
        <v>87</v>
      </c>
      <c r="B390" s="171" t="s">
        <v>528</v>
      </c>
      <c r="C390" s="185" t="s">
        <v>529</v>
      </c>
      <c r="D390" s="172" t="s">
        <v>233</v>
      </c>
      <c r="E390" s="173">
        <v>3</v>
      </c>
      <c r="F390" s="174"/>
      <c r="G390" s="175">
        <f t="shared" si="7"/>
        <v>0</v>
      </c>
      <c r="H390" s="158"/>
      <c r="I390" s="157">
        <f t="shared" si="8"/>
        <v>0</v>
      </c>
      <c r="J390" s="158"/>
      <c r="K390" s="157">
        <f t="shared" si="9"/>
        <v>0</v>
      </c>
      <c r="L390" s="157">
        <v>21</v>
      </c>
      <c r="M390" s="157">
        <f t="shared" si="10"/>
        <v>0</v>
      </c>
      <c r="N390" s="157">
        <v>0</v>
      </c>
      <c r="O390" s="157">
        <f t="shared" si="11"/>
        <v>0</v>
      </c>
      <c r="P390" s="157">
        <v>0</v>
      </c>
      <c r="Q390" s="157">
        <f t="shared" si="12"/>
        <v>0</v>
      </c>
      <c r="R390" s="157"/>
      <c r="S390" s="157" t="s">
        <v>195</v>
      </c>
      <c r="T390" s="157" t="s">
        <v>195</v>
      </c>
      <c r="U390" s="157">
        <v>2.52</v>
      </c>
      <c r="V390" s="157">
        <f t="shared" si="13"/>
        <v>7.56</v>
      </c>
      <c r="W390" s="157"/>
      <c r="X390" s="157" t="s">
        <v>196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394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54">
        <v>88</v>
      </c>
      <c r="B391" s="155" t="s">
        <v>530</v>
      </c>
      <c r="C391" s="189" t="s">
        <v>531</v>
      </c>
      <c r="D391" s="156" t="s">
        <v>0</v>
      </c>
      <c r="E391" s="182"/>
      <c r="F391" s="158"/>
      <c r="G391" s="157">
        <f t="shared" si="7"/>
        <v>0</v>
      </c>
      <c r="H391" s="158"/>
      <c r="I391" s="157">
        <f t="shared" si="8"/>
        <v>0</v>
      </c>
      <c r="J391" s="158"/>
      <c r="K391" s="157">
        <f t="shared" si="9"/>
        <v>0</v>
      </c>
      <c r="L391" s="157">
        <v>21</v>
      </c>
      <c r="M391" s="157">
        <f t="shared" si="10"/>
        <v>0</v>
      </c>
      <c r="N391" s="157">
        <v>0</v>
      </c>
      <c r="O391" s="157">
        <f t="shared" si="11"/>
        <v>0</v>
      </c>
      <c r="P391" s="157">
        <v>0</v>
      </c>
      <c r="Q391" s="157">
        <f t="shared" si="12"/>
        <v>0</v>
      </c>
      <c r="R391" s="157"/>
      <c r="S391" s="157" t="s">
        <v>195</v>
      </c>
      <c r="T391" s="157" t="s">
        <v>195</v>
      </c>
      <c r="U391" s="157">
        <v>0</v>
      </c>
      <c r="V391" s="157">
        <f t="shared" si="13"/>
        <v>0</v>
      </c>
      <c r="W391" s="157"/>
      <c r="X391" s="157" t="s">
        <v>401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402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5">
      <c r="A392" s="176">
        <v>89</v>
      </c>
      <c r="B392" s="177" t="s">
        <v>532</v>
      </c>
      <c r="C392" s="188" t="s">
        <v>533</v>
      </c>
      <c r="D392" s="178" t="s">
        <v>233</v>
      </c>
      <c r="E392" s="179">
        <v>1</v>
      </c>
      <c r="F392" s="180"/>
      <c r="G392" s="181">
        <f t="shared" si="7"/>
        <v>0</v>
      </c>
      <c r="H392" s="158"/>
      <c r="I392" s="157">
        <f t="shared" si="8"/>
        <v>0</v>
      </c>
      <c r="J392" s="158"/>
      <c r="K392" s="157">
        <f t="shared" si="9"/>
        <v>0</v>
      </c>
      <c r="L392" s="157">
        <v>21</v>
      </c>
      <c r="M392" s="157">
        <f t="shared" si="10"/>
        <v>0</v>
      </c>
      <c r="N392" s="157">
        <v>0</v>
      </c>
      <c r="O392" s="157">
        <f t="shared" si="11"/>
        <v>0</v>
      </c>
      <c r="P392" s="157">
        <v>0</v>
      </c>
      <c r="Q392" s="157">
        <f t="shared" si="12"/>
        <v>0</v>
      </c>
      <c r="R392" s="157"/>
      <c r="S392" s="157" t="s">
        <v>370</v>
      </c>
      <c r="T392" s="157" t="s">
        <v>371</v>
      </c>
      <c r="U392" s="157">
        <v>0</v>
      </c>
      <c r="V392" s="157">
        <f t="shared" si="13"/>
        <v>0</v>
      </c>
      <c r="W392" s="157"/>
      <c r="X392" s="157" t="s">
        <v>210</v>
      </c>
      <c r="Y392" s="147"/>
      <c r="Z392" s="147"/>
      <c r="AA392" s="147"/>
      <c r="AB392" s="147"/>
      <c r="AC392" s="147"/>
      <c r="AD392" s="147"/>
      <c r="AE392" s="147"/>
      <c r="AF392" s="147"/>
      <c r="AG392" s="147" t="s">
        <v>211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5">
      <c r="A393" s="176">
        <v>90</v>
      </c>
      <c r="B393" s="177" t="s">
        <v>534</v>
      </c>
      <c r="C393" s="188" t="s">
        <v>535</v>
      </c>
      <c r="D393" s="178" t="s">
        <v>233</v>
      </c>
      <c r="E393" s="179">
        <v>1</v>
      </c>
      <c r="F393" s="180"/>
      <c r="G393" s="181">
        <f t="shared" si="7"/>
        <v>0</v>
      </c>
      <c r="H393" s="158"/>
      <c r="I393" s="157">
        <f t="shared" si="8"/>
        <v>0</v>
      </c>
      <c r="J393" s="158"/>
      <c r="K393" s="157">
        <f t="shared" si="9"/>
        <v>0</v>
      </c>
      <c r="L393" s="157">
        <v>21</v>
      </c>
      <c r="M393" s="157">
        <f t="shared" si="10"/>
        <v>0</v>
      </c>
      <c r="N393" s="157">
        <v>0</v>
      </c>
      <c r="O393" s="157">
        <f t="shared" si="11"/>
        <v>0</v>
      </c>
      <c r="P393" s="157">
        <v>0</v>
      </c>
      <c r="Q393" s="157">
        <f t="shared" si="12"/>
        <v>0</v>
      </c>
      <c r="R393" s="157"/>
      <c r="S393" s="157" t="s">
        <v>370</v>
      </c>
      <c r="T393" s="157" t="s">
        <v>371</v>
      </c>
      <c r="U393" s="157">
        <v>0</v>
      </c>
      <c r="V393" s="157">
        <f t="shared" si="13"/>
        <v>0</v>
      </c>
      <c r="W393" s="157"/>
      <c r="X393" s="157" t="s">
        <v>210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211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76">
        <v>91</v>
      </c>
      <c r="B394" s="177" t="s">
        <v>536</v>
      </c>
      <c r="C394" s="188" t="s">
        <v>537</v>
      </c>
      <c r="D394" s="178" t="s">
        <v>233</v>
      </c>
      <c r="E394" s="179">
        <v>1</v>
      </c>
      <c r="F394" s="180"/>
      <c r="G394" s="181">
        <f t="shared" si="7"/>
        <v>0</v>
      </c>
      <c r="H394" s="158"/>
      <c r="I394" s="157">
        <f t="shared" si="8"/>
        <v>0</v>
      </c>
      <c r="J394" s="158"/>
      <c r="K394" s="157">
        <f t="shared" si="9"/>
        <v>0</v>
      </c>
      <c r="L394" s="157">
        <v>21</v>
      </c>
      <c r="M394" s="157">
        <f t="shared" si="10"/>
        <v>0</v>
      </c>
      <c r="N394" s="157">
        <v>0</v>
      </c>
      <c r="O394" s="157">
        <f t="shared" si="11"/>
        <v>0</v>
      </c>
      <c r="P394" s="157">
        <v>0</v>
      </c>
      <c r="Q394" s="157">
        <f t="shared" si="12"/>
        <v>0</v>
      </c>
      <c r="R394" s="157"/>
      <c r="S394" s="157" t="s">
        <v>370</v>
      </c>
      <c r="T394" s="157" t="s">
        <v>371</v>
      </c>
      <c r="U394" s="157">
        <v>0</v>
      </c>
      <c r="V394" s="157">
        <f t="shared" si="13"/>
        <v>0</v>
      </c>
      <c r="W394" s="157"/>
      <c r="X394" s="157" t="s">
        <v>210</v>
      </c>
      <c r="Y394" s="147"/>
      <c r="Z394" s="147"/>
      <c r="AA394" s="147"/>
      <c r="AB394" s="147"/>
      <c r="AC394" s="147"/>
      <c r="AD394" s="147"/>
      <c r="AE394" s="147"/>
      <c r="AF394" s="147"/>
      <c r="AG394" s="147" t="s">
        <v>211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5">
      <c r="A395" s="176">
        <v>92</v>
      </c>
      <c r="B395" s="177" t="s">
        <v>538</v>
      </c>
      <c r="C395" s="188" t="s">
        <v>539</v>
      </c>
      <c r="D395" s="178" t="s">
        <v>233</v>
      </c>
      <c r="E395" s="179">
        <v>1</v>
      </c>
      <c r="F395" s="180"/>
      <c r="G395" s="181">
        <f t="shared" si="7"/>
        <v>0</v>
      </c>
      <c r="H395" s="158"/>
      <c r="I395" s="157">
        <f t="shared" si="8"/>
        <v>0</v>
      </c>
      <c r="J395" s="158"/>
      <c r="K395" s="157">
        <f t="shared" si="9"/>
        <v>0</v>
      </c>
      <c r="L395" s="157">
        <v>21</v>
      </c>
      <c r="M395" s="157">
        <f t="shared" si="10"/>
        <v>0</v>
      </c>
      <c r="N395" s="157">
        <v>0</v>
      </c>
      <c r="O395" s="157">
        <f t="shared" si="11"/>
        <v>0</v>
      </c>
      <c r="P395" s="157">
        <v>0</v>
      </c>
      <c r="Q395" s="157">
        <f t="shared" si="12"/>
        <v>0</v>
      </c>
      <c r="R395" s="157"/>
      <c r="S395" s="157" t="s">
        <v>370</v>
      </c>
      <c r="T395" s="157" t="s">
        <v>371</v>
      </c>
      <c r="U395" s="157">
        <v>0</v>
      </c>
      <c r="V395" s="157">
        <f t="shared" si="13"/>
        <v>0</v>
      </c>
      <c r="W395" s="157"/>
      <c r="X395" s="157" t="s">
        <v>210</v>
      </c>
      <c r="Y395" s="147"/>
      <c r="Z395" s="147"/>
      <c r="AA395" s="147"/>
      <c r="AB395" s="147"/>
      <c r="AC395" s="147"/>
      <c r="AD395" s="147"/>
      <c r="AE395" s="147"/>
      <c r="AF395" s="147"/>
      <c r="AG395" s="147" t="s">
        <v>211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76">
        <v>93</v>
      </c>
      <c r="B396" s="177" t="s">
        <v>540</v>
      </c>
      <c r="C396" s="188" t="s">
        <v>539</v>
      </c>
      <c r="D396" s="178" t="s">
        <v>233</v>
      </c>
      <c r="E396" s="179">
        <v>1</v>
      </c>
      <c r="F396" s="180"/>
      <c r="G396" s="181">
        <f t="shared" si="7"/>
        <v>0</v>
      </c>
      <c r="H396" s="158"/>
      <c r="I396" s="157">
        <f t="shared" si="8"/>
        <v>0</v>
      </c>
      <c r="J396" s="158"/>
      <c r="K396" s="157">
        <f t="shared" si="9"/>
        <v>0</v>
      </c>
      <c r="L396" s="157">
        <v>21</v>
      </c>
      <c r="M396" s="157">
        <f t="shared" si="10"/>
        <v>0</v>
      </c>
      <c r="N396" s="157">
        <v>0</v>
      </c>
      <c r="O396" s="157">
        <f t="shared" si="11"/>
        <v>0</v>
      </c>
      <c r="P396" s="157">
        <v>0</v>
      </c>
      <c r="Q396" s="157">
        <f t="shared" si="12"/>
        <v>0</v>
      </c>
      <c r="R396" s="157"/>
      <c r="S396" s="157" t="s">
        <v>370</v>
      </c>
      <c r="T396" s="157" t="s">
        <v>371</v>
      </c>
      <c r="U396" s="157">
        <v>0</v>
      </c>
      <c r="V396" s="157">
        <f t="shared" si="13"/>
        <v>0</v>
      </c>
      <c r="W396" s="157"/>
      <c r="X396" s="157" t="s">
        <v>210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211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5">
      <c r="A397" s="176">
        <v>94</v>
      </c>
      <c r="B397" s="177" t="s">
        <v>541</v>
      </c>
      <c r="C397" s="188" t="s">
        <v>539</v>
      </c>
      <c r="D397" s="178" t="s">
        <v>233</v>
      </c>
      <c r="E397" s="179">
        <v>1</v>
      </c>
      <c r="F397" s="180"/>
      <c r="G397" s="181">
        <f t="shared" si="7"/>
        <v>0</v>
      </c>
      <c r="H397" s="158"/>
      <c r="I397" s="157">
        <f t="shared" si="8"/>
        <v>0</v>
      </c>
      <c r="J397" s="158"/>
      <c r="K397" s="157">
        <f t="shared" si="9"/>
        <v>0</v>
      </c>
      <c r="L397" s="157">
        <v>21</v>
      </c>
      <c r="M397" s="157">
        <f t="shared" si="10"/>
        <v>0</v>
      </c>
      <c r="N397" s="157">
        <v>0</v>
      </c>
      <c r="O397" s="157">
        <f t="shared" si="11"/>
        <v>0</v>
      </c>
      <c r="P397" s="157">
        <v>0</v>
      </c>
      <c r="Q397" s="157">
        <f t="shared" si="12"/>
        <v>0</v>
      </c>
      <c r="R397" s="157"/>
      <c r="S397" s="157" t="s">
        <v>370</v>
      </c>
      <c r="T397" s="157" t="s">
        <v>371</v>
      </c>
      <c r="U397" s="157">
        <v>0</v>
      </c>
      <c r="V397" s="157">
        <f t="shared" si="13"/>
        <v>0</v>
      </c>
      <c r="W397" s="157"/>
      <c r="X397" s="157" t="s">
        <v>210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211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76">
        <v>95</v>
      </c>
      <c r="B398" s="177" t="s">
        <v>542</v>
      </c>
      <c r="C398" s="188" t="s">
        <v>543</v>
      </c>
      <c r="D398" s="178" t="s">
        <v>233</v>
      </c>
      <c r="E398" s="179">
        <v>1</v>
      </c>
      <c r="F398" s="180"/>
      <c r="G398" s="181">
        <f t="shared" si="7"/>
        <v>0</v>
      </c>
      <c r="H398" s="158"/>
      <c r="I398" s="157">
        <f t="shared" si="8"/>
        <v>0</v>
      </c>
      <c r="J398" s="158"/>
      <c r="K398" s="157">
        <f t="shared" si="9"/>
        <v>0</v>
      </c>
      <c r="L398" s="157">
        <v>21</v>
      </c>
      <c r="M398" s="157">
        <f t="shared" si="10"/>
        <v>0</v>
      </c>
      <c r="N398" s="157">
        <v>0</v>
      </c>
      <c r="O398" s="157">
        <f t="shared" si="11"/>
        <v>0</v>
      </c>
      <c r="P398" s="157">
        <v>0</v>
      </c>
      <c r="Q398" s="157">
        <f t="shared" si="12"/>
        <v>0</v>
      </c>
      <c r="R398" s="157"/>
      <c r="S398" s="157" t="s">
        <v>370</v>
      </c>
      <c r="T398" s="157" t="s">
        <v>371</v>
      </c>
      <c r="U398" s="157">
        <v>0</v>
      </c>
      <c r="V398" s="157">
        <f t="shared" si="13"/>
        <v>0</v>
      </c>
      <c r="W398" s="157"/>
      <c r="X398" s="157" t="s">
        <v>210</v>
      </c>
      <c r="Y398" s="147"/>
      <c r="Z398" s="147"/>
      <c r="AA398" s="147"/>
      <c r="AB398" s="147"/>
      <c r="AC398" s="147"/>
      <c r="AD398" s="147"/>
      <c r="AE398" s="147"/>
      <c r="AF398" s="147"/>
      <c r="AG398" s="147" t="s">
        <v>211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5">
      <c r="A399" s="176">
        <v>96</v>
      </c>
      <c r="B399" s="177" t="s">
        <v>544</v>
      </c>
      <c r="C399" s="188" t="s">
        <v>543</v>
      </c>
      <c r="D399" s="178" t="s">
        <v>233</v>
      </c>
      <c r="E399" s="179">
        <v>1</v>
      </c>
      <c r="F399" s="180"/>
      <c r="G399" s="181">
        <f t="shared" si="7"/>
        <v>0</v>
      </c>
      <c r="H399" s="158"/>
      <c r="I399" s="157">
        <f t="shared" si="8"/>
        <v>0</v>
      </c>
      <c r="J399" s="158"/>
      <c r="K399" s="157">
        <f t="shared" si="9"/>
        <v>0</v>
      </c>
      <c r="L399" s="157">
        <v>21</v>
      </c>
      <c r="M399" s="157">
        <f t="shared" si="10"/>
        <v>0</v>
      </c>
      <c r="N399" s="157">
        <v>0</v>
      </c>
      <c r="O399" s="157">
        <f t="shared" si="11"/>
        <v>0</v>
      </c>
      <c r="P399" s="157">
        <v>0</v>
      </c>
      <c r="Q399" s="157">
        <f t="shared" si="12"/>
        <v>0</v>
      </c>
      <c r="R399" s="157"/>
      <c r="S399" s="157" t="s">
        <v>370</v>
      </c>
      <c r="T399" s="157" t="s">
        <v>371</v>
      </c>
      <c r="U399" s="157">
        <v>0</v>
      </c>
      <c r="V399" s="157">
        <f t="shared" si="13"/>
        <v>0</v>
      </c>
      <c r="W399" s="157"/>
      <c r="X399" s="157" t="s">
        <v>210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211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76">
        <v>97</v>
      </c>
      <c r="B400" s="177" t="s">
        <v>545</v>
      </c>
      <c r="C400" s="188" t="s">
        <v>546</v>
      </c>
      <c r="D400" s="178" t="s">
        <v>233</v>
      </c>
      <c r="E400" s="179">
        <v>1</v>
      </c>
      <c r="F400" s="180"/>
      <c r="G400" s="181">
        <f t="shared" si="7"/>
        <v>0</v>
      </c>
      <c r="H400" s="158"/>
      <c r="I400" s="157">
        <f t="shared" si="8"/>
        <v>0</v>
      </c>
      <c r="J400" s="158"/>
      <c r="K400" s="157">
        <f t="shared" si="9"/>
        <v>0</v>
      </c>
      <c r="L400" s="157">
        <v>21</v>
      </c>
      <c r="M400" s="157">
        <f t="shared" si="10"/>
        <v>0</v>
      </c>
      <c r="N400" s="157">
        <v>0</v>
      </c>
      <c r="O400" s="157">
        <f t="shared" si="11"/>
        <v>0</v>
      </c>
      <c r="P400" s="157">
        <v>0</v>
      </c>
      <c r="Q400" s="157">
        <f t="shared" si="12"/>
        <v>0</v>
      </c>
      <c r="R400" s="157"/>
      <c r="S400" s="157" t="s">
        <v>370</v>
      </c>
      <c r="T400" s="157" t="s">
        <v>371</v>
      </c>
      <c r="U400" s="157">
        <v>0</v>
      </c>
      <c r="V400" s="157">
        <f t="shared" si="13"/>
        <v>0</v>
      </c>
      <c r="W400" s="157"/>
      <c r="X400" s="157" t="s">
        <v>210</v>
      </c>
      <c r="Y400" s="147"/>
      <c r="Z400" s="147"/>
      <c r="AA400" s="147"/>
      <c r="AB400" s="147"/>
      <c r="AC400" s="147"/>
      <c r="AD400" s="147"/>
      <c r="AE400" s="147"/>
      <c r="AF400" s="147"/>
      <c r="AG400" s="147" t="s">
        <v>211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76">
        <v>98</v>
      </c>
      <c r="B401" s="177" t="s">
        <v>547</v>
      </c>
      <c r="C401" s="188" t="s">
        <v>548</v>
      </c>
      <c r="D401" s="178" t="s">
        <v>233</v>
      </c>
      <c r="E401" s="179">
        <v>1</v>
      </c>
      <c r="F401" s="180"/>
      <c r="G401" s="181">
        <f t="shared" si="7"/>
        <v>0</v>
      </c>
      <c r="H401" s="158"/>
      <c r="I401" s="157">
        <f t="shared" si="8"/>
        <v>0</v>
      </c>
      <c r="J401" s="158"/>
      <c r="K401" s="157">
        <f t="shared" si="9"/>
        <v>0</v>
      </c>
      <c r="L401" s="157">
        <v>21</v>
      </c>
      <c r="M401" s="157">
        <f t="shared" si="10"/>
        <v>0</v>
      </c>
      <c r="N401" s="157">
        <v>0</v>
      </c>
      <c r="O401" s="157">
        <f t="shared" si="11"/>
        <v>0</v>
      </c>
      <c r="P401" s="157">
        <v>0</v>
      </c>
      <c r="Q401" s="157">
        <f t="shared" si="12"/>
        <v>0</v>
      </c>
      <c r="R401" s="157"/>
      <c r="S401" s="157" t="s">
        <v>370</v>
      </c>
      <c r="T401" s="157" t="s">
        <v>371</v>
      </c>
      <c r="U401" s="157">
        <v>0</v>
      </c>
      <c r="V401" s="157">
        <f t="shared" si="13"/>
        <v>0</v>
      </c>
      <c r="W401" s="157"/>
      <c r="X401" s="157" t="s">
        <v>210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211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5">
      <c r="A402" s="176">
        <v>99</v>
      </c>
      <c r="B402" s="177" t="s">
        <v>549</v>
      </c>
      <c r="C402" s="188" t="s">
        <v>548</v>
      </c>
      <c r="D402" s="178" t="s">
        <v>233</v>
      </c>
      <c r="E402" s="179">
        <v>1</v>
      </c>
      <c r="F402" s="180"/>
      <c r="G402" s="181">
        <f t="shared" si="7"/>
        <v>0</v>
      </c>
      <c r="H402" s="158"/>
      <c r="I402" s="157">
        <f t="shared" si="8"/>
        <v>0</v>
      </c>
      <c r="J402" s="158"/>
      <c r="K402" s="157">
        <f t="shared" si="9"/>
        <v>0</v>
      </c>
      <c r="L402" s="157">
        <v>21</v>
      </c>
      <c r="M402" s="157">
        <f t="shared" si="10"/>
        <v>0</v>
      </c>
      <c r="N402" s="157">
        <v>0</v>
      </c>
      <c r="O402" s="157">
        <f t="shared" si="11"/>
        <v>0</v>
      </c>
      <c r="P402" s="157">
        <v>0</v>
      </c>
      <c r="Q402" s="157">
        <f t="shared" si="12"/>
        <v>0</v>
      </c>
      <c r="R402" s="157"/>
      <c r="S402" s="157" t="s">
        <v>370</v>
      </c>
      <c r="T402" s="157" t="s">
        <v>371</v>
      </c>
      <c r="U402" s="157">
        <v>0</v>
      </c>
      <c r="V402" s="157">
        <f t="shared" si="13"/>
        <v>0</v>
      </c>
      <c r="W402" s="157"/>
      <c r="X402" s="157" t="s">
        <v>210</v>
      </c>
      <c r="Y402" s="147"/>
      <c r="Z402" s="147"/>
      <c r="AA402" s="147"/>
      <c r="AB402" s="147"/>
      <c r="AC402" s="147"/>
      <c r="AD402" s="147"/>
      <c r="AE402" s="147"/>
      <c r="AF402" s="147"/>
      <c r="AG402" s="147" t="s">
        <v>211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76">
        <v>100</v>
      </c>
      <c r="B403" s="177" t="s">
        <v>550</v>
      </c>
      <c r="C403" s="188" t="s">
        <v>551</v>
      </c>
      <c r="D403" s="178" t="s">
        <v>233</v>
      </c>
      <c r="E403" s="179">
        <v>1</v>
      </c>
      <c r="F403" s="180"/>
      <c r="G403" s="181">
        <f t="shared" si="7"/>
        <v>0</v>
      </c>
      <c r="H403" s="158"/>
      <c r="I403" s="157">
        <f t="shared" si="8"/>
        <v>0</v>
      </c>
      <c r="J403" s="158"/>
      <c r="K403" s="157">
        <f t="shared" si="9"/>
        <v>0</v>
      </c>
      <c r="L403" s="157">
        <v>21</v>
      </c>
      <c r="M403" s="157">
        <f t="shared" si="10"/>
        <v>0</v>
      </c>
      <c r="N403" s="157">
        <v>0</v>
      </c>
      <c r="O403" s="157">
        <f t="shared" si="11"/>
        <v>0</v>
      </c>
      <c r="P403" s="157">
        <v>0</v>
      </c>
      <c r="Q403" s="157">
        <f t="shared" si="12"/>
        <v>0</v>
      </c>
      <c r="R403" s="157"/>
      <c r="S403" s="157" t="s">
        <v>370</v>
      </c>
      <c r="T403" s="157" t="s">
        <v>371</v>
      </c>
      <c r="U403" s="157">
        <v>0</v>
      </c>
      <c r="V403" s="157">
        <f t="shared" si="13"/>
        <v>0</v>
      </c>
      <c r="W403" s="157"/>
      <c r="X403" s="157" t="s">
        <v>210</v>
      </c>
      <c r="Y403" s="147"/>
      <c r="Z403" s="147"/>
      <c r="AA403" s="147"/>
      <c r="AB403" s="147"/>
      <c r="AC403" s="147"/>
      <c r="AD403" s="147"/>
      <c r="AE403" s="147"/>
      <c r="AF403" s="147"/>
      <c r="AG403" s="147" t="s">
        <v>211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5">
      <c r="A404" s="176">
        <v>101</v>
      </c>
      <c r="B404" s="177" t="s">
        <v>552</v>
      </c>
      <c r="C404" s="188" t="s">
        <v>546</v>
      </c>
      <c r="D404" s="178" t="s">
        <v>233</v>
      </c>
      <c r="E404" s="179">
        <v>1</v>
      </c>
      <c r="F404" s="180"/>
      <c r="G404" s="181">
        <f t="shared" si="7"/>
        <v>0</v>
      </c>
      <c r="H404" s="158"/>
      <c r="I404" s="157">
        <f t="shared" si="8"/>
        <v>0</v>
      </c>
      <c r="J404" s="158"/>
      <c r="K404" s="157">
        <f t="shared" si="9"/>
        <v>0</v>
      </c>
      <c r="L404" s="157">
        <v>21</v>
      </c>
      <c r="M404" s="157">
        <f t="shared" si="10"/>
        <v>0</v>
      </c>
      <c r="N404" s="157">
        <v>0</v>
      </c>
      <c r="O404" s="157">
        <f t="shared" si="11"/>
        <v>0</v>
      </c>
      <c r="P404" s="157">
        <v>0</v>
      </c>
      <c r="Q404" s="157">
        <f t="shared" si="12"/>
        <v>0</v>
      </c>
      <c r="R404" s="157"/>
      <c r="S404" s="157" t="s">
        <v>370</v>
      </c>
      <c r="T404" s="157" t="s">
        <v>371</v>
      </c>
      <c r="U404" s="157">
        <v>0</v>
      </c>
      <c r="V404" s="157">
        <f t="shared" si="13"/>
        <v>0</v>
      </c>
      <c r="W404" s="157"/>
      <c r="X404" s="157" t="s">
        <v>210</v>
      </c>
      <c r="Y404" s="147"/>
      <c r="Z404" s="147"/>
      <c r="AA404" s="147"/>
      <c r="AB404" s="147"/>
      <c r="AC404" s="147"/>
      <c r="AD404" s="147"/>
      <c r="AE404" s="147"/>
      <c r="AF404" s="147"/>
      <c r="AG404" s="147" t="s">
        <v>211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5">
      <c r="A405" s="176">
        <v>102</v>
      </c>
      <c r="B405" s="177" t="s">
        <v>553</v>
      </c>
      <c r="C405" s="188" t="s">
        <v>554</v>
      </c>
      <c r="D405" s="178" t="s">
        <v>233</v>
      </c>
      <c r="E405" s="179">
        <v>1</v>
      </c>
      <c r="F405" s="180"/>
      <c r="G405" s="181">
        <f t="shared" si="7"/>
        <v>0</v>
      </c>
      <c r="H405" s="158"/>
      <c r="I405" s="157">
        <f t="shared" si="8"/>
        <v>0</v>
      </c>
      <c r="J405" s="158"/>
      <c r="K405" s="157">
        <f t="shared" si="9"/>
        <v>0</v>
      </c>
      <c r="L405" s="157">
        <v>21</v>
      </c>
      <c r="M405" s="157">
        <f t="shared" si="10"/>
        <v>0</v>
      </c>
      <c r="N405" s="157">
        <v>0</v>
      </c>
      <c r="O405" s="157">
        <f t="shared" si="11"/>
        <v>0</v>
      </c>
      <c r="P405" s="157">
        <v>0</v>
      </c>
      <c r="Q405" s="157">
        <f t="shared" si="12"/>
        <v>0</v>
      </c>
      <c r="R405" s="157"/>
      <c r="S405" s="157" t="s">
        <v>370</v>
      </c>
      <c r="T405" s="157" t="s">
        <v>371</v>
      </c>
      <c r="U405" s="157">
        <v>0</v>
      </c>
      <c r="V405" s="157">
        <f t="shared" si="13"/>
        <v>0</v>
      </c>
      <c r="W405" s="157"/>
      <c r="X405" s="157" t="s">
        <v>210</v>
      </c>
      <c r="Y405" s="147"/>
      <c r="Z405" s="147"/>
      <c r="AA405" s="147"/>
      <c r="AB405" s="147"/>
      <c r="AC405" s="147"/>
      <c r="AD405" s="147"/>
      <c r="AE405" s="147"/>
      <c r="AF405" s="147"/>
      <c r="AG405" s="147" t="s">
        <v>211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5">
      <c r="A406" s="176">
        <v>103</v>
      </c>
      <c r="B406" s="177" t="s">
        <v>555</v>
      </c>
      <c r="C406" s="188" t="s">
        <v>556</v>
      </c>
      <c r="D406" s="178" t="s">
        <v>233</v>
      </c>
      <c r="E406" s="179">
        <v>1</v>
      </c>
      <c r="F406" s="180"/>
      <c r="G406" s="181">
        <f t="shared" si="7"/>
        <v>0</v>
      </c>
      <c r="H406" s="158"/>
      <c r="I406" s="157">
        <f t="shared" si="8"/>
        <v>0</v>
      </c>
      <c r="J406" s="158"/>
      <c r="K406" s="157">
        <f t="shared" si="9"/>
        <v>0</v>
      </c>
      <c r="L406" s="157">
        <v>21</v>
      </c>
      <c r="M406" s="157">
        <f t="shared" si="10"/>
        <v>0</v>
      </c>
      <c r="N406" s="157">
        <v>0</v>
      </c>
      <c r="O406" s="157">
        <f t="shared" si="11"/>
        <v>0</v>
      </c>
      <c r="P406" s="157">
        <v>0</v>
      </c>
      <c r="Q406" s="157">
        <f t="shared" si="12"/>
        <v>0</v>
      </c>
      <c r="R406" s="157"/>
      <c r="S406" s="157" t="s">
        <v>370</v>
      </c>
      <c r="T406" s="157" t="s">
        <v>371</v>
      </c>
      <c r="U406" s="157">
        <v>0</v>
      </c>
      <c r="V406" s="157">
        <f t="shared" si="13"/>
        <v>0</v>
      </c>
      <c r="W406" s="157"/>
      <c r="X406" s="157" t="s">
        <v>210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211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5">
      <c r="A407" s="176">
        <v>104</v>
      </c>
      <c r="B407" s="177" t="s">
        <v>557</v>
      </c>
      <c r="C407" s="188" t="s">
        <v>558</v>
      </c>
      <c r="D407" s="178" t="s">
        <v>233</v>
      </c>
      <c r="E407" s="179">
        <v>1</v>
      </c>
      <c r="F407" s="180"/>
      <c r="G407" s="181">
        <f t="shared" si="7"/>
        <v>0</v>
      </c>
      <c r="H407" s="158"/>
      <c r="I407" s="157">
        <f t="shared" si="8"/>
        <v>0</v>
      </c>
      <c r="J407" s="158"/>
      <c r="K407" s="157">
        <f t="shared" si="9"/>
        <v>0</v>
      </c>
      <c r="L407" s="157">
        <v>21</v>
      </c>
      <c r="M407" s="157">
        <f t="shared" si="10"/>
        <v>0</v>
      </c>
      <c r="N407" s="157">
        <v>0</v>
      </c>
      <c r="O407" s="157">
        <f t="shared" si="11"/>
        <v>0</v>
      </c>
      <c r="P407" s="157">
        <v>0</v>
      </c>
      <c r="Q407" s="157">
        <f t="shared" si="12"/>
        <v>0</v>
      </c>
      <c r="R407" s="157"/>
      <c r="S407" s="157" t="s">
        <v>370</v>
      </c>
      <c r="T407" s="157" t="s">
        <v>371</v>
      </c>
      <c r="U407" s="157">
        <v>0</v>
      </c>
      <c r="V407" s="157">
        <f t="shared" si="13"/>
        <v>0</v>
      </c>
      <c r="W407" s="157"/>
      <c r="X407" s="157" t="s">
        <v>210</v>
      </c>
      <c r="Y407" s="147"/>
      <c r="Z407" s="147"/>
      <c r="AA407" s="147"/>
      <c r="AB407" s="147"/>
      <c r="AC407" s="147"/>
      <c r="AD407" s="147"/>
      <c r="AE407" s="147"/>
      <c r="AF407" s="147"/>
      <c r="AG407" s="147" t="s">
        <v>211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5">
      <c r="A408" s="176">
        <v>105</v>
      </c>
      <c r="B408" s="177" t="s">
        <v>559</v>
      </c>
      <c r="C408" s="188" t="s">
        <v>560</v>
      </c>
      <c r="D408" s="178" t="s">
        <v>233</v>
      </c>
      <c r="E408" s="179">
        <v>1</v>
      </c>
      <c r="F408" s="180"/>
      <c r="G408" s="181">
        <f t="shared" si="7"/>
        <v>0</v>
      </c>
      <c r="H408" s="158"/>
      <c r="I408" s="157">
        <f t="shared" si="8"/>
        <v>0</v>
      </c>
      <c r="J408" s="158"/>
      <c r="K408" s="157">
        <f t="shared" si="9"/>
        <v>0</v>
      </c>
      <c r="L408" s="157">
        <v>21</v>
      </c>
      <c r="M408" s="157">
        <f t="shared" si="10"/>
        <v>0</v>
      </c>
      <c r="N408" s="157">
        <v>0</v>
      </c>
      <c r="O408" s="157">
        <f t="shared" si="11"/>
        <v>0</v>
      </c>
      <c r="P408" s="157">
        <v>0</v>
      </c>
      <c r="Q408" s="157">
        <f t="shared" si="12"/>
        <v>0</v>
      </c>
      <c r="R408" s="157"/>
      <c r="S408" s="157" t="s">
        <v>370</v>
      </c>
      <c r="T408" s="157" t="s">
        <v>371</v>
      </c>
      <c r="U408" s="157">
        <v>0</v>
      </c>
      <c r="V408" s="157">
        <f t="shared" si="13"/>
        <v>0</v>
      </c>
      <c r="W408" s="157"/>
      <c r="X408" s="157" t="s">
        <v>210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211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5">
      <c r="A409" s="176">
        <v>106</v>
      </c>
      <c r="B409" s="177" t="s">
        <v>561</v>
      </c>
      <c r="C409" s="188" t="s">
        <v>562</v>
      </c>
      <c r="D409" s="178" t="s">
        <v>233</v>
      </c>
      <c r="E409" s="179">
        <v>1</v>
      </c>
      <c r="F409" s="180"/>
      <c r="G409" s="181">
        <f t="shared" si="7"/>
        <v>0</v>
      </c>
      <c r="H409" s="158"/>
      <c r="I409" s="157">
        <f t="shared" si="8"/>
        <v>0</v>
      </c>
      <c r="J409" s="158"/>
      <c r="K409" s="157">
        <f t="shared" si="9"/>
        <v>0</v>
      </c>
      <c r="L409" s="157">
        <v>21</v>
      </c>
      <c r="M409" s="157">
        <f t="shared" si="10"/>
        <v>0</v>
      </c>
      <c r="N409" s="157">
        <v>0</v>
      </c>
      <c r="O409" s="157">
        <f t="shared" si="11"/>
        <v>0</v>
      </c>
      <c r="P409" s="157">
        <v>0</v>
      </c>
      <c r="Q409" s="157">
        <f t="shared" si="12"/>
        <v>0</v>
      </c>
      <c r="R409" s="157"/>
      <c r="S409" s="157" t="s">
        <v>370</v>
      </c>
      <c r="T409" s="157" t="s">
        <v>371</v>
      </c>
      <c r="U409" s="157">
        <v>0</v>
      </c>
      <c r="V409" s="157">
        <f t="shared" si="13"/>
        <v>0</v>
      </c>
      <c r="W409" s="157"/>
      <c r="X409" s="157" t="s">
        <v>210</v>
      </c>
      <c r="Y409" s="147"/>
      <c r="Z409" s="147"/>
      <c r="AA409" s="147"/>
      <c r="AB409" s="147"/>
      <c r="AC409" s="147"/>
      <c r="AD409" s="147"/>
      <c r="AE409" s="147"/>
      <c r="AF409" s="147"/>
      <c r="AG409" s="147" t="s">
        <v>211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5">
      <c r="A410" s="176">
        <v>107</v>
      </c>
      <c r="B410" s="177" t="s">
        <v>563</v>
      </c>
      <c r="C410" s="188" t="s">
        <v>562</v>
      </c>
      <c r="D410" s="178" t="s">
        <v>233</v>
      </c>
      <c r="E410" s="179">
        <v>1</v>
      </c>
      <c r="F410" s="180"/>
      <c r="G410" s="181">
        <f t="shared" si="7"/>
        <v>0</v>
      </c>
      <c r="H410" s="158"/>
      <c r="I410" s="157">
        <f t="shared" si="8"/>
        <v>0</v>
      </c>
      <c r="J410" s="158"/>
      <c r="K410" s="157">
        <f t="shared" si="9"/>
        <v>0</v>
      </c>
      <c r="L410" s="157">
        <v>21</v>
      </c>
      <c r="M410" s="157">
        <f t="shared" si="10"/>
        <v>0</v>
      </c>
      <c r="N410" s="157">
        <v>0</v>
      </c>
      <c r="O410" s="157">
        <f t="shared" si="11"/>
        <v>0</v>
      </c>
      <c r="P410" s="157">
        <v>0</v>
      </c>
      <c r="Q410" s="157">
        <f t="shared" si="12"/>
        <v>0</v>
      </c>
      <c r="R410" s="157"/>
      <c r="S410" s="157" t="s">
        <v>370</v>
      </c>
      <c r="T410" s="157" t="s">
        <v>371</v>
      </c>
      <c r="U410" s="157">
        <v>0</v>
      </c>
      <c r="V410" s="157">
        <f t="shared" si="13"/>
        <v>0</v>
      </c>
      <c r="W410" s="157"/>
      <c r="X410" s="157" t="s">
        <v>210</v>
      </c>
      <c r="Y410" s="147"/>
      <c r="Z410" s="147"/>
      <c r="AA410" s="147"/>
      <c r="AB410" s="147"/>
      <c r="AC410" s="147"/>
      <c r="AD410" s="147"/>
      <c r="AE410" s="147"/>
      <c r="AF410" s="147"/>
      <c r="AG410" s="147" t="s">
        <v>211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5">
      <c r="A411" s="176">
        <v>108</v>
      </c>
      <c r="B411" s="177" t="s">
        <v>564</v>
      </c>
      <c r="C411" s="188" t="s">
        <v>565</v>
      </c>
      <c r="D411" s="178" t="s">
        <v>233</v>
      </c>
      <c r="E411" s="179">
        <v>1</v>
      </c>
      <c r="F411" s="180"/>
      <c r="G411" s="181">
        <f t="shared" si="7"/>
        <v>0</v>
      </c>
      <c r="H411" s="158"/>
      <c r="I411" s="157">
        <f t="shared" si="8"/>
        <v>0</v>
      </c>
      <c r="J411" s="158"/>
      <c r="K411" s="157">
        <f t="shared" si="9"/>
        <v>0</v>
      </c>
      <c r="L411" s="157">
        <v>21</v>
      </c>
      <c r="M411" s="157">
        <f t="shared" si="10"/>
        <v>0</v>
      </c>
      <c r="N411" s="157">
        <v>0</v>
      </c>
      <c r="O411" s="157">
        <f t="shared" si="11"/>
        <v>0</v>
      </c>
      <c r="P411" s="157">
        <v>0</v>
      </c>
      <c r="Q411" s="157">
        <f t="shared" si="12"/>
        <v>0</v>
      </c>
      <c r="R411" s="157"/>
      <c r="S411" s="157" t="s">
        <v>370</v>
      </c>
      <c r="T411" s="157" t="s">
        <v>371</v>
      </c>
      <c r="U411" s="157">
        <v>0</v>
      </c>
      <c r="V411" s="157">
        <f t="shared" si="13"/>
        <v>0</v>
      </c>
      <c r="W411" s="157"/>
      <c r="X411" s="157" t="s">
        <v>210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211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5">
      <c r="A412" s="176">
        <v>109</v>
      </c>
      <c r="B412" s="177" t="s">
        <v>566</v>
      </c>
      <c r="C412" s="188" t="s">
        <v>567</v>
      </c>
      <c r="D412" s="178" t="s">
        <v>233</v>
      </c>
      <c r="E412" s="179">
        <v>1</v>
      </c>
      <c r="F412" s="180"/>
      <c r="G412" s="181">
        <f t="shared" si="7"/>
        <v>0</v>
      </c>
      <c r="H412" s="158"/>
      <c r="I412" s="157">
        <f t="shared" si="8"/>
        <v>0</v>
      </c>
      <c r="J412" s="158"/>
      <c r="K412" s="157">
        <f t="shared" si="9"/>
        <v>0</v>
      </c>
      <c r="L412" s="157">
        <v>21</v>
      </c>
      <c r="M412" s="157">
        <f t="shared" si="10"/>
        <v>0</v>
      </c>
      <c r="N412" s="157">
        <v>0</v>
      </c>
      <c r="O412" s="157">
        <f t="shared" si="11"/>
        <v>0</v>
      </c>
      <c r="P412" s="157">
        <v>0</v>
      </c>
      <c r="Q412" s="157">
        <f t="shared" si="12"/>
        <v>0</v>
      </c>
      <c r="R412" s="157"/>
      <c r="S412" s="157" t="s">
        <v>370</v>
      </c>
      <c r="T412" s="157" t="s">
        <v>371</v>
      </c>
      <c r="U412" s="157">
        <v>0</v>
      </c>
      <c r="V412" s="157">
        <f t="shared" si="13"/>
        <v>0</v>
      </c>
      <c r="W412" s="157"/>
      <c r="X412" s="157" t="s">
        <v>196</v>
      </c>
      <c r="Y412" s="147"/>
      <c r="Z412" s="147"/>
      <c r="AA412" s="147"/>
      <c r="AB412" s="147"/>
      <c r="AC412" s="147"/>
      <c r="AD412" s="147"/>
      <c r="AE412" s="147"/>
      <c r="AF412" s="147"/>
      <c r="AG412" s="147" t="s">
        <v>394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5">
      <c r="A413" s="176">
        <v>110</v>
      </c>
      <c r="B413" s="177" t="s">
        <v>568</v>
      </c>
      <c r="C413" s="188" t="s">
        <v>569</v>
      </c>
      <c r="D413" s="178" t="s">
        <v>233</v>
      </c>
      <c r="E413" s="179">
        <v>1</v>
      </c>
      <c r="F413" s="180"/>
      <c r="G413" s="181">
        <f t="shared" si="7"/>
        <v>0</v>
      </c>
      <c r="H413" s="158"/>
      <c r="I413" s="157">
        <f t="shared" si="8"/>
        <v>0</v>
      </c>
      <c r="J413" s="158"/>
      <c r="K413" s="157">
        <f t="shared" si="9"/>
        <v>0</v>
      </c>
      <c r="L413" s="157">
        <v>21</v>
      </c>
      <c r="M413" s="157">
        <f t="shared" si="10"/>
        <v>0</v>
      </c>
      <c r="N413" s="157">
        <v>0</v>
      </c>
      <c r="O413" s="157">
        <f t="shared" si="11"/>
        <v>0</v>
      </c>
      <c r="P413" s="157">
        <v>0</v>
      </c>
      <c r="Q413" s="157">
        <f t="shared" si="12"/>
        <v>0</v>
      </c>
      <c r="R413" s="157"/>
      <c r="S413" s="157" t="s">
        <v>370</v>
      </c>
      <c r="T413" s="157" t="s">
        <v>371</v>
      </c>
      <c r="U413" s="157">
        <v>0</v>
      </c>
      <c r="V413" s="157">
        <f t="shared" si="13"/>
        <v>0</v>
      </c>
      <c r="W413" s="157"/>
      <c r="X413" s="157" t="s">
        <v>210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211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5">
      <c r="A414" s="176">
        <v>111</v>
      </c>
      <c r="B414" s="177" t="s">
        <v>570</v>
      </c>
      <c r="C414" s="188" t="s">
        <v>571</v>
      </c>
      <c r="D414" s="178" t="s">
        <v>233</v>
      </c>
      <c r="E414" s="179">
        <v>3</v>
      </c>
      <c r="F414" s="180"/>
      <c r="G414" s="181">
        <f t="shared" si="7"/>
        <v>0</v>
      </c>
      <c r="H414" s="158"/>
      <c r="I414" s="157">
        <f t="shared" si="8"/>
        <v>0</v>
      </c>
      <c r="J414" s="158"/>
      <c r="K414" s="157">
        <f t="shared" si="9"/>
        <v>0</v>
      </c>
      <c r="L414" s="157">
        <v>21</v>
      </c>
      <c r="M414" s="157">
        <f t="shared" si="10"/>
        <v>0</v>
      </c>
      <c r="N414" s="157">
        <v>0</v>
      </c>
      <c r="O414" s="157">
        <f t="shared" si="11"/>
        <v>0</v>
      </c>
      <c r="P414" s="157">
        <v>0</v>
      </c>
      <c r="Q414" s="157">
        <f t="shared" si="12"/>
        <v>0</v>
      </c>
      <c r="R414" s="157"/>
      <c r="S414" s="157" t="s">
        <v>370</v>
      </c>
      <c r="T414" s="157" t="s">
        <v>371</v>
      </c>
      <c r="U414" s="157">
        <v>0</v>
      </c>
      <c r="V414" s="157">
        <f t="shared" si="13"/>
        <v>0</v>
      </c>
      <c r="W414" s="157"/>
      <c r="X414" s="157" t="s">
        <v>210</v>
      </c>
      <c r="Y414" s="147"/>
      <c r="Z414" s="147"/>
      <c r="AA414" s="147"/>
      <c r="AB414" s="147"/>
      <c r="AC414" s="147"/>
      <c r="AD414" s="147"/>
      <c r="AE414" s="147"/>
      <c r="AF414" s="147"/>
      <c r="AG414" s="147" t="s">
        <v>211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5">
      <c r="A415" s="176">
        <v>112</v>
      </c>
      <c r="B415" s="177" t="s">
        <v>572</v>
      </c>
      <c r="C415" s="188" t="s">
        <v>573</v>
      </c>
      <c r="D415" s="178" t="s">
        <v>233</v>
      </c>
      <c r="E415" s="179">
        <v>1</v>
      </c>
      <c r="F415" s="180"/>
      <c r="G415" s="181">
        <f t="shared" si="7"/>
        <v>0</v>
      </c>
      <c r="H415" s="158"/>
      <c r="I415" s="157">
        <f t="shared" si="8"/>
        <v>0</v>
      </c>
      <c r="J415" s="158"/>
      <c r="K415" s="157">
        <f t="shared" si="9"/>
        <v>0</v>
      </c>
      <c r="L415" s="157">
        <v>21</v>
      </c>
      <c r="M415" s="157">
        <f t="shared" si="10"/>
        <v>0</v>
      </c>
      <c r="N415" s="157">
        <v>0</v>
      </c>
      <c r="O415" s="157">
        <f t="shared" si="11"/>
        <v>0</v>
      </c>
      <c r="P415" s="157">
        <v>0</v>
      </c>
      <c r="Q415" s="157">
        <f t="shared" si="12"/>
        <v>0</v>
      </c>
      <c r="R415" s="157"/>
      <c r="S415" s="157" t="s">
        <v>370</v>
      </c>
      <c r="T415" s="157" t="s">
        <v>371</v>
      </c>
      <c r="U415" s="157">
        <v>0</v>
      </c>
      <c r="V415" s="157">
        <f t="shared" si="13"/>
        <v>0</v>
      </c>
      <c r="W415" s="157"/>
      <c r="X415" s="157" t="s">
        <v>210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211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5">
      <c r="A416" s="176">
        <v>113</v>
      </c>
      <c r="B416" s="177" t="s">
        <v>574</v>
      </c>
      <c r="C416" s="188" t="s">
        <v>575</v>
      </c>
      <c r="D416" s="178" t="s">
        <v>233</v>
      </c>
      <c r="E416" s="179">
        <v>1</v>
      </c>
      <c r="F416" s="180"/>
      <c r="G416" s="181">
        <f t="shared" si="7"/>
        <v>0</v>
      </c>
      <c r="H416" s="158"/>
      <c r="I416" s="157">
        <f t="shared" si="8"/>
        <v>0</v>
      </c>
      <c r="J416" s="158"/>
      <c r="K416" s="157">
        <f t="shared" si="9"/>
        <v>0</v>
      </c>
      <c r="L416" s="157">
        <v>21</v>
      </c>
      <c r="M416" s="157">
        <f t="shared" si="10"/>
        <v>0</v>
      </c>
      <c r="N416" s="157">
        <v>0</v>
      </c>
      <c r="O416" s="157">
        <f t="shared" si="11"/>
        <v>0</v>
      </c>
      <c r="P416" s="157">
        <v>0</v>
      </c>
      <c r="Q416" s="157">
        <f t="shared" si="12"/>
        <v>0</v>
      </c>
      <c r="R416" s="157"/>
      <c r="S416" s="157" t="s">
        <v>370</v>
      </c>
      <c r="T416" s="157" t="s">
        <v>371</v>
      </c>
      <c r="U416" s="157">
        <v>0</v>
      </c>
      <c r="V416" s="157">
        <f t="shared" si="13"/>
        <v>0</v>
      </c>
      <c r="W416" s="157"/>
      <c r="X416" s="157" t="s">
        <v>210</v>
      </c>
      <c r="Y416" s="147"/>
      <c r="Z416" s="147"/>
      <c r="AA416" s="147"/>
      <c r="AB416" s="147"/>
      <c r="AC416" s="147"/>
      <c r="AD416" s="147"/>
      <c r="AE416" s="147"/>
      <c r="AF416" s="147"/>
      <c r="AG416" s="147" t="s">
        <v>211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5">
      <c r="A417" s="176">
        <v>114</v>
      </c>
      <c r="B417" s="177" t="s">
        <v>576</v>
      </c>
      <c r="C417" s="188" t="s">
        <v>577</v>
      </c>
      <c r="D417" s="178" t="s">
        <v>233</v>
      </c>
      <c r="E417" s="179">
        <v>2</v>
      </c>
      <c r="F417" s="180"/>
      <c r="G417" s="181">
        <f t="shared" si="7"/>
        <v>0</v>
      </c>
      <c r="H417" s="158"/>
      <c r="I417" s="157">
        <f t="shared" si="8"/>
        <v>0</v>
      </c>
      <c r="J417" s="158"/>
      <c r="K417" s="157">
        <f t="shared" si="9"/>
        <v>0</v>
      </c>
      <c r="L417" s="157">
        <v>21</v>
      </c>
      <c r="M417" s="157">
        <f t="shared" si="10"/>
        <v>0</v>
      </c>
      <c r="N417" s="157">
        <v>0</v>
      </c>
      <c r="O417" s="157">
        <f t="shared" si="11"/>
        <v>0</v>
      </c>
      <c r="P417" s="157">
        <v>0</v>
      </c>
      <c r="Q417" s="157">
        <f t="shared" si="12"/>
        <v>0</v>
      </c>
      <c r="R417" s="157"/>
      <c r="S417" s="157" t="s">
        <v>370</v>
      </c>
      <c r="T417" s="157" t="s">
        <v>371</v>
      </c>
      <c r="U417" s="157">
        <v>0</v>
      </c>
      <c r="V417" s="157">
        <f t="shared" si="13"/>
        <v>0</v>
      </c>
      <c r="W417" s="157"/>
      <c r="X417" s="157" t="s">
        <v>210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211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x14ac:dyDescent="0.25">
      <c r="A418" s="164" t="s">
        <v>190</v>
      </c>
      <c r="B418" s="165" t="s">
        <v>133</v>
      </c>
      <c r="C418" s="184" t="s">
        <v>134</v>
      </c>
      <c r="D418" s="166"/>
      <c r="E418" s="167"/>
      <c r="F418" s="168"/>
      <c r="G418" s="169">
        <f>SUMIF(AG419:AG468,"&lt;&gt;NOR",G419:G468)</f>
        <v>0</v>
      </c>
      <c r="H418" s="163"/>
      <c r="I418" s="163">
        <f>SUM(I419:I468)</f>
        <v>0</v>
      </c>
      <c r="J418" s="163"/>
      <c r="K418" s="163">
        <f>SUM(K419:K468)</f>
        <v>0</v>
      </c>
      <c r="L418" s="163"/>
      <c r="M418" s="163">
        <f>SUM(M419:M468)</f>
        <v>0</v>
      </c>
      <c r="N418" s="163"/>
      <c r="O418" s="163">
        <f>SUM(O419:O468)</f>
        <v>0</v>
      </c>
      <c r="P418" s="163"/>
      <c r="Q418" s="163">
        <f>SUM(Q419:Q468)</f>
        <v>0</v>
      </c>
      <c r="R418" s="163"/>
      <c r="S418" s="163"/>
      <c r="T418" s="163"/>
      <c r="U418" s="163"/>
      <c r="V418" s="163">
        <f>SUM(V419:V468)</f>
        <v>79.509999999999991</v>
      </c>
      <c r="W418" s="163"/>
      <c r="X418" s="163"/>
      <c r="AG418" t="s">
        <v>191</v>
      </c>
    </row>
    <row r="419" spans="1:60" outlineLevel="1" x14ac:dyDescent="0.25">
      <c r="A419" s="176">
        <v>115</v>
      </c>
      <c r="B419" s="177" t="s">
        <v>578</v>
      </c>
      <c r="C419" s="188" t="s">
        <v>579</v>
      </c>
      <c r="D419" s="178" t="s">
        <v>233</v>
      </c>
      <c r="E419" s="179">
        <v>3</v>
      </c>
      <c r="F419" s="180"/>
      <c r="G419" s="181">
        <f>ROUND(E419*F419,2)</f>
        <v>0</v>
      </c>
      <c r="H419" s="158"/>
      <c r="I419" s="157">
        <f>ROUND(E419*H419,2)</f>
        <v>0</v>
      </c>
      <c r="J419" s="158"/>
      <c r="K419" s="157">
        <f>ROUND(E419*J419,2)</f>
        <v>0</v>
      </c>
      <c r="L419" s="157">
        <v>21</v>
      </c>
      <c r="M419" s="157">
        <f>G419*(1+L419/100)</f>
        <v>0</v>
      </c>
      <c r="N419" s="157">
        <v>0</v>
      </c>
      <c r="O419" s="157">
        <f>ROUND(E419*N419,2)</f>
        <v>0</v>
      </c>
      <c r="P419" s="157">
        <v>0</v>
      </c>
      <c r="Q419" s="157">
        <f>ROUND(E419*P419,2)</f>
        <v>0</v>
      </c>
      <c r="R419" s="157"/>
      <c r="S419" s="157" t="s">
        <v>580</v>
      </c>
      <c r="T419" s="157" t="s">
        <v>580</v>
      </c>
      <c r="U419" s="157">
        <v>0.71</v>
      </c>
      <c r="V419" s="157">
        <f>ROUND(E419*U419,2)</f>
        <v>2.13</v>
      </c>
      <c r="W419" s="157"/>
      <c r="X419" s="157" t="s">
        <v>196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394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5">
      <c r="A420" s="176">
        <v>116</v>
      </c>
      <c r="B420" s="177" t="s">
        <v>581</v>
      </c>
      <c r="C420" s="188" t="s">
        <v>582</v>
      </c>
      <c r="D420" s="178" t="s">
        <v>233</v>
      </c>
      <c r="E420" s="179">
        <v>1</v>
      </c>
      <c r="F420" s="180"/>
      <c r="G420" s="181">
        <f>ROUND(E420*F420,2)</f>
        <v>0</v>
      </c>
      <c r="H420" s="158"/>
      <c r="I420" s="157">
        <f>ROUND(E420*H420,2)</f>
        <v>0</v>
      </c>
      <c r="J420" s="158"/>
      <c r="K420" s="157">
        <f>ROUND(E420*J420,2)</f>
        <v>0</v>
      </c>
      <c r="L420" s="157">
        <v>21</v>
      </c>
      <c r="M420" s="157">
        <f>G420*(1+L420/100)</f>
        <v>0</v>
      </c>
      <c r="N420" s="157">
        <v>0</v>
      </c>
      <c r="O420" s="157">
        <f>ROUND(E420*N420,2)</f>
        <v>0</v>
      </c>
      <c r="P420" s="157">
        <v>0</v>
      </c>
      <c r="Q420" s="157">
        <f>ROUND(E420*P420,2)</f>
        <v>0</v>
      </c>
      <c r="R420" s="157"/>
      <c r="S420" s="157" t="s">
        <v>195</v>
      </c>
      <c r="T420" s="157" t="s">
        <v>195</v>
      </c>
      <c r="U420" s="157">
        <v>0.94</v>
      </c>
      <c r="V420" s="157">
        <f>ROUND(E420*U420,2)</f>
        <v>0.94</v>
      </c>
      <c r="W420" s="157"/>
      <c r="X420" s="157" t="s">
        <v>196</v>
      </c>
      <c r="Y420" s="147"/>
      <c r="Z420" s="147"/>
      <c r="AA420" s="147"/>
      <c r="AB420" s="147"/>
      <c r="AC420" s="147"/>
      <c r="AD420" s="147"/>
      <c r="AE420" s="147"/>
      <c r="AF420" s="147"/>
      <c r="AG420" s="147" t="s">
        <v>394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5">
      <c r="A421" s="176">
        <v>117</v>
      </c>
      <c r="B421" s="177" t="s">
        <v>583</v>
      </c>
      <c r="C421" s="188" t="s">
        <v>584</v>
      </c>
      <c r="D421" s="178" t="s">
        <v>233</v>
      </c>
      <c r="E421" s="179">
        <v>1</v>
      </c>
      <c r="F421" s="180"/>
      <c r="G421" s="181">
        <f>ROUND(E421*F421,2)</f>
        <v>0</v>
      </c>
      <c r="H421" s="158"/>
      <c r="I421" s="157">
        <f>ROUND(E421*H421,2)</f>
        <v>0</v>
      </c>
      <c r="J421" s="158"/>
      <c r="K421" s="157">
        <f>ROUND(E421*J421,2)</f>
        <v>0</v>
      </c>
      <c r="L421" s="157">
        <v>21</v>
      </c>
      <c r="M421" s="157">
        <f>G421*(1+L421/100)</f>
        <v>0</v>
      </c>
      <c r="N421" s="157">
        <v>0</v>
      </c>
      <c r="O421" s="157">
        <f>ROUND(E421*N421,2)</f>
        <v>0</v>
      </c>
      <c r="P421" s="157">
        <v>0</v>
      </c>
      <c r="Q421" s="157">
        <f>ROUND(E421*P421,2)</f>
        <v>0</v>
      </c>
      <c r="R421" s="157"/>
      <c r="S421" s="157" t="s">
        <v>195</v>
      </c>
      <c r="T421" s="157" t="s">
        <v>195</v>
      </c>
      <c r="U421" s="157">
        <v>1.24</v>
      </c>
      <c r="V421" s="157">
        <f>ROUND(E421*U421,2)</f>
        <v>1.24</v>
      </c>
      <c r="W421" s="157"/>
      <c r="X421" s="157" t="s">
        <v>196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394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5">
      <c r="A422" s="170">
        <v>118</v>
      </c>
      <c r="B422" s="171" t="s">
        <v>585</v>
      </c>
      <c r="C422" s="185" t="s">
        <v>586</v>
      </c>
      <c r="D422" s="172" t="s">
        <v>194</v>
      </c>
      <c r="E422" s="173">
        <v>53.69</v>
      </c>
      <c r="F422" s="174"/>
      <c r="G422" s="175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0</v>
      </c>
      <c r="N422" s="157">
        <v>0</v>
      </c>
      <c r="O422" s="157">
        <f>ROUND(E422*N422,2)</f>
        <v>0</v>
      </c>
      <c r="P422" s="157">
        <v>0</v>
      </c>
      <c r="Q422" s="157">
        <f>ROUND(E422*P422,2)</f>
        <v>0</v>
      </c>
      <c r="R422" s="157"/>
      <c r="S422" s="157" t="s">
        <v>195</v>
      </c>
      <c r="T422" s="157" t="s">
        <v>195</v>
      </c>
      <c r="U422" s="157">
        <v>0.51</v>
      </c>
      <c r="V422" s="157">
        <f>ROUND(E422*U422,2)</f>
        <v>27.38</v>
      </c>
      <c r="W422" s="157"/>
      <c r="X422" s="157" t="s">
        <v>196</v>
      </c>
      <c r="Y422" s="147"/>
      <c r="Z422" s="147"/>
      <c r="AA422" s="147"/>
      <c r="AB422" s="147"/>
      <c r="AC422" s="147"/>
      <c r="AD422" s="147"/>
      <c r="AE422" s="147"/>
      <c r="AF422" s="147"/>
      <c r="AG422" s="147" t="s">
        <v>394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5">
      <c r="A423" s="154"/>
      <c r="B423" s="155"/>
      <c r="C423" s="186" t="s">
        <v>224</v>
      </c>
      <c r="D423" s="159"/>
      <c r="E423" s="160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199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5">
      <c r="A424" s="154"/>
      <c r="B424" s="155"/>
      <c r="C424" s="186" t="s">
        <v>587</v>
      </c>
      <c r="D424" s="159"/>
      <c r="E424" s="160">
        <v>53.69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199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5">
      <c r="A425" s="170">
        <v>119</v>
      </c>
      <c r="B425" s="171" t="s">
        <v>588</v>
      </c>
      <c r="C425" s="185" t="s">
        <v>589</v>
      </c>
      <c r="D425" s="172" t="s">
        <v>233</v>
      </c>
      <c r="E425" s="173">
        <v>98</v>
      </c>
      <c r="F425" s="174"/>
      <c r="G425" s="175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7">
        <v>0</v>
      </c>
      <c r="O425" s="157">
        <f>ROUND(E425*N425,2)</f>
        <v>0</v>
      </c>
      <c r="P425" s="157">
        <v>0</v>
      </c>
      <c r="Q425" s="157">
        <f>ROUND(E425*P425,2)</f>
        <v>0</v>
      </c>
      <c r="R425" s="157"/>
      <c r="S425" s="157" t="s">
        <v>195</v>
      </c>
      <c r="T425" s="157" t="s">
        <v>195</v>
      </c>
      <c r="U425" s="157">
        <v>0.48799999999999999</v>
      </c>
      <c r="V425" s="157">
        <f>ROUND(E425*U425,2)</f>
        <v>47.82</v>
      </c>
      <c r="W425" s="157"/>
      <c r="X425" s="157" t="s">
        <v>196</v>
      </c>
      <c r="Y425" s="147"/>
      <c r="Z425" s="147"/>
      <c r="AA425" s="147"/>
      <c r="AB425" s="147"/>
      <c r="AC425" s="147"/>
      <c r="AD425" s="147"/>
      <c r="AE425" s="147"/>
      <c r="AF425" s="147"/>
      <c r="AG425" s="147" t="s">
        <v>394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5">
      <c r="A426" s="154"/>
      <c r="B426" s="155"/>
      <c r="C426" s="186" t="s">
        <v>590</v>
      </c>
      <c r="D426" s="159"/>
      <c r="E426" s="160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199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5">
      <c r="A427" s="154"/>
      <c r="B427" s="155"/>
      <c r="C427" s="186" t="s">
        <v>591</v>
      </c>
      <c r="D427" s="159"/>
      <c r="E427" s="160">
        <v>42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199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5">
      <c r="A428" s="154"/>
      <c r="B428" s="155"/>
      <c r="C428" s="187" t="s">
        <v>201</v>
      </c>
      <c r="D428" s="161"/>
      <c r="E428" s="162">
        <v>42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199</v>
      </c>
      <c r="AH428" s="147">
        <v>1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5">
      <c r="A429" s="154"/>
      <c r="B429" s="155"/>
      <c r="C429" s="186" t="s">
        <v>592</v>
      </c>
      <c r="D429" s="159"/>
      <c r="E429" s="160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199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5">
      <c r="A430" s="154"/>
      <c r="B430" s="155"/>
      <c r="C430" s="186" t="s">
        <v>593</v>
      </c>
      <c r="D430" s="159"/>
      <c r="E430" s="160">
        <v>18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199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5">
      <c r="A431" s="154"/>
      <c r="B431" s="155"/>
      <c r="C431" s="187" t="s">
        <v>201</v>
      </c>
      <c r="D431" s="161"/>
      <c r="E431" s="162">
        <v>18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199</v>
      </c>
      <c r="AH431" s="147">
        <v>1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5">
      <c r="A432" s="154"/>
      <c r="B432" s="155"/>
      <c r="C432" s="186" t="s">
        <v>594</v>
      </c>
      <c r="D432" s="159"/>
      <c r="E432" s="160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199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5">
      <c r="A433" s="154"/>
      <c r="B433" s="155"/>
      <c r="C433" s="186" t="s">
        <v>595</v>
      </c>
      <c r="D433" s="159"/>
      <c r="E433" s="160">
        <v>8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199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5">
      <c r="A434" s="154"/>
      <c r="B434" s="155"/>
      <c r="C434" s="187" t="s">
        <v>201</v>
      </c>
      <c r="D434" s="161"/>
      <c r="E434" s="162">
        <v>8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199</v>
      </c>
      <c r="AH434" s="147">
        <v>1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5">
      <c r="A435" s="154"/>
      <c r="B435" s="155"/>
      <c r="C435" s="186" t="s">
        <v>596</v>
      </c>
      <c r="D435" s="159"/>
      <c r="E435" s="160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199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5">
      <c r="A436" s="154"/>
      <c r="B436" s="155"/>
      <c r="C436" s="186" t="s">
        <v>597</v>
      </c>
      <c r="D436" s="159"/>
      <c r="E436" s="160">
        <v>6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199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5">
      <c r="A437" s="154"/>
      <c r="B437" s="155"/>
      <c r="C437" s="187" t="s">
        <v>201</v>
      </c>
      <c r="D437" s="161"/>
      <c r="E437" s="162">
        <v>6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199</v>
      </c>
      <c r="AH437" s="147">
        <v>1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5">
      <c r="A438" s="154"/>
      <c r="B438" s="155"/>
      <c r="C438" s="186" t="s">
        <v>598</v>
      </c>
      <c r="D438" s="159"/>
      <c r="E438" s="160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199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54"/>
      <c r="B439" s="155"/>
      <c r="C439" s="186" t="s">
        <v>597</v>
      </c>
      <c r="D439" s="159"/>
      <c r="E439" s="160">
        <v>6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199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5">
      <c r="A440" s="154"/>
      <c r="B440" s="155"/>
      <c r="C440" s="187" t="s">
        <v>201</v>
      </c>
      <c r="D440" s="161"/>
      <c r="E440" s="162">
        <v>6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199</v>
      </c>
      <c r="AH440" s="147">
        <v>1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54"/>
      <c r="B441" s="155"/>
      <c r="C441" s="186" t="s">
        <v>599</v>
      </c>
      <c r="D441" s="159"/>
      <c r="E441" s="160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199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5">
      <c r="A442" s="154"/>
      <c r="B442" s="155"/>
      <c r="C442" s="186" t="s">
        <v>597</v>
      </c>
      <c r="D442" s="159"/>
      <c r="E442" s="160">
        <v>6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199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5">
      <c r="A443" s="154"/>
      <c r="B443" s="155"/>
      <c r="C443" s="187" t="s">
        <v>201</v>
      </c>
      <c r="D443" s="161"/>
      <c r="E443" s="162">
        <v>6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199</v>
      </c>
      <c r="AH443" s="147">
        <v>1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5">
      <c r="A444" s="154"/>
      <c r="B444" s="155"/>
      <c r="C444" s="186" t="s">
        <v>600</v>
      </c>
      <c r="D444" s="159"/>
      <c r="E444" s="160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199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5">
      <c r="A445" s="154"/>
      <c r="B445" s="155"/>
      <c r="C445" s="186" t="s">
        <v>597</v>
      </c>
      <c r="D445" s="159"/>
      <c r="E445" s="160">
        <v>6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199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54"/>
      <c r="B446" s="155"/>
      <c r="C446" s="187" t="s">
        <v>201</v>
      </c>
      <c r="D446" s="161"/>
      <c r="E446" s="162">
        <v>6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199</v>
      </c>
      <c r="AH446" s="147">
        <v>1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54"/>
      <c r="B447" s="155"/>
      <c r="C447" s="186" t="s">
        <v>601</v>
      </c>
      <c r="D447" s="159"/>
      <c r="E447" s="160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199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5">
      <c r="A448" s="154"/>
      <c r="B448" s="155"/>
      <c r="C448" s="186" t="s">
        <v>597</v>
      </c>
      <c r="D448" s="159"/>
      <c r="E448" s="160">
        <v>6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199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5">
      <c r="A449" s="154"/>
      <c r="B449" s="155"/>
      <c r="C449" s="187" t="s">
        <v>201</v>
      </c>
      <c r="D449" s="161"/>
      <c r="E449" s="162">
        <v>6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199</v>
      </c>
      <c r="AH449" s="147">
        <v>1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5">
      <c r="A450" s="154">
        <v>120</v>
      </c>
      <c r="B450" s="155" t="s">
        <v>602</v>
      </c>
      <c r="C450" s="189" t="s">
        <v>603</v>
      </c>
      <c r="D450" s="156" t="s">
        <v>0</v>
      </c>
      <c r="E450" s="182"/>
      <c r="F450" s="158"/>
      <c r="G450" s="157">
        <f t="shared" ref="G450:G468" si="14">ROUND(E450*F450,2)</f>
        <v>0</v>
      </c>
      <c r="H450" s="158"/>
      <c r="I450" s="157">
        <f t="shared" ref="I450:I468" si="15">ROUND(E450*H450,2)</f>
        <v>0</v>
      </c>
      <c r="J450" s="158"/>
      <c r="K450" s="157">
        <f t="shared" ref="K450:K468" si="16">ROUND(E450*J450,2)</f>
        <v>0</v>
      </c>
      <c r="L450" s="157">
        <v>21</v>
      </c>
      <c r="M450" s="157">
        <f t="shared" ref="M450:M468" si="17">G450*(1+L450/100)</f>
        <v>0</v>
      </c>
      <c r="N450" s="157">
        <v>0</v>
      </c>
      <c r="O450" s="157">
        <f t="shared" ref="O450:O468" si="18">ROUND(E450*N450,2)</f>
        <v>0</v>
      </c>
      <c r="P450" s="157">
        <v>0</v>
      </c>
      <c r="Q450" s="157">
        <f t="shared" ref="Q450:Q468" si="19">ROUND(E450*P450,2)</f>
        <v>0</v>
      </c>
      <c r="R450" s="157"/>
      <c r="S450" s="157" t="s">
        <v>195</v>
      </c>
      <c r="T450" s="157" t="s">
        <v>195</v>
      </c>
      <c r="U450" s="157">
        <v>0</v>
      </c>
      <c r="V450" s="157">
        <f t="shared" ref="V450:V468" si="20">ROUND(E450*U450,2)</f>
        <v>0</v>
      </c>
      <c r="W450" s="157"/>
      <c r="X450" s="157" t="s">
        <v>401</v>
      </c>
      <c r="Y450" s="147"/>
      <c r="Z450" s="147"/>
      <c r="AA450" s="147"/>
      <c r="AB450" s="147"/>
      <c r="AC450" s="147"/>
      <c r="AD450" s="147"/>
      <c r="AE450" s="147"/>
      <c r="AF450" s="147"/>
      <c r="AG450" s="147" t="s">
        <v>402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5">
      <c r="A451" s="176">
        <v>121</v>
      </c>
      <c r="B451" s="177" t="s">
        <v>604</v>
      </c>
      <c r="C451" s="188" t="s">
        <v>605</v>
      </c>
      <c r="D451" s="178" t="s">
        <v>233</v>
      </c>
      <c r="E451" s="179">
        <v>1</v>
      </c>
      <c r="F451" s="180"/>
      <c r="G451" s="181">
        <f t="shared" si="14"/>
        <v>0</v>
      </c>
      <c r="H451" s="158"/>
      <c r="I451" s="157">
        <f t="shared" si="15"/>
        <v>0</v>
      </c>
      <c r="J451" s="158"/>
      <c r="K451" s="157">
        <f t="shared" si="16"/>
        <v>0</v>
      </c>
      <c r="L451" s="157">
        <v>21</v>
      </c>
      <c r="M451" s="157">
        <f t="shared" si="17"/>
        <v>0</v>
      </c>
      <c r="N451" s="157">
        <v>0</v>
      </c>
      <c r="O451" s="157">
        <f t="shared" si="18"/>
        <v>0</v>
      </c>
      <c r="P451" s="157">
        <v>0</v>
      </c>
      <c r="Q451" s="157">
        <f t="shared" si="19"/>
        <v>0</v>
      </c>
      <c r="R451" s="157"/>
      <c r="S451" s="157" t="s">
        <v>370</v>
      </c>
      <c r="T451" s="157" t="s">
        <v>371</v>
      </c>
      <c r="U451" s="157">
        <v>0</v>
      </c>
      <c r="V451" s="157">
        <f t="shared" si="20"/>
        <v>0</v>
      </c>
      <c r="W451" s="157"/>
      <c r="X451" s="157" t="s">
        <v>210</v>
      </c>
      <c r="Y451" s="147"/>
      <c r="Z451" s="147"/>
      <c r="AA451" s="147"/>
      <c r="AB451" s="147"/>
      <c r="AC451" s="147"/>
      <c r="AD451" s="147"/>
      <c r="AE451" s="147"/>
      <c r="AF451" s="147"/>
      <c r="AG451" s="147" t="s">
        <v>211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5">
      <c r="A452" s="176">
        <v>122</v>
      </c>
      <c r="B452" s="177" t="s">
        <v>606</v>
      </c>
      <c r="C452" s="188" t="s">
        <v>607</v>
      </c>
      <c r="D452" s="178" t="s">
        <v>285</v>
      </c>
      <c r="E452" s="179">
        <v>29</v>
      </c>
      <c r="F452" s="180"/>
      <c r="G452" s="181">
        <f t="shared" si="14"/>
        <v>0</v>
      </c>
      <c r="H452" s="158"/>
      <c r="I452" s="157">
        <f t="shared" si="15"/>
        <v>0</v>
      </c>
      <c r="J452" s="158"/>
      <c r="K452" s="157">
        <f t="shared" si="16"/>
        <v>0</v>
      </c>
      <c r="L452" s="157">
        <v>21</v>
      </c>
      <c r="M452" s="157">
        <f t="shared" si="17"/>
        <v>0</v>
      </c>
      <c r="N452" s="157">
        <v>0</v>
      </c>
      <c r="O452" s="157">
        <f t="shared" si="18"/>
        <v>0</v>
      </c>
      <c r="P452" s="157">
        <v>0</v>
      </c>
      <c r="Q452" s="157">
        <f t="shared" si="19"/>
        <v>0</v>
      </c>
      <c r="R452" s="157"/>
      <c r="S452" s="157" t="s">
        <v>370</v>
      </c>
      <c r="T452" s="157" t="s">
        <v>371</v>
      </c>
      <c r="U452" s="157">
        <v>0</v>
      </c>
      <c r="V452" s="157">
        <f t="shared" si="20"/>
        <v>0</v>
      </c>
      <c r="W452" s="157"/>
      <c r="X452" s="157" t="s">
        <v>210</v>
      </c>
      <c r="Y452" s="147"/>
      <c r="Z452" s="147"/>
      <c r="AA452" s="147"/>
      <c r="AB452" s="147"/>
      <c r="AC452" s="147"/>
      <c r="AD452" s="147"/>
      <c r="AE452" s="147"/>
      <c r="AF452" s="147"/>
      <c r="AG452" s="147" t="s">
        <v>211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76">
        <v>123</v>
      </c>
      <c r="B453" s="177" t="s">
        <v>608</v>
      </c>
      <c r="C453" s="188" t="s">
        <v>609</v>
      </c>
      <c r="D453" s="178" t="s">
        <v>233</v>
      </c>
      <c r="E453" s="179">
        <v>1</v>
      </c>
      <c r="F453" s="180"/>
      <c r="G453" s="181">
        <f t="shared" si="14"/>
        <v>0</v>
      </c>
      <c r="H453" s="158"/>
      <c r="I453" s="157">
        <f t="shared" si="15"/>
        <v>0</v>
      </c>
      <c r="J453" s="158"/>
      <c r="K453" s="157">
        <f t="shared" si="16"/>
        <v>0</v>
      </c>
      <c r="L453" s="157">
        <v>21</v>
      </c>
      <c r="M453" s="157">
        <f t="shared" si="17"/>
        <v>0</v>
      </c>
      <c r="N453" s="157">
        <v>0</v>
      </c>
      <c r="O453" s="157">
        <f t="shared" si="18"/>
        <v>0</v>
      </c>
      <c r="P453" s="157">
        <v>0</v>
      </c>
      <c r="Q453" s="157">
        <f t="shared" si="19"/>
        <v>0</v>
      </c>
      <c r="R453" s="157"/>
      <c r="S453" s="157" t="s">
        <v>370</v>
      </c>
      <c r="T453" s="157" t="s">
        <v>371</v>
      </c>
      <c r="U453" s="157">
        <v>0</v>
      </c>
      <c r="V453" s="157">
        <f t="shared" si="20"/>
        <v>0</v>
      </c>
      <c r="W453" s="157"/>
      <c r="X453" s="157" t="s">
        <v>210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211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5">
      <c r="A454" s="176">
        <v>124</v>
      </c>
      <c r="B454" s="177" t="s">
        <v>610</v>
      </c>
      <c r="C454" s="188" t="s">
        <v>611</v>
      </c>
      <c r="D454" s="178" t="s">
        <v>233</v>
      </c>
      <c r="E454" s="179">
        <v>1</v>
      </c>
      <c r="F454" s="180"/>
      <c r="G454" s="181">
        <f t="shared" si="14"/>
        <v>0</v>
      </c>
      <c r="H454" s="158"/>
      <c r="I454" s="157">
        <f t="shared" si="15"/>
        <v>0</v>
      </c>
      <c r="J454" s="158"/>
      <c r="K454" s="157">
        <f t="shared" si="16"/>
        <v>0</v>
      </c>
      <c r="L454" s="157">
        <v>21</v>
      </c>
      <c r="M454" s="157">
        <f t="shared" si="17"/>
        <v>0</v>
      </c>
      <c r="N454" s="157">
        <v>0</v>
      </c>
      <c r="O454" s="157">
        <f t="shared" si="18"/>
        <v>0</v>
      </c>
      <c r="P454" s="157">
        <v>0</v>
      </c>
      <c r="Q454" s="157">
        <f t="shared" si="19"/>
        <v>0</v>
      </c>
      <c r="R454" s="157"/>
      <c r="S454" s="157" t="s">
        <v>370</v>
      </c>
      <c r="T454" s="157" t="s">
        <v>371</v>
      </c>
      <c r="U454" s="157">
        <v>0</v>
      </c>
      <c r="V454" s="157">
        <f t="shared" si="20"/>
        <v>0</v>
      </c>
      <c r="W454" s="157"/>
      <c r="X454" s="157" t="s">
        <v>210</v>
      </c>
      <c r="Y454" s="147"/>
      <c r="Z454" s="147"/>
      <c r="AA454" s="147"/>
      <c r="AB454" s="147"/>
      <c r="AC454" s="147"/>
      <c r="AD454" s="147"/>
      <c r="AE454" s="147"/>
      <c r="AF454" s="147"/>
      <c r="AG454" s="147" t="s">
        <v>211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5">
      <c r="A455" s="176">
        <v>125</v>
      </c>
      <c r="B455" s="177" t="s">
        <v>612</v>
      </c>
      <c r="C455" s="188" t="s">
        <v>613</v>
      </c>
      <c r="D455" s="178" t="s">
        <v>233</v>
      </c>
      <c r="E455" s="179">
        <v>1</v>
      </c>
      <c r="F455" s="180"/>
      <c r="G455" s="181">
        <f t="shared" si="14"/>
        <v>0</v>
      </c>
      <c r="H455" s="158"/>
      <c r="I455" s="157">
        <f t="shared" si="15"/>
        <v>0</v>
      </c>
      <c r="J455" s="158"/>
      <c r="K455" s="157">
        <f t="shared" si="16"/>
        <v>0</v>
      </c>
      <c r="L455" s="157">
        <v>21</v>
      </c>
      <c r="M455" s="157">
        <f t="shared" si="17"/>
        <v>0</v>
      </c>
      <c r="N455" s="157">
        <v>0</v>
      </c>
      <c r="O455" s="157">
        <f t="shared" si="18"/>
        <v>0</v>
      </c>
      <c r="P455" s="157">
        <v>0</v>
      </c>
      <c r="Q455" s="157">
        <f t="shared" si="19"/>
        <v>0</v>
      </c>
      <c r="R455" s="157"/>
      <c r="S455" s="157" t="s">
        <v>370</v>
      </c>
      <c r="T455" s="157" t="s">
        <v>371</v>
      </c>
      <c r="U455" s="157">
        <v>0</v>
      </c>
      <c r="V455" s="157">
        <f t="shared" si="20"/>
        <v>0</v>
      </c>
      <c r="W455" s="157"/>
      <c r="X455" s="157" t="s">
        <v>210</v>
      </c>
      <c r="Y455" s="147"/>
      <c r="Z455" s="147"/>
      <c r="AA455" s="147"/>
      <c r="AB455" s="147"/>
      <c r="AC455" s="147"/>
      <c r="AD455" s="147"/>
      <c r="AE455" s="147"/>
      <c r="AF455" s="147"/>
      <c r="AG455" s="147" t="s">
        <v>211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5">
      <c r="A456" s="176">
        <v>126</v>
      </c>
      <c r="B456" s="177" t="s">
        <v>614</v>
      </c>
      <c r="C456" s="188" t="s">
        <v>615</v>
      </c>
      <c r="D456" s="178" t="s">
        <v>233</v>
      </c>
      <c r="E456" s="179">
        <v>1</v>
      </c>
      <c r="F456" s="180"/>
      <c r="G456" s="181">
        <f t="shared" si="14"/>
        <v>0</v>
      </c>
      <c r="H456" s="158"/>
      <c r="I456" s="157">
        <f t="shared" si="15"/>
        <v>0</v>
      </c>
      <c r="J456" s="158"/>
      <c r="K456" s="157">
        <f t="shared" si="16"/>
        <v>0</v>
      </c>
      <c r="L456" s="157">
        <v>21</v>
      </c>
      <c r="M456" s="157">
        <f t="shared" si="17"/>
        <v>0</v>
      </c>
      <c r="N456" s="157">
        <v>0</v>
      </c>
      <c r="O456" s="157">
        <f t="shared" si="18"/>
        <v>0</v>
      </c>
      <c r="P456" s="157">
        <v>0</v>
      </c>
      <c r="Q456" s="157">
        <f t="shared" si="19"/>
        <v>0</v>
      </c>
      <c r="R456" s="157"/>
      <c r="S456" s="157" t="s">
        <v>370</v>
      </c>
      <c r="T456" s="157" t="s">
        <v>371</v>
      </c>
      <c r="U456" s="157">
        <v>0</v>
      </c>
      <c r="V456" s="157">
        <f t="shared" si="20"/>
        <v>0</v>
      </c>
      <c r="W456" s="157"/>
      <c r="X456" s="157" t="s">
        <v>210</v>
      </c>
      <c r="Y456" s="147"/>
      <c r="Z456" s="147"/>
      <c r="AA456" s="147"/>
      <c r="AB456" s="147"/>
      <c r="AC456" s="147"/>
      <c r="AD456" s="147"/>
      <c r="AE456" s="147"/>
      <c r="AF456" s="147"/>
      <c r="AG456" s="147" t="s">
        <v>211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5">
      <c r="A457" s="176">
        <v>127</v>
      </c>
      <c r="B457" s="177" t="s">
        <v>616</v>
      </c>
      <c r="C457" s="188" t="s">
        <v>617</v>
      </c>
      <c r="D457" s="178" t="s">
        <v>233</v>
      </c>
      <c r="E457" s="179">
        <v>1</v>
      </c>
      <c r="F457" s="180"/>
      <c r="G457" s="181">
        <f t="shared" si="14"/>
        <v>0</v>
      </c>
      <c r="H457" s="158"/>
      <c r="I457" s="157">
        <f t="shared" si="15"/>
        <v>0</v>
      </c>
      <c r="J457" s="158"/>
      <c r="K457" s="157">
        <f t="shared" si="16"/>
        <v>0</v>
      </c>
      <c r="L457" s="157">
        <v>21</v>
      </c>
      <c r="M457" s="157">
        <f t="shared" si="17"/>
        <v>0</v>
      </c>
      <c r="N457" s="157">
        <v>0</v>
      </c>
      <c r="O457" s="157">
        <f t="shared" si="18"/>
        <v>0</v>
      </c>
      <c r="P457" s="157">
        <v>0</v>
      </c>
      <c r="Q457" s="157">
        <f t="shared" si="19"/>
        <v>0</v>
      </c>
      <c r="R457" s="157"/>
      <c r="S457" s="157" t="s">
        <v>370</v>
      </c>
      <c r="T457" s="157" t="s">
        <v>371</v>
      </c>
      <c r="U457" s="157">
        <v>0</v>
      </c>
      <c r="V457" s="157">
        <f t="shared" si="20"/>
        <v>0</v>
      </c>
      <c r="W457" s="157"/>
      <c r="X457" s="157" t="s">
        <v>210</v>
      </c>
      <c r="Y457" s="147"/>
      <c r="Z457" s="147"/>
      <c r="AA457" s="147"/>
      <c r="AB457" s="147"/>
      <c r="AC457" s="147"/>
      <c r="AD457" s="147"/>
      <c r="AE457" s="147"/>
      <c r="AF457" s="147"/>
      <c r="AG457" s="147" t="s">
        <v>211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5">
      <c r="A458" s="176">
        <v>128</v>
      </c>
      <c r="B458" s="177" t="s">
        <v>618</v>
      </c>
      <c r="C458" s="188" t="s">
        <v>619</v>
      </c>
      <c r="D458" s="178" t="s">
        <v>233</v>
      </c>
      <c r="E458" s="179">
        <v>1</v>
      </c>
      <c r="F458" s="180"/>
      <c r="G458" s="181">
        <f t="shared" si="14"/>
        <v>0</v>
      </c>
      <c r="H458" s="158"/>
      <c r="I458" s="157">
        <f t="shared" si="15"/>
        <v>0</v>
      </c>
      <c r="J458" s="158"/>
      <c r="K458" s="157">
        <f t="shared" si="16"/>
        <v>0</v>
      </c>
      <c r="L458" s="157">
        <v>21</v>
      </c>
      <c r="M458" s="157">
        <f t="shared" si="17"/>
        <v>0</v>
      </c>
      <c r="N458" s="157">
        <v>0</v>
      </c>
      <c r="O458" s="157">
        <f t="shared" si="18"/>
        <v>0</v>
      </c>
      <c r="P458" s="157">
        <v>0</v>
      </c>
      <c r="Q458" s="157">
        <f t="shared" si="19"/>
        <v>0</v>
      </c>
      <c r="R458" s="157"/>
      <c r="S458" s="157" t="s">
        <v>370</v>
      </c>
      <c r="T458" s="157" t="s">
        <v>371</v>
      </c>
      <c r="U458" s="157">
        <v>0</v>
      </c>
      <c r="V458" s="157">
        <f t="shared" si="20"/>
        <v>0</v>
      </c>
      <c r="W458" s="157"/>
      <c r="X458" s="157" t="s">
        <v>210</v>
      </c>
      <c r="Y458" s="147"/>
      <c r="Z458" s="147"/>
      <c r="AA458" s="147"/>
      <c r="AB458" s="147"/>
      <c r="AC458" s="147"/>
      <c r="AD458" s="147"/>
      <c r="AE458" s="147"/>
      <c r="AF458" s="147"/>
      <c r="AG458" s="147" t="s">
        <v>211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76">
        <v>129</v>
      </c>
      <c r="B459" s="177" t="s">
        <v>620</v>
      </c>
      <c r="C459" s="188" t="s">
        <v>621</v>
      </c>
      <c r="D459" s="178" t="s">
        <v>233</v>
      </c>
      <c r="E459" s="179">
        <v>1</v>
      </c>
      <c r="F459" s="180"/>
      <c r="G459" s="181">
        <f t="shared" si="14"/>
        <v>0</v>
      </c>
      <c r="H459" s="158"/>
      <c r="I459" s="157">
        <f t="shared" si="15"/>
        <v>0</v>
      </c>
      <c r="J459" s="158"/>
      <c r="K459" s="157">
        <f t="shared" si="16"/>
        <v>0</v>
      </c>
      <c r="L459" s="157">
        <v>21</v>
      </c>
      <c r="M459" s="157">
        <f t="shared" si="17"/>
        <v>0</v>
      </c>
      <c r="N459" s="157">
        <v>0</v>
      </c>
      <c r="O459" s="157">
        <f t="shared" si="18"/>
        <v>0</v>
      </c>
      <c r="P459" s="157">
        <v>0</v>
      </c>
      <c r="Q459" s="157">
        <f t="shared" si="19"/>
        <v>0</v>
      </c>
      <c r="R459" s="157"/>
      <c r="S459" s="157" t="s">
        <v>370</v>
      </c>
      <c r="T459" s="157" t="s">
        <v>371</v>
      </c>
      <c r="U459" s="157">
        <v>0</v>
      </c>
      <c r="V459" s="157">
        <f t="shared" si="20"/>
        <v>0</v>
      </c>
      <c r="W459" s="157"/>
      <c r="X459" s="157" t="s">
        <v>210</v>
      </c>
      <c r="Y459" s="147"/>
      <c r="Z459" s="147"/>
      <c r="AA459" s="147"/>
      <c r="AB459" s="147"/>
      <c r="AC459" s="147"/>
      <c r="AD459" s="147"/>
      <c r="AE459" s="147"/>
      <c r="AF459" s="147"/>
      <c r="AG459" s="147" t="s">
        <v>211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5">
      <c r="A460" s="176">
        <v>130</v>
      </c>
      <c r="B460" s="177" t="s">
        <v>622</v>
      </c>
      <c r="C460" s="188" t="s">
        <v>623</v>
      </c>
      <c r="D460" s="178" t="s">
        <v>233</v>
      </c>
      <c r="E460" s="179">
        <v>1</v>
      </c>
      <c r="F460" s="180"/>
      <c r="G460" s="181">
        <f t="shared" si="14"/>
        <v>0</v>
      </c>
      <c r="H460" s="158"/>
      <c r="I460" s="157">
        <f t="shared" si="15"/>
        <v>0</v>
      </c>
      <c r="J460" s="158"/>
      <c r="K460" s="157">
        <f t="shared" si="16"/>
        <v>0</v>
      </c>
      <c r="L460" s="157">
        <v>21</v>
      </c>
      <c r="M460" s="157">
        <f t="shared" si="17"/>
        <v>0</v>
      </c>
      <c r="N460" s="157">
        <v>0</v>
      </c>
      <c r="O460" s="157">
        <f t="shared" si="18"/>
        <v>0</v>
      </c>
      <c r="P460" s="157">
        <v>0</v>
      </c>
      <c r="Q460" s="157">
        <f t="shared" si="19"/>
        <v>0</v>
      </c>
      <c r="R460" s="157"/>
      <c r="S460" s="157" t="s">
        <v>370</v>
      </c>
      <c r="T460" s="157" t="s">
        <v>371</v>
      </c>
      <c r="U460" s="157">
        <v>0</v>
      </c>
      <c r="V460" s="157">
        <f t="shared" si="20"/>
        <v>0</v>
      </c>
      <c r="W460" s="157"/>
      <c r="X460" s="157" t="s">
        <v>210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211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5">
      <c r="A461" s="176">
        <v>131</v>
      </c>
      <c r="B461" s="177" t="s">
        <v>624</v>
      </c>
      <c r="C461" s="188" t="s">
        <v>625</v>
      </c>
      <c r="D461" s="178" t="s">
        <v>233</v>
      </c>
      <c r="E461" s="179">
        <v>1</v>
      </c>
      <c r="F461" s="180"/>
      <c r="G461" s="181">
        <f t="shared" si="14"/>
        <v>0</v>
      </c>
      <c r="H461" s="158"/>
      <c r="I461" s="157">
        <f t="shared" si="15"/>
        <v>0</v>
      </c>
      <c r="J461" s="158"/>
      <c r="K461" s="157">
        <f t="shared" si="16"/>
        <v>0</v>
      </c>
      <c r="L461" s="157">
        <v>21</v>
      </c>
      <c r="M461" s="157">
        <f t="shared" si="17"/>
        <v>0</v>
      </c>
      <c r="N461" s="157">
        <v>0</v>
      </c>
      <c r="O461" s="157">
        <f t="shared" si="18"/>
        <v>0</v>
      </c>
      <c r="P461" s="157">
        <v>0</v>
      </c>
      <c r="Q461" s="157">
        <f t="shared" si="19"/>
        <v>0</v>
      </c>
      <c r="R461" s="157"/>
      <c r="S461" s="157" t="s">
        <v>370</v>
      </c>
      <c r="T461" s="157" t="s">
        <v>371</v>
      </c>
      <c r="U461" s="157">
        <v>0</v>
      </c>
      <c r="V461" s="157">
        <f t="shared" si="20"/>
        <v>0</v>
      </c>
      <c r="W461" s="157"/>
      <c r="X461" s="157" t="s">
        <v>210</v>
      </c>
      <c r="Y461" s="147"/>
      <c r="Z461" s="147"/>
      <c r="AA461" s="147"/>
      <c r="AB461" s="147"/>
      <c r="AC461" s="147"/>
      <c r="AD461" s="147"/>
      <c r="AE461" s="147"/>
      <c r="AF461" s="147"/>
      <c r="AG461" s="147" t="s">
        <v>211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5">
      <c r="A462" s="176">
        <v>132</v>
      </c>
      <c r="B462" s="177" t="s">
        <v>626</v>
      </c>
      <c r="C462" s="188" t="s">
        <v>627</v>
      </c>
      <c r="D462" s="178" t="s">
        <v>233</v>
      </c>
      <c r="E462" s="179">
        <v>2</v>
      </c>
      <c r="F462" s="180"/>
      <c r="G462" s="181">
        <f t="shared" si="14"/>
        <v>0</v>
      </c>
      <c r="H462" s="158"/>
      <c r="I462" s="157">
        <f t="shared" si="15"/>
        <v>0</v>
      </c>
      <c r="J462" s="158"/>
      <c r="K462" s="157">
        <f t="shared" si="16"/>
        <v>0</v>
      </c>
      <c r="L462" s="157">
        <v>21</v>
      </c>
      <c r="M462" s="157">
        <f t="shared" si="17"/>
        <v>0</v>
      </c>
      <c r="N462" s="157">
        <v>0</v>
      </c>
      <c r="O462" s="157">
        <f t="shared" si="18"/>
        <v>0</v>
      </c>
      <c r="P462" s="157">
        <v>0</v>
      </c>
      <c r="Q462" s="157">
        <f t="shared" si="19"/>
        <v>0</v>
      </c>
      <c r="R462" s="157"/>
      <c r="S462" s="157" t="s">
        <v>370</v>
      </c>
      <c r="T462" s="157" t="s">
        <v>371</v>
      </c>
      <c r="U462" s="157">
        <v>0</v>
      </c>
      <c r="V462" s="157">
        <f t="shared" si="20"/>
        <v>0</v>
      </c>
      <c r="W462" s="157"/>
      <c r="X462" s="157" t="s">
        <v>210</v>
      </c>
      <c r="Y462" s="147"/>
      <c r="Z462" s="147"/>
      <c r="AA462" s="147"/>
      <c r="AB462" s="147"/>
      <c r="AC462" s="147"/>
      <c r="AD462" s="147"/>
      <c r="AE462" s="147"/>
      <c r="AF462" s="147"/>
      <c r="AG462" s="147" t="s">
        <v>211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76">
        <v>133</v>
      </c>
      <c r="B463" s="177" t="s">
        <v>628</v>
      </c>
      <c r="C463" s="188" t="s">
        <v>629</v>
      </c>
      <c r="D463" s="178" t="s">
        <v>233</v>
      </c>
      <c r="E463" s="179">
        <v>1</v>
      </c>
      <c r="F463" s="180"/>
      <c r="G463" s="181">
        <f t="shared" si="14"/>
        <v>0</v>
      </c>
      <c r="H463" s="158"/>
      <c r="I463" s="157">
        <f t="shared" si="15"/>
        <v>0</v>
      </c>
      <c r="J463" s="158"/>
      <c r="K463" s="157">
        <f t="shared" si="16"/>
        <v>0</v>
      </c>
      <c r="L463" s="157">
        <v>21</v>
      </c>
      <c r="M463" s="157">
        <f t="shared" si="17"/>
        <v>0</v>
      </c>
      <c r="N463" s="157">
        <v>0</v>
      </c>
      <c r="O463" s="157">
        <f t="shared" si="18"/>
        <v>0</v>
      </c>
      <c r="P463" s="157">
        <v>0</v>
      </c>
      <c r="Q463" s="157">
        <f t="shared" si="19"/>
        <v>0</v>
      </c>
      <c r="R463" s="157"/>
      <c r="S463" s="157" t="s">
        <v>370</v>
      </c>
      <c r="T463" s="157" t="s">
        <v>371</v>
      </c>
      <c r="U463" s="157">
        <v>0</v>
      </c>
      <c r="V463" s="157">
        <f t="shared" si="20"/>
        <v>0</v>
      </c>
      <c r="W463" s="157"/>
      <c r="X463" s="157" t="s">
        <v>210</v>
      </c>
      <c r="Y463" s="147"/>
      <c r="Z463" s="147"/>
      <c r="AA463" s="147"/>
      <c r="AB463" s="147"/>
      <c r="AC463" s="147"/>
      <c r="AD463" s="147"/>
      <c r="AE463" s="147"/>
      <c r="AF463" s="147"/>
      <c r="AG463" s="147" t="s">
        <v>211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5">
      <c r="A464" s="176">
        <v>134</v>
      </c>
      <c r="B464" s="177" t="s">
        <v>630</v>
      </c>
      <c r="C464" s="188" t="s">
        <v>631</v>
      </c>
      <c r="D464" s="178" t="s">
        <v>233</v>
      </c>
      <c r="E464" s="179">
        <v>1</v>
      </c>
      <c r="F464" s="180"/>
      <c r="G464" s="181">
        <f t="shared" si="14"/>
        <v>0</v>
      </c>
      <c r="H464" s="158"/>
      <c r="I464" s="157">
        <f t="shared" si="15"/>
        <v>0</v>
      </c>
      <c r="J464" s="158"/>
      <c r="K464" s="157">
        <f t="shared" si="16"/>
        <v>0</v>
      </c>
      <c r="L464" s="157">
        <v>21</v>
      </c>
      <c r="M464" s="157">
        <f t="shared" si="17"/>
        <v>0</v>
      </c>
      <c r="N464" s="157">
        <v>0</v>
      </c>
      <c r="O464" s="157">
        <f t="shared" si="18"/>
        <v>0</v>
      </c>
      <c r="P464" s="157">
        <v>0</v>
      </c>
      <c r="Q464" s="157">
        <f t="shared" si="19"/>
        <v>0</v>
      </c>
      <c r="R464" s="157"/>
      <c r="S464" s="157" t="s">
        <v>370</v>
      </c>
      <c r="T464" s="157" t="s">
        <v>371</v>
      </c>
      <c r="U464" s="157">
        <v>0</v>
      </c>
      <c r="V464" s="157">
        <f t="shared" si="20"/>
        <v>0</v>
      </c>
      <c r="W464" s="157"/>
      <c r="X464" s="157" t="s">
        <v>210</v>
      </c>
      <c r="Y464" s="147"/>
      <c r="Z464" s="147"/>
      <c r="AA464" s="147"/>
      <c r="AB464" s="147"/>
      <c r="AC464" s="147"/>
      <c r="AD464" s="147"/>
      <c r="AE464" s="147"/>
      <c r="AF464" s="147"/>
      <c r="AG464" s="147" t="s">
        <v>211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5">
      <c r="A465" s="176">
        <v>135</v>
      </c>
      <c r="B465" s="177" t="s">
        <v>632</v>
      </c>
      <c r="C465" s="188" t="s">
        <v>633</v>
      </c>
      <c r="D465" s="178" t="s">
        <v>285</v>
      </c>
      <c r="E465" s="179">
        <v>2.5</v>
      </c>
      <c r="F465" s="180"/>
      <c r="G465" s="181">
        <f t="shared" si="14"/>
        <v>0</v>
      </c>
      <c r="H465" s="158"/>
      <c r="I465" s="157">
        <f t="shared" si="15"/>
        <v>0</v>
      </c>
      <c r="J465" s="158"/>
      <c r="K465" s="157">
        <f t="shared" si="16"/>
        <v>0</v>
      </c>
      <c r="L465" s="157">
        <v>21</v>
      </c>
      <c r="M465" s="157">
        <f t="shared" si="17"/>
        <v>0</v>
      </c>
      <c r="N465" s="157">
        <v>0</v>
      </c>
      <c r="O465" s="157">
        <f t="shared" si="18"/>
        <v>0</v>
      </c>
      <c r="P465" s="157">
        <v>0</v>
      </c>
      <c r="Q465" s="157">
        <f t="shared" si="19"/>
        <v>0</v>
      </c>
      <c r="R465" s="157"/>
      <c r="S465" s="157" t="s">
        <v>370</v>
      </c>
      <c r="T465" s="157" t="s">
        <v>371</v>
      </c>
      <c r="U465" s="157">
        <v>0</v>
      </c>
      <c r="V465" s="157">
        <f t="shared" si="20"/>
        <v>0</v>
      </c>
      <c r="W465" s="157"/>
      <c r="X465" s="157" t="s">
        <v>196</v>
      </c>
      <c r="Y465" s="147"/>
      <c r="Z465" s="147"/>
      <c r="AA465" s="147"/>
      <c r="AB465" s="147"/>
      <c r="AC465" s="147"/>
      <c r="AD465" s="147"/>
      <c r="AE465" s="147"/>
      <c r="AF465" s="147"/>
      <c r="AG465" s="147" t="s">
        <v>394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5">
      <c r="A466" s="176">
        <v>136</v>
      </c>
      <c r="B466" s="177" t="s">
        <v>634</v>
      </c>
      <c r="C466" s="188" t="s">
        <v>635</v>
      </c>
      <c r="D466" s="178" t="s">
        <v>233</v>
      </c>
      <c r="E466" s="179">
        <v>3</v>
      </c>
      <c r="F466" s="180"/>
      <c r="G466" s="181">
        <f t="shared" si="14"/>
        <v>0</v>
      </c>
      <c r="H466" s="158"/>
      <c r="I466" s="157">
        <f t="shared" si="15"/>
        <v>0</v>
      </c>
      <c r="J466" s="158"/>
      <c r="K466" s="157">
        <f t="shared" si="16"/>
        <v>0</v>
      </c>
      <c r="L466" s="157">
        <v>21</v>
      </c>
      <c r="M466" s="157">
        <f t="shared" si="17"/>
        <v>0</v>
      </c>
      <c r="N466" s="157">
        <v>0</v>
      </c>
      <c r="O466" s="157">
        <f t="shared" si="18"/>
        <v>0</v>
      </c>
      <c r="P466" s="157">
        <v>0</v>
      </c>
      <c r="Q466" s="157">
        <f t="shared" si="19"/>
        <v>0</v>
      </c>
      <c r="R466" s="157"/>
      <c r="S466" s="157" t="s">
        <v>370</v>
      </c>
      <c r="T466" s="157" t="s">
        <v>371</v>
      </c>
      <c r="U466" s="157">
        <v>0</v>
      </c>
      <c r="V466" s="157">
        <f t="shared" si="20"/>
        <v>0</v>
      </c>
      <c r="W466" s="157"/>
      <c r="X466" s="157" t="s">
        <v>210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211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5">
      <c r="A467" s="176">
        <v>137</v>
      </c>
      <c r="B467" s="177" t="s">
        <v>636</v>
      </c>
      <c r="C467" s="188" t="s">
        <v>633</v>
      </c>
      <c r="D467" s="178" t="s">
        <v>285</v>
      </c>
      <c r="E467" s="179">
        <v>1.7</v>
      </c>
      <c r="F467" s="180"/>
      <c r="G467" s="181">
        <f t="shared" si="14"/>
        <v>0</v>
      </c>
      <c r="H467" s="158"/>
      <c r="I467" s="157">
        <f t="shared" si="15"/>
        <v>0</v>
      </c>
      <c r="J467" s="158"/>
      <c r="K467" s="157">
        <f t="shared" si="16"/>
        <v>0</v>
      </c>
      <c r="L467" s="157">
        <v>21</v>
      </c>
      <c r="M467" s="157">
        <f t="shared" si="17"/>
        <v>0</v>
      </c>
      <c r="N467" s="157">
        <v>0</v>
      </c>
      <c r="O467" s="157">
        <f t="shared" si="18"/>
        <v>0</v>
      </c>
      <c r="P467" s="157">
        <v>0</v>
      </c>
      <c r="Q467" s="157">
        <f t="shared" si="19"/>
        <v>0</v>
      </c>
      <c r="R467" s="157"/>
      <c r="S467" s="157" t="s">
        <v>370</v>
      </c>
      <c r="T467" s="157" t="s">
        <v>371</v>
      </c>
      <c r="U467" s="157">
        <v>0</v>
      </c>
      <c r="V467" s="157">
        <f t="shared" si="20"/>
        <v>0</v>
      </c>
      <c r="W467" s="157"/>
      <c r="X467" s="157" t="s">
        <v>196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394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5">
      <c r="A468" s="176">
        <v>138</v>
      </c>
      <c r="B468" s="177" t="s">
        <v>637</v>
      </c>
      <c r="C468" s="188" t="s">
        <v>638</v>
      </c>
      <c r="D468" s="178" t="s">
        <v>233</v>
      </c>
      <c r="E468" s="179">
        <v>1</v>
      </c>
      <c r="F468" s="180"/>
      <c r="G468" s="181">
        <f t="shared" si="14"/>
        <v>0</v>
      </c>
      <c r="H468" s="158"/>
      <c r="I468" s="157">
        <f t="shared" si="15"/>
        <v>0</v>
      </c>
      <c r="J468" s="158"/>
      <c r="K468" s="157">
        <f t="shared" si="16"/>
        <v>0</v>
      </c>
      <c r="L468" s="157">
        <v>21</v>
      </c>
      <c r="M468" s="157">
        <f t="shared" si="17"/>
        <v>0</v>
      </c>
      <c r="N468" s="157">
        <v>0</v>
      </c>
      <c r="O468" s="157">
        <f t="shared" si="18"/>
        <v>0</v>
      </c>
      <c r="P468" s="157">
        <v>0</v>
      </c>
      <c r="Q468" s="157">
        <f t="shared" si="19"/>
        <v>0</v>
      </c>
      <c r="R468" s="157"/>
      <c r="S468" s="157" t="s">
        <v>370</v>
      </c>
      <c r="T468" s="157" t="s">
        <v>371</v>
      </c>
      <c r="U468" s="157">
        <v>0</v>
      </c>
      <c r="V468" s="157">
        <f t="shared" si="20"/>
        <v>0</v>
      </c>
      <c r="W468" s="157"/>
      <c r="X468" s="157" t="s">
        <v>210</v>
      </c>
      <c r="Y468" s="147"/>
      <c r="Z468" s="147"/>
      <c r="AA468" s="147"/>
      <c r="AB468" s="147"/>
      <c r="AC468" s="147"/>
      <c r="AD468" s="147"/>
      <c r="AE468" s="147"/>
      <c r="AF468" s="147"/>
      <c r="AG468" s="147" t="s">
        <v>211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x14ac:dyDescent="0.25">
      <c r="A469" s="164" t="s">
        <v>190</v>
      </c>
      <c r="B469" s="165" t="s">
        <v>135</v>
      </c>
      <c r="C469" s="184" t="s">
        <v>136</v>
      </c>
      <c r="D469" s="166"/>
      <c r="E469" s="167"/>
      <c r="F469" s="168"/>
      <c r="G469" s="169">
        <f>SUMIF(AG470:AG470,"&lt;&gt;NOR",G470:G470)</f>
        <v>0</v>
      </c>
      <c r="H469" s="163"/>
      <c r="I469" s="163">
        <f>SUM(I470:I470)</f>
        <v>0</v>
      </c>
      <c r="J469" s="163"/>
      <c r="K469" s="163">
        <f>SUM(K470:K470)</f>
        <v>0</v>
      </c>
      <c r="L469" s="163"/>
      <c r="M469" s="163">
        <f>SUM(M470:M470)</f>
        <v>0</v>
      </c>
      <c r="N469" s="163"/>
      <c r="O469" s="163">
        <f>SUM(O470:O470)</f>
        <v>0</v>
      </c>
      <c r="P469" s="163"/>
      <c r="Q469" s="163">
        <f>SUM(Q470:Q470)</f>
        <v>0</v>
      </c>
      <c r="R469" s="163"/>
      <c r="S469" s="163"/>
      <c r="T469" s="163"/>
      <c r="U469" s="163"/>
      <c r="V469" s="163">
        <f>SUM(V470:V470)</f>
        <v>0</v>
      </c>
      <c r="W469" s="163"/>
      <c r="X469" s="163"/>
      <c r="AG469" t="s">
        <v>191</v>
      </c>
    </row>
    <row r="470" spans="1:60" outlineLevel="1" x14ac:dyDescent="0.25">
      <c r="A470" s="176">
        <v>139</v>
      </c>
      <c r="B470" s="177" t="s">
        <v>639</v>
      </c>
      <c r="C470" s="188" t="s">
        <v>640</v>
      </c>
      <c r="D470" s="178" t="s">
        <v>285</v>
      </c>
      <c r="E470" s="179">
        <v>42</v>
      </c>
      <c r="F470" s="180"/>
      <c r="G470" s="181">
        <f>ROUND(E470*F470,2)</f>
        <v>0</v>
      </c>
      <c r="H470" s="158"/>
      <c r="I470" s="157">
        <f>ROUND(E470*H470,2)</f>
        <v>0</v>
      </c>
      <c r="J470" s="158"/>
      <c r="K470" s="157">
        <f>ROUND(E470*J470,2)</f>
        <v>0</v>
      </c>
      <c r="L470" s="157">
        <v>21</v>
      </c>
      <c r="M470" s="157">
        <f>G470*(1+L470/100)</f>
        <v>0</v>
      </c>
      <c r="N470" s="157">
        <v>0</v>
      </c>
      <c r="O470" s="157">
        <f>ROUND(E470*N470,2)</f>
        <v>0</v>
      </c>
      <c r="P470" s="157">
        <v>0</v>
      </c>
      <c r="Q470" s="157">
        <f>ROUND(E470*P470,2)</f>
        <v>0</v>
      </c>
      <c r="R470" s="157"/>
      <c r="S470" s="157" t="s">
        <v>370</v>
      </c>
      <c r="T470" s="157" t="s">
        <v>371</v>
      </c>
      <c r="U470" s="157">
        <v>0</v>
      </c>
      <c r="V470" s="157">
        <f>ROUND(E470*U470,2)</f>
        <v>0</v>
      </c>
      <c r="W470" s="157"/>
      <c r="X470" s="157" t="s">
        <v>210</v>
      </c>
      <c r="Y470" s="147"/>
      <c r="Z470" s="147"/>
      <c r="AA470" s="147"/>
      <c r="AB470" s="147"/>
      <c r="AC470" s="147"/>
      <c r="AD470" s="147"/>
      <c r="AE470" s="147"/>
      <c r="AF470" s="147"/>
      <c r="AG470" s="147" t="s">
        <v>211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x14ac:dyDescent="0.25">
      <c r="A471" s="164" t="s">
        <v>190</v>
      </c>
      <c r="B471" s="165" t="s">
        <v>137</v>
      </c>
      <c r="C471" s="184" t="s">
        <v>138</v>
      </c>
      <c r="D471" s="166"/>
      <c r="E471" s="167"/>
      <c r="F471" s="168"/>
      <c r="G471" s="169">
        <f>SUMIF(AG472:AG523,"&lt;&gt;NOR",G472:G523)</f>
        <v>0</v>
      </c>
      <c r="H471" s="163"/>
      <c r="I471" s="163">
        <f>SUM(I472:I523)</f>
        <v>0</v>
      </c>
      <c r="J471" s="163"/>
      <c r="K471" s="163">
        <f>SUM(K472:K523)</f>
        <v>0</v>
      </c>
      <c r="L471" s="163"/>
      <c r="M471" s="163">
        <f>SUM(M472:M523)</f>
        <v>0</v>
      </c>
      <c r="N471" s="163"/>
      <c r="O471" s="163">
        <f>SUM(O472:O523)</f>
        <v>0.28000000000000003</v>
      </c>
      <c r="P471" s="163"/>
      <c r="Q471" s="163">
        <f>SUM(Q472:Q523)</f>
        <v>0</v>
      </c>
      <c r="R471" s="163"/>
      <c r="S471" s="163"/>
      <c r="T471" s="163"/>
      <c r="U471" s="163"/>
      <c r="V471" s="163">
        <f>SUM(V472:V523)</f>
        <v>242.57999999999998</v>
      </c>
      <c r="W471" s="163"/>
      <c r="X471" s="163"/>
      <c r="AG471" t="s">
        <v>191</v>
      </c>
    </row>
    <row r="472" spans="1:60" outlineLevel="1" x14ac:dyDescent="0.25">
      <c r="A472" s="170">
        <v>140</v>
      </c>
      <c r="B472" s="171" t="s">
        <v>641</v>
      </c>
      <c r="C472" s="185" t="s">
        <v>642</v>
      </c>
      <c r="D472" s="172" t="s">
        <v>643</v>
      </c>
      <c r="E472" s="173">
        <v>131.94499999999999</v>
      </c>
      <c r="F472" s="174"/>
      <c r="G472" s="175">
        <f>ROUND(E472*F472,2)</f>
        <v>0</v>
      </c>
      <c r="H472" s="158"/>
      <c r="I472" s="157">
        <f>ROUND(E472*H472,2)</f>
        <v>0</v>
      </c>
      <c r="J472" s="158"/>
      <c r="K472" s="157">
        <f>ROUND(E472*J472,2)</f>
        <v>0</v>
      </c>
      <c r="L472" s="157">
        <v>21</v>
      </c>
      <c r="M472" s="157">
        <f>G472*(1+L472/100)</f>
        <v>0</v>
      </c>
      <c r="N472" s="157">
        <v>0</v>
      </c>
      <c r="O472" s="157">
        <f>ROUND(E472*N472,2)</f>
        <v>0</v>
      </c>
      <c r="P472" s="157">
        <v>0</v>
      </c>
      <c r="Q472" s="157">
        <f>ROUND(E472*P472,2)</f>
        <v>0</v>
      </c>
      <c r="R472" s="157" t="s">
        <v>209</v>
      </c>
      <c r="S472" s="157" t="s">
        <v>195</v>
      </c>
      <c r="T472" s="157" t="s">
        <v>195</v>
      </c>
      <c r="U472" s="157">
        <v>0</v>
      </c>
      <c r="V472" s="157">
        <f>ROUND(E472*U472,2)</f>
        <v>0</v>
      </c>
      <c r="W472" s="157"/>
      <c r="X472" s="157" t="s">
        <v>210</v>
      </c>
      <c r="Y472" s="147"/>
      <c r="Z472" s="147"/>
      <c r="AA472" s="147"/>
      <c r="AB472" s="147"/>
      <c r="AC472" s="147"/>
      <c r="AD472" s="147"/>
      <c r="AE472" s="147"/>
      <c r="AF472" s="147"/>
      <c r="AG472" s="147" t="s">
        <v>644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5">
      <c r="A473" s="154"/>
      <c r="B473" s="155"/>
      <c r="C473" s="186" t="s">
        <v>224</v>
      </c>
      <c r="D473" s="159"/>
      <c r="E473" s="160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199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5">
      <c r="A474" s="154"/>
      <c r="B474" s="155"/>
      <c r="C474" s="186" t="s">
        <v>645</v>
      </c>
      <c r="D474" s="159"/>
      <c r="E474" s="160">
        <v>116.56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199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5">
      <c r="A475" s="154"/>
      <c r="B475" s="155"/>
      <c r="C475" s="186" t="s">
        <v>646</v>
      </c>
      <c r="D475" s="159"/>
      <c r="E475" s="160">
        <v>5.13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199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5">
      <c r="A476" s="154"/>
      <c r="B476" s="155"/>
      <c r="C476" s="186" t="s">
        <v>647</v>
      </c>
      <c r="D476" s="159"/>
      <c r="E476" s="160">
        <v>10.26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199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5">
      <c r="A477" s="170">
        <v>141</v>
      </c>
      <c r="B477" s="171" t="s">
        <v>648</v>
      </c>
      <c r="C477" s="185" t="s">
        <v>649</v>
      </c>
      <c r="D477" s="172" t="s">
        <v>650</v>
      </c>
      <c r="E477" s="173">
        <v>593.75250000000005</v>
      </c>
      <c r="F477" s="174"/>
      <c r="G477" s="175">
        <f>ROUND(E477*F477,2)</f>
        <v>0</v>
      </c>
      <c r="H477" s="158"/>
      <c r="I477" s="157">
        <f>ROUND(E477*H477,2)</f>
        <v>0</v>
      </c>
      <c r="J477" s="158"/>
      <c r="K477" s="157">
        <f>ROUND(E477*J477,2)</f>
        <v>0</v>
      </c>
      <c r="L477" s="157">
        <v>21</v>
      </c>
      <c r="M477" s="157">
        <f>G477*(1+L477/100)</f>
        <v>0</v>
      </c>
      <c r="N477" s="157">
        <v>0</v>
      </c>
      <c r="O477" s="157">
        <f>ROUND(E477*N477,2)</f>
        <v>0</v>
      </c>
      <c r="P477" s="157">
        <v>0</v>
      </c>
      <c r="Q477" s="157">
        <f>ROUND(E477*P477,2)</f>
        <v>0</v>
      </c>
      <c r="R477" s="157" t="s">
        <v>209</v>
      </c>
      <c r="S477" s="157" t="s">
        <v>195</v>
      </c>
      <c r="T477" s="157" t="s">
        <v>195</v>
      </c>
      <c r="U477" s="157">
        <v>0</v>
      </c>
      <c r="V477" s="157">
        <f>ROUND(E477*U477,2)</f>
        <v>0</v>
      </c>
      <c r="W477" s="157"/>
      <c r="X477" s="157" t="s">
        <v>210</v>
      </c>
      <c r="Y477" s="147"/>
      <c r="Z477" s="147"/>
      <c r="AA477" s="147"/>
      <c r="AB477" s="147"/>
      <c r="AC477" s="147"/>
      <c r="AD477" s="147"/>
      <c r="AE477" s="147"/>
      <c r="AF477" s="147"/>
      <c r="AG477" s="147" t="s">
        <v>211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54"/>
      <c r="B478" s="155"/>
      <c r="C478" s="186" t="s">
        <v>651</v>
      </c>
      <c r="D478" s="159"/>
      <c r="E478" s="160">
        <v>593.75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199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5">
      <c r="A479" s="170">
        <v>142</v>
      </c>
      <c r="B479" s="171" t="s">
        <v>652</v>
      </c>
      <c r="C479" s="185" t="s">
        <v>653</v>
      </c>
      <c r="D479" s="172" t="s">
        <v>233</v>
      </c>
      <c r="E479" s="173">
        <v>190</v>
      </c>
      <c r="F479" s="174"/>
      <c r="G479" s="175">
        <f>ROUND(E479*F479,2)</f>
        <v>0</v>
      </c>
      <c r="H479" s="158"/>
      <c r="I479" s="157">
        <f>ROUND(E479*H479,2)</f>
        <v>0</v>
      </c>
      <c r="J479" s="158"/>
      <c r="K479" s="157">
        <f>ROUND(E479*J479,2)</f>
        <v>0</v>
      </c>
      <c r="L479" s="157">
        <v>21</v>
      </c>
      <c r="M479" s="157">
        <f>G479*(1+L479/100)</f>
        <v>0</v>
      </c>
      <c r="N479" s="157">
        <v>0</v>
      </c>
      <c r="O479" s="157">
        <f>ROUND(E479*N479,2)</f>
        <v>0</v>
      </c>
      <c r="P479" s="157">
        <v>0</v>
      </c>
      <c r="Q479" s="157">
        <f>ROUND(E479*P479,2)</f>
        <v>0</v>
      </c>
      <c r="R479" s="157" t="s">
        <v>209</v>
      </c>
      <c r="S479" s="157" t="s">
        <v>195</v>
      </c>
      <c r="T479" s="157" t="s">
        <v>195</v>
      </c>
      <c r="U479" s="157">
        <v>0</v>
      </c>
      <c r="V479" s="157">
        <f>ROUND(E479*U479,2)</f>
        <v>0</v>
      </c>
      <c r="W479" s="157"/>
      <c r="X479" s="157" t="s">
        <v>210</v>
      </c>
      <c r="Y479" s="147"/>
      <c r="Z479" s="147"/>
      <c r="AA479" s="147"/>
      <c r="AB479" s="147"/>
      <c r="AC479" s="147"/>
      <c r="AD479" s="147"/>
      <c r="AE479" s="147"/>
      <c r="AF479" s="147"/>
      <c r="AG479" s="147" t="s">
        <v>211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5">
      <c r="A480" s="154"/>
      <c r="B480" s="155"/>
      <c r="C480" s="186" t="s">
        <v>654</v>
      </c>
      <c r="D480" s="159"/>
      <c r="E480" s="160">
        <v>190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199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5">
      <c r="A481" s="170">
        <v>143</v>
      </c>
      <c r="B481" s="171" t="s">
        <v>655</v>
      </c>
      <c r="C481" s="185" t="s">
        <v>656</v>
      </c>
      <c r="D481" s="172" t="s">
        <v>194</v>
      </c>
      <c r="E481" s="173">
        <v>171.39599999999999</v>
      </c>
      <c r="F481" s="174"/>
      <c r="G481" s="175">
        <f>ROUND(E481*F481,2)</f>
        <v>0</v>
      </c>
      <c r="H481" s="158"/>
      <c r="I481" s="157">
        <f>ROUND(E481*H481,2)</f>
        <v>0</v>
      </c>
      <c r="J481" s="158"/>
      <c r="K481" s="157">
        <f>ROUND(E481*J481,2)</f>
        <v>0</v>
      </c>
      <c r="L481" s="157">
        <v>21</v>
      </c>
      <c r="M481" s="157">
        <f>G481*(1+L481/100)</f>
        <v>0</v>
      </c>
      <c r="N481" s="157">
        <v>0</v>
      </c>
      <c r="O481" s="157">
        <f>ROUND(E481*N481,2)</f>
        <v>0</v>
      </c>
      <c r="P481" s="157">
        <v>0</v>
      </c>
      <c r="Q481" s="157">
        <f>ROUND(E481*P481,2)</f>
        <v>0</v>
      </c>
      <c r="R481" s="157" t="s">
        <v>209</v>
      </c>
      <c r="S481" s="157" t="s">
        <v>195</v>
      </c>
      <c r="T481" s="157" t="s">
        <v>195</v>
      </c>
      <c r="U481" s="157">
        <v>0</v>
      </c>
      <c r="V481" s="157">
        <f>ROUND(E481*U481,2)</f>
        <v>0</v>
      </c>
      <c r="W481" s="157"/>
      <c r="X481" s="157" t="s">
        <v>210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211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5">
      <c r="A482" s="154"/>
      <c r="B482" s="155"/>
      <c r="C482" s="186" t="s">
        <v>657</v>
      </c>
      <c r="D482" s="159"/>
      <c r="E482" s="160">
        <v>19.66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199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5">
      <c r="A483" s="154"/>
      <c r="B483" s="155"/>
      <c r="C483" s="187" t="s">
        <v>201</v>
      </c>
      <c r="D483" s="161"/>
      <c r="E483" s="162">
        <v>19.66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199</v>
      </c>
      <c r="AH483" s="147">
        <v>1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5">
      <c r="A484" s="154"/>
      <c r="B484" s="155"/>
      <c r="C484" s="186" t="s">
        <v>658</v>
      </c>
      <c r="D484" s="159"/>
      <c r="E484" s="160">
        <v>151.72999999999999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199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5">
      <c r="A485" s="170">
        <v>144</v>
      </c>
      <c r="B485" s="171" t="s">
        <v>659</v>
      </c>
      <c r="C485" s="185" t="s">
        <v>660</v>
      </c>
      <c r="D485" s="172" t="s">
        <v>233</v>
      </c>
      <c r="E485" s="173">
        <v>411.12</v>
      </c>
      <c r="F485" s="174"/>
      <c r="G485" s="175">
        <f>ROUND(E485*F485,2)</f>
        <v>0</v>
      </c>
      <c r="H485" s="158"/>
      <c r="I485" s="157">
        <f>ROUND(E485*H485,2)</f>
        <v>0</v>
      </c>
      <c r="J485" s="158"/>
      <c r="K485" s="157">
        <f>ROUND(E485*J485,2)</f>
        <v>0</v>
      </c>
      <c r="L485" s="157">
        <v>21</v>
      </c>
      <c r="M485" s="157">
        <f>G485*(1+L485/100)</f>
        <v>0</v>
      </c>
      <c r="N485" s="157">
        <v>0</v>
      </c>
      <c r="O485" s="157">
        <f>ROUND(E485*N485,2)</f>
        <v>0</v>
      </c>
      <c r="P485" s="157">
        <v>0</v>
      </c>
      <c r="Q485" s="157">
        <f>ROUND(E485*P485,2)</f>
        <v>0</v>
      </c>
      <c r="R485" s="157" t="s">
        <v>209</v>
      </c>
      <c r="S485" s="157" t="s">
        <v>195</v>
      </c>
      <c r="T485" s="157" t="s">
        <v>195</v>
      </c>
      <c r="U485" s="157">
        <v>0</v>
      </c>
      <c r="V485" s="157">
        <f>ROUND(E485*U485,2)</f>
        <v>0</v>
      </c>
      <c r="W485" s="157"/>
      <c r="X485" s="157" t="s">
        <v>210</v>
      </c>
      <c r="Y485" s="147"/>
      <c r="Z485" s="147"/>
      <c r="AA485" s="147"/>
      <c r="AB485" s="147"/>
      <c r="AC485" s="147"/>
      <c r="AD485" s="147"/>
      <c r="AE485" s="147"/>
      <c r="AF485" s="147"/>
      <c r="AG485" s="147" t="s">
        <v>211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5">
      <c r="A486" s="154"/>
      <c r="B486" s="155"/>
      <c r="C486" s="186" t="s">
        <v>661</v>
      </c>
      <c r="D486" s="159"/>
      <c r="E486" s="160">
        <v>411.12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199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5">
      <c r="A487" s="170">
        <v>145</v>
      </c>
      <c r="B487" s="171" t="s">
        <v>662</v>
      </c>
      <c r="C487" s="185" t="s">
        <v>663</v>
      </c>
      <c r="D487" s="172" t="s">
        <v>194</v>
      </c>
      <c r="E487" s="173">
        <v>131.94499999999999</v>
      </c>
      <c r="F487" s="174"/>
      <c r="G487" s="175">
        <f>ROUND(E487*F487,2)</f>
        <v>0</v>
      </c>
      <c r="H487" s="158"/>
      <c r="I487" s="157">
        <f>ROUND(E487*H487,2)</f>
        <v>0</v>
      </c>
      <c r="J487" s="158"/>
      <c r="K487" s="157">
        <f>ROUND(E487*J487,2)</f>
        <v>0</v>
      </c>
      <c r="L487" s="157">
        <v>21</v>
      </c>
      <c r="M487" s="157">
        <f>G487*(1+L487/100)</f>
        <v>0</v>
      </c>
      <c r="N487" s="157">
        <v>0</v>
      </c>
      <c r="O487" s="157">
        <f>ROUND(E487*N487,2)</f>
        <v>0</v>
      </c>
      <c r="P487" s="157">
        <v>0</v>
      </c>
      <c r="Q487" s="157">
        <f>ROUND(E487*P487,2)</f>
        <v>0</v>
      </c>
      <c r="R487" s="157"/>
      <c r="S487" s="157" t="s">
        <v>195</v>
      </c>
      <c r="T487" s="157" t="s">
        <v>195</v>
      </c>
      <c r="U487" s="157">
        <v>0.255</v>
      </c>
      <c r="V487" s="157">
        <f>ROUND(E487*U487,2)</f>
        <v>33.65</v>
      </c>
      <c r="W487" s="157"/>
      <c r="X487" s="157" t="s">
        <v>196</v>
      </c>
      <c r="Y487" s="147"/>
      <c r="Z487" s="147"/>
      <c r="AA487" s="147"/>
      <c r="AB487" s="147"/>
      <c r="AC487" s="147"/>
      <c r="AD487" s="147"/>
      <c r="AE487" s="147"/>
      <c r="AF487" s="147"/>
      <c r="AG487" s="147" t="s">
        <v>394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5">
      <c r="A488" s="154"/>
      <c r="B488" s="155"/>
      <c r="C488" s="186" t="s">
        <v>224</v>
      </c>
      <c r="D488" s="159"/>
      <c r="E488" s="160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7"/>
      <c r="Z488" s="147"/>
      <c r="AA488" s="147"/>
      <c r="AB488" s="147"/>
      <c r="AC488" s="147"/>
      <c r="AD488" s="147"/>
      <c r="AE488" s="147"/>
      <c r="AF488" s="147"/>
      <c r="AG488" s="147" t="s">
        <v>199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5">
      <c r="A489" s="154"/>
      <c r="B489" s="155"/>
      <c r="C489" s="186" t="s">
        <v>645</v>
      </c>
      <c r="D489" s="159"/>
      <c r="E489" s="160">
        <v>116.56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199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5">
      <c r="A490" s="154"/>
      <c r="B490" s="155"/>
      <c r="C490" s="186" t="s">
        <v>646</v>
      </c>
      <c r="D490" s="159"/>
      <c r="E490" s="160">
        <v>5.13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199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5">
      <c r="A491" s="154"/>
      <c r="B491" s="155"/>
      <c r="C491" s="186" t="s">
        <v>647</v>
      </c>
      <c r="D491" s="159"/>
      <c r="E491" s="160">
        <v>10.26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199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5">
      <c r="A492" s="170">
        <v>146</v>
      </c>
      <c r="B492" s="171" t="s">
        <v>664</v>
      </c>
      <c r="C492" s="185" t="s">
        <v>665</v>
      </c>
      <c r="D492" s="172" t="s">
        <v>194</v>
      </c>
      <c r="E492" s="173">
        <v>131.94499999999999</v>
      </c>
      <c r="F492" s="174"/>
      <c r="G492" s="175">
        <f>ROUND(E492*F492,2)</f>
        <v>0</v>
      </c>
      <c r="H492" s="158"/>
      <c r="I492" s="157">
        <f>ROUND(E492*H492,2)</f>
        <v>0</v>
      </c>
      <c r="J492" s="158"/>
      <c r="K492" s="157">
        <f>ROUND(E492*J492,2)</f>
        <v>0</v>
      </c>
      <c r="L492" s="157">
        <v>21</v>
      </c>
      <c r="M492" s="157">
        <f>G492*(1+L492/100)</f>
        <v>0</v>
      </c>
      <c r="N492" s="157">
        <v>0</v>
      </c>
      <c r="O492" s="157">
        <f>ROUND(E492*N492,2)</f>
        <v>0</v>
      </c>
      <c r="P492" s="157">
        <v>0</v>
      </c>
      <c r="Q492" s="157">
        <f>ROUND(E492*P492,2)</f>
        <v>0</v>
      </c>
      <c r="R492" s="157"/>
      <c r="S492" s="157" t="s">
        <v>195</v>
      </c>
      <c r="T492" s="157" t="s">
        <v>195</v>
      </c>
      <c r="U492" s="157">
        <v>0.05</v>
      </c>
      <c r="V492" s="157">
        <f>ROUND(E492*U492,2)</f>
        <v>6.6</v>
      </c>
      <c r="W492" s="157"/>
      <c r="X492" s="157" t="s">
        <v>196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394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5">
      <c r="A493" s="154"/>
      <c r="B493" s="155"/>
      <c r="C493" s="186" t="s">
        <v>224</v>
      </c>
      <c r="D493" s="159"/>
      <c r="E493" s="160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199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5">
      <c r="A494" s="154"/>
      <c r="B494" s="155"/>
      <c r="C494" s="186" t="s">
        <v>645</v>
      </c>
      <c r="D494" s="159"/>
      <c r="E494" s="160">
        <v>116.56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199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5">
      <c r="A495" s="154"/>
      <c r="B495" s="155"/>
      <c r="C495" s="186" t="s">
        <v>646</v>
      </c>
      <c r="D495" s="159"/>
      <c r="E495" s="160">
        <v>5.13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199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5">
      <c r="A496" s="154"/>
      <c r="B496" s="155"/>
      <c r="C496" s="186" t="s">
        <v>647</v>
      </c>
      <c r="D496" s="159"/>
      <c r="E496" s="160">
        <v>10.26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199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5">
      <c r="A497" s="170">
        <v>147</v>
      </c>
      <c r="B497" s="171" t="s">
        <v>666</v>
      </c>
      <c r="C497" s="185" t="s">
        <v>667</v>
      </c>
      <c r="D497" s="172" t="s">
        <v>285</v>
      </c>
      <c r="E497" s="173">
        <v>51.3</v>
      </c>
      <c r="F497" s="174"/>
      <c r="G497" s="175">
        <f>ROUND(E497*F497,2)</f>
        <v>0</v>
      </c>
      <c r="H497" s="158"/>
      <c r="I497" s="157">
        <f>ROUND(E497*H497,2)</f>
        <v>0</v>
      </c>
      <c r="J497" s="158"/>
      <c r="K497" s="157">
        <f>ROUND(E497*J497,2)</f>
        <v>0</v>
      </c>
      <c r="L497" s="157">
        <v>21</v>
      </c>
      <c r="M497" s="157">
        <f>G497*(1+L497/100)</f>
        <v>0</v>
      </c>
      <c r="N497" s="157">
        <v>2.4399999999999999E-3</v>
      </c>
      <c r="O497" s="157">
        <f>ROUND(E497*N497,2)</f>
        <v>0.13</v>
      </c>
      <c r="P497" s="157">
        <v>0</v>
      </c>
      <c r="Q497" s="157">
        <f>ROUND(E497*P497,2)</f>
        <v>0</v>
      </c>
      <c r="R497" s="157"/>
      <c r="S497" s="157" t="s">
        <v>195</v>
      </c>
      <c r="T497" s="157" t="s">
        <v>195</v>
      </c>
      <c r="U497" s="157">
        <v>0.45600000000000002</v>
      </c>
      <c r="V497" s="157">
        <f>ROUND(E497*U497,2)</f>
        <v>23.39</v>
      </c>
      <c r="W497" s="157"/>
      <c r="X497" s="157" t="s">
        <v>196</v>
      </c>
      <c r="Y497" s="147"/>
      <c r="Z497" s="147"/>
      <c r="AA497" s="147"/>
      <c r="AB497" s="147"/>
      <c r="AC497" s="147"/>
      <c r="AD497" s="147"/>
      <c r="AE497" s="147"/>
      <c r="AF497" s="147"/>
      <c r="AG497" s="147" t="s">
        <v>394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5">
      <c r="A498" s="154"/>
      <c r="B498" s="155"/>
      <c r="C498" s="186" t="s">
        <v>668</v>
      </c>
      <c r="D498" s="159"/>
      <c r="E498" s="160">
        <v>51.3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199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5">
      <c r="A499" s="170">
        <v>148</v>
      </c>
      <c r="B499" s="171" t="s">
        <v>669</v>
      </c>
      <c r="C499" s="185" t="s">
        <v>670</v>
      </c>
      <c r="D499" s="172" t="s">
        <v>285</v>
      </c>
      <c r="E499" s="173">
        <v>51.3</v>
      </c>
      <c r="F499" s="174"/>
      <c r="G499" s="175">
        <f>ROUND(E499*F499,2)</f>
        <v>0</v>
      </c>
      <c r="H499" s="158"/>
      <c r="I499" s="157">
        <f>ROUND(E499*H499,2)</f>
        <v>0</v>
      </c>
      <c r="J499" s="158"/>
      <c r="K499" s="157">
        <f>ROUND(E499*J499,2)</f>
        <v>0</v>
      </c>
      <c r="L499" s="157">
        <v>21</v>
      </c>
      <c r="M499" s="157">
        <f>G499*(1+L499/100)</f>
        <v>0</v>
      </c>
      <c r="N499" s="157">
        <v>2.0200000000000001E-3</v>
      </c>
      <c r="O499" s="157">
        <f>ROUND(E499*N499,2)</f>
        <v>0.1</v>
      </c>
      <c r="P499" s="157">
        <v>0</v>
      </c>
      <c r="Q499" s="157">
        <f>ROUND(E499*P499,2)</f>
        <v>0</v>
      </c>
      <c r="R499" s="157"/>
      <c r="S499" s="157" t="s">
        <v>195</v>
      </c>
      <c r="T499" s="157" t="s">
        <v>195</v>
      </c>
      <c r="U499" s="157">
        <v>0.23</v>
      </c>
      <c r="V499" s="157">
        <f>ROUND(E499*U499,2)</f>
        <v>11.8</v>
      </c>
      <c r="W499" s="157"/>
      <c r="X499" s="157" t="s">
        <v>196</v>
      </c>
      <c r="Y499" s="147"/>
      <c r="Z499" s="147"/>
      <c r="AA499" s="147"/>
      <c r="AB499" s="147"/>
      <c r="AC499" s="147"/>
      <c r="AD499" s="147"/>
      <c r="AE499" s="147"/>
      <c r="AF499" s="147"/>
      <c r="AG499" s="147" t="s">
        <v>671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5">
      <c r="A500" s="154"/>
      <c r="B500" s="155"/>
      <c r="C500" s="186" t="s">
        <v>668</v>
      </c>
      <c r="D500" s="159"/>
      <c r="E500" s="160">
        <v>51.3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199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5">
      <c r="A501" s="170">
        <v>149</v>
      </c>
      <c r="B501" s="171" t="s">
        <v>672</v>
      </c>
      <c r="C501" s="185" t="s">
        <v>673</v>
      </c>
      <c r="D501" s="172" t="s">
        <v>285</v>
      </c>
      <c r="E501" s="173">
        <v>22.8</v>
      </c>
      <c r="F501" s="174"/>
      <c r="G501" s="175">
        <f>ROUND(E501*F501,2)</f>
        <v>0</v>
      </c>
      <c r="H501" s="158"/>
      <c r="I501" s="157">
        <f>ROUND(E501*H501,2)</f>
        <v>0</v>
      </c>
      <c r="J501" s="158"/>
      <c r="K501" s="157">
        <f>ROUND(E501*J501,2)</f>
        <v>0</v>
      </c>
      <c r="L501" s="157">
        <v>21</v>
      </c>
      <c r="M501" s="157">
        <f>G501*(1+L501/100)</f>
        <v>0</v>
      </c>
      <c r="N501" s="157">
        <v>0</v>
      </c>
      <c r="O501" s="157">
        <f>ROUND(E501*N501,2)</f>
        <v>0</v>
      </c>
      <c r="P501" s="157">
        <v>0</v>
      </c>
      <c r="Q501" s="157">
        <f>ROUND(E501*P501,2)</f>
        <v>0</v>
      </c>
      <c r="R501" s="157"/>
      <c r="S501" s="157" t="s">
        <v>195</v>
      </c>
      <c r="T501" s="157" t="s">
        <v>195</v>
      </c>
      <c r="U501" s="157">
        <v>0.377</v>
      </c>
      <c r="V501" s="157">
        <f>ROUND(E501*U501,2)</f>
        <v>8.6</v>
      </c>
      <c r="W501" s="157"/>
      <c r="X501" s="157" t="s">
        <v>196</v>
      </c>
      <c r="Y501" s="147"/>
      <c r="Z501" s="147"/>
      <c r="AA501" s="147"/>
      <c r="AB501" s="147"/>
      <c r="AC501" s="147"/>
      <c r="AD501" s="147"/>
      <c r="AE501" s="147"/>
      <c r="AF501" s="147"/>
      <c r="AG501" s="147" t="s">
        <v>394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5">
      <c r="A502" s="154"/>
      <c r="B502" s="155"/>
      <c r="C502" s="186" t="s">
        <v>674</v>
      </c>
      <c r="D502" s="159"/>
      <c r="E502" s="160">
        <v>22.8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199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5">
      <c r="A503" s="170">
        <v>150</v>
      </c>
      <c r="B503" s="171" t="s">
        <v>675</v>
      </c>
      <c r="C503" s="185" t="s">
        <v>676</v>
      </c>
      <c r="D503" s="172" t="s">
        <v>285</v>
      </c>
      <c r="E503" s="173">
        <v>79.98</v>
      </c>
      <c r="F503" s="174"/>
      <c r="G503" s="175">
        <f>ROUND(E503*F503,2)</f>
        <v>0</v>
      </c>
      <c r="H503" s="158"/>
      <c r="I503" s="157">
        <f>ROUND(E503*H503,2)</f>
        <v>0</v>
      </c>
      <c r="J503" s="158"/>
      <c r="K503" s="157">
        <f>ROUND(E503*J503,2)</f>
        <v>0</v>
      </c>
      <c r="L503" s="157">
        <v>21</v>
      </c>
      <c r="M503" s="157">
        <f>G503*(1+L503/100)</f>
        <v>0</v>
      </c>
      <c r="N503" s="157">
        <v>0</v>
      </c>
      <c r="O503" s="157">
        <f>ROUND(E503*N503,2)</f>
        <v>0</v>
      </c>
      <c r="P503" s="157">
        <v>0</v>
      </c>
      <c r="Q503" s="157">
        <f>ROUND(E503*P503,2)</f>
        <v>0</v>
      </c>
      <c r="R503" s="157"/>
      <c r="S503" s="157" t="s">
        <v>195</v>
      </c>
      <c r="T503" s="157" t="s">
        <v>195</v>
      </c>
      <c r="U503" s="157">
        <v>0.23599999999999999</v>
      </c>
      <c r="V503" s="157">
        <f>ROUND(E503*U503,2)</f>
        <v>18.88</v>
      </c>
      <c r="W503" s="157"/>
      <c r="X503" s="157" t="s">
        <v>196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394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5">
      <c r="A504" s="154"/>
      <c r="B504" s="155"/>
      <c r="C504" s="186" t="s">
        <v>677</v>
      </c>
      <c r="D504" s="159"/>
      <c r="E504" s="160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199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5">
      <c r="A505" s="154"/>
      <c r="B505" s="155"/>
      <c r="C505" s="186" t="s">
        <v>678</v>
      </c>
      <c r="D505" s="159"/>
      <c r="E505" s="160">
        <v>31.05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199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5">
      <c r="A506" s="154"/>
      <c r="B506" s="155"/>
      <c r="C506" s="186" t="s">
        <v>679</v>
      </c>
      <c r="D506" s="159"/>
      <c r="E506" s="160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199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54"/>
      <c r="B507" s="155"/>
      <c r="C507" s="186" t="s">
        <v>680</v>
      </c>
      <c r="D507" s="159"/>
      <c r="E507" s="160">
        <v>31.48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199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5">
      <c r="A508" s="154"/>
      <c r="B508" s="155"/>
      <c r="C508" s="186" t="s">
        <v>681</v>
      </c>
      <c r="D508" s="159"/>
      <c r="E508" s="160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199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5">
      <c r="A509" s="154"/>
      <c r="B509" s="155"/>
      <c r="C509" s="186" t="s">
        <v>682</v>
      </c>
      <c r="D509" s="159"/>
      <c r="E509" s="160">
        <v>6.5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199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5">
      <c r="A510" s="154"/>
      <c r="B510" s="155"/>
      <c r="C510" s="186" t="s">
        <v>683</v>
      </c>
      <c r="D510" s="159"/>
      <c r="E510" s="160">
        <v>10.95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199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5">
      <c r="A511" s="170">
        <v>151</v>
      </c>
      <c r="B511" s="171" t="s">
        <v>684</v>
      </c>
      <c r="C511" s="185" t="s">
        <v>685</v>
      </c>
      <c r="D511" s="172" t="s">
        <v>194</v>
      </c>
      <c r="E511" s="173">
        <v>131.94499999999999</v>
      </c>
      <c r="F511" s="174"/>
      <c r="G511" s="175">
        <f>ROUND(E511*F511,2)</f>
        <v>0</v>
      </c>
      <c r="H511" s="158"/>
      <c r="I511" s="157">
        <f>ROUND(E511*H511,2)</f>
        <v>0</v>
      </c>
      <c r="J511" s="158"/>
      <c r="K511" s="157">
        <f>ROUND(E511*J511,2)</f>
        <v>0</v>
      </c>
      <c r="L511" s="157">
        <v>21</v>
      </c>
      <c r="M511" s="157">
        <f>G511*(1+L511/100)</f>
        <v>0</v>
      </c>
      <c r="N511" s="157">
        <v>0</v>
      </c>
      <c r="O511" s="157">
        <f>ROUND(E511*N511,2)</f>
        <v>0</v>
      </c>
      <c r="P511" s="157">
        <v>0</v>
      </c>
      <c r="Q511" s="157">
        <f>ROUND(E511*P511,2)</f>
        <v>0</v>
      </c>
      <c r="R511" s="157"/>
      <c r="S511" s="157" t="s">
        <v>195</v>
      </c>
      <c r="T511" s="157" t="s">
        <v>195</v>
      </c>
      <c r="U511" s="157">
        <v>0.97799999999999998</v>
      </c>
      <c r="V511" s="157">
        <f>ROUND(E511*U511,2)</f>
        <v>129.04</v>
      </c>
      <c r="W511" s="157"/>
      <c r="X511" s="157" t="s">
        <v>196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394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5">
      <c r="A512" s="154"/>
      <c r="B512" s="155"/>
      <c r="C512" s="186" t="s">
        <v>224</v>
      </c>
      <c r="D512" s="159"/>
      <c r="E512" s="160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199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5">
      <c r="A513" s="154"/>
      <c r="B513" s="155"/>
      <c r="C513" s="186" t="s">
        <v>645</v>
      </c>
      <c r="D513" s="159"/>
      <c r="E513" s="160">
        <v>116.56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199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5">
      <c r="A514" s="154"/>
      <c r="B514" s="155"/>
      <c r="C514" s="186" t="s">
        <v>646</v>
      </c>
      <c r="D514" s="159"/>
      <c r="E514" s="160">
        <v>5.13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199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5">
      <c r="A515" s="154"/>
      <c r="B515" s="155"/>
      <c r="C515" s="186" t="s">
        <v>647</v>
      </c>
      <c r="D515" s="159"/>
      <c r="E515" s="160">
        <v>10.26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199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5">
      <c r="A516" s="170">
        <v>152</v>
      </c>
      <c r="B516" s="171" t="s">
        <v>686</v>
      </c>
      <c r="C516" s="185" t="s">
        <v>687</v>
      </c>
      <c r="D516" s="172" t="s">
        <v>285</v>
      </c>
      <c r="E516" s="173">
        <v>151.73099999999999</v>
      </c>
      <c r="F516" s="174"/>
      <c r="G516" s="175">
        <f>ROUND(E516*F516,2)</f>
        <v>0</v>
      </c>
      <c r="H516" s="158"/>
      <c r="I516" s="157">
        <f>ROUND(E516*H516,2)</f>
        <v>0</v>
      </c>
      <c r="J516" s="158"/>
      <c r="K516" s="157">
        <f>ROUND(E516*J516,2)</f>
        <v>0</v>
      </c>
      <c r="L516" s="157">
        <v>21</v>
      </c>
      <c r="M516" s="157">
        <f>G516*(1+L516/100)</f>
        <v>0</v>
      </c>
      <c r="N516" s="157">
        <v>0</v>
      </c>
      <c r="O516" s="157">
        <f>ROUND(E516*N516,2)</f>
        <v>0</v>
      </c>
      <c r="P516" s="157">
        <v>0</v>
      </c>
      <c r="Q516" s="157">
        <f>ROUND(E516*P516,2)</f>
        <v>0</v>
      </c>
      <c r="R516" s="157"/>
      <c r="S516" s="157" t="s">
        <v>195</v>
      </c>
      <c r="T516" s="157" t="s">
        <v>195</v>
      </c>
      <c r="U516" s="157">
        <v>7.0000000000000007E-2</v>
      </c>
      <c r="V516" s="157">
        <f>ROUND(E516*U516,2)</f>
        <v>10.62</v>
      </c>
      <c r="W516" s="157"/>
      <c r="X516" s="157" t="s">
        <v>196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394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5">
      <c r="A517" s="154"/>
      <c r="B517" s="155"/>
      <c r="C517" s="186" t="s">
        <v>658</v>
      </c>
      <c r="D517" s="159"/>
      <c r="E517" s="160">
        <v>151.72999999999999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199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0.399999999999999" outlineLevel="1" x14ac:dyDescent="0.25">
      <c r="A518" s="170">
        <v>153</v>
      </c>
      <c r="B518" s="171" t="s">
        <v>688</v>
      </c>
      <c r="C518" s="185" t="s">
        <v>689</v>
      </c>
      <c r="D518" s="172" t="s">
        <v>194</v>
      </c>
      <c r="E518" s="173">
        <v>131.94499999999999</v>
      </c>
      <c r="F518" s="174"/>
      <c r="G518" s="175">
        <f>ROUND(E518*F518,2)</f>
        <v>0</v>
      </c>
      <c r="H518" s="158"/>
      <c r="I518" s="157">
        <f>ROUND(E518*H518,2)</f>
        <v>0</v>
      </c>
      <c r="J518" s="158"/>
      <c r="K518" s="157">
        <f>ROUND(E518*J518,2)</f>
        <v>0</v>
      </c>
      <c r="L518" s="157">
        <v>21</v>
      </c>
      <c r="M518" s="157">
        <f>G518*(1+L518/100)</f>
        <v>0</v>
      </c>
      <c r="N518" s="157">
        <v>4.0000000000000002E-4</v>
      </c>
      <c r="O518" s="157">
        <f>ROUND(E518*N518,2)</f>
        <v>0.05</v>
      </c>
      <c r="P518" s="157">
        <v>0</v>
      </c>
      <c r="Q518" s="157">
        <f>ROUND(E518*P518,2)</f>
        <v>0</v>
      </c>
      <c r="R518" s="157"/>
      <c r="S518" s="157" t="s">
        <v>195</v>
      </c>
      <c r="T518" s="157" t="s">
        <v>195</v>
      </c>
      <c r="U518" s="157">
        <v>0</v>
      </c>
      <c r="V518" s="157">
        <f>ROUND(E518*U518,2)</f>
        <v>0</v>
      </c>
      <c r="W518" s="157"/>
      <c r="X518" s="157" t="s">
        <v>196</v>
      </c>
      <c r="Y518" s="147"/>
      <c r="Z518" s="147"/>
      <c r="AA518" s="147"/>
      <c r="AB518" s="147"/>
      <c r="AC518" s="147"/>
      <c r="AD518" s="147"/>
      <c r="AE518" s="147"/>
      <c r="AF518" s="147"/>
      <c r="AG518" s="147" t="s">
        <v>394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5">
      <c r="A519" s="154"/>
      <c r="B519" s="155"/>
      <c r="C519" s="186" t="s">
        <v>224</v>
      </c>
      <c r="D519" s="159"/>
      <c r="E519" s="160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199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5">
      <c r="A520" s="154"/>
      <c r="B520" s="155"/>
      <c r="C520" s="186" t="s">
        <v>645</v>
      </c>
      <c r="D520" s="159"/>
      <c r="E520" s="160">
        <v>116.56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199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5">
      <c r="A521" s="154"/>
      <c r="B521" s="155"/>
      <c r="C521" s="186" t="s">
        <v>646</v>
      </c>
      <c r="D521" s="159"/>
      <c r="E521" s="160">
        <v>5.13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199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5">
      <c r="A522" s="154"/>
      <c r="B522" s="155"/>
      <c r="C522" s="186" t="s">
        <v>647</v>
      </c>
      <c r="D522" s="159"/>
      <c r="E522" s="160">
        <v>10.255000000000001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199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5">
      <c r="A523" s="154">
        <v>154</v>
      </c>
      <c r="B523" s="155" t="s">
        <v>690</v>
      </c>
      <c r="C523" s="189" t="s">
        <v>691</v>
      </c>
      <c r="D523" s="156" t="s">
        <v>0</v>
      </c>
      <c r="E523" s="182"/>
      <c r="F523" s="158"/>
      <c r="G523" s="157">
        <f>ROUND(E523*F523,2)</f>
        <v>0</v>
      </c>
      <c r="H523" s="158"/>
      <c r="I523" s="157">
        <f>ROUND(E523*H523,2)</f>
        <v>0</v>
      </c>
      <c r="J523" s="158"/>
      <c r="K523" s="157">
        <f>ROUND(E523*J523,2)</f>
        <v>0</v>
      </c>
      <c r="L523" s="157">
        <v>21</v>
      </c>
      <c r="M523" s="157">
        <f>G523*(1+L523/100)</f>
        <v>0</v>
      </c>
      <c r="N523" s="157">
        <v>0</v>
      </c>
      <c r="O523" s="157">
        <f>ROUND(E523*N523,2)</f>
        <v>0</v>
      </c>
      <c r="P523" s="157">
        <v>0</v>
      </c>
      <c r="Q523" s="157">
        <f>ROUND(E523*P523,2)</f>
        <v>0</v>
      </c>
      <c r="R523" s="157"/>
      <c r="S523" s="157" t="s">
        <v>195</v>
      </c>
      <c r="T523" s="157" t="s">
        <v>195</v>
      </c>
      <c r="U523" s="157">
        <v>0</v>
      </c>
      <c r="V523" s="157">
        <f>ROUND(E523*U523,2)</f>
        <v>0</v>
      </c>
      <c r="W523" s="157"/>
      <c r="X523" s="157" t="s">
        <v>401</v>
      </c>
      <c r="Y523" s="147"/>
      <c r="Z523" s="147"/>
      <c r="AA523" s="147"/>
      <c r="AB523" s="147"/>
      <c r="AC523" s="147"/>
      <c r="AD523" s="147"/>
      <c r="AE523" s="147"/>
      <c r="AF523" s="147"/>
      <c r="AG523" s="147" t="s">
        <v>402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x14ac:dyDescent="0.25">
      <c r="A524" s="164" t="s">
        <v>190</v>
      </c>
      <c r="B524" s="165" t="s">
        <v>139</v>
      </c>
      <c r="C524" s="184" t="s">
        <v>140</v>
      </c>
      <c r="D524" s="166"/>
      <c r="E524" s="167"/>
      <c r="F524" s="168"/>
      <c r="G524" s="169">
        <f>SUMIF(AG525:AG540,"&lt;&gt;NOR",G525:G540)</f>
        <v>0</v>
      </c>
      <c r="H524" s="163"/>
      <c r="I524" s="163">
        <f>SUM(I525:I540)</f>
        <v>0</v>
      </c>
      <c r="J524" s="163"/>
      <c r="K524" s="163">
        <f>SUM(K525:K540)</f>
        <v>0</v>
      </c>
      <c r="L524" s="163"/>
      <c r="M524" s="163">
        <f>SUM(M525:M540)</f>
        <v>0</v>
      </c>
      <c r="N524" s="163"/>
      <c r="O524" s="163">
        <f>SUM(O525:O540)</f>
        <v>0</v>
      </c>
      <c r="P524" s="163"/>
      <c r="Q524" s="163">
        <f>SUM(Q525:Q540)</f>
        <v>0</v>
      </c>
      <c r="R524" s="163"/>
      <c r="S524" s="163"/>
      <c r="T524" s="163"/>
      <c r="U524" s="163"/>
      <c r="V524" s="163">
        <f>SUM(V525:V540)</f>
        <v>0</v>
      </c>
      <c r="W524" s="163"/>
      <c r="X524" s="163"/>
      <c r="AG524" t="s">
        <v>191</v>
      </c>
    </row>
    <row r="525" spans="1:60" outlineLevel="1" x14ac:dyDescent="0.25">
      <c r="A525" s="170">
        <v>155</v>
      </c>
      <c r="B525" s="171" t="s">
        <v>692</v>
      </c>
      <c r="C525" s="185" t="s">
        <v>693</v>
      </c>
      <c r="D525" s="172" t="s">
        <v>194</v>
      </c>
      <c r="E525" s="173">
        <v>21.09</v>
      </c>
      <c r="F525" s="174"/>
      <c r="G525" s="175">
        <f>ROUND(E525*F525,2)</f>
        <v>0</v>
      </c>
      <c r="H525" s="158"/>
      <c r="I525" s="157">
        <f>ROUND(E525*H525,2)</f>
        <v>0</v>
      </c>
      <c r="J525" s="158"/>
      <c r="K525" s="157">
        <f>ROUND(E525*J525,2)</f>
        <v>0</v>
      </c>
      <c r="L525" s="157">
        <v>21</v>
      </c>
      <c r="M525" s="157">
        <f>G525*(1+L525/100)</f>
        <v>0</v>
      </c>
      <c r="N525" s="157">
        <v>0</v>
      </c>
      <c r="O525" s="157">
        <f>ROUND(E525*N525,2)</f>
        <v>0</v>
      </c>
      <c r="P525" s="157">
        <v>0</v>
      </c>
      <c r="Q525" s="157">
        <f>ROUND(E525*P525,2)</f>
        <v>0</v>
      </c>
      <c r="R525" s="157"/>
      <c r="S525" s="157" t="s">
        <v>370</v>
      </c>
      <c r="T525" s="157" t="s">
        <v>371</v>
      </c>
      <c r="U525" s="157">
        <v>0</v>
      </c>
      <c r="V525" s="157">
        <f>ROUND(E525*U525,2)</f>
        <v>0</v>
      </c>
      <c r="W525" s="157"/>
      <c r="X525" s="157" t="s">
        <v>196</v>
      </c>
      <c r="Y525" s="147"/>
      <c r="Z525" s="147"/>
      <c r="AA525" s="147"/>
      <c r="AB525" s="147"/>
      <c r="AC525" s="147"/>
      <c r="AD525" s="147"/>
      <c r="AE525" s="147"/>
      <c r="AF525" s="147"/>
      <c r="AG525" s="147" t="s">
        <v>394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5">
      <c r="A526" s="154"/>
      <c r="B526" s="155"/>
      <c r="C526" s="186" t="s">
        <v>694</v>
      </c>
      <c r="D526" s="159"/>
      <c r="E526" s="160">
        <v>21.09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199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5">
      <c r="A527" s="176">
        <v>156</v>
      </c>
      <c r="B527" s="177" t="s">
        <v>695</v>
      </c>
      <c r="C527" s="188" t="s">
        <v>696</v>
      </c>
      <c r="D527" s="178" t="s">
        <v>194</v>
      </c>
      <c r="E527" s="179">
        <v>21.09</v>
      </c>
      <c r="F527" s="180"/>
      <c r="G527" s="181">
        <f>ROUND(E527*F527,2)</f>
        <v>0</v>
      </c>
      <c r="H527" s="158"/>
      <c r="I527" s="157">
        <f>ROUND(E527*H527,2)</f>
        <v>0</v>
      </c>
      <c r="J527" s="158"/>
      <c r="K527" s="157">
        <f>ROUND(E527*J527,2)</f>
        <v>0</v>
      </c>
      <c r="L527" s="157">
        <v>21</v>
      </c>
      <c r="M527" s="157">
        <f>G527*(1+L527/100)</f>
        <v>0</v>
      </c>
      <c r="N527" s="157">
        <v>0</v>
      </c>
      <c r="O527" s="157">
        <f>ROUND(E527*N527,2)</f>
        <v>0</v>
      </c>
      <c r="P527" s="157">
        <v>0</v>
      </c>
      <c r="Q527" s="157">
        <f>ROUND(E527*P527,2)</f>
        <v>0</v>
      </c>
      <c r="R527" s="157"/>
      <c r="S527" s="157" t="s">
        <v>370</v>
      </c>
      <c r="T527" s="157" t="s">
        <v>371</v>
      </c>
      <c r="U527" s="157">
        <v>0</v>
      </c>
      <c r="V527" s="157">
        <f>ROUND(E527*U527,2)</f>
        <v>0</v>
      </c>
      <c r="W527" s="157"/>
      <c r="X527" s="157" t="s">
        <v>196</v>
      </c>
      <c r="Y527" s="147"/>
      <c r="Z527" s="147"/>
      <c r="AA527" s="147"/>
      <c r="AB527" s="147"/>
      <c r="AC527" s="147"/>
      <c r="AD527" s="147"/>
      <c r="AE527" s="147"/>
      <c r="AF527" s="147"/>
      <c r="AG527" s="147" t="s">
        <v>394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5">
      <c r="A528" s="170">
        <v>157</v>
      </c>
      <c r="B528" s="171" t="s">
        <v>697</v>
      </c>
      <c r="C528" s="185" t="s">
        <v>698</v>
      </c>
      <c r="D528" s="172" t="s">
        <v>194</v>
      </c>
      <c r="E528" s="173">
        <v>21.09</v>
      </c>
      <c r="F528" s="174"/>
      <c r="G528" s="175">
        <f>ROUND(E528*F528,2)</f>
        <v>0</v>
      </c>
      <c r="H528" s="158"/>
      <c r="I528" s="157">
        <f>ROUND(E528*H528,2)</f>
        <v>0</v>
      </c>
      <c r="J528" s="158"/>
      <c r="K528" s="157">
        <f>ROUND(E528*J528,2)</f>
        <v>0</v>
      </c>
      <c r="L528" s="157">
        <v>21</v>
      </c>
      <c r="M528" s="157">
        <f>G528*(1+L528/100)</f>
        <v>0</v>
      </c>
      <c r="N528" s="157">
        <v>0</v>
      </c>
      <c r="O528" s="157">
        <f>ROUND(E528*N528,2)</f>
        <v>0</v>
      </c>
      <c r="P528" s="157">
        <v>0</v>
      </c>
      <c r="Q528" s="157">
        <f>ROUND(E528*P528,2)</f>
        <v>0</v>
      </c>
      <c r="R528" s="157"/>
      <c r="S528" s="157" t="s">
        <v>370</v>
      </c>
      <c r="T528" s="157" t="s">
        <v>371</v>
      </c>
      <c r="U528" s="157">
        <v>0</v>
      </c>
      <c r="V528" s="157">
        <f>ROUND(E528*U528,2)</f>
        <v>0</v>
      </c>
      <c r="W528" s="157"/>
      <c r="X528" s="157" t="s">
        <v>196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394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5">
      <c r="A529" s="154"/>
      <c r="B529" s="155"/>
      <c r="C529" s="186" t="s">
        <v>694</v>
      </c>
      <c r="D529" s="159"/>
      <c r="E529" s="160">
        <v>21.09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199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5">
      <c r="A530" s="170">
        <v>158</v>
      </c>
      <c r="B530" s="171" t="s">
        <v>699</v>
      </c>
      <c r="C530" s="185" t="s">
        <v>700</v>
      </c>
      <c r="D530" s="172" t="s">
        <v>194</v>
      </c>
      <c r="E530" s="173">
        <v>21.09</v>
      </c>
      <c r="F530" s="174"/>
      <c r="G530" s="175">
        <f>ROUND(E530*F530,2)</f>
        <v>0</v>
      </c>
      <c r="H530" s="158"/>
      <c r="I530" s="157">
        <f>ROUND(E530*H530,2)</f>
        <v>0</v>
      </c>
      <c r="J530" s="158"/>
      <c r="K530" s="157">
        <f>ROUND(E530*J530,2)</f>
        <v>0</v>
      </c>
      <c r="L530" s="157">
        <v>21</v>
      </c>
      <c r="M530" s="157">
        <f>G530*(1+L530/100)</f>
        <v>0</v>
      </c>
      <c r="N530" s="157">
        <v>0</v>
      </c>
      <c r="O530" s="157">
        <f>ROUND(E530*N530,2)</f>
        <v>0</v>
      </c>
      <c r="P530" s="157">
        <v>0</v>
      </c>
      <c r="Q530" s="157">
        <f>ROUND(E530*P530,2)</f>
        <v>0</v>
      </c>
      <c r="R530" s="157"/>
      <c r="S530" s="157" t="s">
        <v>370</v>
      </c>
      <c r="T530" s="157" t="s">
        <v>371</v>
      </c>
      <c r="U530" s="157">
        <v>0</v>
      </c>
      <c r="V530" s="157">
        <f>ROUND(E530*U530,2)</f>
        <v>0</v>
      </c>
      <c r="W530" s="157"/>
      <c r="X530" s="157" t="s">
        <v>196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394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5">
      <c r="A531" s="154"/>
      <c r="B531" s="155"/>
      <c r="C531" s="186" t="s">
        <v>694</v>
      </c>
      <c r="D531" s="159"/>
      <c r="E531" s="160">
        <v>21.09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199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5">
      <c r="A532" s="170">
        <v>159</v>
      </c>
      <c r="B532" s="171" t="s">
        <v>701</v>
      </c>
      <c r="C532" s="185" t="s">
        <v>702</v>
      </c>
      <c r="D532" s="172" t="s">
        <v>194</v>
      </c>
      <c r="E532" s="173">
        <v>21.09</v>
      </c>
      <c r="F532" s="174"/>
      <c r="G532" s="175">
        <f>ROUND(E532*F532,2)</f>
        <v>0</v>
      </c>
      <c r="H532" s="158"/>
      <c r="I532" s="157">
        <f>ROUND(E532*H532,2)</f>
        <v>0</v>
      </c>
      <c r="J532" s="158"/>
      <c r="K532" s="157">
        <f>ROUND(E532*J532,2)</f>
        <v>0</v>
      </c>
      <c r="L532" s="157">
        <v>21</v>
      </c>
      <c r="M532" s="157">
        <f>G532*(1+L532/100)</f>
        <v>0</v>
      </c>
      <c r="N532" s="157">
        <v>0</v>
      </c>
      <c r="O532" s="157">
        <f>ROUND(E532*N532,2)</f>
        <v>0</v>
      </c>
      <c r="P532" s="157">
        <v>0</v>
      </c>
      <c r="Q532" s="157">
        <f>ROUND(E532*P532,2)</f>
        <v>0</v>
      </c>
      <c r="R532" s="157"/>
      <c r="S532" s="157" t="s">
        <v>370</v>
      </c>
      <c r="T532" s="157" t="s">
        <v>371</v>
      </c>
      <c r="U532" s="157">
        <v>0</v>
      </c>
      <c r="V532" s="157">
        <f>ROUND(E532*U532,2)</f>
        <v>0</v>
      </c>
      <c r="W532" s="157"/>
      <c r="X532" s="157" t="s">
        <v>196</v>
      </c>
      <c r="Y532" s="147"/>
      <c r="Z532" s="147"/>
      <c r="AA532" s="147"/>
      <c r="AB532" s="147"/>
      <c r="AC532" s="147"/>
      <c r="AD532" s="147"/>
      <c r="AE532" s="147"/>
      <c r="AF532" s="147"/>
      <c r="AG532" s="147" t="s">
        <v>394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5">
      <c r="A533" s="154"/>
      <c r="B533" s="155"/>
      <c r="C533" s="186" t="s">
        <v>694</v>
      </c>
      <c r="D533" s="159"/>
      <c r="E533" s="160">
        <v>21.09</v>
      </c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199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5">
      <c r="A534" s="170">
        <v>160</v>
      </c>
      <c r="B534" s="171" t="s">
        <v>703</v>
      </c>
      <c r="C534" s="185" t="s">
        <v>704</v>
      </c>
      <c r="D534" s="172" t="s">
        <v>194</v>
      </c>
      <c r="E534" s="173">
        <v>21.09</v>
      </c>
      <c r="F534" s="174"/>
      <c r="G534" s="175">
        <f>ROUND(E534*F534,2)</f>
        <v>0</v>
      </c>
      <c r="H534" s="158"/>
      <c r="I534" s="157">
        <f>ROUND(E534*H534,2)</f>
        <v>0</v>
      </c>
      <c r="J534" s="158"/>
      <c r="K534" s="157">
        <f>ROUND(E534*J534,2)</f>
        <v>0</v>
      </c>
      <c r="L534" s="157">
        <v>21</v>
      </c>
      <c r="M534" s="157">
        <f>G534*(1+L534/100)</f>
        <v>0</v>
      </c>
      <c r="N534" s="157">
        <v>0</v>
      </c>
      <c r="O534" s="157">
        <f>ROUND(E534*N534,2)</f>
        <v>0</v>
      </c>
      <c r="P534" s="157">
        <v>0</v>
      </c>
      <c r="Q534" s="157">
        <f>ROUND(E534*P534,2)</f>
        <v>0</v>
      </c>
      <c r="R534" s="157"/>
      <c r="S534" s="157" t="s">
        <v>370</v>
      </c>
      <c r="T534" s="157" t="s">
        <v>371</v>
      </c>
      <c r="U534" s="157">
        <v>0</v>
      </c>
      <c r="V534" s="157">
        <f>ROUND(E534*U534,2)</f>
        <v>0</v>
      </c>
      <c r="W534" s="157"/>
      <c r="X534" s="157" t="s">
        <v>196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394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5">
      <c r="A535" s="154"/>
      <c r="B535" s="155"/>
      <c r="C535" s="186" t="s">
        <v>694</v>
      </c>
      <c r="D535" s="159"/>
      <c r="E535" s="160">
        <v>21.09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199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5">
      <c r="A536" s="170">
        <v>161</v>
      </c>
      <c r="B536" s="171" t="s">
        <v>705</v>
      </c>
      <c r="C536" s="185" t="s">
        <v>706</v>
      </c>
      <c r="D536" s="172" t="s">
        <v>194</v>
      </c>
      <c r="E536" s="173">
        <v>42.18</v>
      </c>
      <c r="F536" s="174"/>
      <c r="G536" s="175">
        <f>ROUND(E536*F536,2)</f>
        <v>0</v>
      </c>
      <c r="H536" s="158"/>
      <c r="I536" s="157">
        <f>ROUND(E536*H536,2)</f>
        <v>0</v>
      </c>
      <c r="J536" s="158"/>
      <c r="K536" s="157">
        <f>ROUND(E536*J536,2)</f>
        <v>0</v>
      </c>
      <c r="L536" s="157">
        <v>21</v>
      </c>
      <c r="M536" s="157">
        <f>G536*(1+L536/100)</f>
        <v>0</v>
      </c>
      <c r="N536" s="157">
        <v>0</v>
      </c>
      <c r="O536" s="157">
        <f>ROUND(E536*N536,2)</f>
        <v>0</v>
      </c>
      <c r="P536" s="157">
        <v>0</v>
      </c>
      <c r="Q536" s="157">
        <f>ROUND(E536*P536,2)</f>
        <v>0</v>
      </c>
      <c r="R536" s="157"/>
      <c r="S536" s="157" t="s">
        <v>370</v>
      </c>
      <c r="T536" s="157" t="s">
        <v>371</v>
      </c>
      <c r="U536" s="157">
        <v>0</v>
      </c>
      <c r="V536" s="157">
        <f>ROUND(E536*U536,2)</f>
        <v>0</v>
      </c>
      <c r="W536" s="157"/>
      <c r="X536" s="157" t="s">
        <v>196</v>
      </c>
      <c r="Y536" s="147"/>
      <c r="Z536" s="147"/>
      <c r="AA536" s="147"/>
      <c r="AB536" s="147"/>
      <c r="AC536" s="147"/>
      <c r="AD536" s="147"/>
      <c r="AE536" s="147"/>
      <c r="AF536" s="147"/>
      <c r="AG536" s="147" t="s">
        <v>394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5">
      <c r="A537" s="154"/>
      <c r="B537" s="155"/>
      <c r="C537" s="186" t="s">
        <v>707</v>
      </c>
      <c r="D537" s="159"/>
      <c r="E537" s="160">
        <v>42.18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199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5">
      <c r="A538" s="170">
        <v>162</v>
      </c>
      <c r="B538" s="171" t="s">
        <v>708</v>
      </c>
      <c r="C538" s="185" t="s">
        <v>709</v>
      </c>
      <c r="D538" s="172" t="s">
        <v>194</v>
      </c>
      <c r="E538" s="173">
        <v>42.18</v>
      </c>
      <c r="F538" s="174"/>
      <c r="G538" s="175">
        <f>ROUND(E538*F538,2)</f>
        <v>0</v>
      </c>
      <c r="H538" s="158"/>
      <c r="I538" s="157">
        <f>ROUND(E538*H538,2)</f>
        <v>0</v>
      </c>
      <c r="J538" s="158"/>
      <c r="K538" s="157">
        <f>ROUND(E538*J538,2)</f>
        <v>0</v>
      </c>
      <c r="L538" s="157">
        <v>21</v>
      </c>
      <c r="M538" s="157">
        <f>G538*(1+L538/100)</f>
        <v>0</v>
      </c>
      <c r="N538" s="157">
        <v>0</v>
      </c>
      <c r="O538" s="157">
        <f>ROUND(E538*N538,2)</f>
        <v>0</v>
      </c>
      <c r="P538" s="157">
        <v>0</v>
      </c>
      <c r="Q538" s="157">
        <f>ROUND(E538*P538,2)</f>
        <v>0</v>
      </c>
      <c r="R538" s="157"/>
      <c r="S538" s="157" t="s">
        <v>370</v>
      </c>
      <c r="T538" s="157" t="s">
        <v>371</v>
      </c>
      <c r="U538" s="157">
        <v>0</v>
      </c>
      <c r="V538" s="157">
        <f>ROUND(E538*U538,2)</f>
        <v>0</v>
      </c>
      <c r="W538" s="157"/>
      <c r="X538" s="157" t="s">
        <v>196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394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5">
      <c r="A539" s="154"/>
      <c r="B539" s="155"/>
      <c r="C539" s="186" t="s">
        <v>707</v>
      </c>
      <c r="D539" s="159"/>
      <c r="E539" s="160">
        <v>42.18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199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5">
      <c r="A540" s="154">
        <v>163</v>
      </c>
      <c r="B540" s="155" t="s">
        <v>710</v>
      </c>
      <c r="C540" s="189" t="s">
        <v>711</v>
      </c>
      <c r="D540" s="156" t="s">
        <v>0</v>
      </c>
      <c r="E540" s="182"/>
      <c r="F540" s="158"/>
      <c r="G540" s="157">
        <f>ROUND(E540*F540,2)</f>
        <v>0</v>
      </c>
      <c r="H540" s="158"/>
      <c r="I540" s="157">
        <f>ROUND(E540*H540,2)</f>
        <v>0</v>
      </c>
      <c r="J540" s="158"/>
      <c r="K540" s="157">
        <f>ROUND(E540*J540,2)</f>
        <v>0</v>
      </c>
      <c r="L540" s="157">
        <v>21</v>
      </c>
      <c r="M540" s="157">
        <f>G540*(1+L540/100)</f>
        <v>0</v>
      </c>
      <c r="N540" s="157">
        <v>0</v>
      </c>
      <c r="O540" s="157">
        <f>ROUND(E540*N540,2)</f>
        <v>0</v>
      </c>
      <c r="P540" s="157">
        <v>0</v>
      </c>
      <c r="Q540" s="157">
        <f>ROUND(E540*P540,2)</f>
        <v>0</v>
      </c>
      <c r="R540" s="157"/>
      <c r="S540" s="157" t="s">
        <v>195</v>
      </c>
      <c r="T540" s="157" t="s">
        <v>195</v>
      </c>
      <c r="U540" s="157">
        <v>0</v>
      </c>
      <c r="V540" s="157">
        <f>ROUND(E540*U540,2)</f>
        <v>0</v>
      </c>
      <c r="W540" s="157"/>
      <c r="X540" s="157" t="s">
        <v>401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402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x14ac:dyDescent="0.25">
      <c r="A541" s="164" t="s">
        <v>190</v>
      </c>
      <c r="B541" s="165" t="s">
        <v>141</v>
      </c>
      <c r="C541" s="184" t="s">
        <v>142</v>
      </c>
      <c r="D541" s="166"/>
      <c r="E541" s="167"/>
      <c r="F541" s="168"/>
      <c r="G541" s="169">
        <f>SUMIF(AG542:AG601,"&lt;&gt;NOR",G542:G601)</f>
        <v>0</v>
      </c>
      <c r="H541" s="163"/>
      <c r="I541" s="163">
        <f>SUM(I542:I601)</f>
        <v>0</v>
      </c>
      <c r="J541" s="163"/>
      <c r="K541" s="163">
        <f>SUM(K542:K601)</f>
        <v>0</v>
      </c>
      <c r="L541" s="163"/>
      <c r="M541" s="163">
        <f>SUM(M542:M601)</f>
        <v>0</v>
      </c>
      <c r="N541" s="163"/>
      <c r="O541" s="163">
        <f>SUM(O542:O601)</f>
        <v>0</v>
      </c>
      <c r="P541" s="163"/>
      <c r="Q541" s="163">
        <f>SUM(Q542:Q601)</f>
        <v>0</v>
      </c>
      <c r="R541" s="163"/>
      <c r="S541" s="163"/>
      <c r="T541" s="163"/>
      <c r="U541" s="163"/>
      <c r="V541" s="163">
        <f>SUM(V542:V601)</f>
        <v>396.21999999999997</v>
      </c>
      <c r="W541" s="163"/>
      <c r="X541" s="163"/>
      <c r="AG541" t="s">
        <v>191</v>
      </c>
    </row>
    <row r="542" spans="1:60" outlineLevel="1" x14ac:dyDescent="0.25">
      <c r="A542" s="170">
        <v>164</v>
      </c>
      <c r="B542" s="171" t="s">
        <v>712</v>
      </c>
      <c r="C542" s="185" t="s">
        <v>713</v>
      </c>
      <c r="D542" s="172" t="s">
        <v>194</v>
      </c>
      <c r="E542" s="173">
        <v>642.41560000000004</v>
      </c>
      <c r="F542" s="174"/>
      <c r="G542" s="175">
        <f>ROUND(E542*F542,2)</f>
        <v>0</v>
      </c>
      <c r="H542" s="158"/>
      <c r="I542" s="157">
        <f>ROUND(E542*H542,2)</f>
        <v>0</v>
      </c>
      <c r="J542" s="158"/>
      <c r="K542" s="157">
        <f>ROUND(E542*J542,2)</f>
        <v>0</v>
      </c>
      <c r="L542" s="157">
        <v>21</v>
      </c>
      <c r="M542" s="157">
        <f>G542*(1+L542/100)</f>
        <v>0</v>
      </c>
      <c r="N542" s="157">
        <v>0</v>
      </c>
      <c r="O542" s="157">
        <f>ROUND(E542*N542,2)</f>
        <v>0</v>
      </c>
      <c r="P542" s="157">
        <v>0</v>
      </c>
      <c r="Q542" s="157">
        <f>ROUND(E542*P542,2)</f>
        <v>0</v>
      </c>
      <c r="R542" s="157" t="s">
        <v>209</v>
      </c>
      <c r="S542" s="157" t="s">
        <v>195</v>
      </c>
      <c r="T542" s="157" t="s">
        <v>195</v>
      </c>
      <c r="U542" s="157">
        <v>0</v>
      </c>
      <c r="V542" s="157">
        <f>ROUND(E542*U542,2)</f>
        <v>0</v>
      </c>
      <c r="W542" s="157"/>
      <c r="X542" s="157" t="s">
        <v>210</v>
      </c>
      <c r="Y542" s="147"/>
      <c r="Z542" s="147"/>
      <c r="AA542" s="147"/>
      <c r="AB542" s="147"/>
      <c r="AC542" s="147"/>
      <c r="AD542" s="147"/>
      <c r="AE542" s="147"/>
      <c r="AF542" s="147"/>
      <c r="AG542" s="147" t="s">
        <v>211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5">
      <c r="A543" s="154"/>
      <c r="B543" s="155"/>
      <c r="C543" s="186" t="s">
        <v>229</v>
      </c>
      <c r="D543" s="159"/>
      <c r="E543" s="160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7"/>
      <c r="Z543" s="147"/>
      <c r="AA543" s="147"/>
      <c r="AB543" s="147"/>
      <c r="AC543" s="147"/>
      <c r="AD543" s="147"/>
      <c r="AE543" s="147"/>
      <c r="AF543" s="147"/>
      <c r="AG543" s="147" t="s">
        <v>199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ht="20.399999999999999" outlineLevel="1" x14ac:dyDescent="0.25">
      <c r="A544" s="154"/>
      <c r="B544" s="155"/>
      <c r="C544" s="186" t="s">
        <v>714</v>
      </c>
      <c r="D544" s="159"/>
      <c r="E544" s="160">
        <v>452.08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199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5">
      <c r="A545" s="154"/>
      <c r="B545" s="155"/>
      <c r="C545" s="187" t="s">
        <v>201</v>
      </c>
      <c r="D545" s="161"/>
      <c r="E545" s="162">
        <v>452.08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199</v>
      </c>
      <c r="AH545" s="147">
        <v>1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5">
      <c r="A546" s="154"/>
      <c r="B546" s="155"/>
      <c r="C546" s="186" t="s">
        <v>265</v>
      </c>
      <c r="D546" s="159"/>
      <c r="E546" s="160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199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5">
      <c r="A547" s="154"/>
      <c r="B547" s="155"/>
      <c r="C547" s="186" t="s">
        <v>715</v>
      </c>
      <c r="D547" s="159"/>
      <c r="E547" s="160">
        <v>190.33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199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5">
      <c r="A548" s="154"/>
      <c r="B548" s="155"/>
      <c r="C548" s="187" t="s">
        <v>201</v>
      </c>
      <c r="D548" s="161"/>
      <c r="E548" s="162">
        <v>190.33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199</v>
      </c>
      <c r="AH548" s="147">
        <v>1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5">
      <c r="A549" s="170">
        <v>165</v>
      </c>
      <c r="B549" s="171" t="s">
        <v>716</v>
      </c>
      <c r="C549" s="185" t="s">
        <v>717</v>
      </c>
      <c r="D549" s="172" t="s">
        <v>285</v>
      </c>
      <c r="E549" s="173">
        <v>74.180000000000007</v>
      </c>
      <c r="F549" s="174"/>
      <c r="G549" s="175">
        <f>ROUND(E549*F549,2)</f>
        <v>0</v>
      </c>
      <c r="H549" s="158"/>
      <c r="I549" s="157">
        <f>ROUND(E549*H549,2)</f>
        <v>0</v>
      </c>
      <c r="J549" s="158"/>
      <c r="K549" s="157">
        <f>ROUND(E549*J549,2)</f>
        <v>0</v>
      </c>
      <c r="L549" s="157">
        <v>21</v>
      </c>
      <c r="M549" s="157">
        <f>G549*(1+L549/100)</f>
        <v>0</v>
      </c>
      <c r="N549" s="157">
        <v>0</v>
      </c>
      <c r="O549" s="157">
        <f>ROUND(E549*N549,2)</f>
        <v>0</v>
      </c>
      <c r="P549" s="157">
        <v>0</v>
      </c>
      <c r="Q549" s="157">
        <f>ROUND(E549*P549,2)</f>
        <v>0</v>
      </c>
      <c r="R549" s="157"/>
      <c r="S549" s="157" t="s">
        <v>195</v>
      </c>
      <c r="T549" s="157" t="s">
        <v>195</v>
      </c>
      <c r="U549" s="157">
        <v>0.48110000000000003</v>
      </c>
      <c r="V549" s="157">
        <f>ROUND(E549*U549,2)</f>
        <v>35.69</v>
      </c>
      <c r="W549" s="157"/>
      <c r="X549" s="157" t="s">
        <v>718</v>
      </c>
      <c r="Y549" s="147"/>
      <c r="Z549" s="147"/>
      <c r="AA549" s="147"/>
      <c r="AB549" s="147"/>
      <c r="AC549" s="147"/>
      <c r="AD549" s="147"/>
      <c r="AE549" s="147"/>
      <c r="AF549" s="147"/>
      <c r="AG549" s="147" t="s">
        <v>719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5">
      <c r="A550" s="154"/>
      <c r="B550" s="155"/>
      <c r="C550" s="186" t="s">
        <v>720</v>
      </c>
      <c r="D550" s="159"/>
      <c r="E550" s="160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199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5">
      <c r="A551" s="154"/>
      <c r="B551" s="155"/>
      <c r="C551" s="186" t="s">
        <v>721</v>
      </c>
      <c r="D551" s="159"/>
      <c r="E551" s="160">
        <v>53.09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199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5">
      <c r="A552" s="154"/>
      <c r="B552" s="155"/>
      <c r="C552" s="186" t="s">
        <v>722</v>
      </c>
      <c r="D552" s="159"/>
      <c r="E552" s="160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199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5">
      <c r="A553" s="154"/>
      <c r="B553" s="155"/>
      <c r="C553" s="186" t="s">
        <v>694</v>
      </c>
      <c r="D553" s="159"/>
      <c r="E553" s="160">
        <v>21.09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199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5">
      <c r="A554" s="170">
        <v>166</v>
      </c>
      <c r="B554" s="171" t="s">
        <v>723</v>
      </c>
      <c r="C554" s="185" t="s">
        <v>724</v>
      </c>
      <c r="D554" s="172" t="s">
        <v>285</v>
      </c>
      <c r="E554" s="173">
        <v>448.745</v>
      </c>
      <c r="F554" s="174"/>
      <c r="G554" s="175">
        <f>ROUND(E554*F554,2)</f>
        <v>0</v>
      </c>
      <c r="H554" s="158"/>
      <c r="I554" s="157">
        <f>ROUND(E554*H554,2)</f>
        <v>0</v>
      </c>
      <c r="J554" s="158"/>
      <c r="K554" s="157">
        <f>ROUND(E554*J554,2)</f>
        <v>0</v>
      </c>
      <c r="L554" s="157">
        <v>21</v>
      </c>
      <c r="M554" s="157">
        <f>G554*(1+L554/100)</f>
        <v>0</v>
      </c>
      <c r="N554" s="157">
        <v>0</v>
      </c>
      <c r="O554" s="157">
        <f>ROUND(E554*N554,2)</f>
        <v>0</v>
      </c>
      <c r="P554" s="157">
        <v>0</v>
      </c>
      <c r="Q554" s="157">
        <f>ROUND(E554*P554,2)</f>
        <v>0</v>
      </c>
      <c r="R554" s="157"/>
      <c r="S554" s="157" t="s">
        <v>195</v>
      </c>
      <c r="T554" s="157" t="s">
        <v>195</v>
      </c>
      <c r="U554" s="157">
        <v>3.5000000000000003E-2</v>
      </c>
      <c r="V554" s="157">
        <f>ROUND(E554*U554,2)</f>
        <v>15.71</v>
      </c>
      <c r="W554" s="157"/>
      <c r="X554" s="157" t="s">
        <v>196</v>
      </c>
      <c r="Y554" s="147"/>
      <c r="Z554" s="147"/>
      <c r="AA554" s="147"/>
      <c r="AB554" s="147"/>
      <c r="AC554" s="147"/>
      <c r="AD554" s="147"/>
      <c r="AE554" s="147"/>
      <c r="AF554" s="147"/>
      <c r="AG554" s="147" t="s">
        <v>394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5">
      <c r="A555" s="154"/>
      <c r="B555" s="155"/>
      <c r="C555" s="186" t="s">
        <v>725</v>
      </c>
      <c r="D555" s="159"/>
      <c r="E555" s="160">
        <v>448.75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199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5">
      <c r="A556" s="170">
        <v>167</v>
      </c>
      <c r="B556" s="171" t="s">
        <v>726</v>
      </c>
      <c r="C556" s="185" t="s">
        <v>727</v>
      </c>
      <c r="D556" s="172" t="s">
        <v>285</v>
      </c>
      <c r="E556" s="173">
        <v>653.30399999999997</v>
      </c>
      <c r="F556" s="174"/>
      <c r="G556" s="175">
        <f>ROUND(E556*F556,2)</f>
        <v>0</v>
      </c>
      <c r="H556" s="158"/>
      <c r="I556" s="157">
        <f>ROUND(E556*H556,2)</f>
        <v>0</v>
      </c>
      <c r="J556" s="158"/>
      <c r="K556" s="157">
        <f>ROUND(E556*J556,2)</f>
        <v>0</v>
      </c>
      <c r="L556" s="157">
        <v>21</v>
      </c>
      <c r="M556" s="157">
        <f>G556*(1+L556/100)</f>
        <v>0</v>
      </c>
      <c r="N556" s="157">
        <v>0</v>
      </c>
      <c r="O556" s="157">
        <f>ROUND(E556*N556,2)</f>
        <v>0</v>
      </c>
      <c r="P556" s="157">
        <v>0</v>
      </c>
      <c r="Q556" s="157">
        <f>ROUND(E556*P556,2)</f>
        <v>0</v>
      </c>
      <c r="R556" s="157"/>
      <c r="S556" s="157" t="s">
        <v>195</v>
      </c>
      <c r="T556" s="157" t="s">
        <v>195</v>
      </c>
      <c r="U556" s="157">
        <v>8.7999999999999995E-2</v>
      </c>
      <c r="V556" s="157">
        <f>ROUND(E556*U556,2)</f>
        <v>57.49</v>
      </c>
      <c r="W556" s="157"/>
      <c r="X556" s="157" t="s">
        <v>196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394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5">
      <c r="A557" s="154"/>
      <c r="B557" s="155"/>
      <c r="C557" s="186" t="s">
        <v>229</v>
      </c>
      <c r="D557" s="159"/>
      <c r="E557" s="160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199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ht="20.399999999999999" outlineLevel="1" x14ac:dyDescent="0.25">
      <c r="A558" s="154"/>
      <c r="B558" s="155"/>
      <c r="C558" s="186" t="s">
        <v>728</v>
      </c>
      <c r="D558" s="159"/>
      <c r="E558" s="160">
        <v>459.74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199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5">
      <c r="A559" s="154"/>
      <c r="B559" s="155"/>
      <c r="C559" s="187" t="s">
        <v>201</v>
      </c>
      <c r="D559" s="161"/>
      <c r="E559" s="162">
        <v>459.74</v>
      </c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199</v>
      </c>
      <c r="AH559" s="147">
        <v>1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5">
      <c r="A560" s="154"/>
      <c r="B560" s="155"/>
      <c r="C560" s="186" t="s">
        <v>265</v>
      </c>
      <c r="D560" s="159"/>
      <c r="E560" s="160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199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5">
      <c r="A561" s="154"/>
      <c r="B561" s="155"/>
      <c r="C561" s="186" t="s">
        <v>729</v>
      </c>
      <c r="D561" s="159"/>
      <c r="E561" s="160">
        <v>193.56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7"/>
      <c r="Z561" s="147"/>
      <c r="AA561" s="147"/>
      <c r="AB561" s="147"/>
      <c r="AC561" s="147"/>
      <c r="AD561" s="147"/>
      <c r="AE561" s="147"/>
      <c r="AF561" s="147"/>
      <c r="AG561" s="147" t="s">
        <v>199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5">
      <c r="A562" s="154"/>
      <c r="B562" s="155"/>
      <c r="C562" s="187" t="s">
        <v>201</v>
      </c>
      <c r="D562" s="161"/>
      <c r="E562" s="162">
        <v>193.56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7"/>
      <c r="Z562" s="147"/>
      <c r="AA562" s="147"/>
      <c r="AB562" s="147"/>
      <c r="AC562" s="147"/>
      <c r="AD562" s="147"/>
      <c r="AE562" s="147"/>
      <c r="AF562" s="147"/>
      <c r="AG562" s="147" t="s">
        <v>199</v>
      </c>
      <c r="AH562" s="147">
        <v>1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5">
      <c r="A563" s="170">
        <v>168</v>
      </c>
      <c r="B563" s="171" t="s">
        <v>730</v>
      </c>
      <c r="C563" s="185" t="s">
        <v>731</v>
      </c>
      <c r="D563" s="172" t="s">
        <v>194</v>
      </c>
      <c r="E563" s="173">
        <v>407.95</v>
      </c>
      <c r="F563" s="174"/>
      <c r="G563" s="175">
        <f>ROUND(E563*F563,2)</f>
        <v>0</v>
      </c>
      <c r="H563" s="158"/>
      <c r="I563" s="157">
        <f>ROUND(E563*H563,2)</f>
        <v>0</v>
      </c>
      <c r="J563" s="158"/>
      <c r="K563" s="157">
        <f>ROUND(E563*J563,2)</f>
        <v>0</v>
      </c>
      <c r="L563" s="157">
        <v>21</v>
      </c>
      <c r="M563" s="157">
        <f>G563*(1+L563/100)</f>
        <v>0</v>
      </c>
      <c r="N563" s="157">
        <v>0</v>
      </c>
      <c r="O563" s="157">
        <f>ROUND(E563*N563,2)</f>
        <v>0</v>
      </c>
      <c r="P563" s="157">
        <v>0</v>
      </c>
      <c r="Q563" s="157">
        <f>ROUND(E563*P563,2)</f>
        <v>0</v>
      </c>
      <c r="R563" s="157"/>
      <c r="S563" s="157" t="s">
        <v>195</v>
      </c>
      <c r="T563" s="157" t="s">
        <v>195</v>
      </c>
      <c r="U563" s="157">
        <v>0.105</v>
      </c>
      <c r="V563" s="157">
        <f>ROUND(E563*U563,2)</f>
        <v>42.83</v>
      </c>
      <c r="W563" s="157"/>
      <c r="X563" s="157" t="s">
        <v>196</v>
      </c>
      <c r="Y563" s="147"/>
      <c r="Z563" s="147"/>
      <c r="AA563" s="147"/>
      <c r="AB563" s="147"/>
      <c r="AC563" s="147"/>
      <c r="AD563" s="147"/>
      <c r="AE563" s="147"/>
      <c r="AF563" s="147"/>
      <c r="AG563" s="147" t="s">
        <v>394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5">
      <c r="A564" s="154"/>
      <c r="B564" s="155"/>
      <c r="C564" s="186" t="s">
        <v>224</v>
      </c>
      <c r="D564" s="159"/>
      <c r="E564" s="160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199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5">
      <c r="A565" s="154"/>
      <c r="B565" s="155"/>
      <c r="C565" s="186" t="s">
        <v>732</v>
      </c>
      <c r="D565" s="159"/>
      <c r="E565" s="160">
        <v>22.34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199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5">
      <c r="A566" s="154"/>
      <c r="B566" s="155"/>
      <c r="C566" s="187" t="s">
        <v>201</v>
      </c>
      <c r="D566" s="161"/>
      <c r="E566" s="162">
        <v>22.34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199</v>
      </c>
      <c r="AH566" s="147">
        <v>1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5">
      <c r="A567" s="154"/>
      <c r="B567" s="155"/>
      <c r="C567" s="186" t="s">
        <v>229</v>
      </c>
      <c r="D567" s="159"/>
      <c r="E567" s="160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199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5">
      <c r="A568" s="154"/>
      <c r="B568" s="155"/>
      <c r="C568" s="186" t="s">
        <v>733</v>
      </c>
      <c r="D568" s="159"/>
      <c r="E568" s="160">
        <v>385.61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199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5">
      <c r="A569" s="154"/>
      <c r="B569" s="155"/>
      <c r="C569" s="187" t="s">
        <v>201</v>
      </c>
      <c r="D569" s="161"/>
      <c r="E569" s="162">
        <v>385.61</v>
      </c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199</v>
      </c>
      <c r="AH569" s="147">
        <v>1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5">
      <c r="A570" s="170">
        <v>169</v>
      </c>
      <c r="B570" s="171" t="s">
        <v>734</v>
      </c>
      <c r="C570" s="185" t="s">
        <v>735</v>
      </c>
      <c r="D570" s="172" t="s">
        <v>194</v>
      </c>
      <c r="E570" s="173">
        <v>53.69</v>
      </c>
      <c r="F570" s="174"/>
      <c r="G570" s="175">
        <f>ROUND(E570*F570,2)</f>
        <v>0</v>
      </c>
      <c r="H570" s="158"/>
      <c r="I570" s="157">
        <f>ROUND(E570*H570,2)</f>
        <v>0</v>
      </c>
      <c r="J570" s="158"/>
      <c r="K570" s="157">
        <f>ROUND(E570*J570,2)</f>
        <v>0</v>
      </c>
      <c r="L570" s="157">
        <v>21</v>
      </c>
      <c r="M570" s="157">
        <f>G570*(1+L570/100)</f>
        <v>0</v>
      </c>
      <c r="N570" s="157">
        <v>0</v>
      </c>
      <c r="O570" s="157">
        <f>ROUND(E570*N570,2)</f>
        <v>0</v>
      </c>
      <c r="P570" s="157">
        <v>0</v>
      </c>
      <c r="Q570" s="157">
        <f>ROUND(E570*P570,2)</f>
        <v>0</v>
      </c>
      <c r="R570" s="157"/>
      <c r="S570" s="157" t="s">
        <v>195</v>
      </c>
      <c r="T570" s="157" t="s">
        <v>195</v>
      </c>
      <c r="U570" s="157">
        <v>0.255</v>
      </c>
      <c r="V570" s="157">
        <f>ROUND(E570*U570,2)</f>
        <v>13.69</v>
      </c>
      <c r="W570" s="157"/>
      <c r="X570" s="157" t="s">
        <v>196</v>
      </c>
      <c r="Y570" s="147"/>
      <c r="Z570" s="147"/>
      <c r="AA570" s="147"/>
      <c r="AB570" s="147"/>
      <c r="AC570" s="147"/>
      <c r="AD570" s="147"/>
      <c r="AE570" s="147"/>
      <c r="AF570" s="147"/>
      <c r="AG570" s="147" t="s">
        <v>394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5">
      <c r="A571" s="154"/>
      <c r="B571" s="155"/>
      <c r="C571" s="186" t="s">
        <v>679</v>
      </c>
      <c r="D571" s="159"/>
      <c r="E571" s="160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199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5">
      <c r="A572" s="154"/>
      <c r="B572" s="155"/>
      <c r="C572" s="186" t="s">
        <v>587</v>
      </c>
      <c r="D572" s="159"/>
      <c r="E572" s="160">
        <v>53.69</v>
      </c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47"/>
      <c r="Z572" s="147"/>
      <c r="AA572" s="147"/>
      <c r="AB572" s="147"/>
      <c r="AC572" s="147"/>
      <c r="AD572" s="147"/>
      <c r="AE572" s="147"/>
      <c r="AF572" s="147"/>
      <c r="AG572" s="147" t="s">
        <v>199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5">
      <c r="A573" s="170">
        <v>170</v>
      </c>
      <c r="B573" s="171" t="s">
        <v>736</v>
      </c>
      <c r="C573" s="185" t="s">
        <v>737</v>
      </c>
      <c r="D573" s="172" t="s">
        <v>194</v>
      </c>
      <c r="E573" s="173">
        <v>544.41999999999996</v>
      </c>
      <c r="F573" s="174"/>
      <c r="G573" s="175">
        <f>ROUND(E573*F573,2)</f>
        <v>0</v>
      </c>
      <c r="H573" s="158"/>
      <c r="I573" s="157">
        <f>ROUND(E573*H573,2)</f>
        <v>0</v>
      </c>
      <c r="J573" s="158"/>
      <c r="K573" s="157">
        <f>ROUND(E573*J573,2)</f>
        <v>0</v>
      </c>
      <c r="L573" s="157">
        <v>21</v>
      </c>
      <c r="M573" s="157">
        <f>G573*(1+L573/100)</f>
        <v>0</v>
      </c>
      <c r="N573" s="157">
        <v>0</v>
      </c>
      <c r="O573" s="157">
        <f>ROUND(E573*N573,2)</f>
        <v>0</v>
      </c>
      <c r="P573" s="157">
        <v>0</v>
      </c>
      <c r="Q573" s="157">
        <f>ROUND(E573*P573,2)</f>
        <v>0</v>
      </c>
      <c r="R573" s="157"/>
      <c r="S573" s="157" t="s">
        <v>195</v>
      </c>
      <c r="T573" s="157" t="s">
        <v>195</v>
      </c>
      <c r="U573" s="157">
        <v>0.34849999999999998</v>
      </c>
      <c r="V573" s="157">
        <f>ROUND(E573*U573,2)</f>
        <v>189.73</v>
      </c>
      <c r="W573" s="157"/>
      <c r="X573" s="157" t="s">
        <v>196</v>
      </c>
      <c r="Y573" s="147"/>
      <c r="Z573" s="147"/>
      <c r="AA573" s="147"/>
      <c r="AB573" s="147"/>
      <c r="AC573" s="147"/>
      <c r="AD573" s="147"/>
      <c r="AE573" s="147"/>
      <c r="AF573" s="147"/>
      <c r="AG573" s="147" t="s">
        <v>394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5">
      <c r="A574" s="154"/>
      <c r="B574" s="155"/>
      <c r="C574" s="186" t="s">
        <v>229</v>
      </c>
      <c r="D574" s="159"/>
      <c r="E574" s="160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199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ht="20.399999999999999" outlineLevel="1" x14ac:dyDescent="0.25">
      <c r="A575" s="154"/>
      <c r="B575" s="155"/>
      <c r="C575" s="186" t="s">
        <v>738</v>
      </c>
      <c r="D575" s="159"/>
      <c r="E575" s="160">
        <v>383.12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199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5">
      <c r="A576" s="154"/>
      <c r="B576" s="155"/>
      <c r="C576" s="187" t="s">
        <v>201</v>
      </c>
      <c r="D576" s="161"/>
      <c r="E576" s="162">
        <v>383.12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199</v>
      </c>
      <c r="AH576" s="147">
        <v>1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5">
      <c r="A577" s="154"/>
      <c r="B577" s="155"/>
      <c r="C577" s="186" t="s">
        <v>265</v>
      </c>
      <c r="D577" s="159"/>
      <c r="E577" s="160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7"/>
      <c r="Z577" s="147"/>
      <c r="AA577" s="147"/>
      <c r="AB577" s="147"/>
      <c r="AC577" s="147"/>
      <c r="AD577" s="147"/>
      <c r="AE577" s="147"/>
      <c r="AF577" s="147"/>
      <c r="AG577" s="147" t="s">
        <v>199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5">
      <c r="A578" s="154"/>
      <c r="B578" s="155"/>
      <c r="C578" s="186" t="s">
        <v>739</v>
      </c>
      <c r="D578" s="159"/>
      <c r="E578" s="160">
        <v>161.30000000000001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199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5">
      <c r="A579" s="154"/>
      <c r="B579" s="155"/>
      <c r="C579" s="187" t="s">
        <v>201</v>
      </c>
      <c r="D579" s="161"/>
      <c r="E579" s="162">
        <v>161.30000000000001</v>
      </c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199</v>
      </c>
      <c r="AH579" s="147">
        <v>1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5">
      <c r="A580" s="170">
        <v>171</v>
      </c>
      <c r="B580" s="171" t="s">
        <v>740</v>
      </c>
      <c r="C580" s="185" t="s">
        <v>741</v>
      </c>
      <c r="D580" s="172" t="s">
        <v>194</v>
      </c>
      <c r="E580" s="173">
        <v>21.09</v>
      </c>
      <c r="F580" s="174"/>
      <c r="G580" s="175">
        <f>ROUND(E580*F580,2)</f>
        <v>0</v>
      </c>
      <c r="H580" s="158"/>
      <c r="I580" s="157">
        <f>ROUND(E580*H580,2)</f>
        <v>0</v>
      </c>
      <c r="J580" s="158"/>
      <c r="K580" s="157">
        <f>ROUND(E580*J580,2)</f>
        <v>0</v>
      </c>
      <c r="L580" s="157">
        <v>21</v>
      </c>
      <c r="M580" s="157">
        <f>G580*(1+L580/100)</f>
        <v>0</v>
      </c>
      <c r="N580" s="157">
        <v>0</v>
      </c>
      <c r="O580" s="157">
        <f>ROUND(E580*N580,2)</f>
        <v>0</v>
      </c>
      <c r="P580" s="157">
        <v>0</v>
      </c>
      <c r="Q580" s="157">
        <f>ROUND(E580*P580,2)</f>
        <v>0</v>
      </c>
      <c r="R580" s="157"/>
      <c r="S580" s="157" t="s">
        <v>195</v>
      </c>
      <c r="T580" s="157" t="s">
        <v>195</v>
      </c>
      <c r="U580" s="157">
        <v>0.01</v>
      </c>
      <c r="V580" s="157">
        <f>ROUND(E580*U580,2)</f>
        <v>0.21</v>
      </c>
      <c r="W580" s="157"/>
      <c r="X580" s="157" t="s">
        <v>196</v>
      </c>
      <c r="Y580" s="147"/>
      <c r="Z580" s="147"/>
      <c r="AA580" s="147"/>
      <c r="AB580" s="147"/>
      <c r="AC580" s="147"/>
      <c r="AD580" s="147"/>
      <c r="AE580" s="147"/>
      <c r="AF580" s="147"/>
      <c r="AG580" s="147" t="s">
        <v>394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5">
      <c r="A581" s="154"/>
      <c r="B581" s="155"/>
      <c r="C581" s="186" t="s">
        <v>722</v>
      </c>
      <c r="D581" s="159"/>
      <c r="E581" s="160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7"/>
      <c r="Z581" s="147"/>
      <c r="AA581" s="147"/>
      <c r="AB581" s="147"/>
      <c r="AC581" s="147"/>
      <c r="AD581" s="147"/>
      <c r="AE581" s="147"/>
      <c r="AF581" s="147"/>
      <c r="AG581" s="147" t="s">
        <v>199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5">
      <c r="A582" s="154"/>
      <c r="B582" s="155"/>
      <c r="C582" s="186" t="s">
        <v>694</v>
      </c>
      <c r="D582" s="159"/>
      <c r="E582" s="160">
        <v>21.09</v>
      </c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199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5">
      <c r="A583" s="170">
        <v>172</v>
      </c>
      <c r="B583" s="171" t="s">
        <v>742</v>
      </c>
      <c r="C583" s="185" t="s">
        <v>743</v>
      </c>
      <c r="D583" s="172" t="s">
        <v>194</v>
      </c>
      <c r="E583" s="173">
        <v>676.36500000000001</v>
      </c>
      <c r="F583" s="174"/>
      <c r="G583" s="175">
        <f>ROUND(E583*F583,2)</f>
        <v>0</v>
      </c>
      <c r="H583" s="158"/>
      <c r="I583" s="157">
        <f>ROUND(E583*H583,2)</f>
        <v>0</v>
      </c>
      <c r="J583" s="158"/>
      <c r="K583" s="157">
        <f>ROUND(E583*J583,2)</f>
        <v>0</v>
      </c>
      <c r="L583" s="157">
        <v>21</v>
      </c>
      <c r="M583" s="157">
        <f>G583*(1+L583/100)</f>
        <v>0</v>
      </c>
      <c r="N583" s="157">
        <v>0</v>
      </c>
      <c r="O583" s="157">
        <f>ROUND(E583*N583,2)</f>
        <v>0</v>
      </c>
      <c r="P583" s="157">
        <v>0</v>
      </c>
      <c r="Q583" s="157">
        <f>ROUND(E583*P583,2)</f>
        <v>0</v>
      </c>
      <c r="R583" s="157"/>
      <c r="S583" s="157" t="s">
        <v>195</v>
      </c>
      <c r="T583" s="157" t="s">
        <v>195</v>
      </c>
      <c r="U583" s="157">
        <v>1.6E-2</v>
      </c>
      <c r="V583" s="157">
        <f>ROUND(E583*U583,2)</f>
        <v>10.82</v>
      </c>
      <c r="W583" s="157"/>
      <c r="X583" s="157" t="s">
        <v>196</v>
      </c>
      <c r="Y583" s="147"/>
      <c r="Z583" s="147"/>
      <c r="AA583" s="147"/>
      <c r="AB583" s="147"/>
      <c r="AC583" s="147"/>
      <c r="AD583" s="147"/>
      <c r="AE583" s="147"/>
      <c r="AF583" s="147"/>
      <c r="AG583" s="147" t="s">
        <v>394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5">
      <c r="A584" s="154"/>
      <c r="B584" s="155"/>
      <c r="C584" s="186" t="s">
        <v>229</v>
      </c>
      <c r="D584" s="159"/>
      <c r="E584" s="160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7"/>
      <c r="Z584" s="147"/>
      <c r="AA584" s="147"/>
      <c r="AB584" s="147"/>
      <c r="AC584" s="147"/>
      <c r="AD584" s="147"/>
      <c r="AE584" s="147"/>
      <c r="AF584" s="147"/>
      <c r="AG584" s="147" t="s">
        <v>199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0.399999999999999" outlineLevel="1" x14ac:dyDescent="0.25">
      <c r="A585" s="154"/>
      <c r="B585" s="155"/>
      <c r="C585" s="186" t="s">
        <v>738</v>
      </c>
      <c r="D585" s="159"/>
      <c r="E585" s="160">
        <v>383.12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199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5">
      <c r="A586" s="154"/>
      <c r="B586" s="155"/>
      <c r="C586" s="187" t="s">
        <v>201</v>
      </c>
      <c r="D586" s="161"/>
      <c r="E586" s="162">
        <v>383.12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199</v>
      </c>
      <c r="AH586" s="147">
        <v>1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5">
      <c r="A587" s="154"/>
      <c r="B587" s="155"/>
      <c r="C587" s="186" t="s">
        <v>265</v>
      </c>
      <c r="D587" s="159"/>
      <c r="E587" s="160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199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5">
      <c r="A588" s="154"/>
      <c r="B588" s="155"/>
      <c r="C588" s="186" t="s">
        <v>739</v>
      </c>
      <c r="D588" s="159"/>
      <c r="E588" s="160">
        <v>161.30000000000001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199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5">
      <c r="A589" s="154"/>
      <c r="B589" s="155"/>
      <c r="C589" s="187" t="s">
        <v>201</v>
      </c>
      <c r="D589" s="161"/>
      <c r="E589" s="162">
        <v>161.30000000000001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199</v>
      </c>
      <c r="AH589" s="147">
        <v>1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5">
      <c r="A590" s="154"/>
      <c r="B590" s="155"/>
      <c r="C590" s="186" t="s">
        <v>224</v>
      </c>
      <c r="D590" s="159"/>
      <c r="E590" s="160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199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5">
      <c r="A591" s="154"/>
      <c r="B591" s="155"/>
      <c r="C591" s="186" t="s">
        <v>645</v>
      </c>
      <c r="D591" s="159"/>
      <c r="E591" s="160">
        <v>116.56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7"/>
      <c r="Z591" s="147"/>
      <c r="AA591" s="147"/>
      <c r="AB591" s="147"/>
      <c r="AC591" s="147"/>
      <c r="AD591" s="147"/>
      <c r="AE591" s="147"/>
      <c r="AF591" s="147"/>
      <c r="AG591" s="147" t="s">
        <v>199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5">
      <c r="A592" s="154"/>
      <c r="B592" s="155"/>
      <c r="C592" s="186" t="s">
        <v>646</v>
      </c>
      <c r="D592" s="159"/>
      <c r="E592" s="160">
        <v>5.13</v>
      </c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199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5">
      <c r="A593" s="154"/>
      <c r="B593" s="155"/>
      <c r="C593" s="186" t="s">
        <v>647</v>
      </c>
      <c r="D593" s="159"/>
      <c r="E593" s="160">
        <v>10.255000000000001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199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5">
      <c r="A594" s="170">
        <v>173</v>
      </c>
      <c r="B594" s="171" t="s">
        <v>744</v>
      </c>
      <c r="C594" s="185" t="s">
        <v>745</v>
      </c>
      <c r="D594" s="172" t="s">
        <v>285</v>
      </c>
      <c r="E594" s="173">
        <v>653.30399999999997</v>
      </c>
      <c r="F594" s="174"/>
      <c r="G594" s="175">
        <f>ROUND(E594*F594,2)</f>
        <v>0</v>
      </c>
      <c r="H594" s="158"/>
      <c r="I594" s="157">
        <f>ROUND(E594*H594,2)</f>
        <v>0</v>
      </c>
      <c r="J594" s="158"/>
      <c r="K594" s="157">
        <f>ROUND(E594*J594,2)</f>
        <v>0</v>
      </c>
      <c r="L594" s="157">
        <v>21</v>
      </c>
      <c r="M594" s="157">
        <f>G594*(1+L594/100)</f>
        <v>0</v>
      </c>
      <c r="N594" s="157">
        <v>0</v>
      </c>
      <c r="O594" s="157">
        <f>ROUND(E594*N594,2)</f>
        <v>0</v>
      </c>
      <c r="P594" s="157">
        <v>0</v>
      </c>
      <c r="Q594" s="157">
        <f>ROUND(E594*P594,2)</f>
        <v>0</v>
      </c>
      <c r="R594" s="157"/>
      <c r="S594" s="157" t="s">
        <v>195</v>
      </c>
      <c r="T594" s="157" t="s">
        <v>195</v>
      </c>
      <c r="U594" s="157">
        <v>4.5999999999999999E-2</v>
      </c>
      <c r="V594" s="157">
        <f>ROUND(E594*U594,2)</f>
        <v>30.05</v>
      </c>
      <c r="W594" s="157"/>
      <c r="X594" s="157" t="s">
        <v>196</v>
      </c>
      <c r="Y594" s="147"/>
      <c r="Z594" s="147"/>
      <c r="AA594" s="147"/>
      <c r="AB594" s="147"/>
      <c r="AC594" s="147"/>
      <c r="AD594" s="147"/>
      <c r="AE594" s="147"/>
      <c r="AF594" s="147"/>
      <c r="AG594" s="147" t="s">
        <v>394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5">
      <c r="A595" s="154"/>
      <c r="B595" s="155"/>
      <c r="C595" s="186" t="s">
        <v>229</v>
      </c>
      <c r="D595" s="159"/>
      <c r="E595" s="160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7"/>
      <c r="Z595" s="147"/>
      <c r="AA595" s="147"/>
      <c r="AB595" s="147"/>
      <c r="AC595" s="147"/>
      <c r="AD595" s="147"/>
      <c r="AE595" s="147"/>
      <c r="AF595" s="147"/>
      <c r="AG595" s="147" t="s">
        <v>199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ht="20.399999999999999" outlineLevel="1" x14ac:dyDescent="0.25">
      <c r="A596" s="154"/>
      <c r="B596" s="155"/>
      <c r="C596" s="186" t="s">
        <v>728</v>
      </c>
      <c r="D596" s="159"/>
      <c r="E596" s="160">
        <v>459.74</v>
      </c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7"/>
      <c r="Z596" s="147"/>
      <c r="AA596" s="147"/>
      <c r="AB596" s="147"/>
      <c r="AC596" s="147"/>
      <c r="AD596" s="147"/>
      <c r="AE596" s="147"/>
      <c r="AF596" s="147"/>
      <c r="AG596" s="147" t="s">
        <v>199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5">
      <c r="A597" s="154"/>
      <c r="B597" s="155"/>
      <c r="C597" s="187" t="s">
        <v>201</v>
      </c>
      <c r="D597" s="161"/>
      <c r="E597" s="162">
        <v>459.74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199</v>
      </c>
      <c r="AH597" s="147">
        <v>1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5">
      <c r="A598" s="154"/>
      <c r="B598" s="155"/>
      <c r="C598" s="186" t="s">
        <v>265</v>
      </c>
      <c r="D598" s="159"/>
      <c r="E598" s="160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199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5">
      <c r="A599" s="154"/>
      <c r="B599" s="155"/>
      <c r="C599" s="186" t="s">
        <v>729</v>
      </c>
      <c r="D599" s="159"/>
      <c r="E599" s="160">
        <v>193.56</v>
      </c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7"/>
      <c r="Z599" s="147"/>
      <c r="AA599" s="147"/>
      <c r="AB599" s="147"/>
      <c r="AC599" s="147"/>
      <c r="AD599" s="147"/>
      <c r="AE599" s="147"/>
      <c r="AF599" s="147"/>
      <c r="AG599" s="147" t="s">
        <v>199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5">
      <c r="A600" s="154"/>
      <c r="B600" s="155"/>
      <c r="C600" s="187" t="s">
        <v>201</v>
      </c>
      <c r="D600" s="161"/>
      <c r="E600" s="162">
        <v>193.56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199</v>
      </c>
      <c r="AH600" s="147">
        <v>1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5">
      <c r="A601" s="154">
        <v>174</v>
      </c>
      <c r="B601" s="155" t="s">
        <v>746</v>
      </c>
      <c r="C601" s="189" t="s">
        <v>747</v>
      </c>
      <c r="D601" s="156" t="s">
        <v>0</v>
      </c>
      <c r="E601" s="182"/>
      <c r="F601" s="158"/>
      <c r="G601" s="157">
        <f>ROUND(E601*F601,2)</f>
        <v>0</v>
      </c>
      <c r="H601" s="158"/>
      <c r="I601" s="157">
        <f>ROUND(E601*H601,2)</f>
        <v>0</v>
      </c>
      <c r="J601" s="158"/>
      <c r="K601" s="157">
        <f>ROUND(E601*J601,2)</f>
        <v>0</v>
      </c>
      <c r="L601" s="157">
        <v>21</v>
      </c>
      <c r="M601" s="157">
        <f>G601*(1+L601/100)</f>
        <v>0</v>
      </c>
      <c r="N601" s="157">
        <v>0</v>
      </c>
      <c r="O601" s="157">
        <f>ROUND(E601*N601,2)</f>
        <v>0</v>
      </c>
      <c r="P601" s="157">
        <v>0</v>
      </c>
      <c r="Q601" s="157">
        <f>ROUND(E601*P601,2)</f>
        <v>0</v>
      </c>
      <c r="R601" s="157"/>
      <c r="S601" s="157" t="s">
        <v>195</v>
      </c>
      <c r="T601" s="157" t="s">
        <v>195</v>
      </c>
      <c r="U601" s="157">
        <v>0</v>
      </c>
      <c r="V601" s="157">
        <f>ROUND(E601*U601,2)</f>
        <v>0</v>
      </c>
      <c r="W601" s="157"/>
      <c r="X601" s="157" t="s">
        <v>401</v>
      </c>
      <c r="Y601" s="147"/>
      <c r="Z601" s="147"/>
      <c r="AA601" s="147"/>
      <c r="AB601" s="147"/>
      <c r="AC601" s="147"/>
      <c r="AD601" s="147"/>
      <c r="AE601" s="147"/>
      <c r="AF601" s="147"/>
      <c r="AG601" s="147" t="s">
        <v>402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x14ac:dyDescent="0.25">
      <c r="A602" s="164" t="s">
        <v>190</v>
      </c>
      <c r="B602" s="165" t="s">
        <v>143</v>
      </c>
      <c r="C602" s="184" t="s">
        <v>144</v>
      </c>
      <c r="D602" s="166"/>
      <c r="E602" s="167"/>
      <c r="F602" s="168"/>
      <c r="G602" s="169">
        <f>SUMIF(AG603:AG628,"&lt;&gt;NOR",G603:G628)</f>
        <v>0</v>
      </c>
      <c r="H602" s="163"/>
      <c r="I602" s="163">
        <f>SUM(I603:I628)</f>
        <v>0</v>
      </c>
      <c r="J602" s="163"/>
      <c r="K602" s="163">
        <f>SUM(K603:K628)</f>
        <v>0</v>
      </c>
      <c r="L602" s="163"/>
      <c r="M602" s="163">
        <f>SUM(M603:M628)</f>
        <v>0</v>
      </c>
      <c r="N602" s="163"/>
      <c r="O602" s="163">
        <f>SUM(O603:O628)</f>
        <v>0</v>
      </c>
      <c r="P602" s="163"/>
      <c r="Q602" s="163">
        <f>SUM(Q603:Q628)</f>
        <v>0</v>
      </c>
      <c r="R602" s="163"/>
      <c r="S602" s="163"/>
      <c r="T602" s="163"/>
      <c r="U602" s="163"/>
      <c r="V602" s="163">
        <f>SUM(V603:V628)</f>
        <v>252.99</v>
      </c>
      <c r="W602" s="163"/>
      <c r="X602" s="163"/>
      <c r="AG602" t="s">
        <v>191</v>
      </c>
    </row>
    <row r="603" spans="1:60" outlineLevel="1" x14ac:dyDescent="0.25">
      <c r="A603" s="170">
        <v>175</v>
      </c>
      <c r="B603" s="171" t="s">
        <v>748</v>
      </c>
      <c r="C603" s="185" t="s">
        <v>749</v>
      </c>
      <c r="D603" s="172" t="s">
        <v>194</v>
      </c>
      <c r="E603" s="173">
        <v>597.51</v>
      </c>
      <c r="F603" s="174"/>
      <c r="G603" s="175">
        <f>ROUND(E603*F603,2)</f>
        <v>0</v>
      </c>
      <c r="H603" s="158"/>
      <c r="I603" s="157">
        <f>ROUND(E603*H603,2)</f>
        <v>0</v>
      </c>
      <c r="J603" s="158"/>
      <c r="K603" s="157">
        <f>ROUND(E603*J603,2)</f>
        <v>0</v>
      </c>
      <c r="L603" s="157">
        <v>21</v>
      </c>
      <c r="M603" s="157">
        <f>G603*(1+L603/100)</f>
        <v>0</v>
      </c>
      <c r="N603" s="157">
        <v>0</v>
      </c>
      <c r="O603" s="157">
        <f>ROUND(E603*N603,2)</f>
        <v>0</v>
      </c>
      <c r="P603" s="157">
        <v>0</v>
      </c>
      <c r="Q603" s="157">
        <f>ROUND(E603*P603,2)</f>
        <v>0</v>
      </c>
      <c r="R603" s="157"/>
      <c r="S603" s="157" t="s">
        <v>195</v>
      </c>
      <c r="T603" s="157" t="s">
        <v>195</v>
      </c>
      <c r="U603" s="157">
        <v>8.5000000000000006E-2</v>
      </c>
      <c r="V603" s="157">
        <f>ROUND(E603*U603,2)</f>
        <v>50.79</v>
      </c>
      <c r="W603" s="157"/>
      <c r="X603" s="157" t="s">
        <v>196</v>
      </c>
      <c r="Y603" s="147"/>
      <c r="Z603" s="147"/>
      <c r="AA603" s="147"/>
      <c r="AB603" s="147"/>
      <c r="AC603" s="147"/>
      <c r="AD603" s="147"/>
      <c r="AE603" s="147"/>
      <c r="AF603" s="147"/>
      <c r="AG603" s="147" t="s">
        <v>394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5">
      <c r="A604" s="154"/>
      <c r="B604" s="155"/>
      <c r="C604" s="186" t="s">
        <v>229</v>
      </c>
      <c r="D604" s="159"/>
      <c r="E604" s="160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199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ht="20.399999999999999" outlineLevel="1" x14ac:dyDescent="0.25">
      <c r="A605" s="154"/>
      <c r="B605" s="155"/>
      <c r="C605" s="186" t="s">
        <v>738</v>
      </c>
      <c r="D605" s="159"/>
      <c r="E605" s="160">
        <v>383.12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199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5">
      <c r="A606" s="154"/>
      <c r="B606" s="155"/>
      <c r="C606" s="187" t="s">
        <v>201</v>
      </c>
      <c r="D606" s="161"/>
      <c r="E606" s="162">
        <v>383.12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199</v>
      </c>
      <c r="AH606" s="147">
        <v>1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5">
      <c r="A607" s="154"/>
      <c r="B607" s="155"/>
      <c r="C607" s="186" t="s">
        <v>265</v>
      </c>
      <c r="D607" s="159"/>
      <c r="E607" s="160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7"/>
      <c r="Z607" s="147"/>
      <c r="AA607" s="147"/>
      <c r="AB607" s="147"/>
      <c r="AC607" s="147"/>
      <c r="AD607" s="147"/>
      <c r="AE607" s="147"/>
      <c r="AF607" s="147"/>
      <c r="AG607" s="147" t="s">
        <v>199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5">
      <c r="A608" s="154"/>
      <c r="B608" s="155"/>
      <c r="C608" s="186" t="s">
        <v>739</v>
      </c>
      <c r="D608" s="159"/>
      <c r="E608" s="160">
        <v>161.30000000000001</v>
      </c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7"/>
      <c r="Z608" s="147"/>
      <c r="AA608" s="147"/>
      <c r="AB608" s="147"/>
      <c r="AC608" s="147"/>
      <c r="AD608" s="147"/>
      <c r="AE608" s="147"/>
      <c r="AF608" s="147"/>
      <c r="AG608" s="147" t="s">
        <v>199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5">
      <c r="A609" s="154"/>
      <c r="B609" s="155"/>
      <c r="C609" s="187" t="s">
        <v>201</v>
      </c>
      <c r="D609" s="161"/>
      <c r="E609" s="162">
        <v>161.30000000000001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199</v>
      </c>
      <c r="AH609" s="147">
        <v>1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5">
      <c r="A610" s="154"/>
      <c r="B610" s="155"/>
      <c r="C610" s="186" t="s">
        <v>720</v>
      </c>
      <c r="D610" s="159"/>
      <c r="E610" s="160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199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5">
      <c r="A611" s="154"/>
      <c r="B611" s="155"/>
      <c r="C611" s="186" t="s">
        <v>721</v>
      </c>
      <c r="D611" s="159"/>
      <c r="E611" s="160">
        <v>53.09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199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5">
      <c r="A612" s="170">
        <v>176</v>
      </c>
      <c r="B612" s="171" t="s">
        <v>750</v>
      </c>
      <c r="C612" s="185" t="s">
        <v>751</v>
      </c>
      <c r="D612" s="172" t="s">
        <v>194</v>
      </c>
      <c r="E612" s="173">
        <v>597.51</v>
      </c>
      <c r="F612" s="174"/>
      <c r="G612" s="175">
        <f>ROUND(E612*F612,2)</f>
        <v>0</v>
      </c>
      <c r="H612" s="158"/>
      <c r="I612" s="157">
        <f>ROUND(E612*H612,2)</f>
        <v>0</v>
      </c>
      <c r="J612" s="158"/>
      <c r="K612" s="157">
        <f>ROUND(E612*J612,2)</f>
        <v>0</v>
      </c>
      <c r="L612" s="157">
        <v>21</v>
      </c>
      <c r="M612" s="157">
        <f>G612*(1+L612/100)</f>
        <v>0</v>
      </c>
      <c r="N612" s="157">
        <v>0</v>
      </c>
      <c r="O612" s="157">
        <f>ROUND(E612*N612,2)</f>
        <v>0</v>
      </c>
      <c r="P612" s="157">
        <v>0</v>
      </c>
      <c r="Q612" s="157">
        <f>ROUND(E612*P612,2)</f>
        <v>0</v>
      </c>
      <c r="R612" s="157"/>
      <c r="S612" s="157" t="s">
        <v>195</v>
      </c>
      <c r="T612" s="157" t="s">
        <v>195</v>
      </c>
      <c r="U612" s="157">
        <v>0.32200000000000001</v>
      </c>
      <c r="V612" s="157">
        <f>ROUND(E612*U612,2)</f>
        <v>192.4</v>
      </c>
      <c r="W612" s="157"/>
      <c r="X612" s="157" t="s">
        <v>196</v>
      </c>
      <c r="Y612" s="147"/>
      <c r="Z612" s="147"/>
      <c r="AA612" s="147"/>
      <c r="AB612" s="147"/>
      <c r="AC612" s="147"/>
      <c r="AD612" s="147"/>
      <c r="AE612" s="147"/>
      <c r="AF612" s="147"/>
      <c r="AG612" s="147" t="s">
        <v>394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5">
      <c r="A613" s="154"/>
      <c r="B613" s="155"/>
      <c r="C613" s="186" t="s">
        <v>720</v>
      </c>
      <c r="D613" s="159"/>
      <c r="E613" s="160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199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5">
      <c r="A614" s="154"/>
      <c r="B614" s="155"/>
      <c r="C614" s="186" t="s">
        <v>721</v>
      </c>
      <c r="D614" s="159"/>
      <c r="E614" s="160">
        <v>53.09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199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5">
      <c r="A615" s="154"/>
      <c r="B615" s="155"/>
      <c r="C615" s="186" t="s">
        <v>229</v>
      </c>
      <c r="D615" s="159"/>
      <c r="E615" s="160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7"/>
      <c r="Z615" s="147"/>
      <c r="AA615" s="147"/>
      <c r="AB615" s="147"/>
      <c r="AC615" s="147"/>
      <c r="AD615" s="147"/>
      <c r="AE615" s="147"/>
      <c r="AF615" s="147"/>
      <c r="AG615" s="147" t="s">
        <v>199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ht="20.399999999999999" outlineLevel="1" x14ac:dyDescent="0.25">
      <c r="A616" s="154"/>
      <c r="B616" s="155"/>
      <c r="C616" s="186" t="s">
        <v>738</v>
      </c>
      <c r="D616" s="159"/>
      <c r="E616" s="160">
        <v>383.12</v>
      </c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47"/>
      <c r="Z616" s="147"/>
      <c r="AA616" s="147"/>
      <c r="AB616" s="147"/>
      <c r="AC616" s="147"/>
      <c r="AD616" s="147"/>
      <c r="AE616" s="147"/>
      <c r="AF616" s="147"/>
      <c r="AG616" s="147" t="s">
        <v>199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5">
      <c r="A617" s="154"/>
      <c r="B617" s="155"/>
      <c r="C617" s="187" t="s">
        <v>201</v>
      </c>
      <c r="D617" s="161"/>
      <c r="E617" s="162">
        <v>436.21</v>
      </c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199</v>
      </c>
      <c r="AH617" s="147">
        <v>1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5">
      <c r="A618" s="154"/>
      <c r="B618" s="155"/>
      <c r="C618" s="186" t="s">
        <v>265</v>
      </c>
      <c r="D618" s="159"/>
      <c r="E618" s="160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7"/>
      <c r="Z618" s="147"/>
      <c r="AA618" s="147"/>
      <c r="AB618" s="147"/>
      <c r="AC618" s="147"/>
      <c r="AD618" s="147"/>
      <c r="AE618" s="147"/>
      <c r="AF618" s="147"/>
      <c r="AG618" s="147" t="s">
        <v>199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5">
      <c r="A619" s="154"/>
      <c r="B619" s="155"/>
      <c r="C619" s="186" t="s">
        <v>739</v>
      </c>
      <c r="D619" s="159"/>
      <c r="E619" s="160">
        <v>161.30000000000001</v>
      </c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7"/>
      <c r="Z619" s="147"/>
      <c r="AA619" s="147"/>
      <c r="AB619" s="147"/>
      <c r="AC619" s="147"/>
      <c r="AD619" s="147"/>
      <c r="AE619" s="147"/>
      <c r="AF619" s="147"/>
      <c r="AG619" s="147" t="s">
        <v>199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5">
      <c r="A620" s="154"/>
      <c r="B620" s="155"/>
      <c r="C620" s="187" t="s">
        <v>201</v>
      </c>
      <c r="D620" s="161"/>
      <c r="E620" s="162">
        <v>161.30000000000001</v>
      </c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7"/>
      <c r="Z620" s="147"/>
      <c r="AA620" s="147"/>
      <c r="AB620" s="147"/>
      <c r="AC620" s="147"/>
      <c r="AD620" s="147"/>
      <c r="AE620" s="147"/>
      <c r="AF620" s="147"/>
      <c r="AG620" s="147" t="s">
        <v>199</v>
      </c>
      <c r="AH620" s="147">
        <v>1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5">
      <c r="A621" s="170">
        <v>177</v>
      </c>
      <c r="B621" s="171" t="s">
        <v>752</v>
      </c>
      <c r="C621" s="185" t="s">
        <v>753</v>
      </c>
      <c r="D621" s="172" t="s">
        <v>194</v>
      </c>
      <c r="E621" s="173">
        <v>544.41999999999996</v>
      </c>
      <c r="F621" s="174"/>
      <c r="G621" s="175">
        <f>ROUND(E621*F621,2)</f>
        <v>0</v>
      </c>
      <c r="H621" s="158"/>
      <c r="I621" s="157">
        <f>ROUND(E621*H621,2)</f>
        <v>0</v>
      </c>
      <c r="J621" s="158"/>
      <c r="K621" s="157">
        <f>ROUND(E621*J621,2)</f>
        <v>0</v>
      </c>
      <c r="L621" s="157">
        <v>21</v>
      </c>
      <c r="M621" s="157">
        <f>G621*(1+L621/100)</f>
        <v>0</v>
      </c>
      <c r="N621" s="157">
        <v>0</v>
      </c>
      <c r="O621" s="157">
        <f>ROUND(E621*N621,2)</f>
        <v>0</v>
      </c>
      <c r="P621" s="157">
        <v>0</v>
      </c>
      <c r="Q621" s="157">
        <f>ROUND(E621*P621,2)</f>
        <v>0</v>
      </c>
      <c r="R621" s="157"/>
      <c r="S621" s="157" t="s">
        <v>195</v>
      </c>
      <c r="T621" s="157" t="s">
        <v>195</v>
      </c>
      <c r="U621" s="157">
        <v>1.7999999999999999E-2</v>
      </c>
      <c r="V621" s="157">
        <f>ROUND(E621*U621,2)</f>
        <v>9.8000000000000007</v>
      </c>
      <c r="W621" s="157"/>
      <c r="X621" s="157" t="s">
        <v>196</v>
      </c>
      <c r="Y621" s="147"/>
      <c r="Z621" s="147"/>
      <c r="AA621" s="147"/>
      <c r="AB621" s="147"/>
      <c r="AC621" s="147"/>
      <c r="AD621" s="147"/>
      <c r="AE621" s="147"/>
      <c r="AF621" s="147"/>
      <c r="AG621" s="147" t="s">
        <v>394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5">
      <c r="A622" s="154"/>
      <c r="B622" s="155"/>
      <c r="C622" s="186" t="s">
        <v>229</v>
      </c>
      <c r="D622" s="159"/>
      <c r="E622" s="160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7"/>
      <c r="Z622" s="147"/>
      <c r="AA622" s="147"/>
      <c r="AB622" s="147"/>
      <c r="AC622" s="147"/>
      <c r="AD622" s="147"/>
      <c r="AE622" s="147"/>
      <c r="AF622" s="147"/>
      <c r="AG622" s="147" t="s">
        <v>199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ht="20.399999999999999" outlineLevel="1" x14ac:dyDescent="0.25">
      <c r="A623" s="154"/>
      <c r="B623" s="155"/>
      <c r="C623" s="186" t="s">
        <v>738</v>
      </c>
      <c r="D623" s="159"/>
      <c r="E623" s="160">
        <v>383.12</v>
      </c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7"/>
      <c r="Z623" s="147"/>
      <c r="AA623" s="147"/>
      <c r="AB623" s="147"/>
      <c r="AC623" s="147"/>
      <c r="AD623" s="147"/>
      <c r="AE623" s="147"/>
      <c r="AF623" s="147"/>
      <c r="AG623" s="147" t="s">
        <v>199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5">
      <c r="A624" s="154"/>
      <c r="B624" s="155"/>
      <c r="C624" s="187" t="s">
        <v>201</v>
      </c>
      <c r="D624" s="161"/>
      <c r="E624" s="162">
        <v>383.12</v>
      </c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199</v>
      </c>
      <c r="AH624" s="147">
        <v>1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5">
      <c r="A625" s="154"/>
      <c r="B625" s="155"/>
      <c r="C625" s="186" t="s">
        <v>265</v>
      </c>
      <c r="D625" s="159"/>
      <c r="E625" s="160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7"/>
      <c r="Z625" s="147"/>
      <c r="AA625" s="147"/>
      <c r="AB625" s="147"/>
      <c r="AC625" s="147"/>
      <c r="AD625" s="147"/>
      <c r="AE625" s="147"/>
      <c r="AF625" s="147"/>
      <c r="AG625" s="147" t="s">
        <v>199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5">
      <c r="A626" s="154"/>
      <c r="B626" s="155"/>
      <c r="C626" s="186" t="s">
        <v>739</v>
      </c>
      <c r="D626" s="159"/>
      <c r="E626" s="160">
        <v>161.30000000000001</v>
      </c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47"/>
      <c r="Z626" s="147"/>
      <c r="AA626" s="147"/>
      <c r="AB626" s="147"/>
      <c r="AC626" s="147"/>
      <c r="AD626" s="147"/>
      <c r="AE626" s="147"/>
      <c r="AF626" s="147"/>
      <c r="AG626" s="147" t="s">
        <v>199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5">
      <c r="A627" s="154"/>
      <c r="B627" s="155"/>
      <c r="C627" s="187" t="s">
        <v>201</v>
      </c>
      <c r="D627" s="161"/>
      <c r="E627" s="162">
        <v>161.30000000000001</v>
      </c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7"/>
      <c r="Z627" s="147"/>
      <c r="AA627" s="147"/>
      <c r="AB627" s="147"/>
      <c r="AC627" s="147"/>
      <c r="AD627" s="147"/>
      <c r="AE627" s="147"/>
      <c r="AF627" s="147"/>
      <c r="AG627" s="147" t="s">
        <v>199</v>
      </c>
      <c r="AH627" s="147">
        <v>1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5">
      <c r="A628" s="154">
        <v>178</v>
      </c>
      <c r="B628" s="155" t="s">
        <v>754</v>
      </c>
      <c r="C628" s="189" t="s">
        <v>755</v>
      </c>
      <c r="D628" s="156" t="s">
        <v>0</v>
      </c>
      <c r="E628" s="182"/>
      <c r="F628" s="158"/>
      <c r="G628" s="157">
        <f>ROUND(E628*F628,2)</f>
        <v>0</v>
      </c>
      <c r="H628" s="158"/>
      <c r="I628" s="157">
        <f>ROUND(E628*H628,2)</f>
        <v>0</v>
      </c>
      <c r="J628" s="158"/>
      <c r="K628" s="157">
        <f>ROUND(E628*J628,2)</f>
        <v>0</v>
      </c>
      <c r="L628" s="157">
        <v>21</v>
      </c>
      <c r="M628" s="157">
        <f>G628*(1+L628/100)</f>
        <v>0</v>
      </c>
      <c r="N628" s="157">
        <v>0</v>
      </c>
      <c r="O628" s="157">
        <f>ROUND(E628*N628,2)</f>
        <v>0</v>
      </c>
      <c r="P628" s="157">
        <v>0</v>
      </c>
      <c r="Q628" s="157">
        <f>ROUND(E628*P628,2)</f>
        <v>0</v>
      </c>
      <c r="R628" s="157"/>
      <c r="S628" s="157" t="s">
        <v>195</v>
      </c>
      <c r="T628" s="157" t="s">
        <v>195</v>
      </c>
      <c r="U628" s="157">
        <v>0</v>
      </c>
      <c r="V628" s="157">
        <f>ROUND(E628*U628,2)</f>
        <v>0</v>
      </c>
      <c r="W628" s="157"/>
      <c r="X628" s="157" t="s">
        <v>401</v>
      </c>
      <c r="Y628" s="147"/>
      <c r="Z628" s="147"/>
      <c r="AA628" s="147"/>
      <c r="AB628" s="147"/>
      <c r="AC628" s="147"/>
      <c r="AD628" s="147"/>
      <c r="AE628" s="147"/>
      <c r="AF628" s="147"/>
      <c r="AG628" s="147" t="s">
        <v>402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x14ac:dyDescent="0.25">
      <c r="A629" s="164" t="s">
        <v>190</v>
      </c>
      <c r="B629" s="165" t="s">
        <v>145</v>
      </c>
      <c r="C629" s="184" t="s">
        <v>146</v>
      </c>
      <c r="D629" s="166"/>
      <c r="E629" s="167"/>
      <c r="F629" s="168"/>
      <c r="G629" s="169">
        <f>SUMIF(AG630:AG681,"&lt;&gt;NOR",G630:G681)</f>
        <v>0</v>
      </c>
      <c r="H629" s="163"/>
      <c r="I629" s="163">
        <f>SUM(I630:I681)</f>
        <v>0</v>
      </c>
      <c r="J629" s="163"/>
      <c r="K629" s="163">
        <f>SUM(K630:K681)</f>
        <v>0</v>
      </c>
      <c r="L629" s="163"/>
      <c r="M629" s="163">
        <f>SUM(M630:M681)</f>
        <v>0</v>
      </c>
      <c r="N629" s="163"/>
      <c r="O629" s="163">
        <f>SUM(O630:O681)</f>
        <v>0</v>
      </c>
      <c r="P629" s="163"/>
      <c r="Q629" s="163">
        <f>SUM(Q630:Q681)</f>
        <v>0</v>
      </c>
      <c r="R629" s="163"/>
      <c r="S629" s="163"/>
      <c r="T629" s="163"/>
      <c r="U629" s="163"/>
      <c r="V629" s="163">
        <f>SUM(V630:V681)</f>
        <v>74.83</v>
      </c>
      <c r="W629" s="163"/>
      <c r="X629" s="163"/>
      <c r="AG629" t="s">
        <v>191</v>
      </c>
    </row>
    <row r="630" spans="1:60" outlineLevel="1" x14ac:dyDescent="0.25">
      <c r="A630" s="170">
        <v>179</v>
      </c>
      <c r="B630" s="171" t="s">
        <v>641</v>
      </c>
      <c r="C630" s="185" t="s">
        <v>642</v>
      </c>
      <c r="D630" s="172" t="s">
        <v>643</v>
      </c>
      <c r="E630" s="173">
        <v>5.0599999999999996</v>
      </c>
      <c r="F630" s="174"/>
      <c r="G630" s="175">
        <f>ROUND(E630*F630,2)</f>
        <v>0</v>
      </c>
      <c r="H630" s="158"/>
      <c r="I630" s="157">
        <f>ROUND(E630*H630,2)</f>
        <v>0</v>
      </c>
      <c r="J630" s="158"/>
      <c r="K630" s="157">
        <f>ROUND(E630*J630,2)</f>
        <v>0</v>
      </c>
      <c r="L630" s="157">
        <v>21</v>
      </c>
      <c r="M630" s="157">
        <f>G630*(1+L630/100)</f>
        <v>0</v>
      </c>
      <c r="N630" s="157">
        <v>0</v>
      </c>
      <c r="O630" s="157">
        <f>ROUND(E630*N630,2)</f>
        <v>0</v>
      </c>
      <c r="P630" s="157">
        <v>0</v>
      </c>
      <c r="Q630" s="157">
        <f>ROUND(E630*P630,2)</f>
        <v>0</v>
      </c>
      <c r="R630" s="157" t="s">
        <v>209</v>
      </c>
      <c r="S630" s="157" t="s">
        <v>195</v>
      </c>
      <c r="T630" s="157" t="s">
        <v>195</v>
      </c>
      <c r="U630" s="157">
        <v>0</v>
      </c>
      <c r="V630" s="157">
        <f>ROUND(E630*U630,2)</f>
        <v>0</v>
      </c>
      <c r="W630" s="157"/>
      <c r="X630" s="157" t="s">
        <v>210</v>
      </c>
      <c r="Y630" s="147"/>
      <c r="Z630" s="147"/>
      <c r="AA630" s="147"/>
      <c r="AB630" s="147"/>
      <c r="AC630" s="147"/>
      <c r="AD630" s="147"/>
      <c r="AE630" s="147"/>
      <c r="AF630" s="147"/>
      <c r="AG630" s="147" t="s">
        <v>644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5">
      <c r="A631" s="154"/>
      <c r="B631" s="155"/>
      <c r="C631" s="186" t="s">
        <v>756</v>
      </c>
      <c r="D631" s="159"/>
      <c r="E631" s="160">
        <v>5.0599999999999996</v>
      </c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199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5">
      <c r="A632" s="170">
        <v>180</v>
      </c>
      <c r="B632" s="171" t="s">
        <v>757</v>
      </c>
      <c r="C632" s="185" t="s">
        <v>758</v>
      </c>
      <c r="D632" s="172" t="s">
        <v>194</v>
      </c>
      <c r="E632" s="173">
        <v>58.19</v>
      </c>
      <c r="F632" s="174"/>
      <c r="G632" s="175">
        <f>ROUND(E632*F632,2)</f>
        <v>0</v>
      </c>
      <c r="H632" s="158"/>
      <c r="I632" s="157">
        <f>ROUND(E632*H632,2)</f>
        <v>0</v>
      </c>
      <c r="J632" s="158"/>
      <c r="K632" s="157">
        <f>ROUND(E632*J632,2)</f>
        <v>0</v>
      </c>
      <c r="L632" s="157">
        <v>21</v>
      </c>
      <c r="M632" s="157">
        <f>G632*(1+L632/100)</f>
        <v>0</v>
      </c>
      <c r="N632" s="157">
        <v>0</v>
      </c>
      <c r="O632" s="157">
        <f>ROUND(E632*N632,2)</f>
        <v>0</v>
      </c>
      <c r="P632" s="157">
        <v>0</v>
      </c>
      <c r="Q632" s="157">
        <f>ROUND(E632*P632,2)</f>
        <v>0</v>
      </c>
      <c r="R632" s="157" t="s">
        <v>209</v>
      </c>
      <c r="S632" s="157" t="s">
        <v>195</v>
      </c>
      <c r="T632" s="157" t="s">
        <v>195</v>
      </c>
      <c r="U632" s="157">
        <v>0</v>
      </c>
      <c r="V632" s="157">
        <f>ROUND(E632*U632,2)</f>
        <v>0</v>
      </c>
      <c r="W632" s="157"/>
      <c r="X632" s="157" t="s">
        <v>210</v>
      </c>
      <c r="Y632" s="147"/>
      <c r="Z632" s="147"/>
      <c r="AA632" s="147"/>
      <c r="AB632" s="147"/>
      <c r="AC632" s="147"/>
      <c r="AD632" s="147"/>
      <c r="AE632" s="147"/>
      <c r="AF632" s="147"/>
      <c r="AG632" s="147" t="s">
        <v>211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5">
      <c r="A633" s="154"/>
      <c r="B633" s="155"/>
      <c r="C633" s="186" t="s">
        <v>759</v>
      </c>
      <c r="D633" s="159"/>
      <c r="E633" s="160">
        <v>58.19</v>
      </c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7"/>
      <c r="Z633" s="147"/>
      <c r="AA633" s="147"/>
      <c r="AB633" s="147"/>
      <c r="AC633" s="147"/>
      <c r="AD633" s="147"/>
      <c r="AE633" s="147"/>
      <c r="AF633" s="147"/>
      <c r="AG633" s="147" t="s">
        <v>199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5">
      <c r="A634" s="170">
        <v>181</v>
      </c>
      <c r="B634" s="171" t="s">
        <v>760</v>
      </c>
      <c r="C634" s="185" t="s">
        <v>761</v>
      </c>
      <c r="D634" s="172" t="s">
        <v>194</v>
      </c>
      <c r="E634" s="173">
        <v>50.600999999999999</v>
      </c>
      <c r="F634" s="174"/>
      <c r="G634" s="175">
        <f>ROUND(E634*F634,2)</f>
        <v>0</v>
      </c>
      <c r="H634" s="158"/>
      <c r="I634" s="157">
        <f>ROUND(E634*H634,2)</f>
        <v>0</v>
      </c>
      <c r="J634" s="158"/>
      <c r="K634" s="157">
        <f>ROUND(E634*J634,2)</f>
        <v>0</v>
      </c>
      <c r="L634" s="157">
        <v>21</v>
      </c>
      <c r="M634" s="157">
        <f>G634*(1+L634/100)</f>
        <v>0</v>
      </c>
      <c r="N634" s="157">
        <v>0</v>
      </c>
      <c r="O634" s="157">
        <f>ROUND(E634*N634,2)</f>
        <v>0</v>
      </c>
      <c r="P634" s="157">
        <v>0</v>
      </c>
      <c r="Q634" s="157">
        <f>ROUND(E634*P634,2)</f>
        <v>0</v>
      </c>
      <c r="R634" s="157"/>
      <c r="S634" s="157" t="s">
        <v>195</v>
      </c>
      <c r="T634" s="157" t="s">
        <v>195</v>
      </c>
      <c r="U634" s="157">
        <v>0.05</v>
      </c>
      <c r="V634" s="157">
        <f>ROUND(E634*U634,2)</f>
        <v>2.5299999999999998</v>
      </c>
      <c r="W634" s="157"/>
      <c r="X634" s="157" t="s">
        <v>196</v>
      </c>
      <c r="Y634" s="147"/>
      <c r="Z634" s="147"/>
      <c r="AA634" s="147"/>
      <c r="AB634" s="147"/>
      <c r="AC634" s="147"/>
      <c r="AD634" s="147"/>
      <c r="AE634" s="147"/>
      <c r="AF634" s="147"/>
      <c r="AG634" s="147" t="s">
        <v>394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5">
      <c r="A635" s="154"/>
      <c r="B635" s="155"/>
      <c r="C635" s="186" t="s">
        <v>335</v>
      </c>
      <c r="D635" s="159"/>
      <c r="E635" s="160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7"/>
      <c r="Z635" s="147"/>
      <c r="AA635" s="147"/>
      <c r="AB635" s="147"/>
      <c r="AC635" s="147"/>
      <c r="AD635" s="147"/>
      <c r="AE635" s="147"/>
      <c r="AF635" s="147"/>
      <c r="AG635" s="147" t="s">
        <v>199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5">
      <c r="A636" s="154"/>
      <c r="B636" s="155"/>
      <c r="C636" s="186" t="s">
        <v>336</v>
      </c>
      <c r="D636" s="159"/>
      <c r="E636" s="160">
        <v>12.43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7"/>
      <c r="Z636" s="147"/>
      <c r="AA636" s="147"/>
      <c r="AB636" s="147"/>
      <c r="AC636" s="147"/>
      <c r="AD636" s="147"/>
      <c r="AE636" s="147"/>
      <c r="AF636" s="147"/>
      <c r="AG636" s="147" t="s">
        <v>199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5">
      <c r="A637" s="154"/>
      <c r="B637" s="155"/>
      <c r="C637" s="186" t="s">
        <v>337</v>
      </c>
      <c r="D637" s="159"/>
      <c r="E637" s="160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7"/>
      <c r="Z637" s="147"/>
      <c r="AA637" s="147"/>
      <c r="AB637" s="147"/>
      <c r="AC637" s="147"/>
      <c r="AD637" s="147"/>
      <c r="AE637" s="147"/>
      <c r="AF637" s="147"/>
      <c r="AG637" s="147" t="s">
        <v>199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5">
      <c r="A638" s="154"/>
      <c r="B638" s="155"/>
      <c r="C638" s="186" t="s">
        <v>338</v>
      </c>
      <c r="D638" s="159"/>
      <c r="E638" s="160">
        <v>10.37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199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5">
      <c r="A639" s="154"/>
      <c r="B639" s="155"/>
      <c r="C639" s="186" t="s">
        <v>339</v>
      </c>
      <c r="D639" s="159"/>
      <c r="E639" s="160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7"/>
      <c r="Z639" s="147"/>
      <c r="AA639" s="147"/>
      <c r="AB639" s="147"/>
      <c r="AC639" s="147"/>
      <c r="AD639" s="147"/>
      <c r="AE639" s="147"/>
      <c r="AF639" s="147"/>
      <c r="AG639" s="147" t="s">
        <v>199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5">
      <c r="A640" s="154"/>
      <c r="B640" s="155"/>
      <c r="C640" s="186" t="s">
        <v>340</v>
      </c>
      <c r="D640" s="159"/>
      <c r="E640" s="160">
        <v>14.56</v>
      </c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199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5">
      <c r="A641" s="154"/>
      <c r="B641" s="155"/>
      <c r="C641" s="186" t="s">
        <v>341</v>
      </c>
      <c r="D641" s="159"/>
      <c r="E641" s="160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7"/>
      <c r="Z641" s="147"/>
      <c r="AA641" s="147"/>
      <c r="AB641" s="147"/>
      <c r="AC641" s="147"/>
      <c r="AD641" s="147"/>
      <c r="AE641" s="147"/>
      <c r="AF641" s="147"/>
      <c r="AG641" s="147" t="s">
        <v>199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5">
      <c r="A642" s="154"/>
      <c r="B642" s="155"/>
      <c r="C642" s="186" t="s">
        <v>342</v>
      </c>
      <c r="D642" s="159"/>
      <c r="E642" s="160">
        <v>13.23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199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5">
      <c r="A643" s="170">
        <v>182</v>
      </c>
      <c r="B643" s="171" t="s">
        <v>762</v>
      </c>
      <c r="C643" s="185" t="s">
        <v>763</v>
      </c>
      <c r="D643" s="172" t="s">
        <v>194</v>
      </c>
      <c r="E643" s="173">
        <v>50.600999999999999</v>
      </c>
      <c r="F643" s="174"/>
      <c r="G643" s="175">
        <f>ROUND(E643*F643,2)</f>
        <v>0</v>
      </c>
      <c r="H643" s="158"/>
      <c r="I643" s="157">
        <f>ROUND(E643*H643,2)</f>
        <v>0</v>
      </c>
      <c r="J643" s="158"/>
      <c r="K643" s="157">
        <f>ROUND(E643*J643,2)</f>
        <v>0</v>
      </c>
      <c r="L643" s="157">
        <v>21</v>
      </c>
      <c r="M643" s="157">
        <f>G643*(1+L643/100)</f>
        <v>0</v>
      </c>
      <c r="N643" s="157">
        <v>0</v>
      </c>
      <c r="O643" s="157">
        <f>ROUND(E643*N643,2)</f>
        <v>0</v>
      </c>
      <c r="P643" s="157">
        <v>0</v>
      </c>
      <c r="Q643" s="157">
        <f>ROUND(E643*P643,2)</f>
        <v>0</v>
      </c>
      <c r="R643" s="157"/>
      <c r="S643" s="157" t="s">
        <v>195</v>
      </c>
      <c r="T643" s="157" t="s">
        <v>195</v>
      </c>
      <c r="U643" s="157">
        <v>1.1399999999999999</v>
      </c>
      <c r="V643" s="157">
        <f>ROUND(E643*U643,2)</f>
        <v>57.69</v>
      </c>
      <c r="W643" s="157"/>
      <c r="X643" s="157" t="s">
        <v>196</v>
      </c>
      <c r="Y643" s="147"/>
      <c r="Z643" s="147"/>
      <c r="AA643" s="147"/>
      <c r="AB643" s="147"/>
      <c r="AC643" s="147"/>
      <c r="AD643" s="147"/>
      <c r="AE643" s="147"/>
      <c r="AF643" s="147"/>
      <c r="AG643" s="147" t="s">
        <v>394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5">
      <c r="A644" s="154"/>
      <c r="B644" s="155"/>
      <c r="C644" s="186" t="s">
        <v>335</v>
      </c>
      <c r="D644" s="159"/>
      <c r="E644" s="160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7"/>
      <c r="Z644" s="147"/>
      <c r="AA644" s="147"/>
      <c r="AB644" s="147"/>
      <c r="AC644" s="147"/>
      <c r="AD644" s="147"/>
      <c r="AE644" s="147"/>
      <c r="AF644" s="147"/>
      <c r="AG644" s="147" t="s">
        <v>199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5">
      <c r="A645" s="154"/>
      <c r="B645" s="155"/>
      <c r="C645" s="186" t="s">
        <v>336</v>
      </c>
      <c r="D645" s="159"/>
      <c r="E645" s="160">
        <v>12.43</v>
      </c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47"/>
      <c r="Z645" s="147"/>
      <c r="AA645" s="147"/>
      <c r="AB645" s="147"/>
      <c r="AC645" s="147"/>
      <c r="AD645" s="147"/>
      <c r="AE645" s="147"/>
      <c r="AF645" s="147"/>
      <c r="AG645" s="147" t="s">
        <v>199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5">
      <c r="A646" s="154"/>
      <c r="B646" s="155"/>
      <c r="C646" s="186" t="s">
        <v>337</v>
      </c>
      <c r="D646" s="159"/>
      <c r="E646" s="160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199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5">
      <c r="A647" s="154"/>
      <c r="B647" s="155"/>
      <c r="C647" s="186" t="s">
        <v>338</v>
      </c>
      <c r="D647" s="159"/>
      <c r="E647" s="160">
        <v>10.37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7"/>
      <c r="Z647" s="147"/>
      <c r="AA647" s="147"/>
      <c r="AB647" s="147"/>
      <c r="AC647" s="147"/>
      <c r="AD647" s="147"/>
      <c r="AE647" s="147"/>
      <c r="AF647" s="147"/>
      <c r="AG647" s="147" t="s">
        <v>199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5">
      <c r="A648" s="154"/>
      <c r="B648" s="155"/>
      <c r="C648" s="186" t="s">
        <v>339</v>
      </c>
      <c r="D648" s="159"/>
      <c r="E648" s="160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7"/>
      <c r="Z648" s="147"/>
      <c r="AA648" s="147"/>
      <c r="AB648" s="147"/>
      <c r="AC648" s="147"/>
      <c r="AD648" s="147"/>
      <c r="AE648" s="147"/>
      <c r="AF648" s="147"/>
      <c r="AG648" s="147" t="s">
        <v>199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5">
      <c r="A649" s="154"/>
      <c r="B649" s="155"/>
      <c r="C649" s="186" t="s">
        <v>340</v>
      </c>
      <c r="D649" s="159"/>
      <c r="E649" s="160">
        <v>14.56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199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5">
      <c r="A650" s="154"/>
      <c r="B650" s="155"/>
      <c r="C650" s="186" t="s">
        <v>341</v>
      </c>
      <c r="D650" s="159"/>
      <c r="E650" s="160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199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5">
      <c r="A651" s="154"/>
      <c r="B651" s="155"/>
      <c r="C651" s="186" t="s">
        <v>342</v>
      </c>
      <c r="D651" s="159"/>
      <c r="E651" s="160">
        <v>13.23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199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5">
      <c r="A652" s="170">
        <v>183</v>
      </c>
      <c r="B652" s="171" t="s">
        <v>764</v>
      </c>
      <c r="C652" s="185" t="s">
        <v>765</v>
      </c>
      <c r="D652" s="172" t="s">
        <v>194</v>
      </c>
      <c r="E652" s="173">
        <v>50.600999999999999</v>
      </c>
      <c r="F652" s="174"/>
      <c r="G652" s="175">
        <f>ROUND(E652*F652,2)</f>
        <v>0</v>
      </c>
      <c r="H652" s="158"/>
      <c r="I652" s="157">
        <f>ROUND(E652*H652,2)</f>
        <v>0</v>
      </c>
      <c r="J652" s="158"/>
      <c r="K652" s="157">
        <f>ROUND(E652*J652,2)</f>
        <v>0</v>
      </c>
      <c r="L652" s="157">
        <v>21</v>
      </c>
      <c r="M652" s="157">
        <f>G652*(1+L652/100)</f>
        <v>0</v>
      </c>
      <c r="N652" s="157">
        <v>0</v>
      </c>
      <c r="O652" s="157">
        <f>ROUND(E652*N652,2)</f>
        <v>0</v>
      </c>
      <c r="P652" s="157">
        <v>0</v>
      </c>
      <c r="Q652" s="157">
        <f>ROUND(E652*P652,2)</f>
        <v>0</v>
      </c>
      <c r="R652" s="157"/>
      <c r="S652" s="157" t="s">
        <v>195</v>
      </c>
      <c r="T652" s="157" t="s">
        <v>195</v>
      </c>
      <c r="U652" s="157">
        <v>0</v>
      </c>
      <c r="V652" s="157">
        <f>ROUND(E652*U652,2)</f>
        <v>0</v>
      </c>
      <c r="W652" s="157"/>
      <c r="X652" s="157" t="s">
        <v>196</v>
      </c>
      <c r="Y652" s="147"/>
      <c r="Z652" s="147"/>
      <c r="AA652" s="147"/>
      <c r="AB652" s="147"/>
      <c r="AC652" s="147"/>
      <c r="AD652" s="147"/>
      <c r="AE652" s="147"/>
      <c r="AF652" s="147"/>
      <c r="AG652" s="147" t="s">
        <v>394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5">
      <c r="A653" s="154"/>
      <c r="B653" s="155"/>
      <c r="C653" s="186" t="s">
        <v>335</v>
      </c>
      <c r="D653" s="159"/>
      <c r="E653" s="160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7"/>
      <c r="Z653" s="147"/>
      <c r="AA653" s="147"/>
      <c r="AB653" s="147"/>
      <c r="AC653" s="147"/>
      <c r="AD653" s="147"/>
      <c r="AE653" s="147"/>
      <c r="AF653" s="147"/>
      <c r="AG653" s="147" t="s">
        <v>199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5">
      <c r="A654" s="154"/>
      <c r="B654" s="155"/>
      <c r="C654" s="186" t="s">
        <v>336</v>
      </c>
      <c r="D654" s="159"/>
      <c r="E654" s="160">
        <v>12.43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199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5">
      <c r="A655" s="154"/>
      <c r="B655" s="155"/>
      <c r="C655" s="186" t="s">
        <v>337</v>
      </c>
      <c r="D655" s="159"/>
      <c r="E655" s="160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47"/>
      <c r="Z655" s="147"/>
      <c r="AA655" s="147"/>
      <c r="AB655" s="147"/>
      <c r="AC655" s="147"/>
      <c r="AD655" s="147"/>
      <c r="AE655" s="147"/>
      <c r="AF655" s="147"/>
      <c r="AG655" s="147" t="s">
        <v>199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5">
      <c r="A656" s="154"/>
      <c r="B656" s="155"/>
      <c r="C656" s="186" t="s">
        <v>338</v>
      </c>
      <c r="D656" s="159"/>
      <c r="E656" s="160">
        <v>10.37</v>
      </c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7"/>
      <c r="Z656" s="147"/>
      <c r="AA656" s="147"/>
      <c r="AB656" s="147"/>
      <c r="AC656" s="147"/>
      <c r="AD656" s="147"/>
      <c r="AE656" s="147"/>
      <c r="AF656" s="147"/>
      <c r="AG656" s="147" t="s">
        <v>199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5">
      <c r="A657" s="154"/>
      <c r="B657" s="155"/>
      <c r="C657" s="186" t="s">
        <v>339</v>
      </c>
      <c r="D657" s="159"/>
      <c r="E657" s="160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199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5">
      <c r="A658" s="154"/>
      <c r="B658" s="155"/>
      <c r="C658" s="186" t="s">
        <v>340</v>
      </c>
      <c r="D658" s="159"/>
      <c r="E658" s="160">
        <v>14.56</v>
      </c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47"/>
      <c r="Z658" s="147"/>
      <c r="AA658" s="147"/>
      <c r="AB658" s="147"/>
      <c r="AC658" s="147"/>
      <c r="AD658" s="147"/>
      <c r="AE658" s="147"/>
      <c r="AF658" s="147"/>
      <c r="AG658" s="147" t="s">
        <v>199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5">
      <c r="A659" s="154"/>
      <c r="B659" s="155"/>
      <c r="C659" s="186" t="s">
        <v>341</v>
      </c>
      <c r="D659" s="159"/>
      <c r="E659" s="160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7"/>
      <c r="Z659" s="147"/>
      <c r="AA659" s="147"/>
      <c r="AB659" s="147"/>
      <c r="AC659" s="147"/>
      <c r="AD659" s="147"/>
      <c r="AE659" s="147"/>
      <c r="AF659" s="147"/>
      <c r="AG659" s="147" t="s">
        <v>199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5">
      <c r="A660" s="154"/>
      <c r="B660" s="155"/>
      <c r="C660" s="186" t="s">
        <v>342</v>
      </c>
      <c r="D660" s="159"/>
      <c r="E660" s="160">
        <v>13.23</v>
      </c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7"/>
      <c r="Z660" s="147"/>
      <c r="AA660" s="147"/>
      <c r="AB660" s="147"/>
      <c r="AC660" s="147"/>
      <c r="AD660" s="147"/>
      <c r="AE660" s="147"/>
      <c r="AF660" s="147"/>
      <c r="AG660" s="147" t="s">
        <v>199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5">
      <c r="A661" s="170">
        <v>184</v>
      </c>
      <c r="B661" s="171" t="s">
        <v>766</v>
      </c>
      <c r="C661" s="185" t="s">
        <v>767</v>
      </c>
      <c r="D661" s="172" t="s">
        <v>194</v>
      </c>
      <c r="E661" s="173">
        <v>50.600999999999999</v>
      </c>
      <c r="F661" s="174"/>
      <c r="G661" s="175">
        <f>ROUND(E661*F661,2)</f>
        <v>0</v>
      </c>
      <c r="H661" s="158"/>
      <c r="I661" s="157">
        <f>ROUND(E661*H661,2)</f>
        <v>0</v>
      </c>
      <c r="J661" s="158"/>
      <c r="K661" s="157">
        <f>ROUND(E661*J661,2)</f>
        <v>0</v>
      </c>
      <c r="L661" s="157">
        <v>21</v>
      </c>
      <c r="M661" s="157">
        <f>G661*(1+L661/100)</f>
        <v>0</v>
      </c>
      <c r="N661" s="157">
        <v>0</v>
      </c>
      <c r="O661" s="157">
        <f>ROUND(E661*N661,2)</f>
        <v>0</v>
      </c>
      <c r="P661" s="157">
        <v>0</v>
      </c>
      <c r="Q661" s="157">
        <f>ROUND(E661*P661,2)</f>
        <v>0</v>
      </c>
      <c r="R661" s="157"/>
      <c r="S661" s="157" t="s">
        <v>195</v>
      </c>
      <c r="T661" s="157" t="s">
        <v>195</v>
      </c>
      <c r="U661" s="157">
        <v>0.13</v>
      </c>
      <c r="V661" s="157">
        <f>ROUND(E661*U661,2)</f>
        <v>6.58</v>
      </c>
      <c r="W661" s="157"/>
      <c r="X661" s="157" t="s">
        <v>196</v>
      </c>
      <c r="Y661" s="147"/>
      <c r="Z661" s="147"/>
      <c r="AA661" s="147"/>
      <c r="AB661" s="147"/>
      <c r="AC661" s="147"/>
      <c r="AD661" s="147"/>
      <c r="AE661" s="147"/>
      <c r="AF661" s="147"/>
      <c r="AG661" s="147" t="s">
        <v>394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5">
      <c r="A662" s="154"/>
      <c r="B662" s="155"/>
      <c r="C662" s="186" t="s">
        <v>335</v>
      </c>
      <c r="D662" s="159"/>
      <c r="E662" s="160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7"/>
      <c r="Z662" s="147"/>
      <c r="AA662" s="147"/>
      <c r="AB662" s="147"/>
      <c r="AC662" s="147"/>
      <c r="AD662" s="147"/>
      <c r="AE662" s="147"/>
      <c r="AF662" s="147"/>
      <c r="AG662" s="147" t="s">
        <v>199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5">
      <c r="A663" s="154"/>
      <c r="B663" s="155"/>
      <c r="C663" s="186" t="s">
        <v>336</v>
      </c>
      <c r="D663" s="159"/>
      <c r="E663" s="160">
        <v>12.43</v>
      </c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7"/>
      <c r="Z663" s="147"/>
      <c r="AA663" s="147"/>
      <c r="AB663" s="147"/>
      <c r="AC663" s="147"/>
      <c r="AD663" s="147"/>
      <c r="AE663" s="147"/>
      <c r="AF663" s="147"/>
      <c r="AG663" s="147" t="s">
        <v>199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5">
      <c r="A664" s="154"/>
      <c r="B664" s="155"/>
      <c r="C664" s="186" t="s">
        <v>337</v>
      </c>
      <c r="D664" s="159"/>
      <c r="E664" s="160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7"/>
      <c r="Z664" s="147"/>
      <c r="AA664" s="147"/>
      <c r="AB664" s="147"/>
      <c r="AC664" s="147"/>
      <c r="AD664" s="147"/>
      <c r="AE664" s="147"/>
      <c r="AF664" s="147"/>
      <c r="AG664" s="147" t="s">
        <v>199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5">
      <c r="A665" s="154"/>
      <c r="B665" s="155"/>
      <c r="C665" s="186" t="s">
        <v>338</v>
      </c>
      <c r="D665" s="159"/>
      <c r="E665" s="160">
        <v>10.37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7"/>
      <c r="Z665" s="147"/>
      <c r="AA665" s="147"/>
      <c r="AB665" s="147"/>
      <c r="AC665" s="147"/>
      <c r="AD665" s="147"/>
      <c r="AE665" s="147"/>
      <c r="AF665" s="147"/>
      <c r="AG665" s="147" t="s">
        <v>199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5">
      <c r="A666" s="154"/>
      <c r="B666" s="155"/>
      <c r="C666" s="186" t="s">
        <v>339</v>
      </c>
      <c r="D666" s="159"/>
      <c r="E666" s="160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7"/>
      <c r="Z666" s="147"/>
      <c r="AA666" s="147"/>
      <c r="AB666" s="147"/>
      <c r="AC666" s="147"/>
      <c r="AD666" s="147"/>
      <c r="AE666" s="147"/>
      <c r="AF666" s="147"/>
      <c r="AG666" s="147" t="s">
        <v>199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5">
      <c r="A667" s="154"/>
      <c r="B667" s="155"/>
      <c r="C667" s="186" t="s">
        <v>340</v>
      </c>
      <c r="D667" s="159"/>
      <c r="E667" s="160">
        <v>14.56</v>
      </c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47"/>
      <c r="Z667" s="147"/>
      <c r="AA667" s="147"/>
      <c r="AB667" s="147"/>
      <c r="AC667" s="147"/>
      <c r="AD667" s="147"/>
      <c r="AE667" s="147"/>
      <c r="AF667" s="147"/>
      <c r="AG667" s="147" t="s">
        <v>199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5">
      <c r="A668" s="154"/>
      <c r="B668" s="155"/>
      <c r="C668" s="186" t="s">
        <v>341</v>
      </c>
      <c r="D668" s="159"/>
      <c r="E668" s="160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7"/>
      <c r="Z668" s="147"/>
      <c r="AA668" s="147"/>
      <c r="AB668" s="147"/>
      <c r="AC668" s="147"/>
      <c r="AD668" s="147"/>
      <c r="AE668" s="147"/>
      <c r="AF668" s="147"/>
      <c r="AG668" s="147" t="s">
        <v>199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5">
      <c r="A669" s="154"/>
      <c r="B669" s="155"/>
      <c r="C669" s="186" t="s">
        <v>342</v>
      </c>
      <c r="D669" s="159"/>
      <c r="E669" s="160">
        <v>13.23</v>
      </c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47"/>
      <c r="Z669" s="147"/>
      <c r="AA669" s="147"/>
      <c r="AB669" s="147"/>
      <c r="AC669" s="147"/>
      <c r="AD669" s="147"/>
      <c r="AE669" s="147"/>
      <c r="AF669" s="147"/>
      <c r="AG669" s="147" t="s">
        <v>199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ht="20.399999999999999" outlineLevel="1" x14ac:dyDescent="0.25">
      <c r="A670" s="170">
        <v>185</v>
      </c>
      <c r="B670" s="171" t="s">
        <v>768</v>
      </c>
      <c r="C670" s="185" t="s">
        <v>769</v>
      </c>
      <c r="D670" s="172" t="s">
        <v>285</v>
      </c>
      <c r="E670" s="173">
        <v>37.799999999999997</v>
      </c>
      <c r="F670" s="174"/>
      <c r="G670" s="175">
        <f>ROUND(E670*F670,2)</f>
        <v>0</v>
      </c>
      <c r="H670" s="158"/>
      <c r="I670" s="157">
        <f>ROUND(E670*H670,2)</f>
        <v>0</v>
      </c>
      <c r="J670" s="158"/>
      <c r="K670" s="157">
        <f>ROUND(E670*J670,2)</f>
        <v>0</v>
      </c>
      <c r="L670" s="157">
        <v>21</v>
      </c>
      <c r="M670" s="157">
        <f>G670*(1+L670/100)</f>
        <v>0</v>
      </c>
      <c r="N670" s="157">
        <v>1E-4</v>
      </c>
      <c r="O670" s="157">
        <f>ROUND(E670*N670,2)</f>
        <v>0</v>
      </c>
      <c r="P670" s="157">
        <v>0</v>
      </c>
      <c r="Q670" s="157">
        <f>ROUND(E670*P670,2)</f>
        <v>0</v>
      </c>
      <c r="R670" s="157"/>
      <c r="S670" s="157" t="s">
        <v>195</v>
      </c>
      <c r="T670" s="157" t="s">
        <v>195</v>
      </c>
      <c r="U670" s="157">
        <v>0.12</v>
      </c>
      <c r="V670" s="157">
        <f>ROUND(E670*U670,2)</f>
        <v>4.54</v>
      </c>
      <c r="W670" s="157"/>
      <c r="X670" s="157" t="s">
        <v>196</v>
      </c>
      <c r="Y670" s="147"/>
      <c r="Z670" s="147"/>
      <c r="AA670" s="147"/>
      <c r="AB670" s="147"/>
      <c r="AC670" s="147"/>
      <c r="AD670" s="147"/>
      <c r="AE670" s="147"/>
      <c r="AF670" s="147"/>
      <c r="AG670" s="147" t="s">
        <v>394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5">
      <c r="A671" s="154"/>
      <c r="B671" s="155"/>
      <c r="C671" s="186" t="s">
        <v>770</v>
      </c>
      <c r="D671" s="159"/>
      <c r="E671" s="160">
        <v>37.799999999999997</v>
      </c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47"/>
      <c r="Z671" s="147"/>
      <c r="AA671" s="147"/>
      <c r="AB671" s="147"/>
      <c r="AC671" s="147"/>
      <c r="AD671" s="147"/>
      <c r="AE671" s="147"/>
      <c r="AF671" s="147"/>
      <c r="AG671" s="147" t="s">
        <v>199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ht="20.399999999999999" outlineLevel="1" x14ac:dyDescent="0.25">
      <c r="A672" s="170">
        <v>186</v>
      </c>
      <c r="B672" s="171" t="s">
        <v>771</v>
      </c>
      <c r="C672" s="185" t="s">
        <v>772</v>
      </c>
      <c r="D672" s="172" t="s">
        <v>285</v>
      </c>
      <c r="E672" s="173">
        <v>29.06</v>
      </c>
      <c r="F672" s="174"/>
      <c r="G672" s="175">
        <f>ROUND(E672*F672,2)</f>
        <v>0</v>
      </c>
      <c r="H672" s="158"/>
      <c r="I672" s="157">
        <f>ROUND(E672*H672,2)</f>
        <v>0</v>
      </c>
      <c r="J672" s="158"/>
      <c r="K672" s="157">
        <f>ROUND(E672*J672,2)</f>
        <v>0</v>
      </c>
      <c r="L672" s="157">
        <v>21</v>
      </c>
      <c r="M672" s="157">
        <f>G672*(1+L672/100)</f>
        <v>0</v>
      </c>
      <c r="N672" s="157">
        <v>1.2999999999999999E-4</v>
      </c>
      <c r="O672" s="157">
        <f>ROUND(E672*N672,2)</f>
        <v>0</v>
      </c>
      <c r="P672" s="157">
        <v>0</v>
      </c>
      <c r="Q672" s="157">
        <f>ROUND(E672*P672,2)</f>
        <v>0</v>
      </c>
      <c r="R672" s="157"/>
      <c r="S672" s="157" t="s">
        <v>195</v>
      </c>
      <c r="T672" s="157" t="s">
        <v>195</v>
      </c>
      <c r="U672" s="157">
        <v>0.12</v>
      </c>
      <c r="V672" s="157">
        <f>ROUND(E672*U672,2)</f>
        <v>3.49</v>
      </c>
      <c r="W672" s="157"/>
      <c r="X672" s="157" t="s">
        <v>196</v>
      </c>
      <c r="Y672" s="147"/>
      <c r="Z672" s="147"/>
      <c r="AA672" s="147"/>
      <c r="AB672" s="147"/>
      <c r="AC672" s="147"/>
      <c r="AD672" s="147"/>
      <c r="AE672" s="147"/>
      <c r="AF672" s="147"/>
      <c r="AG672" s="147" t="s">
        <v>394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5">
      <c r="A673" s="154"/>
      <c r="B673" s="155"/>
      <c r="C673" s="186" t="s">
        <v>335</v>
      </c>
      <c r="D673" s="159"/>
      <c r="E673" s="160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7"/>
      <c r="Z673" s="147"/>
      <c r="AA673" s="147"/>
      <c r="AB673" s="147"/>
      <c r="AC673" s="147"/>
      <c r="AD673" s="147"/>
      <c r="AE673" s="147"/>
      <c r="AF673" s="147"/>
      <c r="AG673" s="147" t="s">
        <v>199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5">
      <c r="A674" s="154"/>
      <c r="B674" s="155"/>
      <c r="C674" s="186" t="s">
        <v>773</v>
      </c>
      <c r="D674" s="159"/>
      <c r="E674" s="160">
        <v>8.02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7"/>
      <c r="Z674" s="147"/>
      <c r="AA674" s="147"/>
      <c r="AB674" s="147"/>
      <c r="AC674" s="147"/>
      <c r="AD674" s="147"/>
      <c r="AE674" s="147"/>
      <c r="AF674" s="147"/>
      <c r="AG674" s="147" t="s">
        <v>199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5">
      <c r="A675" s="154"/>
      <c r="B675" s="155"/>
      <c r="C675" s="186" t="s">
        <v>337</v>
      </c>
      <c r="D675" s="159"/>
      <c r="E675" s="160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7"/>
      <c r="Z675" s="147"/>
      <c r="AA675" s="147"/>
      <c r="AB675" s="147"/>
      <c r="AC675" s="147"/>
      <c r="AD675" s="147"/>
      <c r="AE675" s="147"/>
      <c r="AF675" s="147"/>
      <c r="AG675" s="147" t="s">
        <v>199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5">
      <c r="A676" s="154"/>
      <c r="B676" s="155"/>
      <c r="C676" s="186" t="s">
        <v>774</v>
      </c>
      <c r="D676" s="159"/>
      <c r="E676" s="160">
        <v>5.64</v>
      </c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7"/>
      <c r="Z676" s="147"/>
      <c r="AA676" s="147"/>
      <c r="AB676" s="147"/>
      <c r="AC676" s="147"/>
      <c r="AD676" s="147"/>
      <c r="AE676" s="147"/>
      <c r="AF676" s="147"/>
      <c r="AG676" s="147" t="s">
        <v>199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5">
      <c r="A677" s="154"/>
      <c r="B677" s="155"/>
      <c r="C677" s="186" t="s">
        <v>339</v>
      </c>
      <c r="D677" s="159"/>
      <c r="E677" s="160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47"/>
      <c r="Z677" s="147"/>
      <c r="AA677" s="147"/>
      <c r="AB677" s="147"/>
      <c r="AC677" s="147"/>
      <c r="AD677" s="147"/>
      <c r="AE677" s="147"/>
      <c r="AF677" s="147"/>
      <c r="AG677" s="147" t="s">
        <v>199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5">
      <c r="A678" s="154"/>
      <c r="B678" s="155"/>
      <c r="C678" s="186" t="s">
        <v>775</v>
      </c>
      <c r="D678" s="159"/>
      <c r="E678" s="160">
        <v>8.3000000000000007</v>
      </c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7"/>
      <c r="Z678" s="147"/>
      <c r="AA678" s="147"/>
      <c r="AB678" s="147"/>
      <c r="AC678" s="147"/>
      <c r="AD678" s="147"/>
      <c r="AE678" s="147"/>
      <c r="AF678" s="147"/>
      <c r="AG678" s="147" t="s">
        <v>199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5">
      <c r="A679" s="154"/>
      <c r="B679" s="155"/>
      <c r="C679" s="186" t="s">
        <v>341</v>
      </c>
      <c r="D679" s="159"/>
      <c r="E679" s="160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7"/>
      <c r="Z679" s="147"/>
      <c r="AA679" s="147"/>
      <c r="AB679" s="147"/>
      <c r="AC679" s="147"/>
      <c r="AD679" s="147"/>
      <c r="AE679" s="147"/>
      <c r="AF679" s="147"/>
      <c r="AG679" s="147" t="s">
        <v>199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5">
      <c r="A680" s="154"/>
      <c r="B680" s="155"/>
      <c r="C680" s="186" t="s">
        <v>776</v>
      </c>
      <c r="D680" s="159"/>
      <c r="E680" s="160">
        <v>7.1</v>
      </c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47"/>
      <c r="Z680" s="147"/>
      <c r="AA680" s="147"/>
      <c r="AB680" s="147"/>
      <c r="AC680" s="147"/>
      <c r="AD680" s="147"/>
      <c r="AE680" s="147"/>
      <c r="AF680" s="147"/>
      <c r="AG680" s="147" t="s">
        <v>199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5">
      <c r="A681" s="154">
        <v>187</v>
      </c>
      <c r="B681" s="155" t="s">
        <v>777</v>
      </c>
      <c r="C681" s="189" t="s">
        <v>778</v>
      </c>
      <c r="D681" s="156" t="s">
        <v>0</v>
      </c>
      <c r="E681" s="182"/>
      <c r="F681" s="158"/>
      <c r="G681" s="157">
        <f>ROUND(E681*F681,2)</f>
        <v>0</v>
      </c>
      <c r="H681" s="158"/>
      <c r="I681" s="157">
        <f>ROUND(E681*H681,2)</f>
        <v>0</v>
      </c>
      <c r="J681" s="158"/>
      <c r="K681" s="157">
        <f>ROUND(E681*J681,2)</f>
        <v>0</v>
      </c>
      <c r="L681" s="157">
        <v>21</v>
      </c>
      <c r="M681" s="157">
        <f>G681*(1+L681/100)</f>
        <v>0</v>
      </c>
      <c r="N681" s="157">
        <v>0</v>
      </c>
      <c r="O681" s="157">
        <f>ROUND(E681*N681,2)</f>
        <v>0</v>
      </c>
      <c r="P681" s="157">
        <v>0</v>
      </c>
      <c r="Q681" s="157">
        <f>ROUND(E681*P681,2)</f>
        <v>0</v>
      </c>
      <c r="R681" s="157"/>
      <c r="S681" s="157" t="s">
        <v>195</v>
      </c>
      <c r="T681" s="157" t="s">
        <v>195</v>
      </c>
      <c r="U681" s="157">
        <v>0</v>
      </c>
      <c r="V681" s="157">
        <f>ROUND(E681*U681,2)</f>
        <v>0</v>
      </c>
      <c r="W681" s="157"/>
      <c r="X681" s="157" t="s">
        <v>401</v>
      </c>
      <c r="Y681" s="147"/>
      <c r="Z681" s="147"/>
      <c r="AA681" s="147"/>
      <c r="AB681" s="147"/>
      <c r="AC681" s="147"/>
      <c r="AD681" s="147"/>
      <c r="AE681" s="147"/>
      <c r="AF681" s="147"/>
      <c r="AG681" s="147" t="s">
        <v>402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x14ac:dyDescent="0.25">
      <c r="A682" s="164" t="s">
        <v>190</v>
      </c>
      <c r="B682" s="165" t="s">
        <v>147</v>
      </c>
      <c r="C682" s="184" t="s">
        <v>148</v>
      </c>
      <c r="D682" s="166"/>
      <c r="E682" s="167"/>
      <c r="F682" s="168"/>
      <c r="G682" s="169">
        <f>SUMIF(AG683:AG684,"&lt;&gt;NOR",G683:G684)</f>
        <v>0</v>
      </c>
      <c r="H682" s="163"/>
      <c r="I682" s="163">
        <f>SUM(I683:I684)</f>
        <v>0</v>
      </c>
      <c r="J682" s="163"/>
      <c r="K682" s="163">
        <f>SUM(K683:K684)</f>
        <v>0</v>
      </c>
      <c r="L682" s="163"/>
      <c r="M682" s="163">
        <f>SUM(M683:M684)</f>
        <v>0</v>
      </c>
      <c r="N682" s="163"/>
      <c r="O682" s="163">
        <f>SUM(O683:O684)</f>
        <v>0</v>
      </c>
      <c r="P682" s="163"/>
      <c r="Q682" s="163">
        <f>SUM(Q683:Q684)</f>
        <v>0</v>
      </c>
      <c r="R682" s="163"/>
      <c r="S682" s="163"/>
      <c r="T682" s="163"/>
      <c r="U682" s="163"/>
      <c r="V682" s="163">
        <f>SUM(V683:V684)</f>
        <v>9.2100000000000009</v>
      </c>
      <c r="W682" s="163"/>
      <c r="X682" s="163"/>
      <c r="AG682" t="s">
        <v>191</v>
      </c>
    </row>
    <row r="683" spans="1:60" outlineLevel="1" x14ac:dyDescent="0.25">
      <c r="A683" s="170">
        <v>188</v>
      </c>
      <c r="B683" s="171" t="s">
        <v>779</v>
      </c>
      <c r="C683" s="185" t="s">
        <v>780</v>
      </c>
      <c r="D683" s="172" t="s">
        <v>194</v>
      </c>
      <c r="E683" s="173">
        <v>30</v>
      </c>
      <c r="F683" s="174"/>
      <c r="G683" s="175">
        <f>ROUND(E683*F683,2)</f>
        <v>0</v>
      </c>
      <c r="H683" s="158"/>
      <c r="I683" s="157">
        <f>ROUND(E683*H683,2)</f>
        <v>0</v>
      </c>
      <c r="J683" s="158"/>
      <c r="K683" s="157">
        <f>ROUND(E683*J683,2)</f>
        <v>0</v>
      </c>
      <c r="L683" s="157">
        <v>21</v>
      </c>
      <c r="M683" s="157">
        <f>G683*(1+L683/100)</f>
        <v>0</v>
      </c>
      <c r="N683" s="157">
        <v>0</v>
      </c>
      <c r="O683" s="157">
        <f>ROUND(E683*N683,2)</f>
        <v>0</v>
      </c>
      <c r="P683" s="157">
        <v>0</v>
      </c>
      <c r="Q683" s="157">
        <f>ROUND(E683*P683,2)</f>
        <v>0</v>
      </c>
      <c r="R683" s="157"/>
      <c r="S683" s="157" t="s">
        <v>195</v>
      </c>
      <c r="T683" s="157" t="s">
        <v>195</v>
      </c>
      <c r="U683" s="157">
        <v>0.307</v>
      </c>
      <c r="V683" s="157">
        <f>ROUND(E683*U683,2)</f>
        <v>9.2100000000000009</v>
      </c>
      <c r="W683" s="157"/>
      <c r="X683" s="157" t="s">
        <v>196</v>
      </c>
      <c r="Y683" s="147"/>
      <c r="Z683" s="147"/>
      <c r="AA683" s="147"/>
      <c r="AB683" s="147"/>
      <c r="AC683" s="147"/>
      <c r="AD683" s="147"/>
      <c r="AE683" s="147"/>
      <c r="AF683" s="147"/>
      <c r="AG683" s="147" t="s">
        <v>394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5">
      <c r="A684" s="154"/>
      <c r="B684" s="155"/>
      <c r="C684" s="186" t="s">
        <v>781</v>
      </c>
      <c r="D684" s="159"/>
      <c r="E684" s="160">
        <v>30</v>
      </c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199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x14ac:dyDescent="0.25">
      <c r="A685" s="164" t="s">
        <v>190</v>
      </c>
      <c r="B685" s="165" t="s">
        <v>149</v>
      </c>
      <c r="C685" s="184" t="s">
        <v>150</v>
      </c>
      <c r="D685" s="166"/>
      <c r="E685" s="167"/>
      <c r="F685" s="168"/>
      <c r="G685" s="169">
        <f>SUMIF(AG686:AG799,"&lt;&gt;NOR",G686:G799)</f>
        <v>0</v>
      </c>
      <c r="H685" s="163"/>
      <c r="I685" s="163">
        <f>SUM(I686:I799)</f>
        <v>0</v>
      </c>
      <c r="J685" s="163"/>
      <c r="K685" s="163">
        <f>SUM(K686:K799)</f>
        <v>0</v>
      </c>
      <c r="L685" s="163"/>
      <c r="M685" s="163">
        <f>SUM(M686:M799)</f>
        <v>0</v>
      </c>
      <c r="N685" s="163"/>
      <c r="O685" s="163">
        <f>SUM(O686:O799)</f>
        <v>1.3900000000000001</v>
      </c>
      <c r="P685" s="163"/>
      <c r="Q685" s="163">
        <f>SUM(Q686:Q799)</f>
        <v>0</v>
      </c>
      <c r="R685" s="163"/>
      <c r="S685" s="163"/>
      <c r="T685" s="163"/>
      <c r="U685" s="163"/>
      <c r="V685" s="163">
        <f>SUM(V686:V799)</f>
        <v>686.27</v>
      </c>
      <c r="W685" s="163"/>
      <c r="X685" s="163"/>
      <c r="AG685" t="s">
        <v>191</v>
      </c>
    </row>
    <row r="686" spans="1:60" outlineLevel="1" x14ac:dyDescent="0.25">
      <c r="A686" s="170">
        <v>189</v>
      </c>
      <c r="B686" s="171" t="s">
        <v>782</v>
      </c>
      <c r="C686" s="185" t="s">
        <v>783</v>
      </c>
      <c r="D686" s="172" t="s">
        <v>194</v>
      </c>
      <c r="E686" s="173">
        <v>3317.4148</v>
      </c>
      <c r="F686" s="174"/>
      <c r="G686" s="175">
        <f>ROUND(E686*F686,2)</f>
        <v>0</v>
      </c>
      <c r="H686" s="158"/>
      <c r="I686" s="157">
        <f>ROUND(E686*H686,2)</f>
        <v>0</v>
      </c>
      <c r="J686" s="158"/>
      <c r="K686" s="157">
        <f>ROUND(E686*J686,2)</f>
        <v>0</v>
      </c>
      <c r="L686" s="157">
        <v>21</v>
      </c>
      <c r="M686" s="157">
        <f>G686*(1+L686/100)</f>
        <v>0</v>
      </c>
      <c r="N686" s="157">
        <v>2.0000000000000001E-4</v>
      </c>
      <c r="O686" s="157">
        <f>ROUND(E686*N686,2)</f>
        <v>0.66</v>
      </c>
      <c r="P686" s="157">
        <v>0</v>
      </c>
      <c r="Q686" s="157">
        <f>ROUND(E686*P686,2)</f>
        <v>0</v>
      </c>
      <c r="R686" s="157"/>
      <c r="S686" s="157" t="s">
        <v>195</v>
      </c>
      <c r="T686" s="157" t="s">
        <v>195</v>
      </c>
      <c r="U686" s="157">
        <v>3.2480000000000002E-2</v>
      </c>
      <c r="V686" s="157">
        <f>ROUND(E686*U686,2)</f>
        <v>107.75</v>
      </c>
      <c r="W686" s="157"/>
      <c r="X686" s="157" t="s">
        <v>196</v>
      </c>
      <c r="Y686" s="147"/>
      <c r="Z686" s="147"/>
      <c r="AA686" s="147"/>
      <c r="AB686" s="147"/>
      <c r="AC686" s="147"/>
      <c r="AD686" s="147"/>
      <c r="AE686" s="147"/>
      <c r="AF686" s="147"/>
      <c r="AG686" s="147" t="s">
        <v>394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ht="20.399999999999999" outlineLevel="1" x14ac:dyDescent="0.25">
      <c r="A687" s="154"/>
      <c r="B687" s="155"/>
      <c r="C687" s="186" t="s">
        <v>784</v>
      </c>
      <c r="D687" s="159"/>
      <c r="E687" s="160">
        <v>3317.4148</v>
      </c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7"/>
      <c r="Z687" s="147"/>
      <c r="AA687" s="147"/>
      <c r="AB687" s="147"/>
      <c r="AC687" s="147"/>
      <c r="AD687" s="147"/>
      <c r="AE687" s="147"/>
      <c r="AF687" s="147"/>
      <c r="AG687" s="147" t="s">
        <v>199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5">
      <c r="A688" s="170">
        <v>190</v>
      </c>
      <c r="B688" s="171" t="s">
        <v>785</v>
      </c>
      <c r="C688" s="185" t="s">
        <v>786</v>
      </c>
      <c r="D688" s="172" t="s">
        <v>194</v>
      </c>
      <c r="E688" s="173">
        <v>3317.4148</v>
      </c>
      <c r="F688" s="174"/>
      <c r="G688" s="175">
        <f>ROUND(E688*F688,2)</f>
        <v>0</v>
      </c>
      <c r="H688" s="158"/>
      <c r="I688" s="157">
        <f>ROUND(E688*H688,2)</f>
        <v>0</v>
      </c>
      <c r="J688" s="158"/>
      <c r="K688" s="157">
        <f>ROUND(E688*J688,2)</f>
        <v>0</v>
      </c>
      <c r="L688" s="157">
        <v>21</v>
      </c>
      <c r="M688" s="157">
        <f>G688*(1+L688/100)</f>
        <v>0</v>
      </c>
      <c r="N688" s="157">
        <v>2.2000000000000001E-4</v>
      </c>
      <c r="O688" s="157">
        <f>ROUND(E688*N688,2)</f>
        <v>0.73</v>
      </c>
      <c r="P688" s="157">
        <v>0</v>
      </c>
      <c r="Q688" s="157">
        <f>ROUND(E688*P688,2)</f>
        <v>0</v>
      </c>
      <c r="R688" s="157"/>
      <c r="S688" s="157" t="s">
        <v>195</v>
      </c>
      <c r="T688" s="157" t="s">
        <v>195</v>
      </c>
      <c r="U688" s="157">
        <v>0.10191</v>
      </c>
      <c r="V688" s="157">
        <f>ROUND(E688*U688,2)</f>
        <v>338.08</v>
      </c>
      <c r="W688" s="157"/>
      <c r="X688" s="157" t="s">
        <v>196</v>
      </c>
      <c r="Y688" s="147"/>
      <c r="Z688" s="147"/>
      <c r="AA688" s="147"/>
      <c r="AB688" s="147"/>
      <c r="AC688" s="147"/>
      <c r="AD688" s="147"/>
      <c r="AE688" s="147"/>
      <c r="AF688" s="147"/>
      <c r="AG688" s="147" t="s">
        <v>671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ht="20.399999999999999" outlineLevel="1" x14ac:dyDescent="0.25">
      <c r="A689" s="154"/>
      <c r="B689" s="155"/>
      <c r="C689" s="186" t="s">
        <v>784</v>
      </c>
      <c r="D689" s="159"/>
      <c r="E689" s="160">
        <v>3317.4148</v>
      </c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47"/>
      <c r="Z689" s="147"/>
      <c r="AA689" s="147"/>
      <c r="AB689" s="147"/>
      <c r="AC689" s="147"/>
      <c r="AD689" s="147"/>
      <c r="AE689" s="147"/>
      <c r="AF689" s="147"/>
      <c r="AG689" s="147" t="s">
        <v>199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5">
      <c r="A690" s="170">
        <v>191</v>
      </c>
      <c r="B690" s="171" t="s">
        <v>787</v>
      </c>
      <c r="C690" s="185" t="s">
        <v>788</v>
      </c>
      <c r="D690" s="172" t="s">
        <v>194</v>
      </c>
      <c r="E690" s="173">
        <v>2129.0825</v>
      </c>
      <c r="F690" s="174"/>
      <c r="G690" s="175">
        <f>ROUND(E690*F690,2)</f>
        <v>0</v>
      </c>
      <c r="H690" s="158"/>
      <c r="I690" s="157">
        <f>ROUND(E690*H690,2)</f>
        <v>0</v>
      </c>
      <c r="J690" s="158"/>
      <c r="K690" s="157">
        <f>ROUND(E690*J690,2)</f>
        <v>0</v>
      </c>
      <c r="L690" s="157">
        <v>21</v>
      </c>
      <c r="M690" s="157">
        <f>G690*(1+L690/100)</f>
        <v>0</v>
      </c>
      <c r="N690" s="157">
        <v>0</v>
      </c>
      <c r="O690" s="157">
        <f>ROUND(E690*N690,2)</f>
        <v>0</v>
      </c>
      <c r="P690" s="157">
        <v>0</v>
      </c>
      <c r="Q690" s="157">
        <f>ROUND(E690*P690,2)</f>
        <v>0</v>
      </c>
      <c r="R690" s="157"/>
      <c r="S690" s="157" t="s">
        <v>195</v>
      </c>
      <c r="T690" s="157" t="s">
        <v>195</v>
      </c>
      <c r="U690" s="157">
        <v>6.9709999999999994E-2</v>
      </c>
      <c r="V690" s="157">
        <f>ROUND(E690*U690,2)</f>
        <v>148.41999999999999</v>
      </c>
      <c r="W690" s="157"/>
      <c r="X690" s="157" t="s">
        <v>196</v>
      </c>
      <c r="Y690" s="147"/>
      <c r="Z690" s="147"/>
      <c r="AA690" s="147"/>
      <c r="AB690" s="147"/>
      <c r="AC690" s="147"/>
      <c r="AD690" s="147"/>
      <c r="AE690" s="147"/>
      <c r="AF690" s="147"/>
      <c r="AG690" s="147" t="s">
        <v>394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5">
      <c r="A691" s="154"/>
      <c r="B691" s="155"/>
      <c r="C691" s="186" t="s">
        <v>291</v>
      </c>
      <c r="D691" s="159"/>
      <c r="E691" s="160">
        <v>633.41</v>
      </c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7"/>
      <c r="Z691" s="147"/>
      <c r="AA691" s="147"/>
      <c r="AB691" s="147"/>
      <c r="AC691" s="147"/>
      <c r="AD691" s="147"/>
      <c r="AE691" s="147"/>
      <c r="AF691" s="147"/>
      <c r="AG691" s="147" t="s">
        <v>199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5">
      <c r="A692" s="154"/>
      <c r="B692" s="155"/>
      <c r="C692" s="186" t="s">
        <v>229</v>
      </c>
      <c r="D692" s="159"/>
      <c r="E692" s="160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47"/>
      <c r="Z692" s="147"/>
      <c r="AA692" s="147"/>
      <c r="AB692" s="147"/>
      <c r="AC692" s="147"/>
      <c r="AD692" s="147"/>
      <c r="AE692" s="147"/>
      <c r="AF692" s="147"/>
      <c r="AG692" s="147" t="s">
        <v>199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5">
      <c r="A693" s="154"/>
      <c r="B693" s="155"/>
      <c r="C693" s="186" t="s">
        <v>294</v>
      </c>
      <c r="D693" s="159"/>
      <c r="E693" s="160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47"/>
      <c r="Z693" s="147"/>
      <c r="AA693" s="147"/>
      <c r="AB693" s="147"/>
      <c r="AC693" s="147"/>
      <c r="AD693" s="147"/>
      <c r="AE693" s="147"/>
      <c r="AF693" s="147"/>
      <c r="AG693" s="147" t="s">
        <v>199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5">
      <c r="A694" s="154"/>
      <c r="B694" s="155"/>
      <c r="C694" s="186" t="s">
        <v>295</v>
      </c>
      <c r="D694" s="159"/>
      <c r="E694" s="160">
        <v>222.53</v>
      </c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47"/>
      <c r="Z694" s="147"/>
      <c r="AA694" s="147"/>
      <c r="AB694" s="147"/>
      <c r="AC694" s="147"/>
      <c r="AD694" s="147"/>
      <c r="AE694" s="147"/>
      <c r="AF694" s="147"/>
      <c r="AG694" s="147" t="s">
        <v>199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5">
      <c r="A695" s="154"/>
      <c r="B695" s="155"/>
      <c r="C695" s="186" t="s">
        <v>296</v>
      </c>
      <c r="D695" s="159"/>
      <c r="E695" s="160">
        <v>16.38</v>
      </c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47"/>
      <c r="Z695" s="147"/>
      <c r="AA695" s="147"/>
      <c r="AB695" s="147"/>
      <c r="AC695" s="147"/>
      <c r="AD695" s="147"/>
      <c r="AE695" s="147"/>
      <c r="AF695" s="147"/>
      <c r="AG695" s="147" t="s">
        <v>199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5">
      <c r="A696" s="154"/>
      <c r="B696" s="155"/>
      <c r="C696" s="186" t="s">
        <v>297</v>
      </c>
      <c r="D696" s="159"/>
      <c r="E696" s="160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47"/>
      <c r="Z696" s="147"/>
      <c r="AA696" s="147"/>
      <c r="AB696" s="147"/>
      <c r="AC696" s="147"/>
      <c r="AD696" s="147"/>
      <c r="AE696" s="147"/>
      <c r="AF696" s="147"/>
      <c r="AG696" s="147" t="s">
        <v>199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ht="20.399999999999999" outlineLevel="1" x14ac:dyDescent="0.25">
      <c r="A697" s="154"/>
      <c r="B697" s="155"/>
      <c r="C697" s="186" t="s">
        <v>298</v>
      </c>
      <c r="D697" s="159"/>
      <c r="E697" s="160">
        <v>307.75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47"/>
      <c r="Z697" s="147"/>
      <c r="AA697" s="147"/>
      <c r="AB697" s="147"/>
      <c r="AC697" s="147"/>
      <c r="AD697" s="147"/>
      <c r="AE697" s="147"/>
      <c r="AF697" s="147"/>
      <c r="AG697" s="147" t="s">
        <v>199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ht="20.399999999999999" outlineLevel="1" x14ac:dyDescent="0.25">
      <c r="A698" s="154"/>
      <c r="B698" s="155"/>
      <c r="C698" s="186" t="s">
        <v>299</v>
      </c>
      <c r="D698" s="159"/>
      <c r="E698" s="160">
        <v>38.909999999999997</v>
      </c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47"/>
      <c r="Z698" s="147"/>
      <c r="AA698" s="147"/>
      <c r="AB698" s="147"/>
      <c r="AC698" s="147"/>
      <c r="AD698" s="147"/>
      <c r="AE698" s="147"/>
      <c r="AF698" s="147"/>
      <c r="AG698" s="147" t="s">
        <v>199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5">
      <c r="A699" s="154"/>
      <c r="B699" s="155"/>
      <c r="C699" s="186" t="s">
        <v>300</v>
      </c>
      <c r="D699" s="159"/>
      <c r="E699" s="160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7"/>
      <c r="Z699" s="147"/>
      <c r="AA699" s="147"/>
      <c r="AB699" s="147"/>
      <c r="AC699" s="147"/>
      <c r="AD699" s="147"/>
      <c r="AE699" s="147"/>
      <c r="AF699" s="147"/>
      <c r="AG699" s="147" t="s">
        <v>199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5">
      <c r="A700" s="154"/>
      <c r="B700" s="155"/>
      <c r="C700" s="186" t="s">
        <v>301</v>
      </c>
      <c r="D700" s="159"/>
      <c r="E700" s="160">
        <v>24.7</v>
      </c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7"/>
      <c r="Z700" s="147"/>
      <c r="AA700" s="147"/>
      <c r="AB700" s="147"/>
      <c r="AC700" s="147"/>
      <c r="AD700" s="147"/>
      <c r="AE700" s="147"/>
      <c r="AF700" s="147"/>
      <c r="AG700" s="147" t="s">
        <v>199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5">
      <c r="A701" s="154"/>
      <c r="B701" s="155"/>
      <c r="C701" s="186" t="s">
        <v>302</v>
      </c>
      <c r="D701" s="159"/>
      <c r="E701" s="160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47"/>
      <c r="Z701" s="147"/>
      <c r="AA701" s="147"/>
      <c r="AB701" s="147"/>
      <c r="AC701" s="147"/>
      <c r="AD701" s="147"/>
      <c r="AE701" s="147"/>
      <c r="AF701" s="147"/>
      <c r="AG701" s="147" t="s">
        <v>199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5">
      <c r="A702" s="154"/>
      <c r="B702" s="155"/>
      <c r="C702" s="186" t="s">
        <v>303</v>
      </c>
      <c r="D702" s="159"/>
      <c r="E702" s="160">
        <v>19.440000000000001</v>
      </c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47"/>
      <c r="Z702" s="147"/>
      <c r="AA702" s="147"/>
      <c r="AB702" s="147"/>
      <c r="AC702" s="147"/>
      <c r="AD702" s="147"/>
      <c r="AE702" s="147"/>
      <c r="AF702" s="147"/>
      <c r="AG702" s="147" t="s">
        <v>199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5">
      <c r="A703" s="154"/>
      <c r="B703" s="155"/>
      <c r="C703" s="186" t="s">
        <v>304</v>
      </c>
      <c r="D703" s="159"/>
      <c r="E703" s="160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47"/>
      <c r="Z703" s="147"/>
      <c r="AA703" s="147"/>
      <c r="AB703" s="147"/>
      <c r="AC703" s="147"/>
      <c r="AD703" s="147"/>
      <c r="AE703" s="147"/>
      <c r="AF703" s="147"/>
      <c r="AG703" s="147" t="s">
        <v>199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ht="20.399999999999999" outlineLevel="1" x14ac:dyDescent="0.25">
      <c r="A704" s="154"/>
      <c r="B704" s="155"/>
      <c r="C704" s="186" t="s">
        <v>305</v>
      </c>
      <c r="D704" s="159"/>
      <c r="E704" s="160">
        <v>92.33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47"/>
      <c r="Z704" s="147"/>
      <c r="AA704" s="147"/>
      <c r="AB704" s="147"/>
      <c r="AC704" s="147"/>
      <c r="AD704" s="147"/>
      <c r="AE704" s="147"/>
      <c r="AF704" s="147"/>
      <c r="AG704" s="147" t="s">
        <v>199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5">
      <c r="A705" s="154"/>
      <c r="B705" s="155"/>
      <c r="C705" s="186" t="s">
        <v>306</v>
      </c>
      <c r="D705" s="159"/>
      <c r="E705" s="160">
        <v>8.3699999999999992</v>
      </c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47"/>
      <c r="Z705" s="147"/>
      <c r="AA705" s="147"/>
      <c r="AB705" s="147"/>
      <c r="AC705" s="147"/>
      <c r="AD705" s="147"/>
      <c r="AE705" s="147"/>
      <c r="AF705" s="147"/>
      <c r="AG705" s="147" t="s">
        <v>199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5">
      <c r="A706" s="154"/>
      <c r="B706" s="155"/>
      <c r="C706" s="186" t="s">
        <v>307</v>
      </c>
      <c r="D706" s="159"/>
      <c r="E706" s="160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47"/>
      <c r="Z706" s="147"/>
      <c r="AA706" s="147"/>
      <c r="AB706" s="147"/>
      <c r="AC706" s="147"/>
      <c r="AD706" s="147"/>
      <c r="AE706" s="147"/>
      <c r="AF706" s="147"/>
      <c r="AG706" s="147" t="s">
        <v>199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5">
      <c r="A707" s="154"/>
      <c r="B707" s="155"/>
      <c r="C707" s="186" t="s">
        <v>308</v>
      </c>
      <c r="D707" s="159"/>
      <c r="E707" s="160">
        <v>75.75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199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5">
      <c r="A708" s="154"/>
      <c r="B708" s="155"/>
      <c r="C708" s="186" t="s">
        <v>309</v>
      </c>
      <c r="D708" s="159"/>
      <c r="E708" s="160">
        <v>6.62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47"/>
      <c r="Z708" s="147"/>
      <c r="AA708" s="147"/>
      <c r="AB708" s="147"/>
      <c r="AC708" s="147"/>
      <c r="AD708" s="147"/>
      <c r="AE708" s="147"/>
      <c r="AF708" s="147"/>
      <c r="AG708" s="147" t="s">
        <v>199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5">
      <c r="A709" s="154"/>
      <c r="B709" s="155"/>
      <c r="C709" s="186" t="s">
        <v>310</v>
      </c>
      <c r="D709" s="159"/>
      <c r="E709" s="160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199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5">
      <c r="A710" s="154"/>
      <c r="B710" s="155"/>
      <c r="C710" s="186" t="s">
        <v>311</v>
      </c>
      <c r="D710" s="159"/>
      <c r="E710" s="160">
        <v>25.35</v>
      </c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47"/>
      <c r="Z710" s="147"/>
      <c r="AA710" s="147"/>
      <c r="AB710" s="147"/>
      <c r="AC710" s="147"/>
      <c r="AD710" s="147"/>
      <c r="AE710" s="147"/>
      <c r="AF710" s="147"/>
      <c r="AG710" s="147" t="s">
        <v>199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5">
      <c r="A711" s="154"/>
      <c r="B711" s="155"/>
      <c r="C711" s="186" t="s">
        <v>312</v>
      </c>
      <c r="D711" s="159"/>
      <c r="E711" s="160">
        <v>11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7"/>
      <c r="Z711" s="147"/>
      <c r="AA711" s="147"/>
      <c r="AB711" s="147"/>
      <c r="AC711" s="147"/>
      <c r="AD711" s="147"/>
      <c r="AE711" s="147"/>
      <c r="AF711" s="147"/>
      <c r="AG711" s="147" t="s">
        <v>199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5">
      <c r="A712" s="154"/>
      <c r="B712" s="155"/>
      <c r="C712" s="186" t="s">
        <v>313</v>
      </c>
      <c r="D712" s="159"/>
      <c r="E712" s="160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7"/>
      <c r="Z712" s="147"/>
      <c r="AA712" s="147"/>
      <c r="AB712" s="147"/>
      <c r="AC712" s="147"/>
      <c r="AD712" s="147"/>
      <c r="AE712" s="147"/>
      <c r="AF712" s="147"/>
      <c r="AG712" s="147" t="s">
        <v>199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5">
      <c r="A713" s="154"/>
      <c r="B713" s="155"/>
      <c r="C713" s="186" t="s">
        <v>314</v>
      </c>
      <c r="D713" s="159"/>
      <c r="E713" s="160">
        <v>34.450000000000003</v>
      </c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47"/>
      <c r="Z713" s="147"/>
      <c r="AA713" s="147"/>
      <c r="AB713" s="147"/>
      <c r="AC713" s="147"/>
      <c r="AD713" s="147"/>
      <c r="AE713" s="147"/>
      <c r="AF713" s="147"/>
      <c r="AG713" s="147" t="s">
        <v>199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5">
      <c r="A714" s="154"/>
      <c r="B714" s="155"/>
      <c r="C714" s="186" t="s">
        <v>315</v>
      </c>
      <c r="D714" s="159"/>
      <c r="E714" s="160">
        <v>1.74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7"/>
      <c r="Z714" s="147"/>
      <c r="AA714" s="147"/>
      <c r="AB714" s="147"/>
      <c r="AC714" s="147"/>
      <c r="AD714" s="147"/>
      <c r="AE714" s="147"/>
      <c r="AF714" s="147"/>
      <c r="AG714" s="147" t="s">
        <v>199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5">
      <c r="A715" s="154"/>
      <c r="B715" s="155"/>
      <c r="C715" s="186" t="s">
        <v>316</v>
      </c>
      <c r="D715" s="159"/>
      <c r="E715" s="160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7"/>
      <c r="Z715" s="147"/>
      <c r="AA715" s="147"/>
      <c r="AB715" s="147"/>
      <c r="AC715" s="147"/>
      <c r="AD715" s="147"/>
      <c r="AE715" s="147"/>
      <c r="AF715" s="147"/>
      <c r="AG715" s="147" t="s">
        <v>199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5">
      <c r="A716" s="154"/>
      <c r="B716" s="155"/>
      <c r="C716" s="186" t="s">
        <v>317</v>
      </c>
      <c r="D716" s="159"/>
      <c r="E716" s="160">
        <v>26.25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7"/>
      <c r="Z716" s="147"/>
      <c r="AA716" s="147"/>
      <c r="AB716" s="147"/>
      <c r="AC716" s="147"/>
      <c r="AD716" s="147"/>
      <c r="AE716" s="147"/>
      <c r="AF716" s="147"/>
      <c r="AG716" s="147" t="s">
        <v>199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5">
      <c r="A717" s="154"/>
      <c r="B717" s="155"/>
      <c r="C717" s="186" t="s">
        <v>318</v>
      </c>
      <c r="D717" s="159"/>
      <c r="E717" s="160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47"/>
      <c r="Z717" s="147"/>
      <c r="AA717" s="147"/>
      <c r="AB717" s="147"/>
      <c r="AC717" s="147"/>
      <c r="AD717" s="147"/>
      <c r="AE717" s="147"/>
      <c r="AF717" s="147"/>
      <c r="AG717" s="147" t="s">
        <v>199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5">
      <c r="A718" s="154"/>
      <c r="B718" s="155"/>
      <c r="C718" s="186" t="s">
        <v>319</v>
      </c>
      <c r="D718" s="159"/>
      <c r="E718" s="160">
        <v>64.98</v>
      </c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7"/>
      <c r="Z718" s="147"/>
      <c r="AA718" s="147"/>
      <c r="AB718" s="147"/>
      <c r="AC718" s="147"/>
      <c r="AD718" s="147"/>
      <c r="AE718" s="147"/>
      <c r="AF718" s="147"/>
      <c r="AG718" s="147" t="s">
        <v>199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5">
      <c r="A719" s="154"/>
      <c r="B719" s="155"/>
      <c r="C719" s="186" t="s">
        <v>320</v>
      </c>
      <c r="D719" s="159"/>
      <c r="E719" s="160">
        <v>4.2</v>
      </c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47"/>
      <c r="Z719" s="147"/>
      <c r="AA719" s="147"/>
      <c r="AB719" s="147"/>
      <c r="AC719" s="147"/>
      <c r="AD719" s="147"/>
      <c r="AE719" s="147"/>
      <c r="AF719" s="147"/>
      <c r="AG719" s="147" t="s">
        <v>199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5">
      <c r="A720" s="154"/>
      <c r="B720" s="155"/>
      <c r="C720" s="187" t="s">
        <v>201</v>
      </c>
      <c r="D720" s="161"/>
      <c r="E720" s="162">
        <v>1614.14</v>
      </c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47"/>
      <c r="Z720" s="147"/>
      <c r="AA720" s="147"/>
      <c r="AB720" s="147"/>
      <c r="AC720" s="147"/>
      <c r="AD720" s="147"/>
      <c r="AE720" s="147"/>
      <c r="AF720" s="147"/>
      <c r="AG720" s="147" t="s">
        <v>199</v>
      </c>
      <c r="AH720" s="147">
        <v>1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5">
      <c r="A721" s="154"/>
      <c r="B721" s="155"/>
      <c r="C721" s="186" t="s">
        <v>224</v>
      </c>
      <c r="D721" s="159"/>
      <c r="E721" s="160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47"/>
      <c r="Z721" s="147"/>
      <c r="AA721" s="147"/>
      <c r="AB721" s="147"/>
      <c r="AC721" s="147"/>
      <c r="AD721" s="147"/>
      <c r="AE721" s="147"/>
      <c r="AF721" s="147"/>
      <c r="AG721" s="147" t="s">
        <v>199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5">
      <c r="A722" s="154"/>
      <c r="B722" s="155"/>
      <c r="C722" s="186" t="s">
        <v>297</v>
      </c>
      <c r="D722" s="159"/>
      <c r="E722" s="160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47"/>
      <c r="Z722" s="147"/>
      <c r="AA722" s="147"/>
      <c r="AB722" s="147"/>
      <c r="AC722" s="147"/>
      <c r="AD722" s="147"/>
      <c r="AE722" s="147"/>
      <c r="AF722" s="147"/>
      <c r="AG722" s="147" t="s">
        <v>199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5">
      <c r="A723" s="154"/>
      <c r="B723" s="155"/>
      <c r="C723" s="186" t="s">
        <v>321</v>
      </c>
      <c r="D723" s="159"/>
      <c r="E723" s="160">
        <v>55.67</v>
      </c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47"/>
      <c r="Z723" s="147"/>
      <c r="AA723" s="147"/>
      <c r="AB723" s="147"/>
      <c r="AC723" s="147"/>
      <c r="AD723" s="147"/>
      <c r="AE723" s="147"/>
      <c r="AF723" s="147"/>
      <c r="AG723" s="147" t="s">
        <v>199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5">
      <c r="A724" s="154"/>
      <c r="B724" s="155"/>
      <c r="C724" s="186" t="s">
        <v>322</v>
      </c>
      <c r="D724" s="159"/>
      <c r="E724" s="160">
        <v>1.84</v>
      </c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47"/>
      <c r="Z724" s="147"/>
      <c r="AA724" s="147"/>
      <c r="AB724" s="147"/>
      <c r="AC724" s="147"/>
      <c r="AD724" s="147"/>
      <c r="AE724" s="147"/>
      <c r="AF724" s="147"/>
      <c r="AG724" s="147" t="s">
        <v>199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5">
      <c r="A725" s="154"/>
      <c r="B725" s="155"/>
      <c r="C725" s="186" t="s">
        <v>310</v>
      </c>
      <c r="D725" s="159"/>
      <c r="E725" s="160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7"/>
      <c r="Z725" s="147"/>
      <c r="AA725" s="147"/>
      <c r="AB725" s="147"/>
      <c r="AC725" s="147"/>
      <c r="AD725" s="147"/>
      <c r="AE725" s="147"/>
      <c r="AF725" s="147"/>
      <c r="AG725" s="147" t="s">
        <v>199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5">
      <c r="A726" s="154"/>
      <c r="B726" s="155"/>
      <c r="C726" s="186" t="s">
        <v>323</v>
      </c>
      <c r="D726" s="159"/>
      <c r="E726" s="160">
        <v>88.09</v>
      </c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47"/>
      <c r="Z726" s="147"/>
      <c r="AA726" s="147"/>
      <c r="AB726" s="147"/>
      <c r="AC726" s="147"/>
      <c r="AD726" s="147"/>
      <c r="AE726" s="147"/>
      <c r="AF726" s="147"/>
      <c r="AG726" s="147" t="s">
        <v>199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5">
      <c r="A727" s="154"/>
      <c r="B727" s="155"/>
      <c r="C727" s="186" t="s">
        <v>316</v>
      </c>
      <c r="D727" s="159"/>
      <c r="E727" s="160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47"/>
      <c r="Z727" s="147"/>
      <c r="AA727" s="147"/>
      <c r="AB727" s="147"/>
      <c r="AC727" s="147"/>
      <c r="AD727" s="147"/>
      <c r="AE727" s="147"/>
      <c r="AF727" s="147"/>
      <c r="AG727" s="147" t="s">
        <v>199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5">
      <c r="A728" s="154"/>
      <c r="B728" s="155"/>
      <c r="C728" s="186" t="s">
        <v>324</v>
      </c>
      <c r="D728" s="159"/>
      <c r="E728" s="160">
        <v>47.61</v>
      </c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47"/>
      <c r="Z728" s="147"/>
      <c r="AA728" s="147"/>
      <c r="AB728" s="147"/>
      <c r="AC728" s="147"/>
      <c r="AD728" s="147"/>
      <c r="AE728" s="147"/>
      <c r="AF728" s="147"/>
      <c r="AG728" s="147" t="s">
        <v>199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5">
      <c r="A729" s="154"/>
      <c r="B729" s="155"/>
      <c r="C729" s="186" t="s">
        <v>294</v>
      </c>
      <c r="D729" s="159"/>
      <c r="E729" s="160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47"/>
      <c r="Z729" s="147"/>
      <c r="AA729" s="147"/>
      <c r="AB729" s="147"/>
      <c r="AC729" s="147"/>
      <c r="AD729" s="147"/>
      <c r="AE729" s="147"/>
      <c r="AF729" s="147"/>
      <c r="AG729" s="147" t="s">
        <v>199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5">
      <c r="A730" s="154"/>
      <c r="B730" s="155"/>
      <c r="C730" s="186" t="s">
        <v>325</v>
      </c>
      <c r="D730" s="159"/>
      <c r="E730" s="160">
        <v>117.4</v>
      </c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47"/>
      <c r="Z730" s="147"/>
      <c r="AA730" s="147"/>
      <c r="AB730" s="147"/>
      <c r="AC730" s="147"/>
      <c r="AD730" s="147"/>
      <c r="AE730" s="147"/>
      <c r="AF730" s="147"/>
      <c r="AG730" s="147" t="s">
        <v>199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5">
      <c r="A731" s="154"/>
      <c r="B731" s="155"/>
      <c r="C731" s="186" t="s">
        <v>302</v>
      </c>
      <c r="D731" s="159"/>
      <c r="E731" s="160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47"/>
      <c r="Z731" s="147"/>
      <c r="AA731" s="147"/>
      <c r="AB731" s="147"/>
      <c r="AC731" s="147"/>
      <c r="AD731" s="147"/>
      <c r="AE731" s="147"/>
      <c r="AF731" s="147"/>
      <c r="AG731" s="147" t="s">
        <v>199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5">
      <c r="A732" s="154"/>
      <c r="B732" s="155"/>
      <c r="C732" s="186" t="s">
        <v>326</v>
      </c>
      <c r="D732" s="159"/>
      <c r="E732" s="160">
        <v>10.8</v>
      </c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47"/>
      <c r="Z732" s="147"/>
      <c r="AA732" s="147"/>
      <c r="AB732" s="147"/>
      <c r="AC732" s="147"/>
      <c r="AD732" s="147"/>
      <c r="AE732" s="147"/>
      <c r="AF732" s="147"/>
      <c r="AG732" s="147" t="s">
        <v>199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5">
      <c r="A733" s="154"/>
      <c r="B733" s="155"/>
      <c r="C733" s="186" t="s">
        <v>300</v>
      </c>
      <c r="D733" s="159"/>
      <c r="E733" s="160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47"/>
      <c r="Z733" s="147"/>
      <c r="AA733" s="147"/>
      <c r="AB733" s="147"/>
      <c r="AC733" s="147"/>
      <c r="AD733" s="147"/>
      <c r="AE733" s="147"/>
      <c r="AF733" s="147"/>
      <c r="AG733" s="147" t="s">
        <v>199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5">
      <c r="A734" s="154"/>
      <c r="B734" s="155"/>
      <c r="C734" s="186" t="s">
        <v>327</v>
      </c>
      <c r="D734" s="159"/>
      <c r="E734" s="160">
        <v>4.2300000000000004</v>
      </c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7"/>
      <c r="Z734" s="147"/>
      <c r="AA734" s="147"/>
      <c r="AB734" s="147"/>
      <c r="AC734" s="147"/>
      <c r="AD734" s="147"/>
      <c r="AE734" s="147"/>
      <c r="AF734" s="147"/>
      <c r="AG734" s="147" t="s">
        <v>199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5">
      <c r="A735" s="154"/>
      <c r="B735" s="155"/>
      <c r="C735" s="186" t="s">
        <v>318</v>
      </c>
      <c r="D735" s="159"/>
      <c r="E735" s="160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7"/>
      <c r="Z735" s="147"/>
      <c r="AA735" s="147"/>
      <c r="AB735" s="147"/>
      <c r="AC735" s="147"/>
      <c r="AD735" s="147"/>
      <c r="AE735" s="147"/>
      <c r="AF735" s="147"/>
      <c r="AG735" s="147" t="s">
        <v>199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5">
      <c r="A736" s="154"/>
      <c r="B736" s="155"/>
      <c r="C736" s="186" t="s">
        <v>328</v>
      </c>
      <c r="D736" s="159"/>
      <c r="E736" s="160">
        <v>4.37</v>
      </c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47"/>
      <c r="Z736" s="147"/>
      <c r="AA736" s="147"/>
      <c r="AB736" s="147"/>
      <c r="AC736" s="147"/>
      <c r="AD736" s="147"/>
      <c r="AE736" s="147"/>
      <c r="AF736" s="147"/>
      <c r="AG736" s="147" t="s">
        <v>199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5">
      <c r="A737" s="154"/>
      <c r="B737" s="155"/>
      <c r="C737" s="186" t="s">
        <v>307</v>
      </c>
      <c r="D737" s="159"/>
      <c r="E737" s="160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47"/>
      <c r="Z737" s="147"/>
      <c r="AA737" s="147"/>
      <c r="AB737" s="147"/>
      <c r="AC737" s="147"/>
      <c r="AD737" s="147"/>
      <c r="AE737" s="147"/>
      <c r="AF737" s="147"/>
      <c r="AG737" s="147" t="s">
        <v>199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5">
      <c r="A738" s="154"/>
      <c r="B738" s="155"/>
      <c r="C738" s="186" t="s">
        <v>329</v>
      </c>
      <c r="D738" s="159"/>
      <c r="E738" s="160">
        <v>115.64</v>
      </c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47"/>
      <c r="Z738" s="147"/>
      <c r="AA738" s="147"/>
      <c r="AB738" s="147"/>
      <c r="AC738" s="147"/>
      <c r="AD738" s="147"/>
      <c r="AE738" s="147"/>
      <c r="AF738" s="147"/>
      <c r="AG738" s="147" t="s">
        <v>199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5">
      <c r="A739" s="154"/>
      <c r="B739" s="155"/>
      <c r="C739" s="186" t="s">
        <v>330</v>
      </c>
      <c r="D739" s="159"/>
      <c r="E739" s="160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47"/>
      <c r="Z739" s="147"/>
      <c r="AA739" s="147"/>
      <c r="AB739" s="147"/>
      <c r="AC739" s="147"/>
      <c r="AD739" s="147"/>
      <c r="AE739" s="147"/>
      <c r="AF739" s="147"/>
      <c r="AG739" s="147" t="s">
        <v>199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5">
      <c r="A740" s="154"/>
      <c r="B740" s="155"/>
      <c r="C740" s="186" t="s">
        <v>331</v>
      </c>
      <c r="D740" s="159"/>
      <c r="E740" s="160">
        <v>65.099999999999994</v>
      </c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7"/>
      <c r="Z740" s="147"/>
      <c r="AA740" s="147"/>
      <c r="AB740" s="147"/>
      <c r="AC740" s="147"/>
      <c r="AD740" s="147"/>
      <c r="AE740" s="147"/>
      <c r="AF740" s="147"/>
      <c r="AG740" s="147" t="s">
        <v>199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5">
      <c r="A741" s="154"/>
      <c r="B741" s="155"/>
      <c r="C741" s="187" t="s">
        <v>201</v>
      </c>
      <c r="D741" s="161"/>
      <c r="E741" s="162">
        <v>510.74</v>
      </c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47"/>
      <c r="Z741" s="147"/>
      <c r="AA741" s="147"/>
      <c r="AB741" s="147"/>
      <c r="AC741" s="147"/>
      <c r="AD741" s="147"/>
      <c r="AE741" s="147"/>
      <c r="AF741" s="147"/>
      <c r="AG741" s="147" t="s">
        <v>199</v>
      </c>
      <c r="AH741" s="147">
        <v>1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5">
      <c r="A742" s="154"/>
      <c r="B742" s="155"/>
      <c r="C742" s="186" t="s">
        <v>265</v>
      </c>
      <c r="D742" s="159"/>
      <c r="E742" s="160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47"/>
      <c r="Z742" s="147"/>
      <c r="AA742" s="147"/>
      <c r="AB742" s="147"/>
      <c r="AC742" s="147"/>
      <c r="AD742" s="147"/>
      <c r="AE742" s="147"/>
      <c r="AF742" s="147"/>
      <c r="AG742" s="147" t="s">
        <v>199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5">
      <c r="A743" s="154"/>
      <c r="B743" s="155"/>
      <c r="C743" s="186" t="s">
        <v>332</v>
      </c>
      <c r="D743" s="159"/>
      <c r="E743" s="160">
        <v>4.2</v>
      </c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47"/>
      <c r="Z743" s="147"/>
      <c r="AA743" s="147"/>
      <c r="AB743" s="147"/>
      <c r="AC743" s="147"/>
      <c r="AD743" s="147"/>
      <c r="AE743" s="147"/>
      <c r="AF743" s="147"/>
      <c r="AG743" s="147" t="s">
        <v>199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5">
      <c r="A744" s="154"/>
      <c r="B744" s="155"/>
      <c r="C744" s="187" t="s">
        <v>201</v>
      </c>
      <c r="D744" s="161"/>
      <c r="E744" s="162">
        <v>4.2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47"/>
      <c r="Z744" s="147"/>
      <c r="AA744" s="147"/>
      <c r="AB744" s="147"/>
      <c r="AC744" s="147"/>
      <c r="AD744" s="147"/>
      <c r="AE744" s="147"/>
      <c r="AF744" s="147"/>
      <c r="AG744" s="147" t="s">
        <v>199</v>
      </c>
      <c r="AH744" s="147">
        <v>1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5">
      <c r="A745" s="170">
        <v>192</v>
      </c>
      <c r="B745" s="171" t="s">
        <v>789</v>
      </c>
      <c r="C745" s="185" t="s">
        <v>790</v>
      </c>
      <c r="D745" s="172" t="s">
        <v>194</v>
      </c>
      <c r="E745" s="173">
        <v>2129.0825</v>
      </c>
      <c r="F745" s="174"/>
      <c r="G745" s="175">
        <f>ROUND(E745*F745,2)</f>
        <v>0</v>
      </c>
      <c r="H745" s="158"/>
      <c r="I745" s="157">
        <f>ROUND(E745*H745,2)</f>
        <v>0</v>
      </c>
      <c r="J745" s="158"/>
      <c r="K745" s="157">
        <f>ROUND(E745*J745,2)</f>
        <v>0</v>
      </c>
      <c r="L745" s="157">
        <v>21</v>
      </c>
      <c r="M745" s="157">
        <f>G745*(1+L745/100)</f>
        <v>0</v>
      </c>
      <c r="N745" s="157">
        <v>0</v>
      </c>
      <c r="O745" s="157">
        <f>ROUND(E745*N745,2)</f>
        <v>0</v>
      </c>
      <c r="P745" s="157">
        <v>0</v>
      </c>
      <c r="Q745" s="157">
        <f>ROUND(E745*P745,2)</f>
        <v>0</v>
      </c>
      <c r="R745" s="157"/>
      <c r="S745" s="157" t="s">
        <v>195</v>
      </c>
      <c r="T745" s="157" t="s">
        <v>195</v>
      </c>
      <c r="U745" s="157">
        <v>4.3220000000000001E-2</v>
      </c>
      <c r="V745" s="157">
        <f>ROUND(E745*U745,2)</f>
        <v>92.02</v>
      </c>
      <c r="W745" s="157"/>
      <c r="X745" s="157" t="s">
        <v>196</v>
      </c>
      <c r="Y745" s="147"/>
      <c r="Z745" s="147"/>
      <c r="AA745" s="147"/>
      <c r="AB745" s="147"/>
      <c r="AC745" s="147"/>
      <c r="AD745" s="147"/>
      <c r="AE745" s="147"/>
      <c r="AF745" s="147"/>
      <c r="AG745" s="147" t="s">
        <v>394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5">
      <c r="A746" s="154"/>
      <c r="B746" s="155"/>
      <c r="C746" s="186" t="s">
        <v>291</v>
      </c>
      <c r="D746" s="159"/>
      <c r="E746" s="160">
        <v>633.41</v>
      </c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47"/>
      <c r="Z746" s="147"/>
      <c r="AA746" s="147"/>
      <c r="AB746" s="147"/>
      <c r="AC746" s="147"/>
      <c r="AD746" s="147"/>
      <c r="AE746" s="147"/>
      <c r="AF746" s="147"/>
      <c r="AG746" s="147" t="s">
        <v>199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5">
      <c r="A747" s="154"/>
      <c r="B747" s="155"/>
      <c r="C747" s="186" t="s">
        <v>229</v>
      </c>
      <c r="D747" s="159"/>
      <c r="E747" s="160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47"/>
      <c r="Z747" s="147"/>
      <c r="AA747" s="147"/>
      <c r="AB747" s="147"/>
      <c r="AC747" s="147"/>
      <c r="AD747" s="147"/>
      <c r="AE747" s="147"/>
      <c r="AF747" s="147"/>
      <c r="AG747" s="147" t="s">
        <v>199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5">
      <c r="A748" s="154"/>
      <c r="B748" s="155"/>
      <c r="C748" s="186" t="s">
        <v>294</v>
      </c>
      <c r="D748" s="159"/>
      <c r="E748" s="160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47"/>
      <c r="Z748" s="147"/>
      <c r="AA748" s="147"/>
      <c r="AB748" s="147"/>
      <c r="AC748" s="147"/>
      <c r="AD748" s="147"/>
      <c r="AE748" s="147"/>
      <c r="AF748" s="147"/>
      <c r="AG748" s="147" t="s">
        <v>199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5">
      <c r="A749" s="154"/>
      <c r="B749" s="155"/>
      <c r="C749" s="186" t="s">
        <v>295</v>
      </c>
      <c r="D749" s="159"/>
      <c r="E749" s="160">
        <v>222.53</v>
      </c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7"/>
      <c r="Z749" s="147"/>
      <c r="AA749" s="147"/>
      <c r="AB749" s="147"/>
      <c r="AC749" s="147"/>
      <c r="AD749" s="147"/>
      <c r="AE749" s="147"/>
      <c r="AF749" s="147"/>
      <c r="AG749" s="147" t="s">
        <v>199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5">
      <c r="A750" s="154"/>
      <c r="B750" s="155"/>
      <c r="C750" s="186" t="s">
        <v>296</v>
      </c>
      <c r="D750" s="159"/>
      <c r="E750" s="160">
        <v>16.38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7"/>
      <c r="Z750" s="147"/>
      <c r="AA750" s="147"/>
      <c r="AB750" s="147"/>
      <c r="AC750" s="147"/>
      <c r="AD750" s="147"/>
      <c r="AE750" s="147"/>
      <c r="AF750" s="147"/>
      <c r="AG750" s="147" t="s">
        <v>199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5">
      <c r="A751" s="154"/>
      <c r="B751" s="155"/>
      <c r="C751" s="186" t="s">
        <v>297</v>
      </c>
      <c r="D751" s="159"/>
      <c r="E751" s="160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47"/>
      <c r="Z751" s="147"/>
      <c r="AA751" s="147"/>
      <c r="AB751" s="147"/>
      <c r="AC751" s="147"/>
      <c r="AD751" s="147"/>
      <c r="AE751" s="147"/>
      <c r="AF751" s="147"/>
      <c r="AG751" s="147" t="s">
        <v>199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20.399999999999999" outlineLevel="1" x14ac:dyDescent="0.25">
      <c r="A752" s="154"/>
      <c r="B752" s="155"/>
      <c r="C752" s="186" t="s">
        <v>298</v>
      </c>
      <c r="D752" s="159"/>
      <c r="E752" s="160">
        <v>307.75</v>
      </c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47"/>
      <c r="Z752" s="147"/>
      <c r="AA752" s="147"/>
      <c r="AB752" s="147"/>
      <c r="AC752" s="147"/>
      <c r="AD752" s="147"/>
      <c r="AE752" s="147"/>
      <c r="AF752" s="147"/>
      <c r="AG752" s="147" t="s">
        <v>199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0.399999999999999" outlineLevel="1" x14ac:dyDescent="0.25">
      <c r="A753" s="154"/>
      <c r="B753" s="155"/>
      <c r="C753" s="186" t="s">
        <v>299</v>
      </c>
      <c r="D753" s="159"/>
      <c r="E753" s="160">
        <v>38.909999999999997</v>
      </c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7"/>
      <c r="Z753" s="147"/>
      <c r="AA753" s="147"/>
      <c r="AB753" s="147"/>
      <c r="AC753" s="147"/>
      <c r="AD753" s="147"/>
      <c r="AE753" s="147"/>
      <c r="AF753" s="147"/>
      <c r="AG753" s="147" t="s">
        <v>199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5">
      <c r="A754" s="154"/>
      <c r="B754" s="155"/>
      <c r="C754" s="186" t="s">
        <v>300</v>
      </c>
      <c r="D754" s="159"/>
      <c r="E754" s="160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47"/>
      <c r="Z754" s="147"/>
      <c r="AA754" s="147"/>
      <c r="AB754" s="147"/>
      <c r="AC754" s="147"/>
      <c r="AD754" s="147"/>
      <c r="AE754" s="147"/>
      <c r="AF754" s="147"/>
      <c r="AG754" s="147" t="s">
        <v>199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5">
      <c r="A755" s="154"/>
      <c r="B755" s="155"/>
      <c r="C755" s="186" t="s">
        <v>301</v>
      </c>
      <c r="D755" s="159"/>
      <c r="E755" s="160">
        <v>24.7</v>
      </c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47"/>
      <c r="Z755" s="147"/>
      <c r="AA755" s="147"/>
      <c r="AB755" s="147"/>
      <c r="AC755" s="147"/>
      <c r="AD755" s="147"/>
      <c r="AE755" s="147"/>
      <c r="AF755" s="147"/>
      <c r="AG755" s="147" t="s">
        <v>199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5">
      <c r="A756" s="154"/>
      <c r="B756" s="155"/>
      <c r="C756" s="186" t="s">
        <v>302</v>
      </c>
      <c r="D756" s="159"/>
      <c r="E756" s="160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47"/>
      <c r="Z756" s="147"/>
      <c r="AA756" s="147"/>
      <c r="AB756" s="147"/>
      <c r="AC756" s="147"/>
      <c r="AD756" s="147"/>
      <c r="AE756" s="147"/>
      <c r="AF756" s="147"/>
      <c r="AG756" s="147" t="s">
        <v>199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5">
      <c r="A757" s="154"/>
      <c r="B757" s="155"/>
      <c r="C757" s="186" t="s">
        <v>303</v>
      </c>
      <c r="D757" s="159"/>
      <c r="E757" s="160">
        <v>19.440000000000001</v>
      </c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47"/>
      <c r="Z757" s="147"/>
      <c r="AA757" s="147"/>
      <c r="AB757" s="147"/>
      <c r="AC757" s="147"/>
      <c r="AD757" s="147"/>
      <c r="AE757" s="147"/>
      <c r="AF757" s="147"/>
      <c r="AG757" s="147" t="s">
        <v>199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5">
      <c r="A758" s="154"/>
      <c r="B758" s="155"/>
      <c r="C758" s="186" t="s">
        <v>304</v>
      </c>
      <c r="D758" s="159"/>
      <c r="E758" s="160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47"/>
      <c r="Z758" s="147"/>
      <c r="AA758" s="147"/>
      <c r="AB758" s="147"/>
      <c r="AC758" s="147"/>
      <c r="AD758" s="147"/>
      <c r="AE758" s="147"/>
      <c r="AF758" s="147"/>
      <c r="AG758" s="147" t="s">
        <v>199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0.399999999999999" outlineLevel="1" x14ac:dyDescent="0.25">
      <c r="A759" s="154"/>
      <c r="B759" s="155"/>
      <c r="C759" s="186" t="s">
        <v>305</v>
      </c>
      <c r="D759" s="159"/>
      <c r="E759" s="160">
        <v>92.33</v>
      </c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47"/>
      <c r="Z759" s="147"/>
      <c r="AA759" s="147"/>
      <c r="AB759" s="147"/>
      <c r="AC759" s="147"/>
      <c r="AD759" s="147"/>
      <c r="AE759" s="147"/>
      <c r="AF759" s="147"/>
      <c r="AG759" s="147" t="s">
        <v>199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5">
      <c r="A760" s="154"/>
      <c r="B760" s="155"/>
      <c r="C760" s="186" t="s">
        <v>306</v>
      </c>
      <c r="D760" s="159"/>
      <c r="E760" s="160">
        <v>8.3699999999999992</v>
      </c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47"/>
      <c r="Z760" s="147"/>
      <c r="AA760" s="147"/>
      <c r="AB760" s="147"/>
      <c r="AC760" s="147"/>
      <c r="AD760" s="147"/>
      <c r="AE760" s="147"/>
      <c r="AF760" s="147"/>
      <c r="AG760" s="147" t="s">
        <v>199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5">
      <c r="A761" s="154"/>
      <c r="B761" s="155"/>
      <c r="C761" s="186" t="s">
        <v>307</v>
      </c>
      <c r="D761" s="159"/>
      <c r="E761" s="160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47"/>
      <c r="Z761" s="147"/>
      <c r="AA761" s="147"/>
      <c r="AB761" s="147"/>
      <c r="AC761" s="147"/>
      <c r="AD761" s="147"/>
      <c r="AE761" s="147"/>
      <c r="AF761" s="147"/>
      <c r="AG761" s="147" t="s">
        <v>199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5">
      <c r="A762" s="154"/>
      <c r="B762" s="155"/>
      <c r="C762" s="186" t="s">
        <v>308</v>
      </c>
      <c r="D762" s="159"/>
      <c r="E762" s="160">
        <v>75.75</v>
      </c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47"/>
      <c r="Z762" s="147"/>
      <c r="AA762" s="147"/>
      <c r="AB762" s="147"/>
      <c r="AC762" s="147"/>
      <c r="AD762" s="147"/>
      <c r="AE762" s="147"/>
      <c r="AF762" s="147"/>
      <c r="AG762" s="147" t="s">
        <v>199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5">
      <c r="A763" s="154"/>
      <c r="B763" s="155"/>
      <c r="C763" s="186" t="s">
        <v>309</v>
      </c>
      <c r="D763" s="159"/>
      <c r="E763" s="160">
        <v>6.62</v>
      </c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47"/>
      <c r="Z763" s="147"/>
      <c r="AA763" s="147"/>
      <c r="AB763" s="147"/>
      <c r="AC763" s="147"/>
      <c r="AD763" s="147"/>
      <c r="AE763" s="147"/>
      <c r="AF763" s="147"/>
      <c r="AG763" s="147" t="s">
        <v>199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5">
      <c r="A764" s="154"/>
      <c r="B764" s="155"/>
      <c r="C764" s="186" t="s">
        <v>310</v>
      </c>
      <c r="D764" s="159"/>
      <c r="E764" s="160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47"/>
      <c r="Z764" s="147"/>
      <c r="AA764" s="147"/>
      <c r="AB764" s="147"/>
      <c r="AC764" s="147"/>
      <c r="AD764" s="147"/>
      <c r="AE764" s="147"/>
      <c r="AF764" s="147"/>
      <c r="AG764" s="147" t="s">
        <v>199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5">
      <c r="A765" s="154"/>
      <c r="B765" s="155"/>
      <c r="C765" s="186" t="s">
        <v>311</v>
      </c>
      <c r="D765" s="159"/>
      <c r="E765" s="160">
        <v>25.35</v>
      </c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47"/>
      <c r="Z765" s="147"/>
      <c r="AA765" s="147"/>
      <c r="AB765" s="147"/>
      <c r="AC765" s="147"/>
      <c r="AD765" s="147"/>
      <c r="AE765" s="147"/>
      <c r="AF765" s="147"/>
      <c r="AG765" s="147" t="s">
        <v>199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5">
      <c r="A766" s="154"/>
      <c r="B766" s="155"/>
      <c r="C766" s="186" t="s">
        <v>312</v>
      </c>
      <c r="D766" s="159"/>
      <c r="E766" s="160">
        <v>11</v>
      </c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47"/>
      <c r="Z766" s="147"/>
      <c r="AA766" s="147"/>
      <c r="AB766" s="147"/>
      <c r="AC766" s="147"/>
      <c r="AD766" s="147"/>
      <c r="AE766" s="147"/>
      <c r="AF766" s="147"/>
      <c r="AG766" s="147" t="s">
        <v>199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5">
      <c r="A767" s="154"/>
      <c r="B767" s="155"/>
      <c r="C767" s="186" t="s">
        <v>313</v>
      </c>
      <c r="D767" s="159"/>
      <c r="E767" s="160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47"/>
      <c r="Z767" s="147"/>
      <c r="AA767" s="147"/>
      <c r="AB767" s="147"/>
      <c r="AC767" s="147"/>
      <c r="AD767" s="147"/>
      <c r="AE767" s="147"/>
      <c r="AF767" s="147"/>
      <c r="AG767" s="147" t="s">
        <v>199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5">
      <c r="A768" s="154"/>
      <c r="B768" s="155"/>
      <c r="C768" s="186" t="s">
        <v>314</v>
      </c>
      <c r="D768" s="159"/>
      <c r="E768" s="160">
        <v>34.450000000000003</v>
      </c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47"/>
      <c r="Z768" s="147"/>
      <c r="AA768" s="147"/>
      <c r="AB768" s="147"/>
      <c r="AC768" s="147"/>
      <c r="AD768" s="147"/>
      <c r="AE768" s="147"/>
      <c r="AF768" s="147"/>
      <c r="AG768" s="147" t="s">
        <v>199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5">
      <c r="A769" s="154"/>
      <c r="B769" s="155"/>
      <c r="C769" s="186" t="s">
        <v>315</v>
      </c>
      <c r="D769" s="159"/>
      <c r="E769" s="160">
        <v>1.74</v>
      </c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47"/>
      <c r="Z769" s="147"/>
      <c r="AA769" s="147"/>
      <c r="AB769" s="147"/>
      <c r="AC769" s="147"/>
      <c r="AD769" s="147"/>
      <c r="AE769" s="147"/>
      <c r="AF769" s="147"/>
      <c r="AG769" s="147" t="s">
        <v>199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5">
      <c r="A770" s="154"/>
      <c r="B770" s="155"/>
      <c r="C770" s="186" t="s">
        <v>316</v>
      </c>
      <c r="D770" s="159"/>
      <c r="E770" s="160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47"/>
      <c r="Z770" s="147"/>
      <c r="AA770" s="147"/>
      <c r="AB770" s="147"/>
      <c r="AC770" s="147"/>
      <c r="AD770" s="147"/>
      <c r="AE770" s="147"/>
      <c r="AF770" s="147"/>
      <c r="AG770" s="147" t="s">
        <v>199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5">
      <c r="A771" s="154"/>
      <c r="B771" s="155"/>
      <c r="C771" s="186" t="s">
        <v>317</v>
      </c>
      <c r="D771" s="159"/>
      <c r="E771" s="160">
        <v>26.25</v>
      </c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47"/>
      <c r="Z771" s="147"/>
      <c r="AA771" s="147"/>
      <c r="AB771" s="147"/>
      <c r="AC771" s="147"/>
      <c r="AD771" s="147"/>
      <c r="AE771" s="147"/>
      <c r="AF771" s="147"/>
      <c r="AG771" s="147" t="s">
        <v>199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5">
      <c r="A772" s="154"/>
      <c r="B772" s="155"/>
      <c r="C772" s="186" t="s">
        <v>318</v>
      </c>
      <c r="D772" s="159"/>
      <c r="E772" s="160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47"/>
      <c r="Z772" s="147"/>
      <c r="AA772" s="147"/>
      <c r="AB772" s="147"/>
      <c r="AC772" s="147"/>
      <c r="AD772" s="147"/>
      <c r="AE772" s="147"/>
      <c r="AF772" s="147"/>
      <c r="AG772" s="147" t="s">
        <v>199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5">
      <c r="A773" s="154"/>
      <c r="B773" s="155"/>
      <c r="C773" s="186" t="s">
        <v>319</v>
      </c>
      <c r="D773" s="159"/>
      <c r="E773" s="160">
        <v>64.98</v>
      </c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47"/>
      <c r="Z773" s="147"/>
      <c r="AA773" s="147"/>
      <c r="AB773" s="147"/>
      <c r="AC773" s="147"/>
      <c r="AD773" s="147"/>
      <c r="AE773" s="147"/>
      <c r="AF773" s="147"/>
      <c r="AG773" s="147" t="s">
        <v>199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5">
      <c r="A774" s="154"/>
      <c r="B774" s="155"/>
      <c r="C774" s="186" t="s">
        <v>320</v>
      </c>
      <c r="D774" s="159"/>
      <c r="E774" s="160">
        <v>4.2</v>
      </c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47"/>
      <c r="Z774" s="147"/>
      <c r="AA774" s="147"/>
      <c r="AB774" s="147"/>
      <c r="AC774" s="147"/>
      <c r="AD774" s="147"/>
      <c r="AE774" s="147"/>
      <c r="AF774" s="147"/>
      <c r="AG774" s="147" t="s">
        <v>199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5">
      <c r="A775" s="154"/>
      <c r="B775" s="155"/>
      <c r="C775" s="187" t="s">
        <v>201</v>
      </c>
      <c r="D775" s="161"/>
      <c r="E775" s="162">
        <v>1614.14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47"/>
      <c r="Z775" s="147"/>
      <c r="AA775" s="147"/>
      <c r="AB775" s="147"/>
      <c r="AC775" s="147"/>
      <c r="AD775" s="147"/>
      <c r="AE775" s="147"/>
      <c r="AF775" s="147"/>
      <c r="AG775" s="147" t="s">
        <v>199</v>
      </c>
      <c r="AH775" s="147">
        <v>1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5">
      <c r="A776" s="154"/>
      <c r="B776" s="155"/>
      <c r="C776" s="186" t="s">
        <v>224</v>
      </c>
      <c r="D776" s="159"/>
      <c r="E776" s="160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7"/>
      <c r="Z776" s="147"/>
      <c r="AA776" s="147"/>
      <c r="AB776" s="147"/>
      <c r="AC776" s="147"/>
      <c r="AD776" s="147"/>
      <c r="AE776" s="147"/>
      <c r="AF776" s="147"/>
      <c r="AG776" s="147" t="s">
        <v>199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5">
      <c r="A777" s="154"/>
      <c r="B777" s="155"/>
      <c r="C777" s="186" t="s">
        <v>297</v>
      </c>
      <c r="D777" s="159"/>
      <c r="E777" s="160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47"/>
      <c r="Z777" s="147"/>
      <c r="AA777" s="147"/>
      <c r="AB777" s="147"/>
      <c r="AC777" s="147"/>
      <c r="AD777" s="147"/>
      <c r="AE777" s="147"/>
      <c r="AF777" s="147"/>
      <c r="AG777" s="147" t="s">
        <v>199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5">
      <c r="A778" s="154"/>
      <c r="B778" s="155"/>
      <c r="C778" s="186" t="s">
        <v>321</v>
      </c>
      <c r="D778" s="159"/>
      <c r="E778" s="160">
        <v>55.67</v>
      </c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47"/>
      <c r="Z778" s="147"/>
      <c r="AA778" s="147"/>
      <c r="AB778" s="147"/>
      <c r="AC778" s="147"/>
      <c r="AD778" s="147"/>
      <c r="AE778" s="147"/>
      <c r="AF778" s="147"/>
      <c r="AG778" s="147" t="s">
        <v>199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5">
      <c r="A779" s="154"/>
      <c r="B779" s="155"/>
      <c r="C779" s="186" t="s">
        <v>322</v>
      </c>
      <c r="D779" s="159"/>
      <c r="E779" s="160">
        <v>1.84</v>
      </c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47"/>
      <c r="Z779" s="147"/>
      <c r="AA779" s="147"/>
      <c r="AB779" s="147"/>
      <c r="AC779" s="147"/>
      <c r="AD779" s="147"/>
      <c r="AE779" s="147"/>
      <c r="AF779" s="147"/>
      <c r="AG779" s="147" t="s">
        <v>199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5">
      <c r="A780" s="154"/>
      <c r="B780" s="155"/>
      <c r="C780" s="186" t="s">
        <v>310</v>
      </c>
      <c r="D780" s="159"/>
      <c r="E780" s="160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7"/>
      <c r="Z780" s="147"/>
      <c r="AA780" s="147"/>
      <c r="AB780" s="147"/>
      <c r="AC780" s="147"/>
      <c r="AD780" s="147"/>
      <c r="AE780" s="147"/>
      <c r="AF780" s="147"/>
      <c r="AG780" s="147" t="s">
        <v>199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5">
      <c r="A781" s="154"/>
      <c r="B781" s="155"/>
      <c r="C781" s="186" t="s">
        <v>323</v>
      </c>
      <c r="D781" s="159"/>
      <c r="E781" s="160">
        <v>88.09</v>
      </c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7"/>
      <c r="Z781" s="147"/>
      <c r="AA781" s="147"/>
      <c r="AB781" s="147"/>
      <c r="AC781" s="147"/>
      <c r="AD781" s="147"/>
      <c r="AE781" s="147"/>
      <c r="AF781" s="147"/>
      <c r="AG781" s="147" t="s">
        <v>199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5">
      <c r="A782" s="154"/>
      <c r="B782" s="155"/>
      <c r="C782" s="186" t="s">
        <v>316</v>
      </c>
      <c r="D782" s="159"/>
      <c r="E782" s="160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7"/>
      <c r="Z782" s="147"/>
      <c r="AA782" s="147"/>
      <c r="AB782" s="147"/>
      <c r="AC782" s="147"/>
      <c r="AD782" s="147"/>
      <c r="AE782" s="147"/>
      <c r="AF782" s="147"/>
      <c r="AG782" s="147" t="s">
        <v>199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5">
      <c r="A783" s="154"/>
      <c r="B783" s="155"/>
      <c r="C783" s="186" t="s">
        <v>324</v>
      </c>
      <c r="D783" s="159"/>
      <c r="E783" s="160">
        <v>47.61</v>
      </c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47"/>
      <c r="Z783" s="147"/>
      <c r="AA783" s="147"/>
      <c r="AB783" s="147"/>
      <c r="AC783" s="147"/>
      <c r="AD783" s="147"/>
      <c r="AE783" s="147"/>
      <c r="AF783" s="147"/>
      <c r="AG783" s="147" t="s">
        <v>199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5">
      <c r="A784" s="154"/>
      <c r="B784" s="155"/>
      <c r="C784" s="186" t="s">
        <v>294</v>
      </c>
      <c r="D784" s="159"/>
      <c r="E784" s="160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47"/>
      <c r="Z784" s="147"/>
      <c r="AA784" s="147"/>
      <c r="AB784" s="147"/>
      <c r="AC784" s="147"/>
      <c r="AD784" s="147"/>
      <c r="AE784" s="147"/>
      <c r="AF784" s="147"/>
      <c r="AG784" s="147" t="s">
        <v>199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5">
      <c r="A785" s="154"/>
      <c r="B785" s="155"/>
      <c r="C785" s="186" t="s">
        <v>325</v>
      </c>
      <c r="D785" s="159"/>
      <c r="E785" s="160">
        <v>117.4</v>
      </c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7"/>
      <c r="Z785" s="147"/>
      <c r="AA785" s="147"/>
      <c r="AB785" s="147"/>
      <c r="AC785" s="147"/>
      <c r="AD785" s="147"/>
      <c r="AE785" s="147"/>
      <c r="AF785" s="147"/>
      <c r="AG785" s="147" t="s">
        <v>199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5">
      <c r="A786" s="154"/>
      <c r="B786" s="155"/>
      <c r="C786" s="186" t="s">
        <v>302</v>
      </c>
      <c r="D786" s="159"/>
      <c r="E786" s="160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7"/>
      <c r="Z786" s="147"/>
      <c r="AA786" s="147"/>
      <c r="AB786" s="147"/>
      <c r="AC786" s="147"/>
      <c r="AD786" s="147"/>
      <c r="AE786" s="147"/>
      <c r="AF786" s="147"/>
      <c r="AG786" s="147" t="s">
        <v>199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5">
      <c r="A787" s="154"/>
      <c r="B787" s="155"/>
      <c r="C787" s="186" t="s">
        <v>326</v>
      </c>
      <c r="D787" s="159"/>
      <c r="E787" s="160">
        <v>10.8</v>
      </c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47"/>
      <c r="Z787" s="147"/>
      <c r="AA787" s="147"/>
      <c r="AB787" s="147"/>
      <c r="AC787" s="147"/>
      <c r="AD787" s="147"/>
      <c r="AE787" s="147"/>
      <c r="AF787" s="147"/>
      <c r="AG787" s="147" t="s">
        <v>199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5">
      <c r="A788" s="154"/>
      <c r="B788" s="155"/>
      <c r="C788" s="186" t="s">
        <v>300</v>
      </c>
      <c r="D788" s="159"/>
      <c r="E788" s="160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7"/>
      <c r="Z788" s="147"/>
      <c r="AA788" s="147"/>
      <c r="AB788" s="147"/>
      <c r="AC788" s="147"/>
      <c r="AD788" s="147"/>
      <c r="AE788" s="147"/>
      <c r="AF788" s="147"/>
      <c r="AG788" s="147" t="s">
        <v>199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5">
      <c r="A789" s="154"/>
      <c r="B789" s="155"/>
      <c r="C789" s="186" t="s">
        <v>327</v>
      </c>
      <c r="D789" s="159"/>
      <c r="E789" s="160">
        <v>4.2300000000000004</v>
      </c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47"/>
      <c r="Z789" s="147"/>
      <c r="AA789" s="147"/>
      <c r="AB789" s="147"/>
      <c r="AC789" s="147"/>
      <c r="AD789" s="147"/>
      <c r="AE789" s="147"/>
      <c r="AF789" s="147"/>
      <c r="AG789" s="147" t="s">
        <v>199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5">
      <c r="A790" s="154"/>
      <c r="B790" s="155"/>
      <c r="C790" s="186" t="s">
        <v>318</v>
      </c>
      <c r="D790" s="159"/>
      <c r="E790" s="160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47"/>
      <c r="Z790" s="147"/>
      <c r="AA790" s="147"/>
      <c r="AB790" s="147"/>
      <c r="AC790" s="147"/>
      <c r="AD790" s="147"/>
      <c r="AE790" s="147"/>
      <c r="AF790" s="147"/>
      <c r="AG790" s="147" t="s">
        <v>199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5">
      <c r="A791" s="154"/>
      <c r="B791" s="155"/>
      <c r="C791" s="186" t="s">
        <v>328</v>
      </c>
      <c r="D791" s="159"/>
      <c r="E791" s="160">
        <v>4.37</v>
      </c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7"/>
      <c r="Z791" s="147"/>
      <c r="AA791" s="147"/>
      <c r="AB791" s="147"/>
      <c r="AC791" s="147"/>
      <c r="AD791" s="147"/>
      <c r="AE791" s="147"/>
      <c r="AF791" s="147"/>
      <c r="AG791" s="147" t="s">
        <v>199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5">
      <c r="A792" s="154"/>
      <c r="B792" s="155"/>
      <c r="C792" s="186" t="s">
        <v>307</v>
      </c>
      <c r="D792" s="159"/>
      <c r="E792" s="160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47"/>
      <c r="Z792" s="147"/>
      <c r="AA792" s="147"/>
      <c r="AB792" s="147"/>
      <c r="AC792" s="147"/>
      <c r="AD792" s="147"/>
      <c r="AE792" s="147"/>
      <c r="AF792" s="147"/>
      <c r="AG792" s="147" t="s">
        <v>199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5">
      <c r="A793" s="154"/>
      <c r="B793" s="155"/>
      <c r="C793" s="186" t="s">
        <v>329</v>
      </c>
      <c r="D793" s="159"/>
      <c r="E793" s="160">
        <v>115.64</v>
      </c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7"/>
      <c r="Z793" s="147"/>
      <c r="AA793" s="147"/>
      <c r="AB793" s="147"/>
      <c r="AC793" s="147"/>
      <c r="AD793" s="147"/>
      <c r="AE793" s="147"/>
      <c r="AF793" s="147"/>
      <c r="AG793" s="147" t="s">
        <v>199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5">
      <c r="A794" s="154"/>
      <c r="B794" s="155"/>
      <c r="C794" s="186" t="s">
        <v>330</v>
      </c>
      <c r="D794" s="159"/>
      <c r="E794" s="160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47"/>
      <c r="Z794" s="147"/>
      <c r="AA794" s="147"/>
      <c r="AB794" s="147"/>
      <c r="AC794" s="147"/>
      <c r="AD794" s="147"/>
      <c r="AE794" s="147"/>
      <c r="AF794" s="147"/>
      <c r="AG794" s="147" t="s">
        <v>199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5">
      <c r="A795" s="154"/>
      <c r="B795" s="155"/>
      <c r="C795" s="186" t="s">
        <v>331</v>
      </c>
      <c r="D795" s="159"/>
      <c r="E795" s="160">
        <v>65.099999999999994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199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5">
      <c r="A796" s="154"/>
      <c r="B796" s="155"/>
      <c r="C796" s="187" t="s">
        <v>201</v>
      </c>
      <c r="D796" s="161"/>
      <c r="E796" s="162">
        <v>510.74</v>
      </c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47"/>
      <c r="Z796" s="147"/>
      <c r="AA796" s="147"/>
      <c r="AB796" s="147"/>
      <c r="AC796" s="147"/>
      <c r="AD796" s="147"/>
      <c r="AE796" s="147"/>
      <c r="AF796" s="147"/>
      <c r="AG796" s="147" t="s">
        <v>199</v>
      </c>
      <c r="AH796" s="147">
        <v>1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5">
      <c r="A797" s="154"/>
      <c r="B797" s="155"/>
      <c r="C797" s="186" t="s">
        <v>265</v>
      </c>
      <c r="D797" s="159"/>
      <c r="E797" s="160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7"/>
      <c r="Z797" s="147"/>
      <c r="AA797" s="147"/>
      <c r="AB797" s="147"/>
      <c r="AC797" s="147"/>
      <c r="AD797" s="147"/>
      <c r="AE797" s="147"/>
      <c r="AF797" s="147"/>
      <c r="AG797" s="147" t="s">
        <v>199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5">
      <c r="A798" s="154"/>
      <c r="B798" s="155"/>
      <c r="C798" s="186" t="s">
        <v>332</v>
      </c>
      <c r="D798" s="159"/>
      <c r="E798" s="160">
        <v>4.2</v>
      </c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7"/>
      <c r="Z798" s="147"/>
      <c r="AA798" s="147"/>
      <c r="AB798" s="147"/>
      <c r="AC798" s="147"/>
      <c r="AD798" s="147"/>
      <c r="AE798" s="147"/>
      <c r="AF798" s="147"/>
      <c r="AG798" s="147" t="s">
        <v>199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5">
      <c r="A799" s="154"/>
      <c r="B799" s="155"/>
      <c r="C799" s="187" t="s">
        <v>201</v>
      </c>
      <c r="D799" s="161"/>
      <c r="E799" s="162">
        <v>4.2</v>
      </c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7"/>
      <c r="Z799" s="147"/>
      <c r="AA799" s="147"/>
      <c r="AB799" s="147"/>
      <c r="AC799" s="147"/>
      <c r="AD799" s="147"/>
      <c r="AE799" s="147"/>
      <c r="AF799" s="147"/>
      <c r="AG799" s="147" t="s">
        <v>199</v>
      </c>
      <c r="AH799" s="147">
        <v>1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x14ac:dyDescent="0.25">
      <c r="A800" s="164" t="s">
        <v>190</v>
      </c>
      <c r="B800" s="165" t="s">
        <v>91</v>
      </c>
      <c r="C800" s="184" t="s">
        <v>92</v>
      </c>
      <c r="D800" s="166"/>
      <c r="E800" s="167"/>
      <c r="F800" s="168"/>
      <c r="G800" s="169">
        <f>SUMIF(AG801:AG810,"&lt;&gt;NOR",G801:G810)</f>
        <v>0</v>
      </c>
      <c r="H800" s="163"/>
      <c r="I800" s="163">
        <f>SUM(I801:I810)</f>
        <v>0</v>
      </c>
      <c r="J800" s="163"/>
      <c r="K800" s="163">
        <f>SUM(K801:K810)</f>
        <v>0</v>
      </c>
      <c r="L800" s="163"/>
      <c r="M800" s="163">
        <f>SUM(M801:M810)</f>
        <v>0</v>
      </c>
      <c r="N800" s="163"/>
      <c r="O800" s="163">
        <f>SUM(O801:O810)</f>
        <v>0</v>
      </c>
      <c r="P800" s="163"/>
      <c r="Q800" s="163">
        <f>SUM(Q801:Q810)</f>
        <v>0</v>
      </c>
      <c r="R800" s="163"/>
      <c r="S800" s="163"/>
      <c r="T800" s="163"/>
      <c r="U800" s="163"/>
      <c r="V800" s="163">
        <f>SUM(V801:V810)</f>
        <v>215.41</v>
      </c>
      <c r="W800" s="163"/>
      <c r="X800" s="163"/>
      <c r="AG800" t="s">
        <v>191</v>
      </c>
    </row>
    <row r="801" spans="1:60" outlineLevel="1" x14ac:dyDescent="0.25">
      <c r="A801" s="170">
        <v>193</v>
      </c>
      <c r="B801" s="171" t="s">
        <v>791</v>
      </c>
      <c r="C801" s="185" t="s">
        <v>792</v>
      </c>
      <c r="D801" s="172" t="s">
        <v>194</v>
      </c>
      <c r="E801" s="173">
        <v>1006.6</v>
      </c>
      <c r="F801" s="174"/>
      <c r="G801" s="175">
        <f>ROUND(E801*F801,2)</f>
        <v>0</v>
      </c>
      <c r="H801" s="158"/>
      <c r="I801" s="157">
        <f>ROUND(E801*H801,2)</f>
        <v>0</v>
      </c>
      <c r="J801" s="158"/>
      <c r="K801" s="157">
        <f>ROUND(E801*J801,2)</f>
        <v>0</v>
      </c>
      <c r="L801" s="157">
        <v>21</v>
      </c>
      <c r="M801" s="157">
        <f>G801*(1+L801/100)</f>
        <v>0</v>
      </c>
      <c r="N801" s="157">
        <v>0</v>
      </c>
      <c r="O801" s="157">
        <f>ROUND(E801*N801,2)</f>
        <v>0</v>
      </c>
      <c r="P801" s="157">
        <v>0</v>
      </c>
      <c r="Q801" s="157">
        <f>ROUND(E801*P801,2)</f>
        <v>0</v>
      </c>
      <c r="R801" s="157"/>
      <c r="S801" s="157" t="s">
        <v>195</v>
      </c>
      <c r="T801" s="157" t="s">
        <v>195</v>
      </c>
      <c r="U801" s="157">
        <v>0.214</v>
      </c>
      <c r="V801" s="157">
        <f>ROUND(E801*U801,2)</f>
        <v>215.41</v>
      </c>
      <c r="W801" s="157"/>
      <c r="X801" s="157" t="s">
        <v>196</v>
      </c>
      <c r="Y801" s="147"/>
      <c r="Z801" s="147"/>
      <c r="AA801" s="147"/>
      <c r="AB801" s="147"/>
      <c r="AC801" s="147"/>
      <c r="AD801" s="147"/>
      <c r="AE801" s="147"/>
      <c r="AF801" s="147"/>
      <c r="AG801" s="147" t="s">
        <v>197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5">
      <c r="A802" s="154"/>
      <c r="B802" s="155"/>
      <c r="C802" s="186" t="s">
        <v>291</v>
      </c>
      <c r="D802" s="159"/>
      <c r="E802" s="160">
        <v>633.41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7"/>
      <c r="Z802" s="147"/>
      <c r="AA802" s="147"/>
      <c r="AB802" s="147"/>
      <c r="AC802" s="147"/>
      <c r="AD802" s="147"/>
      <c r="AE802" s="147"/>
      <c r="AF802" s="147"/>
      <c r="AG802" s="147" t="s">
        <v>199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5">
      <c r="A803" s="154"/>
      <c r="B803" s="155"/>
      <c r="C803" s="186" t="s">
        <v>224</v>
      </c>
      <c r="D803" s="159"/>
      <c r="E803" s="160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47"/>
      <c r="Z803" s="147"/>
      <c r="AA803" s="147"/>
      <c r="AB803" s="147"/>
      <c r="AC803" s="147"/>
      <c r="AD803" s="147"/>
      <c r="AE803" s="147"/>
      <c r="AF803" s="147"/>
      <c r="AG803" s="147" t="s">
        <v>199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5">
      <c r="A804" s="154"/>
      <c r="B804" s="155"/>
      <c r="C804" s="186" t="s">
        <v>482</v>
      </c>
      <c r="D804" s="159"/>
      <c r="E804" s="160">
        <v>177.2</v>
      </c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7"/>
      <c r="Z804" s="147"/>
      <c r="AA804" s="147"/>
      <c r="AB804" s="147"/>
      <c r="AC804" s="147"/>
      <c r="AD804" s="147"/>
      <c r="AE804" s="147"/>
      <c r="AF804" s="147"/>
      <c r="AG804" s="147" t="s">
        <v>199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5">
      <c r="A805" s="154"/>
      <c r="B805" s="155"/>
      <c r="C805" s="186" t="s">
        <v>485</v>
      </c>
      <c r="D805" s="159"/>
      <c r="E805" s="160">
        <v>74.17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47"/>
      <c r="Z805" s="147"/>
      <c r="AA805" s="147"/>
      <c r="AB805" s="147"/>
      <c r="AC805" s="147"/>
      <c r="AD805" s="147"/>
      <c r="AE805" s="147"/>
      <c r="AF805" s="147"/>
      <c r="AG805" s="147" t="s">
        <v>199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5">
      <c r="A806" s="154"/>
      <c r="B806" s="155"/>
      <c r="C806" s="186" t="s">
        <v>486</v>
      </c>
      <c r="D806" s="159"/>
      <c r="E806" s="160">
        <v>85.1</v>
      </c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47"/>
      <c r="Z806" s="147"/>
      <c r="AA806" s="147"/>
      <c r="AB806" s="147"/>
      <c r="AC806" s="147"/>
      <c r="AD806" s="147"/>
      <c r="AE806" s="147"/>
      <c r="AF806" s="147"/>
      <c r="AG806" s="147" t="s">
        <v>199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5">
      <c r="A807" s="154"/>
      <c r="B807" s="155"/>
      <c r="C807" s="186" t="s">
        <v>487</v>
      </c>
      <c r="D807" s="159"/>
      <c r="E807" s="160">
        <v>18.04</v>
      </c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47"/>
      <c r="Z807" s="147"/>
      <c r="AA807" s="147"/>
      <c r="AB807" s="147"/>
      <c r="AC807" s="147"/>
      <c r="AD807" s="147"/>
      <c r="AE807" s="147"/>
      <c r="AF807" s="147"/>
      <c r="AG807" s="147" t="s">
        <v>199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5">
      <c r="A808" s="154"/>
      <c r="B808" s="155"/>
      <c r="C808" s="186" t="s">
        <v>488</v>
      </c>
      <c r="D808" s="159"/>
      <c r="E808" s="160">
        <v>3.52</v>
      </c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7"/>
      <c r="Z808" s="147"/>
      <c r="AA808" s="147"/>
      <c r="AB808" s="147"/>
      <c r="AC808" s="147"/>
      <c r="AD808" s="147"/>
      <c r="AE808" s="147"/>
      <c r="AF808" s="147"/>
      <c r="AG808" s="147" t="s">
        <v>199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5">
      <c r="A809" s="154"/>
      <c r="B809" s="155"/>
      <c r="C809" s="186" t="s">
        <v>420</v>
      </c>
      <c r="D809" s="159"/>
      <c r="E809" s="160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47"/>
      <c r="Z809" s="147"/>
      <c r="AA809" s="147"/>
      <c r="AB809" s="147"/>
      <c r="AC809" s="147"/>
      <c r="AD809" s="147"/>
      <c r="AE809" s="147"/>
      <c r="AF809" s="147"/>
      <c r="AG809" s="147" t="s">
        <v>199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5">
      <c r="A810" s="154"/>
      <c r="B810" s="155"/>
      <c r="C810" s="186" t="s">
        <v>424</v>
      </c>
      <c r="D810" s="159"/>
      <c r="E810" s="160">
        <v>15.15</v>
      </c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47"/>
      <c r="Z810" s="147"/>
      <c r="AA810" s="147"/>
      <c r="AB810" s="147"/>
      <c r="AC810" s="147"/>
      <c r="AD810" s="147"/>
      <c r="AE810" s="147"/>
      <c r="AF810" s="147"/>
      <c r="AG810" s="147" t="s">
        <v>199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ht="26.4" x14ac:dyDescent="0.25">
      <c r="A811" s="164" t="s">
        <v>190</v>
      </c>
      <c r="B811" s="165" t="s">
        <v>93</v>
      </c>
      <c r="C811" s="184" t="s">
        <v>94</v>
      </c>
      <c r="D811" s="166"/>
      <c r="E811" s="167"/>
      <c r="F811" s="168"/>
      <c r="G811" s="169">
        <f>SUMIF(AG812:AG813,"&lt;&gt;NOR",G812:G813)</f>
        <v>0</v>
      </c>
      <c r="H811" s="163"/>
      <c r="I811" s="163">
        <f>SUM(I812:I813)</f>
        <v>0</v>
      </c>
      <c r="J811" s="163"/>
      <c r="K811" s="163">
        <f>SUM(K812:K813)</f>
        <v>0</v>
      </c>
      <c r="L811" s="163"/>
      <c r="M811" s="163">
        <f>SUM(M812:M813)</f>
        <v>0</v>
      </c>
      <c r="N811" s="163"/>
      <c r="O811" s="163">
        <f>SUM(O812:O813)</f>
        <v>0</v>
      </c>
      <c r="P811" s="163"/>
      <c r="Q811" s="163">
        <f>SUM(Q812:Q813)</f>
        <v>0</v>
      </c>
      <c r="R811" s="163"/>
      <c r="S811" s="163"/>
      <c r="T811" s="163"/>
      <c r="U811" s="163"/>
      <c r="V811" s="163">
        <f>SUM(V812:V813)</f>
        <v>249.44</v>
      </c>
      <c r="W811" s="163"/>
      <c r="X811" s="163"/>
      <c r="AG811" t="s">
        <v>191</v>
      </c>
    </row>
    <row r="812" spans="1:60" outlineLevel="1" x14ac:dyDescent="0.25">
      <c r="A812" s="170">
        <v>194</v>
      </c>
      <c r="B812" s="171" t="s">
        <v>793</v>
      </c>
      <c r="C812" s="185" t="s">
        <v>794</v>
      </c>
      <c r="D812" s="172" t="s">
        <v>194</v>
      </c>
      <c r="E812" s="173">
        <v>809.86</v>
      </c>
      <c r="F812" s="174"/>
      <c r="G812" s="175">
        <f>ROUND(E812*F812,2)</f>
        <v>0</v>
      </c>
      <c r="H812" s="158"/>
      <c r="I812" s="157">
        <f>ROUND(E812*H812,2)</f>
        <v>0</v>
      </c>
      <c r="J812" s="158"/>
      <c r="K812" s="157">
        <f>ROUND(E812*J812,2)</f>
        <v>0</v>
      </c>
      <c r="L812" s="157">
        <v>21</v>
      </c>
      <c r="M812" s="157">
        <f>G812*(1+L812/100)</f>
        <v>0</v>
      </c>
      <c r="N812" s="157">
        <v>0</v>
      </c>
      <c r="O812" s="157">
        <f>ROUND(E812*N812,2)</f>
        <v>0</v>
      </c>
      <c r="P812" s="157">
        <v>0</v>
      </c>
      <c r="Q812" s="157">
        <f>ROUND(E812*P812,2)</f>
        <v>0</v>
      </c>
      <c r="R812" s="157"/>
      <c r="S812" s="157" t="s">
        <v>195</v>
      </c>
      <c r="T812" s="157" t="s">
        <v>195</v>
      </c>
      <c r="U812" s="157">
        <v>0.308</v>
      </c>
      <c r="V812" s="157">
        <f>ROUND(E812*U812,2)</f>
        <v>249.44</v>
      </c>
      <c r="W812" s="157"/>
      <c r="X812" s="157" t="s">
        <v>196</v>
      </c>
      <c r="Y812" s="147"/>
      <c r="Z812" s="147"/>
      <c r="AA812" s="147"/>
      <c r="AB812" s="147"/>
      <c r="AC812" s="147"/>
      <c r="AD812" s="147"/>
      <c r="AE812" s="147"/>
      <c r="AF812" s="147"/>
      <c r="AG812" s="147" t="s">
        <v>197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5">
      <c r="A813" s="154"/>
      <c r="B813" s="155"/>
      <c r="C813" s="186" t="s">
        <v>795</v>
      </c>
      <c r="D813" s="159"/>
      <c r="E813" s="160">
        <v>809.86</v>
      </c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47"/>
      <c r="Z813" s="147"/>
      <c r="AA813" s="147"/>
      <c r="AB813" s="147"/>
      <c r="AC813" s="147"/>
      <c r="AD813" s="147"/>
      <c r="AE813" s="147"/>
      <c r="AF813" s="147"/>
      <c r="AG813" s="147" t="s">
        <v>199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x14ac:dyDescent="0.25">
      <c r="A814" s="164" t="s">
        <v>190</v>
      </c>
      <c r="B814" s="165" t="s">
        <v>95</v>
      </c>
      <c r="C814" s="184" t="s">
        <v>96</v>
      </c>
      <c r="D814" s="166"/>
      <c r="E814" s="167"/>
      <c r="F814" s="168"/>
      <c r="G814" s="169">
        <f>SUMIF(AG815:AG998,"&lt;&gt;NOR",G815:G998)</f>
        <v>0</v>
      </c>
      <c r="H814" s="163"/>
      <c r="I814" s="163">
        <f>SUM(I815:I998)</f>
        <v>0</v>
      </c>
      <c r="J814" s="163"/>
      <c r="K814" s="163">
        <f>SUM(K815:K998)</f>
        <v>0</v>
      </c>
      <c r="L814" s="163"/>
      <c r="M814" s="163">
        <f>SUM(M815:M998)</f>
        <v>0</v>
      </c>
      <c r="N814" s="163"/>
      <c r="O814" s="163">
        <f>SUM(O815:O998)</f>
        <v>0.06</v>
      </c>
      <c r="P814" s="163"/>
      <c r="Q814" s="163">
        <f>SUM(Q815:Q998)</f>
        <v>62.39</v>
      </c>
      <c r="R814" s="163"/>
      <c r="S814" s="163"/>
      <c r="T814" s="163"/>
      <c r="U814" s="163"/>
      <c r="V814" s="163">
        <f>SUM(V815:V998)</f>
        <v>330.39</v>
      </c>
      <c r="W814" s="163"/>
      <c r="X814" s="163"/>
      <c r="AG814" t="s">
        <v>191</v>
      </c>
    </row>
    <row r="815" spans="1:60" outlineLevel="1" x14ac:dyDescent="0.25">
      <c r="A815" s="170">
        <v>195</v>
      </c>
      <c r="B815" s="171" t="s">
        <v>796</v>
      </c>
      <c r="C815" s="185" t="s">
        <v>797</v>
      </c>
      <c r="D815" s="172" t="s">
        <v>194</v>
      </c>
      <c r="E815" s="173">
        <v>34.75</v>
      </c>
      <c r="F815" s="174"/>
      <c r="G815" s="175">
        <f>ROUND(E815*F815,2)</f>
        <v>0</v>
      </c>
      <c r="H815" s="158"/>
      <c r="I815" s="157">
        <f>ROUND(E815*H815,2)</f>
        <v>0</v>
      </c>
      <c r="J815" s="158"/>
      <c r="K815" s="157">
        <f>ROUND(E815*J815,2)</f>
        <v>0</v>
      </c>
      <c r="L815" s="157">
        <v>21</v>
      </c>
      <c r="M815" s="157">
        <f>G815*(1+L815/100)</f>
        <v>0</v>
      </c>
      <c r="N815" s="157">
        <v>6.7000000000000002E-4</v>
      </c>
      <c r="O815" s="157">
        <f>ROUND(E815*N815,2)</f>
        <v>0.02</v>
      </c>
      <c r="P815" s="157">
        <v>0.184</v>
      </c>
      <c r="Q815" s="157">
        <f>ROUND(E815*P815,2)</f>
        <v>6.39</v>
      </c>
      <c r="R815" s="157"/>
      <c r="S815" s="157" t="s">
        <v>195</v>
      </c>
      <c r="T815" s="157" t="s">
        <v>195</v>
      </c>
      <c r="U815" s="157">
        <v>0.22700000000000001</v>
      </c>
      <c r="V815" s="157">
        <f>ROUND(E815*U815,2)</f>
        <v>7.89</v>
      </c>
      <c r="W815" s="157"/>
      <c r="X815" s="157" t="s">
        <v>196</v>
      </c>
      <c r="Y815" s="147"/>
      <c r="Z815" s="147"/>
      <c r="AA815" s="147"/>
      <c r="AB815" s="147"/>
      <c r="AC815" s="147"/>
      <c r="AD815" s="147"/>
      <c r="AE815" s="147"/>
      <c r="AF815" s="147"/>
      <c r="AG815" s="147" t="s">
        <v>197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5">
      <c r="A816" s="154"/>
      <c r="B816" s="155"/>
      <c r="C816" s="186" t="s">
        <v>224</v>
      </c>
      <c r="D816" s="159"/>
      <c r="E816" s="160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47"/>
      <c r="Z816" s="147"/>
      <c r="AA816" s="147"/>
      <c r="AB816" s="147"/>
      <c r="AC816" s="147"/>
      <c r="AD816" s="147"/>
      <c r="AE816" s="147"/>
      <c r="AF816" s="147"/>
      <c r="AG816" s="147" t="s">
        <v>199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5">
      <c r="A817" s="154"/>
      <c r="B817" s="155"/>
      <c r="C817" s="186" t="s">
        <v>798</v>
      </c>
      <c r="D817" s="159"/>
      <c r="E817" s="160">
        <v>34.75</v>
      </c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47"/>
      <c r="Z817" s="147"/>
      <c r="AA817" s="147"/>
      <c r="AB817" s="147"/>
      <c r="AC817" s="147"/>
      <c r="AD817" s="147"/>
      <c r="AE817" s="147"/>
      <c r="AF817" s="147"/>
      <c r="AG817" s="147" t="s">
        <v>199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5">
      <c r="A818" s="170">
        <v>196</v>
      </c>
      <c r="B818" s="171" t="s">
        <v>799</v>
      </c>
      <c r="C818" s="185" t="s">
        <v>800</v>
      </c>
      <c r="D818" s="172" t="s">
        <v>194</v>
      </c>
      <c r="E818" s="173">
        <v>2.94</v>
      </c>
      <c r="F818" s="174"/>
      <c r="G818" s="175">
        <f>ROUND(E818*F818,2)</f>
        <v>0</v>
      </c>
      <c r="H818" s="158"/>
      <c r="I818" s="157">
        <f>ROUND(E818*H818,2)</f>
        <v>0</v>
      </c>
      <c r="J818" s="158"/>
      <c r="K818" s="157">
        <f>ROUND(E818*J818,2)</f>
        <v>0</v>
      </c>
      <c r="L818" s="157">
        <v>21</v>
      </c>
      <c r="M818" s="157">
        <f>G818*(1+L818/100)</f>
        <v>0</v>
      </c>
      <c r="N818" s="157">
        <v>6.7000000000000002E-4</v>
      </c>
      <c r="O818" s="157">
        <f>ROUND(E818*N818,2)</f>
        <v>0</v>
      </c>
      <c r="P818" s="157">
        <v>0.31900000000000001</v>
      </c>
      <c r="Q818" s="157">
        <f>ROUND(E818*P818,2)</f>
        <v>0.94</v>
      </c>
      <c r="R818" s="157"/>
      <c r="S818" s="157" t="s">
        <v>195</v>
      </c>
      <c r="T818" s="157" t="s">
        <v>195</v>
      </c>
      <c r="U818" s="157">
        <v>0.317</v>
      </c>
      <c r="V818" s="157">
        <f>ROUND(E818*U818,2)</f>
        <v>0.93</v>
      </c>
      <c r="W818" s="157"/>
      <c r="X818" s="157" t="s">
        <v>196</v>
      </c>
      <c r="Y818" s="147"/>
      <c r="Z818" s="147"/>
      <c r="AA818" s="147"/>
      <c r="AB818" s="147"/>
      <c r="AC818" s="147"/>
      <c r="AD818" s="147"/>
      <c r="AE818" s="147"/>
      <c r="AF818" s="147"/>
      <c r="AG818" s="147" t="s">
        <v>197</v>
      </c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5">
      <c r="A819" s="154"/>
      <c r="B819" s="155"/>
      <c r="C819" s="186" t="s">
        <v>229</v>
      </c>
      <c r="D819" s="159"/>
      <c r="E819" s="160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47"/>
      <c r="Z819" s="147"/>
      <c r="AA819" s="147"/>
      <c r="AB819" s="147"/>
      <c r="AC819" s="147"/>
      <c r="AD819" s="147"/>
      <c r="AE819" s="147"/>
      <c r="AF819" s="147"/>
      <c r="AG819" s="147" t="s">
        <v>199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5">
      <c r="A820" s="154"/>
      <c r="B820" s="155"/>
      <c r="C820" s="186" t="s">
        <v>801</v>
      </c>
      <c r="D820" s="159"/>
      <c r="E820" s="160">
        <v>2.94</v>
      </c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7"/>
      <c r="Z820" s="147"/>
      <c r="AA820" s="147"/>
      <c r="AB820" s="147"/>
      <c r="AC820" s="147"/>
      <c r="AD820" s="147"/>
      <c r="AE820" s="147"/>
      <c r="AF820" s="147"/>
      <c r="AG820" s="147" t="s">
        <v>199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ht="20.399999999999999" outlineLevel="1" x14ac:dyDescent="0.25">
      <c r="A821" s="170">
        <v>197</v>
      </c>
      <c r="B821" s="171" t="s">
        <v>802</v>
      </c>
      <c r="C821" s="185" t="s">
        <v>803</v>
      </c>
      <c r="D821" s="172" t="s">
        <v>206</v>
      </c>
      <c r="E821" s="173">
        <v>5.0369999999999999</v>
      </c>
      <c r="F821" s="174"/>
      <c r="G821" s="175">
        <f>ROUND(E821*F821,2)</f>
        <v>0</v>
      </c>
      <c r="H821" s="158"/>
      <c r="I821" s="157">
        <f>ROUND(E821*H821,2)</f>
        <v>0</v>
      </c>
      <c r="J821" s="158"/>
      <c r="K821" s="157">
        <f>ROUND(E821*J821,2)</f>
        <v>0</v>
      </c>
      <c r="L821" s="157">
        <v>21</v>
      </c>
      <c r="M821" s="157">
        <f>G821*(1+L821/100)</f>
        <v>0</v>
      </c>
      <c r="N821" s="157">
        <v>0</v>
      </c>
      <c r="O821" s="157">
        <f>ROUND(E821*N821,2)</f>
        <v>0</v>
      </c>
      <c r="P821" s="157">
        <v>2.2000000000000002</v>
      </c>
      <c r="Q821" s="157">
        <f>ROUND(E821*P821,2)</f>
        <v>11.08</v>
      </c>
      <c r="R821" s="157"/>
      <c r="S821" s="157" t="s">
        <v>195</v>
      </c>
      <c r="T821" s="157" t="s">
        <v>195</v>
      </c>
      <c r="U821" s="157">
        <v>2.9369999999999998</v>
      </c>
      <c r="V821" s="157">
        <f>ROUND(E821*U821,2)</f>
        <v>14.79</v>
      </c>
      <c r="W821" s="157"/>
      <c r="X821" s="157" t="s">
        <v>196</v>
      </c>
      <c r="Y821" s="147"/>
      <c r="Z821" s="147"/>
      <c r="AA821" s="147"/>
      <c r="AB821" s="147"/>
      <c r="AC821" s="147"/>
      <c r="AD821" s="147"/>
      <c r="AE821" s="147"/>
      <c r="AF821" s="147"/>
      <c r="AG821" s="147" t="s">
        <v>197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5">
      <c r="A822" s="154"/>
      <c r="B822" s="155"/>
      <c r="C822" s="186" t="s">
        <v>198</v>
      </c>
      <c r="D822" s="159"/>
      <c r="E822" s="160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47"/>
      <c r="Z822" s="147"/>
      <c r="AA822" s="147"/>
      <c r="AB822" s="147"/>
      <c r="AC822" s="147"/>
      <c r="AD822" s="147"/>
      <c r="AE822" s="147"/>
      <c r="AF822" s="147"/>
      <c r="AG822" s="147" t="s">
        <v>199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5">
      <c r="A823" s="154"/>
      <c r="B823" s="155"/>
      <c r="C823" s="186" t="s">
        <v>804</v>
      </c>
      <c r="D823" s="159"/>
      <c r="E823" s="160">
        <v>3.24</v>
      </c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47"/>
      <c r="Z823" s="147"/>
      <c r="AA823" s="147"/>
      <c r="AB823" s="147"/>
      <c r="AC823" s="147"/>
      <c r="AD823" s="147"/>
      <c r="AE823" s="147"/>
      <c r="AF823" s="147"/>
      <c r="AG823" s="147" t="s">
        <v>199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5">
      <c r="A824" s="154"/>
      <c r="B824" s="155"/>
      <c r="C824" s="187" t="s">
        <v>201</v>
      </c>
      <c r="D824" s="161"/>
      <c r="E824" s="162">
        <v>3.24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7"/>
      <c r="Z824" s="147"/>
      <c r="AA824" s="147"/>
      <c r="AB824" s="147"/>
      <c r="AC824" s="147"/>
      <c r="AD824" s="147"/>
      <c r="AE824" s="147"/>
      <c r="AF824" s="147"/>
      <c r="AG824" s="147" t="s">
        <v>199</v>
      </c>
      <c r="AH824" s="147">
        <v>1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5">
      <c r="A825" s="154"/>
      <c r="B825" s="155"/>
      <c r="C825" s="186" t="s">
        <v>202</v>
      </c>
      <c r="D825" s="159"/>
      <c r="E825" s="160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7"/>
      <c r="Z825" s="147"/>
      <c r="AA825" s="147"/>
      <c r="AB825" s="147"/>
      <c r="AC825" s="147"/>
      <c r="AD825" s="147"/>
      <c r="AE825" s="147"/>
      <c r="AF825" s="147"/>
      <c r="AG825" s="147" t="s">
        <v>199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5">
      <c r="A826" s="154"/>
      <c r="B826" s="155"/>
      <c r="C826" s="186" t="s">
        <v>805</v>
      </c>
      <c r="D826" s="159"/>
      <c r="E826" s="160">
        <v>1.7969999999999999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47"/>
      <c r="Z826" s="147"/>
      <c r="AA826" s="147"/>
      <c r="AB826" s="147"/>
      <c r="AC826" s="147"/>
      <c r="AD826" s="147"/>
      <c r="AE826" s="147"/>
      <c r="AF826" s="147"/>
      <c r="AG826" s="147" t="s">
        <v>199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5">
      <c r="A827" s="154"/>
      <c r="B827" s="155"/>
      <c r="C827" s="187" t="s">
        <v>201</v>
      </c>
      <c r="D827" s="161"/>
      <c r="E827" s="162">
        <v>1.7969999999999999</v>
      </c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47"/>
      <c r="Z827" s="147"/>
      <c r="AA827" s="147"/>
      <c r="AB827" s="147"/>
      <c r="AC827" s="147"/>
      <c r="AD827" s="147"/>
      <c r="AE827" s="147"/>
      <c r="AF827" s="147"/>
      <c r="AG827" s="147" t="s">
        <v>199</v>
      </c>
      <c r="AH827" s="147">
        <v>1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5">
      <c r="A828" s="170">
        <v>198</v>
      </c>
      <c r="B828" s="171" t="s">
        <v>806</v>
      </c>
      <c r="C828" s="185" t="s">
        <v>807</v>
      </c>
      <c r="D828" s="172" t="s">
        <v>194</v>
      </c>
      <c r="E828" s="173">
        <v>60.37</v>
      </c>
      <c r="F828" s="174"/>
      <c r="G828" s="175">
        <f>ROUND(E828*F828,2)</f>
        <v>0</v>
      </c>
      <c r="H828" s="158"/>
      <c r="I828" s="157">
        <f>ROUND(E828*H828,2)</f>
        <v>0</v>
      </c>
      <c r="J828" s="158"/>
      <c r="K828" s="157">
        <f>ROUND(E828*J828,2)</f>
        <v>0</v>
      </c>
      <c r="L828" s="157">
        <v>21</v>
      </c>
      <c r="M828" s="157">
        <f>G828*(1+L828/100)</f>
        <v>0</v>
      </c>
      <c r="N828" s="157">
        <v>0</v>
      </c>
      <c r="O828" s="157">
        <f>ROUND(E828*N828,2)</f>
        <v>0</v>
      </c>
      <c r="P828" s="157">
        <v>0.02</v>
      </c>
      <c r="Q828" s="157">
        <f>ROUND(E828*P828,2)</f>
        <v>1.21</v>
      </c>
      <c r="R828" s="157"/>
      <c r="S828" s="157" t="s">
        <v>195</v>
      </c>
      <c r="T828" s="157" t="s">
        <v>195</v>
      </c>
      <c r="U828" s="157">
        <v>0.14699999999999999</v>
      </c>
      <c r="V828" s="157">
        <f>ROUND(E828*U828,2)</f>
        <v>8.8699999999999992</v>
      </c>
      <c r="W828" s="157"/>
      <c r="X828" s="157" t="s">
        <v>196</v>
      </c>
      <c r="Y828" s="147"/>
      <c r="Z828" s="147"/>
      <c r="AA828" s="147"/>
      <c r="AB828" s="147"/>
      <c r="AC828" s="147"/>
      <c r="AD828" s="147"/>
      <c r="AE828" s="147"/>
      <c r="AF828" s="147"/>
      <c r="AG828" s="147" t="s">
        <v>197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5">
      <c r="A829" s="154"/>
      <c r="B829" s="155"/>
      <c r="C829" s="186" t="s">
        <v>808</v>
      </c>
      <c r="D829" s="159"/>
      <c r="E829" s="160">
        <v>10.78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7"/>
      <c r="Z829" s="147"/>
      <c r="AA829" s="147"/>
      <c r="AB829" s="147"/>
      <c r="AC829" s="147"/>
      <c r="AD829" s="147"/>
      <c r="AE829" s="147"/>
      <c r="AF829" s="147"/>
      <c r="AG829" s="147" t="s">
        <v>199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5">
      <c r="A830" s="154"/>
      <c r="B830" s="155"/>
      <c r="C830" s="187" t="s">
        <v>201</v>
      </c>
      <c r="D830" s="161"/>
      <c r="E830" s="162">
        <v>10.78</v>
      </c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47"/>
      <c r="Z830" s="147"/>
      <c r="AA830" s="147"/>
      <c r="AB830" s="147"/>
      <c r="AC830" s="147"/>
      <c r="AD830" s="147"/>
      <c r="AE830" s="147"/>
      <c r="AF830" s="147"/>
      <c r="AG830" s="147" t="s">
        <v>199</v>
      </c>
      <c r="AH830" s="147">
        <v>1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5">
      <c r="A831" s="154"/>
      <c r="B831" s="155"/>
      <c r="C831" s="186" t="s">
        <v>679</v>
      </c>
      <c r="D831" s="159"/>
      <c r="E831" s="160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7"/>
      <c r="Z831" s="147"/>
      <c r="AA831" s="147"/>
      <c r="AB831" s="147"/>
      <c r="AC831" s="147"/>
      <c r="AD831" s="147"/>
      <c r="AE831" s="147"/>
      <c r="AF831" s="147"/>
      <c r="AG831" s="147" t="s">
        <v>199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5">
      <c r="A832" s="154"/>
      <c r="B832" s="155"/>
      <c r="C832" s="186" t="s">
        <v>809</v>
      </c>
      <c r="D832" s="159"/>
      <c r="E832" s="160">
        <v>49.59</v>
      </c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47"/>
      <c r="Z832" s="147"/>
      <c r="AA832" s="147"/>
      <c r="AB832" s="147"/>
      <c r="AC832" s="147"/>
      <c r="AD832" s="147"/>
      <c r="AE832" s="147"/>
      <c r="AF832" s="147"/>
      <c r="AG832" s="147" t="s">
        <v>199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5">
      <c r="A833" s="170">
        <v>199</v>
      </c>
      <c r="B833" s="171" t="s">
        <v>810</v>
      </c>
      <c r="C833" s="185" t="s">
        <v>811</v>
      </c>
      <c r="D833" s="172" t="s">
        <v>233</v>
      </c>
      <c r="E833" s="173">
        <v>25</v>
      </c>
      <c r="F833" s="174"/>
      <c r="G833" s="175">
        <f>ROUND(E833*F833,2)</f>
        <v>0</v>
      </c>
      <c r="H833" s="158"/>
      <c r="I833" s="157">
        <f>ROUND(E833*H833,2)</f>
        <v>0</v>
      </c>
      <c r="J833" s="158"/>
      <c r="K833" s="157">
        <f>ROUND(E833*J833,2)</f>
        <v>0</v>
      </c>
      <c r="L833" s="157">
        <v>21</v>
      </c>
      <c r="M833" s="157">
        <f>G833*(1+L833/100)</f>
        <v>0</v>
      </c>
      <c r="N833" s="157">
        <v>0</v>
      </c>
      <c r="O833" s="157">
        <f>ROUND(E833*N833,2)</f>
        <v>0</v>
      </c>
      <c r="P833" s="157">
        <v>0</v>
      </c>
      <c r="Q833" s="157">
        <f>ROUND(E833*P833,2)</f>
        <v>0</v>
      </c>
      <c r="R833" s="157"/>
      <c r="S833" s="157" t="s">
        <v>195</v>
      </c>
      <c r="T833" s="157" t="s">
        <v>195</v>
      </c>
      <c r="U833" s="157">
        <v>0.05</v>
      </c>
      <c r="V833" s="157">
        <f>ROUND(E833*U833,2)</f>
        <v>1.25</v>
      </c>
      <c r="W833" s="157"/>
      <c r="X833" s="157" t="s">
        <v>196</v>
      </c>
      <c r="Y833" s="147"/>
      <c r="Z833" s="147"/>
      <c r="AA833" s="147"/>
      <c r="AB833" s="147"/>
      <c r="AC833" s="147"/>
      <c r="AD833" s="147"/>
      <c r="AE833" s="147"/>
      <c r="AF833" s="147"/>
      <c r="AG833" s="147" t="s">
        <v>197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5">
      <c r="A834" s="154"/>
      <c r="B834" s="155"/>
      <c r="C834" s="186" t="s">
        <v>224</v>
      </c>
      <c r="D834" s="159"/>
      <c r="E834" s="160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47"/>
      <c r="Z834" s="147"/>
      <c r="AA834" s="147"/>
      <c r="AB834" s="147"/>
      <c r="AC834" s="147"/>
      <c r="AD834" s="147"/>
      <c r="AE834" s="147"/>
      <c r="AF834" s="147"/>
      <c r="AG834" s="147" t="s">
        <v>199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5">
      <c r="A835" s="154"/>
      <c r="B835" s="155"/>
      <c r="C835" s="186" t="s">
        <v>812</v>
      </c>
      <c r="D835" s="159"/>
      <c r="E835" s="160">
        <v>13</v>
      </c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47"/>
      <c r="Z835" s="147"/>
      <c r="AA835" s="147"/>
      <c r="AB835" s="147"/>
      <c r="AC835" s="147"/>
      <c r="AD835" s="147"/>
      <c r="AE835" s="147"/>
      <c r="AF835" s="147"/>
      <c r="AG835" s="147" t="s">
        <v>199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5">
      <c r="A836" s="154"/>
      <c r="B836" s="155"/>
      <c r="C836" s="186" t="s">
        <v>229</v>
      </c>
      <c r="D836" s="159"/>
      <c r="E836" s="160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47"/>
      <c r="Z836" s="147"/>
      <c r="AA836" s="147"/>
      <c r="AB836" s="147"/>
      <c r="AC836" s="147"/>
      <c r="AD836" s="147"/>
      <c r="AE836" s="147"/>
      <c r="AF836" s="147"/>
      <c r="AG836" s="147" t="s">
        <v>199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5">
      <c r="A837" s="154"/>
      <c r="B837" s="155"/>
      <c r="C837" s="186" t="s">
        <v>813</v>
      </c>
      <c r="D837" s="159"/>
      <c r="E837" s="160">
        <v>12</v>
      </c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47"/>
      <c r="Z837" s="147"/>
      <c r="AA837" s="147"/>
      <c r="AB837" s="147"/>
      <c r="AC837" s="147"/>
      <c r="AD837" s="147"/>
      <c r="AE837" s="147"/>
      <c r="AF837" s="147"/>
      <c r="AG837" s="147" t="s">
        <v>199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5">
      <c r="A838" s="170">
        <v>200</v>
      </c>
      <c r="B838" s="171" t="s">
        <v>814</v>
      </c>
      <c r="C838" s="185" t="s">
        <v>815</v>
      </c>
      <c r="D838" s="172" t="s">
        <v>233</v>
      </c>
      <c r="E838" s="173">
        <v>1</v>
      </c>
      <c r="F838" s="174"/>
      <c r="G838" s="175">
        <f>ROUND(E838*F838,2)</f>
        <v>0</v>
      </c>
      <c r="H838" s="158"/>
      <c r="I838" s="157">
        <f>ROUND(E838*H838,2)</f>
        <v>0</v>
      </c>
      <c r="J838" s="158"/>
      <c r="K838" s="157">
        <f>ROUND(E838*J838,2)</f>
        <v>0</v>
      </c>
      <c r="L838" s="157">
        <v>21</v>
      </c>
      <c r="M838" s="157">
        <f>G838*(1+L838/100)</f>
        <v>0</v>
      </c>
      <c r="N838" s="157">
        <v>0</v>
      </c>
      <c r="O838" s="157">
        <f>ROUND(E838*N838,2)</f>
        <v>0</v>
      </c>
      <c r="P838" s="157">
        <v>0</v>
      </c>
      <c r="Q838" s="157">
        <f>ROUND(E838*P838,2)</f>
        <v>0</v>
      </c>
      <c r="R838" s="157"/>
      <c r="S838" s="157" t="s">
        <v>195</v>
      </c>
      <c r="T838" s="157" t="s">
        <v>195</v>
      </c>
      <c r="U838" s="157">
        <v>0.09</v>
      </c>
      <c r="V838" s="157">
        <f>ROUND(E838*U838,2)</f>
        <v>0.09</v>
      </c>
      <c r="W838" s="157"/>
      <c r="X838" s="157" t="s">
        <v>196</v>
      </c>
      <c r="Y838" s="147"/>
      <c r="Z838" s="147"/>
      <c r="AA838" s="147"/>
      <c r="AB838" s="147"/>
      <c r="AC838" s="147"/>
      <c r="AD838" s="147"/>
      <c r="AE838" s="147"/>
      <c r="AF838" s="147"/>
      <c r="AG838" s="147" t="s">
        <v>197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5">
      <c r="A839" s="154"/>
      <c r="B839" s="155"/>
      <c r="C839" s="186" t="s">
        <v>229</v>
      </c>
      <c r="D839" s="159"/>
      <c r="E839" s="160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47"/>
      <c r="Z839" s="147"/>
      <c r="AA839" s="147"/>
      <c r="AB839" s="147"/>
      <c r="AC839" s="147"/>
      <c r="AD839" s="147"/>
      <c r="AE839" s="147"/>
      <c r="AF839" s="147"/>
      <c r="AG839" s="147" t="s">
        <v>199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5">
      <c r="A840" s="154"/>
      <c r="B840" s="155"/>
      <c r="C840" s="186" t="s">
        <v>72</v>
      </c>
      <c r="D840" s="159"/>
      <c r="E840" s="160">
        <v>1</v>
      </c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7"/>
      <c r="Z840" s="147"/>
      <c r="AA840" s="147"/>
      <c r="AB840" s="147"/>
      <c r="AC840" s="147"/>
      <c r="AD840" s="147"/>
      <c r="AE840" s="147"/>
      <c r="AF840" s="147"/>
      <c r="AG840" s="147" t="s">
        <v>199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5">
      <c r="A841" s="170">
        <v>201</v>
      </c>
      <c r="B841" s="171" t="s">
        <v>816</v>
      </c>
      <c r="C841" s="185" t="s">
        <v>817</v>
      </c>
      <c r="D841" s="172" t="s">
        <v>233</v>
      </c>
      <c r="E841" s="173">
        <v>5</v>
      </c>
      <c r="F841" s="174"/>
      <c r="G841" s="175">
        <f>ROUND(E841*F841,2)</f>
        <v>0</v>
      </c>
      <c r="H841" s="158"/>
      <c r="I841" s="157">
        <f>ROUND(E841*H841,2)</f>
        <v>0</v>
      </c>
      <c r="J841" s="158"/>
      <c r="K841" s="157">
        <f>ROUND(E841*J841,2)</f>
        <v>0</v>
      </c>
      <c r="L841" s="157">
        <v>21</v>
      </c>
      <c r="M841" s="157">
        <f>G841*(1+L841/100)</f>
        <v>0</v>
      </c>
      <c r="N841" s="157">
        <v>0</v>
      </c>
      <c r="O841" s="157">
        <f>ROUND(E841*N841,2)</f>
        <v>0</v>
      </c>
      <c r="P841" s="157">
        <v>0</v>
      </c>
      <c r="Q841" s="157">
        <f>ROUND(E841*P841,2)</f>
        <v>0</v>
      </c>
      <c r="R841" s="157"/>
      <c r="S841" s="157" t="s">
        <v>195</v>
      </c>
      <c r="T841" s="157" t="s">
        <v>195</v>
      </c>
      <c r="U841" s="157">
        <v>0.08</v>
      </c>
      <c r="V841" s="157">
        <f>ROUND(E841*U841,2)</f>
        <v>0.4</v>
      </c>
      <c r="W841" s="157"/>
      <c r="X841" s="157" t="s">
        <v>196</v>
      </c>
      <c r="Y841" s="147"/>
      <c r="Z841" s="147"/>
      <c r="AA841" s="147"/>
      <c r="AB841" s="147"/>
      <c r="AC841" s="147"/>
      <c r="AD841" s="147"/>
      <c r="AE841" s="147"/>
      <c r="AF841" s="147"/>
      <c r="AG841" s="147" t="s">
        <v>197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5">
      <c r="A842" s="154"/>
      <c r="B842" s="155"/>
      <c r="C842" s="186" t="s">
        <v>818</v>
      </c>
      <c r="D842" s="159"/>
      <c r="E842" s="160">
        <v>5</v>
      </c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47"/>
      <c r="Z842" s="147"/>
      <c r="AA842" s="147"/>
      <c r="AB842" s="147"/>
      <c r="AC842" s="147"/>
      <c r="AD842" s="147"/>
      <c r="AE842" s="147"/>
      <c r="AF842" s="147"/>
      <c r="AG842" s="147" t="s">
        <v>199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5">
      <c r="A843" s="170">
        <v>202</v>
      </c>
      <c r="B843" s="171" t="s">
        <v>819</v>
      </c>
      <c r="C843" s="185" t="s">
        <v>820</v>
      </c>
      <c r="D843" s="172" t="s">
        <v>233</v>
      </c>
      <c r="E843" s="173">
        <v>3.8220000000000001</v>
      </c>
      <c r="F843" s="174"/>
      <c r="G843" s="175">
        <f>ROUND(E843*F843,2)</f>
        <v>0</v>
      </c>
      <c r="H843" s="158"/>
      <c r="I843" s="157">
        <f>ROUND(E843*H843,2)</f>
        <v>0</v>
      </c>
      <c r="J843" s="158"/>
      <c r="K843" s="157">
        <f>ROUND(E843*J843,2)</f>
        <v>0</v>
      </c>
      <c r="L843" s="157">
        <v>21</v>
      </c>
      <c r="M843" s="157">
        <f>G843*(1+L843/100)</f>
        <v>0</v>
      </c>
      <c r="N843" s="157">
        <v>0</v>
      </c>
      <c r="O843" s="157">
        <f>ROUND(E843*N843,2)</f>
        <v>0</v>
      </c>
      <c r="P843" s="157">
        <v>0</v>
      </c>
      <c r="Q843" s="157">
        <f>ROUND(E843*P843,2)</f>
        <v>0</v>
      </c>
      <c r="R843" s="157"/>
      <c r="S843" s="157" t="s">
        <v>195</v>
      </c>
      <c r="T843" s="157" t="s">
        <v>195</v>
      </c>
      <c r="U843" s="157">
        <v>0.14000000000000001</v>
      </c>
      <c r="V843" s="157">
        <f>ROUND(E843*U843,2)</f>
        <v>0.54</v>
      </c>
      <c r="W843" s="157"/>
      <c r="X843" s="157" t="s">
        <v>196</v>
      </c>
      <c r="Y843" s="147"/>
      <c r="Z843" s="147"/>
      <c r="AA843" s="147"/>
      <c r="AB843" s="147"/>
      <c r="AC843" s="147"/>
      <c r="AD843" s="147"/>
      <c r="AE843" s="147"/>
      <c r="AF843" s="147"/>
      <c r="AG843" s="147" t="s">
        <v>197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5">
      <c r="A844" s="154"/>
      <c r="B844" s="155"/>
      <c r="C844" s="186" t="s">
        <v>821</v>
      </c>
      <c r="D844" s="159"/>
      <c r="E844" s="160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47"/>
      <c r="Z844" s="147"/>
      <c r="AA844" s="147"/>
      <c r="AB844" s="147"/>
      <c r="AC844" s="147"/>
      <c r="AD844" s="147"/>
      <c r="AE844" s="147"/>
      <c r="AF844" s="147"/>
      <c r="AG844" s="147" t="s">
        <v>199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5">
      <c r="A845" s="154"/>
      <c r="B845" s="155"/>
      <c r="C845" s="186" t="s">
        <v>822</v>
      </c>
      <c r="D845" s="159"/>
      <c r="E845" s="160">
        <v>3.8220000000000001</v>
      </c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47"/>
      <c r="Z845" s="147"/>
      <c r="AA845" s="147"/>
      <c r="AB845" s="147"/>
      <c r="AC845" s="147"/>
      <c r="AD845" s="147"/>
      <c r="AE845" s="147"/>
      <c r="AF845" s="147"/>
      <c r="AG845" s="147" t="s">
        <v>199</v>
      </c>
      <c r="AH845" s="147">
        <v>0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5">
      <c r="A846" s="170">
        <v>203</v>
      </c>
      <c r="B846" s="171" t="s">
        <v>823</v>
      </c>
      <c r="C846" s="185" t="s">
        <v>824</v>
      </c>
      <c r="D846" s="172" t="s">
        <v>194</v>
      </c>
      <c r="E846" s="173">
        <v>8.8650000000000002</v>
      </c>
      <c r="F846" s="174"/>
      <c r="G846" s="175">
        <f>ROUND(E846*F846,2)</f>
        <v>0</v>
      </c>
      <c r="H846" s="158"/>
      <c r="I846" s="157">
        <f>ROUND(E846*H846,2)</f>
        <v>0</v>
      </c>
      <c r="J846" s="158"/>
      <c r="K846" s="157">
        <f>ROUND(E846*J846,2)</f>
        <v>0</v>
      </c>
      <c r="L846" s="157">
        <v>21</v>
      </c>
      <c r="M846" s="157">
        <f>G846*(1+L846/100)</f>
        <v>0</v>
      </c>
      <c r="N846" s="157">
        <v>1.17E-3</v>
      </c>
      <c r="O846" s="157">
        <f>ROUND(E846*N846,2)</f>
        <v>0.01</v>
      </c>
      <c r="P846" s="157">
        <v>7.5999999999999998E-2</v>
      </c>
      <c r="Q846" s="157">
        <f>ROUND(E846*P846,2)</f>
        <v>0.67</v>
      </c>
      <c r="R846" s="157"/>
      <c r="S846" s="157" t="s">
        <v>195</v>
      </c>
      <c r="T846" s="157" t="s">
        <v>195</v>
      </c>
      <c r="U846" s="157">
        <v>0.93899999999999995</v>
      </c>
      <c r="V846" s="157">
        <f>ROUND(E846*U846,2)</f>
        <v>8.32</v>
      </c>
      <c r="W846" s="157"/>
      <c r="X846" s="157" t="s">
        <v>196</v>
      </c>
      <c r="Y846" s="147"/>
      <c r="Z846" s="147"/>
      <c r="AA846" s="147"/>
      <c r="AB846" s="147"/>
      <c r="AC846" s="147"/>
      <c r="AD846" s="147"/>
      <c r="AE846" s="147"/>
      <c r="AF846" s="147"/>
      <c r="AG846" s="147" t="s">
        <v>197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5">
      <c r="A847" s="154"/>
      <c r="B847" s="155"/>
      <c r="C847" s="186" t="s">
        <v>224</v>
      </c>
      <c r="D847" s="159"/>
      <c r="E847" s="160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47"/>
      <c r="Z847" s="147"/>
      <c r="AA847" s="147"/>
      <c r="AB847" s="147"/>
      <c r="AC847" s="147"/>
      <c r="AD847" s="147"/>
      <c r="AE847" s="147"/>
      <c r="AF847" s="147"/>
      <c r="AG847" s="147" t="s">
        <v>199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5">
      <c r="A848" s="154"/>
      <c r="B848" s="155"/>
      <c r="C848" s="186" t="s">
        <v>825</v>
      </c>
      <c r="D848" s="159"/>
      <c r="E848" s="160">
        <v>4.8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7"/>
      <c r="Z848" s="147"/>
      <c r="AA848" s="147"/>
      <c r="AB848" s="147"/>
      <c r="AC848" s="147"/>
      <c r="AD848" s="147"/>
      <c r="AE848" s="147"/>
      <c r="AF848" s="147"/>
      <c r="AG848" s="147" t="s">
        <v>199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5">
      <c r="A849" s="154"/>
      <c r="B849" s="155"/>
      <c r="C849" s="186" t="s">
        <v>826</v>
      </c>
      <c r="D849" s="159"/>
      <c r="E849" s="160">
        <v>2.4</v>
      </c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47"/>
      <c r="Z849" s="147"/>
      <c r="AA849" s="147"/>
      <c r="AB849" s="147"/>
      <c r="AC849" s="147"/>
      <c r="AD849" s="147"/>
      <c r="AE849" s="147"/>
      <c r="AF849" s="147"/>
      <c r="AG849" s="147" t="s">
        <v>199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5">
      <c r="A850" s="154"/>
      <c r="B850" s="155"/>
      <c r="C850" s="186" t="s">
        <v>827</v>
      </c>
      <c r="D850" s="159"/>
      <c r="E850" s="160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7"/>
      <c r="Z850" s="147"/>
      <c r="AA850" s="147"/>
      <c r="AB850" s="147"/>
      <c r="AC850" s="147"/>
      <c r="AD850" s="147"/>
      <c r="AE850" s="147"/>
      <c r="AF850" s="147"/>
      <c r="AG850" s="147" t="s">
        <v>199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5">
      <c r="A851" s="154"/>
      <c r="B851" s="155"/>
      <c r="C851" s="186" t="s">
        <v>828</v>
      </c>
      <c r="D851" s="159"/>
      <c r="E851" s="160">
        <v>1.665</v>
      </c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7"/>
      <c r="Z851" s="147"/>
      <c r="AA851" s="147"/>
      <c r="AB851" s="147"/>
      <c r="AC851" s="147"/>
      <c r="AD851" s="147"/>
      <c r="AE851" s="147"/>
      <c r="AF851" s="147"/>
      <c r="AG851" s="147" t="s">
        <v>199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5">
      <c r="A852" s="170">
        <v>204</v>
      </c>
      <c r="B852" s="171" t="s">
        <v>829</v>
      </c>
      <c r="C852" s="185" t="s">
        <v>830</v>
      </c>
      <c r="D852" s="172" t="s">
        <v>194</v>
      </c>
      <c r="E852" s="173">
        <v>32.447800000000001</v>
      </c>
      <c r="F852" s="174"/>
      <c r="G852" s="175">
        <f>ROUND(E852*F852,2)</f>
        <v>0</v>
      </c>
      <c r="H852" s="158"/>
      <c r="I852" s="157">
        <f>ROUND(E852*H852,2)</f>
        <v>0</v>
      </c>
      <c r="J852" s="158"/>
      <c r="K852" s="157">
        <f>ROUND(E852*J852,2)</f>
        <v>0</v>
      </c>
      <c r="L852" s="157">
        <v>21</v>
      </c>
      <c r="M852" s="157">
        <f>G852*(1+L852/100)</f>
        <v>0</v>
      </c>
      <c r="N852" s="157">
        <v>1E-3</v>
      </c>
      <c r="O852" s="157">
        <f>ROUND(E852*N852,2)</f>
        <v>0.03</v>
      </c>
      <c r="P852" s="157">
        <v>6.3E-2</v>
      </c>
      <c r="Q852" s="157">
        <f>ROUND(E852*P852,2)</f>
        <v>2.04</v>
      </c>
      <c r="R852" s="157"/>
      <c r="S852" s="157" t="s">
        <v>195</v>
      </c>
      <c r="T852" s="157" t="s">
        <v>195</v>
      </c>
      <c r="U852" s="157">
        <v>0.71799999999999997</v>
      </c>
      <c r="V852" s="157">
        <f>ROUND(E852*U852,2)</f>
        <v>23.3</v>
      </c>
      <c r="W852" s="157"/>
      <c r="X852" s="157" t="s">
        <v>196</v>
      </c>
      <c r="Y852" s="147"/>
      <c r="Z852" s="147"/>
      <c r="AA852" s="147"/>
      <c r="AB852" s="147"/>
      <c r="AC852" s="147"/>
      <c r="AD852" s="147"/>
      <c r="AE852" s="147"/>
      <c r="AF852" s="147"/>
      <c r="AG852" s="147" t="s">
        <v>197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5">
      <c r="A853" s="154"/>
      <c r="B853" s="155"/>
      <c r="C853" s="186" t="s">
        <v>831</v>
      </c>
      <c r="D853" s="159"/>
      <c r="E853" s="160">
        <v>14.77</v>
      </c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47"/>
      <c r="Z853" s="147"/>
      <c r="AA853" s="147"/>
      <c r="AB853" s="147"/>
      <c r="AC853" s="147"/>
      <c r="AD853" s="147"/>
      <c r="AE853" s="147"/>
      <c r="AF853" s="147"/>
      <c r="AG853" s="147" t="s">
        <v>199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5">
      <c r="A854" s="154"/>
      <c r="B854" s="155"/>
      <c r="C854" s="186" t="s">
        <v>832</v>
      </c>
      <c r="D854" s="159"/>
      <c r="E854" s="160">
        <v>2.16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7"/>
      <c r="Z854" s="147"/>
      <c r="AA854" s="147"/>
      <c r="AB854" s="147"/>
      <c r="AC854" s="147"/>
      <c r="AD854" s="147"/>
      <c r="AE854" s="147"/>
      <c r="AF854" s="147"/>
      <c r="AG854" s="147" t="s">
        <v>199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5">
      <c r="A855" s="154"/>
      <c r="B855" s="155"/>
      <c r="C855" s="186" t="s">
        <v>833</v>
      </c>
      <c r="D855" s="159"/>
      <c r="E855" s="160">
        <v>5</v>
      </c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47"/>
      <c r="Z855" s="147"/>
      <c r="AA855" s="147"/>
      <c r="AB855" s="147"/>
      <c r="AC855" s="147"/>
      <c r="AD855" s="147"/>
      <c r="AE855" s="147"/>
      <c r="AF855" s="147"/>
      <c r="AG855" s="147" t="s">
        <v>199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5">
      <c r="A856" s="154"/>
      <c r="B856" s="155"/>
      <c r="C856" s="186" t="s">
        <v>827</v>
      </c>
      <c r="D856" s="159"/>
      <c r="E856" s="160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47"/>
      <c r="Z856" s="147"/>
      <c r="AA856" s="147"/>
      <c r="AB856" s="147"/>
      <c r="AC856" s="147"/>
      <c r="AD856" s="147"/>
      <c r="AE856" s="147"/>
      <c r="AF856" s="147"/>
      <c r="AG856" s="147" t="s">
        <v>199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5">
      <c r="A857" s="154"/>
      <c r="B857" s="155"/>
      <c r="C857" s="186" t="s">
        <v>834</v>
      </c>
      <c r="D857" s="159"/>
      <c r="E857" s="160">
        <v>2.3058000000000001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7"/>
      <c r="Z857" s="147"/>
      <c r="AA857" s="147"/>
      <c r="AB857" s="147"/>
      <c r="AC857" s="147"/>
      <c r="AD857" s="147"/>
      <c r="AE857" s="147"/>
      <c r="AF857" s="147"/>
      <c r="AG857" s="147" t="s">
        <v>199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5">
      <c r="A858" s="154"/>
      <c r="B858" s="155"/>
      <c r="C858" s="186" t="s">
        <v>822</v>
      </c>
      <c r="D858" s="159"/>
      <c r="E858" s="160">
        <v>3.8220000000000001</v>
      </c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47"/>
      <c r="Z858" s="147"/>
      <c r="AA858" s="147"/>
      <c r="AB858" s="147"/>
      <c r="AC858" s="147"/>
      <c r="AD858" s="147"/>
      <c r="AE858" s="147"/>
      <c r="AF858" s="147"/>
      <c r="AG858" s="147" t="s">
        <v>199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5">
      <c r="A859" s="154"/>
      <c r="B859" s="155"/>
      <c r="C859" s="186" t="s">
        <v>835</v>
      </c>
      <c r="D859" s="159"/>
      <c r="E859" s="160">
        <v>2.1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7"/>
      <c r="Z859" s="147"/>
      <c r="AA859" s="147"/>
      <c r="AB859" s="147"/>
      <c r="AC859" s="147"/>
      <c r="AD859" s="147"/>
      <c r="AE859" s="147"/>
      <c r="AF859" s="147"/>
      <c r="AG859" s="147" t="s">
        <v>199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5">
      <c r="A860" s="154"/>
      <c r="B860" s="155"/>
      <c r="C860" s="186" t="s">
        <v>836</v>
      </c>
      <c r="D860" s="159"/>
      <c r="E860" s="160">
        <v>2.29</v>
      </c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47"/>
      <c r="Z860" s="147"/>
      <c r="AA860" s="147"/>
      <c r="AB860" s="147"/>
      <c r="AC860" s="147"/>
      <c r="AD860" s="147"/>
      <c r="AE860" s="147"/>
      <c r="AF860" s="147"/>
      <c r="AG860" s="147" t="s">
        <v>199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5">
      <c r="A861" s="170">
        <v>205</v>
      </c>
      <c r="B861" s="171" t="s">
        <v>837</v>
      </c>
      <c r="C861" s="185" t="s">
        <v>838</v>
      </c>
      <c r="D861" s="172" t="s">
        <v>194</v>
      </c>
      <c r="E861" s="173">
        <v>214.7741</v>
      </c>
      <c r="F861" s="174"/>
      <c r="G861" s="175">
        <f>ROUND(E861*F861,2)</f>
        <v>0</v>
      </c>
      <c r="H861" s="158"/>
      <c r="I861" s="157">
        <f>ROUND(E861*H861,2)</f>
        <v>0</v>
      </c>
      <c r="J861" s="158"/>
      <c r="K861" s="157">
        <f>ROUND(E861*J861,2)</f>
        <v>0</v>
      </c>
      <c r="L861" s="157">
        <v>21</v>
      </c>
      <c r="M861" s="157">
        <f>G861*(1+L861/100)</f>
        <v>0</v>
      </c>
      <c r="N861" s="157">
        <v>0</v>
      </c>
      <c r="O861" s="157">
        <f>ROUND(E861*N861,2)</f>
        <v>0</v>
      </c>
      <c r="P861" s="157">
        <v>0</v>
      </c>
      <c r="Q861" s="157">
        <f>ROUND(E861*P861,2)</f>
        <v>0</v>
      </c>
      <c r="R861" s="157"/>
      <c r="S861" s="157" t="s">
        <v>370</v>
      </c>
      <c r="T861" s="157" t="s">
        <v>371</v>
      </c>
      <c r="U861" s="157">
        <v>0</v>
      </c>
      <c r="V861" s="157">
        <f>ROUND(E861*U861,2)</f>
        <v>0</v>
      </c>
      <c r="W861" s="157"/>
      <c r="X861" s="157" t="s">
        <v>196</v>
      </c>
      <c r="Y861" s="147"/>
      <c r="Z861" s="147"/>
      <c r="AA861" s="147"/>
      <c r="AB861" s="147"/>
      <c r="AC861" s="147"/>
      <c r="AD861" s="147"/>
      <c r="AE861" s="147"/>
      <c r="AF861" s="147"/>
      <c r="AG861" s="147" t="s">
        <v>197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5">
      <c r="A862" s="154"/>
      <c r="B862" s="155"/>
      <c r="C862" s="186" t="s">
        <v>229</v>
      </c>
      <c r="D862" s="159"/>
      <c r="E862" s="160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47"/>
      <c r="Z862" s="147"/>
      <c r="AA862" s="147"/>
      <c r="AB862" s="147"/>
      <c r="AC862" s="147"/>
      <c r="AD862" s="147"/>
      <c r="AE862" s="147"/>
      <c r="AF862" s="147"/>
      <c r="AG862" s="147" t="s">
        <v>199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5">
      <c r="A863" s="154"/>
      <c r="B863" s="155"/>
      <c r="C863" s="186" t="s">
        <v>304</v>
      </c>
      <c r="D863" s="159"/>
      <c r="E863" s="160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47"/>
      <c r="Z863" s="147"/>
      <c r="AA863" s="147"/>
      <c r="AB863" s="147"/>
      <c r="AC863" s="147"/>
      <c r="AD863" s="147"/>
      <c r="AE863" s="147"/>
      <c r="AF863" s="147"/>
      <c r="AG863" s="147" t="s">
        <v>199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5">
      <c r="A864" s="154"/>
      <c r="B864" s="155"/>
      <c r="C864" s="186" t="s">
        <v>839</v>
      </c>
      <c r="D864" s="159"/>
      <c r="E864" s="160">
        <v>56.027999999999999</v>
      </c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47"/>
      <c r="Z864" s="147"/>
      <c r="AA864" s="147"/>
      <c r="AB864" s="147"/>
      <c r="AC864" s="147"/>
      <c r="AD864" s="147"/>
      <c r="AE864" s="147"/>
      <c r="AF864" s="147"/>
      <c r="AG864" s="147" t="s">
        <v>199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5">
      <c r="A865" s="154"/>
      <c r="B865" s="155"/>
      <c r="C865" s="186" t="s">
        <v>297</v>
      </c>
      <c r="D865" s="159"/>
      <c r="E865" s="160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47"/>
      <c r="Z865" s="147"/>
      <c r="AA865" s="147"/>
      <c r="AB865" s="147"/>
      <c r="AC865" s="147"/>
      <c r="AD865" s="147"/>
      <c r="AE865" s="147"/>
      <c r="AF865" s="147"/>
      <c r="AG865" s="147" t="s">
        <v>199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5">
      <c r="A866" s="154"/>
      <c r="B866" s="155"/>
      <c r="C866" s="186" t="s">
        <v>840</v>
      </c>
      <c r="D866" s="159"/>
      <c r="E866" s="160">
        <v>87.710999999999999</v>
      </c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47"/>
      <c r="Z866" s="147"/>
      <c r="AA866" s="147"/>
      <c r="AB866" s="147"/>
      <c r="AC866" s="147"/>
      <c r="AD866" s="147"/>
      <c r="AE866" s="147"/>
      <c r="AF866" s="147"/>
      <c r="AG866" s="147" t="s">
        <v>199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5">
      <c r="A867" s="154"/>
      <c r="B867" s="155"/>
      <c r="C867" s="186" t="s">
        <v>294</v>
      </c>
      <c r="D867" s="159"/>
      <c r="E867" s="160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47"/>
      <c r="Z867" s="147"/>
      <c r="AA867" s="147"/>
      <c r="AB867" s="147"/>
      <c r="AC867" s="147"/>
      <c r="AD867" s="147"/>
      <c r="AE867" s="147"/>
      <c r="AF867" s="147"/>
      <c r="AG867" s="147" t="s">
        <v>199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5">
      <c r="A868" s="154"/>
      <c r="B868" s="155"/>
      <c r="C868" s="186" t="s">
        <v>841</v>
      </c>
      <c r="D868" s="159"/>
      <c r="E868" s="160">
        <v>15.333500000000001</v>
      </c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47"/>
      <c r="Z868" s="147"/>
      <c r="AA868" s="147"/>
      <c r="AB868" s="147"/>
      <c r="AC868" s="147"/>
      <c r="AD868" s="147"/>
      <c r="AE868" s="147"/>
      <c r="AF868" s="147"/>
      <c r="AG868" s="147" t="s">
        <v>199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5">
      <c r="A869" s="154"/>
      <c r="B869" s="155"/>
      <c r="C869" s="186" t="s">
        <v>307</v>
      </c>
      <c r="D869" s="159"/>
      <c r="E869" s="160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47"/>
      <c r="Z869" s="147"/>
      <c r="AA869" s="147"/>
      <c r="AB869" s="147"/>
      <c r="AC869" s="147"/>
      <c r="AD869" s="147"/>
      <c r="AE869" s="147"/>
      <c r="AF869" s="147"/>
      <c r="AG869" s="147" t="s">
        <v>199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25">
      <c r="A870" s="154"/>
      <c r="B870" s="155"/>
      <c r="C870" s="186" t="s">
        <v>842</v>
      </c>
      <c r="D870" s="159"/>
      <c r="E870" s="160">
        <v>11.875</v>
      </c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47"/>
      <c r="Z870" s="147"/>
      <c r="AA870" s="147"/>
      <c r="AB870" s="147"/>
      <c r="AC870" s="147"/>
      <c r="AD870" s="147"/>
      <c r="AE870" s="147"/>
      <c r="AF870" s="147"/>
      <c r="AG870" s="147" t="s">
        <v>199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25">
      <c r="A871" s="154"/>
      <c r="B871" s="155"/>
      <c r="C871" s="186" t="s">
        <v>310</v>
      </c>
      <c r="D871" s="159"/>
      <c r="E871" s="160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47"/>
      <c r="Z871" s="147"/>
      <c r="AA871" s="147"/>
      <c r="AB871" s="147"/>
      <c r="AC871" s="147"/>
      <c r="AD871" s="147"/>
      <c r="AE871" s="147"/>
      <c r="AF871" s="147"/>
      <c r="AG871" s="147" t="s">
        <v>199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5">
      <c r="A872" s="154"/>
      <c r="B872" s="155"/>
      <c r="C872" s="186" t="s">
        <v>843</v>
      </c>
      <c r="D872" s="159"/>
      <c r="E872" s="160">
        <v>27.68</v>
      </c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47"/>
      <c r="Z872" s="147"/>
      <c r="AA872" s="147"/>
      <c r="AB872" s="147"/>
      <c r="AC872" s="147"/>
      <c r="AD872" s="147"/>
      <c r="AE872" s="147"/>
      <c r="AF872" s="147"/>
      <c r="AG872" s="147" t="s">
        <v>199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5">
      <c r="A873" s="154"/>
      <c r="B873" s="155"/>
      <c r="C873" s="187" t="s">
        <v>201</v>
      </c>
      <c r="D873" s="161"/>
      <c r="E873" s="162">
        <v>198.6275</v>
      </c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47"/>
      <c r="Z873" s="147"/>
      <c r="AA873" s="147"/>
      <c r="AB873" s="147"/>
      <c r="AC873" s="147"/>
      <c r="AD873" s="147"/>
      <c r="AE873" s="147"/>
      <c r="AF873" s="147"/>
      <c r="AG873" s="147" t="s">
        <v>199</v>
      </c>
      <c r="AH873" s="147">
        <v>1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5">
      <c r="A874" s="154"/>
      <c r="B874" s="155"/>
      <c r="C874" s="186" t="s">
        <v>224</v>
      </c>
      <c r="D874" s="159"/>
      <c r="E874" s="160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47"/>
      <c r="Z874" s="147"/>
      <c r="AA874" s="147"/>
      <c r="AB874" s="147"/>
      <c r="AC874" s="147"/>
      <c r="AD874" s="147"/>
      <c r="AE874" s="147"/>
      <c r="AF874" s="147"/>
      <c r="AG874" s="147" t="s">
        <v>199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5">
      <c r="A875" s="154"/>
      <c r="B875" s="155"/>
      <c r="C875" s="186" t="s">
        <v>844</v>
      </c>
      <c r="D875" s="159"/>
      <c r="E875" s="160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47"/>
      <c r="Z875" s="147"/>
      <c r="AA875" s="147"/>
      <c r="AB875" s="147"/>
      <c r="AC875" s="147"/>
      <c r="AD875" s="147"/>
      <c r="AE875" s="147"/>
      <c r="AF875" s="147"/>
      <c r="AG875" s="147" t="s">
        <v>199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5">
      <c r="A876" s="154"/>
      <c r="B876" s="155"/>
      <c r="C876" s="186" t="s">
        <v>310</v>
      </c>
      <c r="D876" s="159"/>
      <c r="E876" s="160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47"/>
      <c r="Z876" s="147"/>
      <c r="AA876" s="147"/>
      <c r="AB876" s="147"/>
      <c r="AC876" s="147"/>
      <c r="AD876" s="147"/>
      <c r="AE876" s="147"/>
      <c r="AF876" s="147"/>
      <c r="AG876" s="147" t="s">
        <v>199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25">
      <c r="A877" s="154"/>
      <c r="B877" s="155"/>
      <c r="C877" s="186" t="s">
        <v>845</v>
      </c>
      <c r="D877" s="159"/>
      <c r="E877" s="160">
        <v>16.146599999999999</v>
      </c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47"/>
      <c r="Z877" s="147"/>
      <c r="AA877" s="147"/>
      <c r="AB877" s="147"/>
      <c r="AC877" s="147"/>
      <c r="AD877" s="147"/>
      <c r="AE877" s="147"/>
      <c r="AF877" s="147"/>
      <c r="AG877" s="147" t="s">
        <v>199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5">
      <c r="A878" s="154"/>
      <c r="B878" s="155"/>
      <c r="C878" s="187" t="s">
        <v>201</v>
      </c>
      <c r="D878" s="161"/>
      <c r="E878" s="162">
        <v>16.146599999999999</v>
      </c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47"/>
      <c r="Z878" s="147"/>
      <c r="AA878" s="147"/>
      <c r="AB878" s="147"/>
      <c r="AC878" s="147"/>
      <c r="AD878" s="147"/>
      <c r="AE878" s="147"/>
      <c r="AF878" s="147"/>
      <c r="AG878" s="147" t="s">
        <v>199</v>
      </c>
      <c r="AH878" s="147">
        <v>1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25">
      <c r="A879" s="176">
        <v>206</v>
      </c>
      <c r="B879" s="177" t="s">
        <v>846</v>
      </c>
      <c r="C879" s="188" t="s">
        <v>847</v>
      </c>
      <c r="D879" s="178" t="s">
        <v>233</v>
      </c>
      <c r="E879" s="179">
        <v>4</v>
      </c>
      <c r="F879" s="180"/>
      <c r="G879" s="181">
        <f>ROUND(E879*F879,2)</f>
        <v>0</v>
      </c>
      <c r="H879" s="158"/>
      <c r="I879" s="157">
        <f>ROUND(E879*H879,2)</f>
        <v>0</v>
      </c>
      <c r="J879" s="158"/>
      <c r="K879" s="157">
        <f>ROUND(E879*J879,2)</f>
        <v>0</v>
      </c>
      <c r="L879" s="157">
        <v>21</v>
      </c>
      <c r="M879" s="157">
        <f>G879*(1+L879/100)</f>
        <v>0</v>
      </c>
      <c r="N879" s="157">
        <v>0</v>
      </c>
      <c r="O879" s="157">
        <f>ROUND(E879*N879,2)</f>
        <v>0</v>
      </c>
      <c r="P879" s="157">
        <v>0</v>
      </c>
      <c r="Q879" s="157">
        <f>ROUND(E879*P879,2)</f>
        <v>0</v>
      </c>
      <c r="R879" s="157"/>
      <c r="S879" s="157" t="s">
        <v>370</v>
      </c>
      <c r="T879" s="157" t="s">
        <v>371</v>
      </c>
      <c r="U879" s="157">
        <v>0</v>
      </c>
      <c r="V879" s="157">
        <f>ROUND(E879*U879,2)</f>
        <v>0</v>
      </c>
      <c r="W879" s="157"/>
      <c r="X879" s="157" t="s">
        <v>196</v>
      </c>
      <c r="Y879" s="147"/>
      <c r="Z879" s="147"/>
      <c r="AA879" s="147"/>
      <c r="AB879" s="147"/>
      <c r="AC879" s="147"/>
      <c r="AD879" s="147"/>
      <c r="AE879" s="147"/>
      <c r="AF879" s="147"/>
      <c r="AG879" s="147" t="s">
        <v>197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5">
      <c r="A880" s="170">
        <v>207</v>
      </c>
      <c r="B880" s="171" t="s">
        <v>848</v>
      </c>
      <c r="C880" s="185" t="s">
        <v>849</v>
      </c>
      <c r="D880" s="172" t="s">
        <v>233</v>
      </c>
      <c r="E880" s="173">
        <v>1</v>
      </c>
      <c r="F880" s="174"/>
      <c r="G880" s="175">
        <f>ROUND(E880*F880,2)</f>
        <v>0</v>
      </c>
      <c r="H880" s="158"/>
      <c r="I880" s="157">
        <f>ROUND(E880*H880,2)</f>
        <v>0</v>
      </c>
      <c r="J880" s="158"/>
      <c r="K880" s="157">
        <f>ROUND(E880*J880,2)</f>
        <v>0</v>
      </c>
      <c r="L880" s="157">
        <v>21</v>
      </c>
      <c r="M880" s="157">
        <f>G880*(1+L880/100)</f>
        <v>0</v>
      </c>
      <c r="N880" s="157">
        <v>0</v>
      </c>
      <c r="O880" s="157">
        <f>ROUND(E880*N880,2)</f>
        <v>0</v>
      </c>
      <c r="P880" s="157">
        <v>0</v>
      </c>
      <c r="Q880" s="157">
        <f>ROUND(E880*P880,2)</f>
        <v>0</v>
      </c>
      <c r="R880" s="157"/>
      <c r="S880" s="157" t="s">
        <v>370</v>
      </c>
      <c r="T880" s="157" t="s">
        <v>371</v>
      </c>
      <c r="U880" s="157">
        <v>0</v>
      </c>
      <c r="V880" s="157">
        <f>ROUND(E880*U880,2)</f>
        <v>0</v>
      </c>
      <c r="W880" s="157"/>
      <c r="X880" s="157" t="s">
        <v>196</v>
      </c>
      <c r="Y880" s="147"/>
      <c r="Z880" s="147"/>
      <c r="AA880" s="147"/>
      <c r="AB880" s="147"/>
      <c r="AC880" s="147"/>
      <c r="AD880" s="147"/>
      <c r="AE880" s="147"/>
      <c r="AF880" s="147"/>
      <c r="AG880" s="147" t="s">
        <v>197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5">
      <c r="A881" s="154"/>
      <c r="B881" s="155"/>
      <c r="C881" s="186" t="s">
        <v>72</v>
      </c>
      <c r="D881" s="159"/>
      <c r="E881" s="160">
        <v>1</v>
      </c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47"/>
      <c r="Z881" s="147"/>
      <c r="AA881" s="147"/>
      <c r="AB881" s="147"/>
      <c r="AC881" s="147"/>
      <c r="AD881" s="147"/>
      <c r="AE881" s="147"/>
      <c r="AF881" s="147"/>
      <c r="AG881" s="147" t="s">
        <v>199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5">
      <c r="A882" s="170">
        <v>208</v>
      </c>
      <c r="B882" s="171" t="s">
        <v>850</v>
      </c>
      <c r="C882" s="185" t="s">
        <v>851</v>
      </c>
      <c r="D882" s="172" t="s">
        <v>233</v>
      </c>
      <c r="E882" s="173">
        <v>4</v>
      </c>
      <c r="F882" s="174"/>
      <c r="G882" s="175">
        <f>ROUND(E882*F882,2)</f>
        <v>0</v>
      </c>
      <c r="H882" s="158"/>
      <c r="I882" s="157">
        <f>ROUND(E882*H882,2)</f>
        <v>0</v>
      </c>
      <c r="J882" s="158"/>
      <c r="K882" s="157">
        <f>ROUND(E882*J882,2)</f>
        <v>0</v>
      </c>
      <c r="L882" s="157">
        <v>21</v>
      </c>
      <c r="M882" s="157">
        <f>G882*(1+L882/100)</f>
        <v>0</v>
      </c>
      <c r="N882" s="157">
        <v>0</v>
      </c>
      <c r="O882" s="157">
        <f>ROUND(E882*N882,2)</f>
        <v>0</v>
      </c>
      <c r="P882" s="157">
        <v>0</v>
      </c>
      <c r="Q882" s="157">
        <f>ROUND(E882*P882,2)</f>
        <v>0</v>
      </c>
      <c r="R882" s="157"/>
      <c r="S882" s="157" t="s">
        <v>370</v>
      </c>
      <c r="T882" s="157" t="s">
        <v>371</v>
      </c>
      <c r="U882" s="157">
        <v>0</v>
      </c>
      <c r="V882" s="157">
        <f>ROUND(E882*U882,2)</f>
        <v>0</v>
      </c>
      <c r="W882" s="157"/>
      <c r="X882" s="157" t="s">
        <v>196</v>
      </c>
      <c r="Y882" s="147"/>
      <c r="Z882" s="147"/>
      <c r="AA882" s="147"/>
      <c r="AB882" s="147"/>
      <c r="AC882" s="147"/>
      <c r="AD882" s="147"/>
      <c r="AE882" s="147"/>
      <c r="AF882" s="147"/>
      <c r="AG882" s="147" t="s">
        <v>197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5">
      <c r="A883" s="154"/>
      <c r="B883" s="155"/>
      <c r="C883" s="186" t="s">
        <v>80</v>
      </c>
      <c r="D883" s="159"/>
      <c r="E883" s="160">
        <v>4</v>
      </c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7"/>
      <c r="Z883" s="147"/>
      <c r="AA883" s="147"/>
      <c r="AB883" s="147"/>
      <c r="AC883" s="147"/>
      <c r="AD883" s="147"/>
      <c r="AE883" s="147"/>
      <c r="AF883" s="147"/>
      <c r="AG883" s="147" t="s">
        <v>199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5">
      <c r="A884" s="170">
        <v>209</v>
      </c>
      <c r="B884" s="171" t="s">
        <v>852</v>
      </c>
      <c r="C884" s="185" t="s">
        <v>853</v>
      </c>
      <c r="D884" s="172" t="s">
        <v>233</v>
      </c>
      <c r="E884" s="173">
        <v>3</v>
      </c>
      <c r="F884" s="174"/>
      <c r="G884" s="175">
        <f>ROUND(E884*F884,2)</f>
        <v>0</v>
      </c>
      <c r="H884" s="158"/>
      <c r="I884" s="157">
        <f>ROUND(E884*H884,2)</f>
        <v>0</v>
      </c>
      <c r="J884" s="158"/>
      <c r="K884" s="157">
        <f>ROUND(E884*J884,2)</f>
        <v>0</v>
      </c>
      <c r="L884" s="157">
        <v>21</v>
      </c>
      <c r="M884" s="157">
        <f>G884*(1+L884/100)</f>
        <v>0</v>
      </c>
      <c r="N884" s="157">
        <v>0</v>
      </c>
      <c r="O884" s="157">
        <f>ROUND(E884*N884,2)</f>
        <v>0</v>
      </c>
      <c r="P884" s="157">
        <v>0</v>
      </c>
      <c r="Q884" s="157">
        <f>ROUND(E884*P884,2)</f>
        <v>0</v>
      </c>
      <c r="R884" s="157"/>
      <c r="S884" s="157" t="s">
        <v>370</v>
      </c>
      <c r="T884" s="157" t="s">
        <v>371</v>
      </c>
      <c r="U884" s="157">
        <v>0</v>
      </c>
      <c r="V884" s="157">
        <f>ROUND(E884*U884,2)</f>
        <v>0</v>
      </c>
      <c r="W884" s="157"/>
      <c r="X884" s="157" t="s">
        <v>196</v>
      </c>
      <c r="Y884" s="147"/>
      <c r="Z884" s="147"/>
      <c r="AA884" s="147"/>
      <c r="AB884" s="147"/>
      <c r="AC884" s="147"/>
      <c r="AD884" s="147"/>
      <c r="AE884" s="147"/>
      <c r="AF884" s="147"/>
      <c r="AG884" s="147" t="s">
        <v>197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5">
      <c r="A885" s="154"/>
      <c r="B885" s="155"/>
      <c r="C885" s="186" t="s">
        <v>78</v>
      </c>
      <c r="D885" s="159"/>
      <c r="E885" s="160">
        <v>3</v>
      </c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47"/>
      <c r="Z885" s="147"/>
      <c r="AA885" s="147"/>
      <c r="AB885" s="147"/>
      <c r="AC885" s="147"/>
      <c r="AD885" s="147"/>
      <c r="AE885" s="147"/>
      <c r="AF885" s="147"/>
      <c r="AG885" s="147" t="s">
        <v>199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5">
      <c r="A886" s="170">
        <v>210</v>
      </c>
      <c r="B886" s="171" t="s">
        <v>854</v>
      </c>
      <c r="C886" s="185" t="s">
        <v>855</v>
      </c>
      <c r="D886" s="172" t="s">
        <v>233</v>
      </c>
      <c r="E886" s="173">
        <v>2</v>
      </c>
      <c r="F886" s="174"/>
      <c r="G886" s="175">
        <f>ROUND(E886*F886,2)</f>
        <v>0</v>
      </c>
      <c r="H886" s="158"/>
      <c r="I886" s="157">
        <f>ROUND(E886*H886,2)</f>
        <v>0</v>
      </c>
      <c r="J886" s="158"/>
      <c r="K886" s="157">
        <f>ROUND(E886*J886,2)</f>
        <v>0</v>
      </c>
      <c r="L886" s="157">
        <v>21</v>
      </c>
      <c r="M886" s="157">
        <f>G886*(1+L886/100)</f>
        <v>0</v>
      </c>
      <c r="N886" s="157">
        <v>0</v>
      </c>
      <c r="O886" s="157">
        <f>ROUND(E886*N886,2)</f>
        <v>0</v>
      </c>
      <c r="P886" s="157">
        <v>0</v>
      </c>
      <c r="Q886" s="157">
        <f>ROUND(E886*P886,2)</f>
        <v>0</v>
      </c>
      <c r="R886" s="157"/>
      <c r="S886" s="157" t="s">
        <v>370</v>
      </c>
      <c r="T886" s="157" t="s">
        <v>371</v>
      </c>
      <c r="U886" s="157">
        <v>0</v>
      </c>
      <c r="V886" s="157">
        <f>ROUND(E886*U886,2)</f>
        <v>0</v>
      </c>
      <c r="W886" s="157"/>
      <c r="X886" s="157" t="s">
        <v>196</v>
      </c>
      <c r="Y886" s="147"/>
      <c r="Z886" s="147"/>
      <c r="AA886" s="147"/>
      <c r="AB886" s="147"/>
      <c r="AC886" s="147"/>
      <c r="AD886" s="147"/>
      <c r="AE886" s="147"/>
      <c r="AF886" s="147"/>
      <c r="AG886" s="147" t="s">
        <v>197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5">
      <c r="A887" s="154"/>
      <c r="B887" s="155"/>
      <c r="C887" s="186" t="s">
        <v>74</v>
      </c>
      <c r="D887" s="159"/>
      <c r="E887" s="160">
        <v>2</v>
      </c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47"/>
      <c r="Z887" s="147"/>
      <c r="AA887" s="147"/>
      <c r="AB887" s="147"/>
      <c r="AC887" s="147"/>
      <c r="AD887" s="147"/>
      <c r="AE887" s="147"/>
      <c r="AF887" s="147"/>
      <c r="AG887" s="147" t="s">
        <v>199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5">
      <c r="A888" s="170">
        <v>211</v>
      </c>
      <c r="B888" s="171" t="s">
        <v>856</v>
      </c>
      <c r="C888" s="185" t="s">
        <v>857</v>
      </c>
      <c r="D888" s="172" t="s">
        <v>233</v>
      </c>
      <c r="E888" s="173">
        <v>1</v>
      </c>
      <c r="F888" s="174"/>
      <c r="G888" s="175">
        <f>ROUND(E888*F888,2)</f>
        <v>0</v>
      </c>
      <c r="H888" s="158"/>
      <c r="I888" s="157">
        <f>ROUND(E888*H888,2)</f>
        <v>0</v>
      </c>
      <c r="J888" s="158"/>
      <c r="K888" s="157">
        <f>ROUND(E888*J888,2)</f>
        <v>0</v>
      </c>
      <c r="L888" s="157">
        <v>21</v>
      </c>
      <c r="M888" s="157">
        <f>G888*(1+L888/100)</f>
        <v>0</v>
      </c>
      <c r="N888" s="157">
        <v>0</v>
      </c>
      <c r="O888" s="157">
        <f>ROUND(E888*N888,2)</f>
        <v>0</v>
      </c>
      <c r="P888" s="157">
        <v>0</v>
      </c>
      <c r="Q888" s="157">
        <f>ROUND(E888*P888,2)</f>
        <v>0</v>
      </c>
      <c r="R888" s="157"/>
      <c r="S888" s="157" t="s">
        <v>370</v>
      </c>
      <c r="T888" s="157" t="s">
        <v>371</v>
      </c>
      <c r="U888" s="157">
        <v>0</v>
      </c>
      <c r="V888" s="157">
        <f>ROUND(E888*U888,2)</f>
        <v>0</v>
      </c>
      <c r="W888" s="157"/>
      <c r="X888" s="157" t="s">
        <v>196</v>
      </c>
      <c r="Y888" s="147"/>
      <c r="Z888" s="147"/>
      <c r="AA888" s="147"/>
      <c r="AB888" s="147"/>
      <c r="AC888" s="147"/>
      <c r="AD888" s="147"/>
      <c r="AE888" s="147"/>
      <c r="AF888" s="147"/>
      <c r="AG888" s="147" t="s">
        <v>197</v>
      </c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5">
      <c r="A889" s="154"/>
      <c r="B889" s="155"/>
      <c r="C889" s="186" t="s">
        <v>72</v>
      </c>
      <c r="D889" s="159"/>
      <c r="E889" s="160">
        <v>1</v>
      </c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7"/>
      <c r="Z889" s="147"/>
      <c r="AA889" s="147"/>
      <c r="AB889" s="147"/>
      <c r="AC889" s="147"/>
      <c r="AD889" s="147"/>
      <c r="AE889" s="147"/>
      <c r="AF889" s="147"/>
      <c r="AG889" s="147" t="s">
        <v>199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5">
      <c r="A890" s="170">
        <v>212</v>
      </c>
      <c r="B890" s="171" t="s">
        <v>858</v>
      </c>
      <c r="C890" s="185" t="s">
        <v>859</v>
      </c>
      <c r="D890" s="172" t="s">
        <v>233</v>
      </c>
      <c r="E890" s="173">
        <v>2</v>
      </c>
      <c r="F890" s="174"/>
      <c r="G890" s="175">
        <f>ROUND(E890*F890,2)</f>
        <v>0</v>
      </c>
      <c r="H890" s="158"/>
      <c r="I890" s="157">
        <f>ROUND(E890*H890,2)</f>
        <v>0</v>
      </c>
      <c r="J890" s="158"/>
      <c r="K890" s="157">
        <f>ROUND(E890*J890,2)</f>
        <v>0</v>
      </c>
      <c r="L890" s="157">
        <v>21</v>
      </c>
      <c r="M890" s="157">
        <f>G890*(1+L890/100)</f>
        <v>0</v>
      </c>
      <c r="N890" s="157">
        <v>0</v>
      </c>
      <c r="O890" s="157">
        <f>ROUND(E890*N890,2)</f>
        <v>0</v>
      </c>
      <c r="P890" s="157">
        <v>0</v>
      </c>
      <c r="Q890" s="157">
        <f>ROUND(E890*P890,2)</f>
        <v>0</v>
      </c>
      <c r="R890" s="157"/>
      <c r="S890" s="157" t="s">
        <v>370</v>
      </c>
      <c r="T890" s="157" t="s">
        <v>371</v>
      </c>
      <c r="U890" s="157">
        <v>0</v>
      </c>
      <c r="V890" s="157">
        <f>ROUND(E890*U890,2)</f>
        <v>0</v>
      </c>
      <c r="W890" s="157"/>
      <c r="X890" s="157" t="s">
        <v>196</v>
      </c>
      <c r="Y890" s="147"/>
      <c r="Z890" s="147"/>
      <c r="AA890" s="147"/>
      <c r="AB890" s="147"/>
      <c r="AC890" s="147"/>
      <c r="AD890" s="147"/>
      <c r="AE890" s="147"/>
      <c r="AF890" s="147"/>
      <c r="AG890" s="147" t="s">
        <v>197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5">
      <c r="A891" s="154"/>
      <c r="B891" s="155"/>
      <c r="C891" s="186" t="s">
        <v>74</v>
      </c>
      <c r="D891" s="159"/>
      <c r="E891" s="160">
        <v>2</v>
      </c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47"/>
      <c r="Z891" s="147"/>
      <c r="AA891" s="147"/>
      <c r="AB891" s="147"/>
      <c r="AC891" s="147"/>
      <c r="AD891" s="147"/>
      <c r="AE891" s="147"/>
      <c r="AF891" s="147"/>
      <c r="AG891" s="147" t="s">
        <v>199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5">
      <c r="A892" s="170">
        <v>213</v>
      </c>
      <c r="B892" s="171" t="s">
        <v>860</v>
      </c>
      <c r="C892" s="185" t="s">
        <v>861</v>
      </c>
      <c r="D892" s="172" t="s">
        <v>233</v>
      </c>
      <c r="E892" s="173">
        <v>13</v>
      </c>
      <c r="F892" s="174"/>
      <c r="G892" s="175">
        <f>ROUND(E892*F892,2)</f>
        <v>0</v>
      </c>
      <c r="H892" s="158"/>
      <c r="I892" s="157">
        <f>ROUND(E892*H892,2)</f>
        <v>0</v>
      </c>
      <c r="J892" s="158"/>
      <c r="K892" s="157">
        <f>ROUND(E892*J892,2)</f>
        <v>0</v>
      </c>
      <c r="L892" s="157">
        <v>21</v>
      </c>
      <c r="M892" s="157">
        <f>G892*(1+L892/100)</f>
        <v>0</v>
      </c>
      <c r="N892" s="157">
        <v>0</v>
      </c>
      <c r="O892" s="157">
        <f>ROUND(E892*N892,2)</f>
        <v>0</v>
      </c>
      <c r="P892" s="157">
        <v>0</v>
      </c>
      <c r="Q892" s="157">
        <f>ROUND(E892*P892,2)</f>
        <v>0</v>
      </c>
      <c r="R892" s="157"/>
      <c r="S892" s="157" t="s">
        <v>370</v>
      </c>
      <c r="T892" s="157" t="s">
        <v>371</v>
      </c>
      <c r="U892" s="157">
        <v>0</v>
      </c>
      <c r="V892" s="157">
        <f>ROUND(E892*U892,2)</f>
        <v>0</v>
      </c>
      <c r="W892" s="157"/>
      <c r="X892" s="157" t="s">
        <v>196</v>
      </c>
      <c r="Y892" s="147"/>
      <c r="Z892" s="147"/>
      <c r="AA892" s="147"/>
      <c r="AB892" s="147"/>
      <c r="AC892" s="147"/>
      <c r="AD892" s="147"/>
      <c r="AE892" s="147"/>
      <c r="AF892" s="147"/>
      <c r="AG892" s="147" t="s">
        <v>197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5">
      <c r="A893" s="154"/>
      <c r="B893" s="155"/>
      <c r="C893" s="186" t="s">
        <v>812</v>
      </c>
      <c r="D893" s="159"/>
      <c r="E893" s="160">
        <v>13</v>
      </c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7"/>
      <c r="Z893" s="147"/>
      <c r="AA893" s="147"/>
      <c r="AB893" s="147"/>
      <c r="AC893" s="147"/>
      <c r="AD893" s="147"/>
      <c r="AE893" s="147"/>
      <c r="AF893" s="147"/>
      <c r="AG893" s="147" t="s">
        <v>199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5">
      <c r="A894" s="170">
        <v>214</v>
      </c>
      <c r="B894" s="171" t="s">
        <v>862</v>
      </c>
      <c r="C894" s="185" t="s">
        <v>863</v>
      </c>
      <c r="D894" s="172" t="s">
        <v>233</v>
      </c>
      <c r="E894" s="173">
        <v>2</v>
      </c>
      <c r="F894" s="174"/>
      <c r="G894" s="175">
        <f>ROUND(E894*F894,2)</f>
        <v>0</v>
      </c>
      <c r="H894" s="158"/>
      <c r="I894" s="157">
        <f>ROUND(E894*H894,2)</f>
        <v>0</v>
      </c>
      <c r="J894" s="158"/>
      <c r="K894" s="157">
        <f>ROUND(E894*J894,2)</f>
        <v>0</v>
      </c>
      <c r="L894" s="157">
        <v>21</v>
      </c>
      <c r="M894" s="157">
        <f>G894*(1+L894/100)</f>
        <v>0</v>
      </c>
      <c r="N894" s="157">
        <v>0</v>
      </c>
      <c r="O894" s="157">
        <f>ROUND(E894*N894,2)</f>
        <v>0</v>
      </c>
      <c r="P894" s="157">
        <v>0</v>
      </c>
      <c r="Q894" s="157">
        <f>ROUND(E894*P894,2)</f>
        <v>0</v>
      </c>
      <c r="R894" s="157"/>
      <c r="S894" s="157" t="s">
        <v>370</v>
      </c>
      <c r="T894" s="157" t="s">
        <v>371</v>
      </c>
      <c r="U894" s="157">
        <v>0</v>
      </c>
      <c r="V894" s="157">
        <f>ROUND(E894*U894,2)</f>
        <v>0</v>
      </c>
      <c r="W894" s="157"/>
      <c r="X894" s="157" t="s">
        <v>196</v>
      </c>
      <c r="Y894" s="147"/>
      <c r="Z894" s="147"/>
      <c r="AA894" s="147"/>
      <c r="AB894" s="147"/>
      <c r="AC894" s="147"/>
      <c r="AD894" s="147"/>
      <c r="AE894" s="147"/>
      <c r="AF894" s="147"/>
      <c r="AG894" s="147" t="s">
        <v>197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5">
      <c r="A895" s="154"/>
      <c r="B895" s="155"/>
      <c r="C895" s="186" t="s">
        <v>74</v>
      </c>
      <c r="D895" s="159"/>
      <c r="E895" s="160">
        <v>2</v>
      </c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7"/>
      <c r="Z895" s="147"/>
      <c r="AA895" s="147"/>
      <c r="AB895" s="147"/>
      <c r="AC895" s="147"/>
      <c r="AD895" s="147"/>
      <c r="AE895" s="147"/>
      <c r="AF895" s="147"/>
      <c r="AG895" s="147" t="s">
        <v>199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5">
      <c r="A896" s="170">
        <v>215</v>
      </c>
      <c r="B896" s="171" t="s">
        <v>864</v>
      </c>
      <c r="C896" s="185" t="s">
        <v>865</v>
      </c>
      <c r="D896" s="172" t="s">
        <v>233</v>
      </c>
      <c r="E896" s="173">
        <v>2</v>
      </c>
      <c r="F896" s="174"/>
      <c r="G896" s="175">
        <f>ROUND(E896*F896,2)</f>
        <v>0</v>
      </c>
      <c r="H896" s="158"/>
      <c r="I896" s="157">
        <f>ROUND(E896*H896,2)</f>
        <v>0</v>
      </c>
      <c r="J896" s="158"/>
      <c r="K896" s="157">
        <f>ROUND(E896*J896,2)</f>
        <v>0</v>
      </c>
      <c r="L896" s="157">
        <v>21</v>
      </c>
      <c r="M896" s="157">
        <f>G896*(1+L896/100)</f>
        <v>0</v>
      </c>
      <c r="N896" s="157">
        <v>0</v>
      </c>
      <c r="O896" s="157">
        <f>ROUND(E896*N896,2)</f>
        <v>0</v>
      </c>
      <c r="P896" s="157">
        <v>0</v>
      </c>
      <c r="Q896" s="157">
        <f>ROUND(E896*P896,2)</f>
        <v>0</v>
      </c>
      <c r="R896" s="157"/>
      <c r="S896" s="157" t="s">
        <v>370</v>
      </c>
      <c r="T896" s="157" t="s">
        <v>371</v>
      </c>
      <c r="U896" s="157">
        <v>0</v>
      </c>
      <c r="V896" s="157">
        <f>ROUND(E896*U896,2)</f>
        <v>0</v>
      </c>
      <c r="W896" s="157"/>
      <c r="X896" s="157" t="s">
        <v>196</v>
      </c>
      <c r="Y896" s="147"/>
      <c r="Z896" s="147"/>
      <c r="AA896" s="147"/>
      <c r="AB896" s="147"/>
      <c r="AC896" s="147"/>
      <c r="AD896" s="147"/>
      <c r="AE896" s="147"/>
      <c r="AF896" s="147"/>
      <c r="AG896" s="147" t="s">
        <v>197</v>
      </c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5">
      <c r="A897" s="154"/>
      <c r="B897" s="155"/>
      <c r="C897" s="186" t="s">
        <v>74</v>
      </c>
      <c r="D897" s="159"/>
      <c r="E897" s="160">
        <v>2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7"/>
      <c r="Z897" s="147"/>
      <c r="AA897" s="147"/>
      <c r="AB897" s="147"/>
      <c r="AC897" s="147"/>
      <c r="AD897" s="147"/>
      <c r="AE897" s="147"/>
      <c r="AF897" s="147"/>
      <c r="AG897" s="147" t="s">
        <v>199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5">
      <c r="A898" s="176">
        <v>216</v>
      </c>
      <c r="B898" s="177" t="s">
        <v>866</v>
      </c>
      <c r="C898" s="188" t="s">
        <v>867</v>
      </c>
      <c r="D898" s="178" t="s">
        <v>233</v>
      </c>
      <c r="E898" s="179">
        <v>3</v>
      </c>
      <c r="F898" s="180"/>
      <c r="G898" s="181">
        <f>ROUND(E898*F898,2)</f>
        <v>0</v>
      </c>
      <c r="H898" s="158"/>
      <c r="I898" s="157">
        <f>ROUND(E898*H898,2)</f>
        <v>0</v>
      </c>
      <c r="J898" s="158"/>
      <c r="K898" s="157">
        <f>ROUND(E898*J898,2)</f>
        <v>0</v>
      </c>
      <c r="L898" s="157">
        <v>21</v>
      </c>
      <c r="M898" s="157">
        <f>G898*(1+L898/100)</f>
        <v>0</v>
      </c>
      <c r="N898" s="157">
        <v>0</v>
      </c>
      <c r="O898" s="157">
        <f>ROUND(E898*N898,2)</f>
        <v>0</v>
      </c>
      <c r="P898" s="157">
        <v>0</v>
      </c>
      <c r="Q898" s="157">
        <f>ROUND(E898*P898,2)</f>
        <v>0</v>
      </c>
      <c r="R898" s="157"/>
      <c r="S898" s="157" t="s">
        <v>370</v>
      </c>
      <c r="T898" s="157" t="s">
        <v>371</v>
      </c>
      <c r="U898" s="157">
        <v>0</v>
      </c>
      <c r="V898" s="157">
        <f>ROUND(E898*U898,2)</f>
        <v>0</v>
      </c>
      <c r="W898" s="157"/>
      <c r="X898" s="157" t="s">
        <v>196</v>
      </c>
      <c r="Y898" s="147"/>
      <c r="Z898" s="147"/>
      <c r="AA898" s="147"/>
      <c r="AB898" s="147"/>
      <c r="AC898" s="147"/>
      <c r="AD898" s="147"/>
      <c r="AE898" s="147"/>
      <c r="AF898" s="147"/>
      <c r="AG898" s="147" t="s">
        <v>197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5">
      <c r="A899" s="170">
        <v>217</v>
      </c>
      <c r="B899" s="171" t="s">
        <v>868</v>
      </c>
      <c r="C899" s="185" t="s">
        <v>869</v>
      </c>
      <c r="D899" s="172" t="s">
        <v>194</v>
      </c>
      <c r="E899" s="173">
        <v>23.03</v>
      </c>
      <c r="F899" s="174"/>
      <c r="G899" s="175">
        <f>ROUND(E899*F899,2)</f>
        <v>0</v>
      </c>
      <c r="H899" s="158"/>
      <c r="I899" s="157">
        <f>ROUND(E899*H899,2)</f>
        <v>0</v>
      </c>
      <c r="J899" s="158"/>
      <c r="K899" s="157">
        <f>ROUND(E899*J899,2)</f>
        <v>0</v>
      </c>
      <c r="L899" s="157">
        <v>21</v>
      </c>
      <c r="M899" s="157">
        <f>G899*(1+L899/100)</f>
        <v>0</v>
      </c>
      <c r="N899" s="157">
        <v>0</v>
      </c>
      <c r="O899" s="157">
        <f>ROUND(E899*N899,2)</f>
        <v>0</v>
      </c>
      <c r="P899" s="157">
        <v>0</v>
      </c>
      <c r="Q899" s="157">
        <f>ROUND(E899*P899,2)</f>
        <v>0</v>
      </c>
      <c r="R899" s="157"/>
      <c r="S899" s="157" t="s">
        <v>370</v>
      </c>
      <c r="T899" s="157" t="s">
        <v>371</v>
      </c>
      <c r="U899" s="157">
        <v>0</v>
      </c>
      <c r="V899" s="157">
        <f>ROUND(E899*U899,2)</f>
        <v>0</v>
      </c>
      <c r="W899" s="157"/>
      <c r="X899" s="157" t="s">
        <v>196</v>
      </c>
      <c r="Y899" s="147"/>
      <c r="Z899" s="147"/>
      <c r="AA899" s="147"/>
      <c r="AB899" s="147"/>
      <c r="AC899" s="147"/>
      <c r="AD899" s="147"/>
      <c r="AE899" s="147"/>
      <c r="AF899" s="147"/>
      <c r="AG899" s="147" t="s">
        <v>197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5">
      <c r="A900" s="154"/>
      <c r="B900" s="155"/>
      <c r="C900" s="186" t="s">
        <v>870</v>
      </c>
      <c r="D900" s="159"/>
      <c r="E900" s="160">
        <v>23.03</v>
      </c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7"/>
      <c r="Z900" s="147"/>
      <c r="AA900" s="147"/>
      <c r="AB900" s="147"/>
      <c r="AC900" s="147"/>
      <c r="AD900" s="147"/>
      <c r="AE900" s="147"/>
      <c r="AF900" s="147"/>
      <c r="AG900" s="147" t="s">
        <v>199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5">
      <c r="A901" s="170">
        <v>218</v>
      </c>
      <c r="B901" s="171" t="s">
        <v>871</v>
      </c>
      <c r="C901" s="185" t="s">
        <v>872</v>
      </c>
      <c r="D901" s="172" t="s">
        <v>233</v>
      </c>
      <c r="E901" s="173">
        <v>2</v>
      </c>
      <c r="F901" s="174"/>
      <c r="G901" s="175">
        <f>ROUND(E901*F901,2)</f>
        <v>0</v>
      </c>
      <c r="H901" s="158"/>
      <c r="I901" s="157">
        <f>ROUND(E901*H901,2)</f>
        <v>0</v>
      </c>
      <c r="J901" s="158"/>
      <c r="K901" s="157">
        <f>ROUND(E901*J901,2)</f>
        <v>0</v>
      </c>
      <c r="L901" s="157">
        <v>21</v>
      </c>
      <c r="M901" s="157">
        <f>G901*(1+L901/100)</f>
        <v>0</v>
      </c>
      <c r="N901" s="157">
        <v>0</v>
      </c>
      <c r="O901" s="157">
        <f>ROUND(E901*N901,2)</f>
        <v>0</v>
      </c>
      <c r="P901" s="157">
        <v>0</v>
      </c>
      <c r="Q901" s="157">
        <f>ROUND(E901*P901,2)</f>
        <v>0</v>
      </c>
      <c r="R901" s="157"/>
      <c r="S901" s="157" t="s">
        <v>370</v>
      </c>
      <c r="T901" s="157" t="s">
        <v>371</v>
      </c>
      <c r="U901" s="157">
        <v>0</v>
      </c>
      <c r="V901" s="157">
        <f>ROUND(E901*U901,2)</f>
        <v>0</v>
      </c>
      <c r="W901" s="157"/>
      <c r="X901" s="157" t="s">
        <v>196</v>
      </c>
      <c r="Y901" s="147"/>
      <c r="Z901" s="147"/>
      <c r="AA901" s="147"/>
      <c r="AB901" s="147"/>
      <c r="AC901" s="147"/>
      <c r="AD901" s="147"/>
      <c r="AE901" s="147"/>
      <c r="AF901" s="147"/>
      <c r="AG901" s="147" t="s">
        <v>197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5">
      <c r="A902" s="154"/>
      <c r="B902" s="155"/>
      <c r="C902" s="186" t="s">
        <v>74</v>
      </c>
      <c r="D902" s="159"/>
      <c r="E902" s="160">
        <v>2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7"/>
      <c r="Z902" s="147"/>
      <c r="AA902" s="147"/>
      <c r="AB902" s="147"/>
      <c r="AC902" s="147"/>
      <c r="AD902" s="147"/>
      <c r="AE902" s="147"/>
      <c r="AF902" s="147"/>
      <c r="AG902" s="147" t="s">
        <v>199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5">
      <c r="A903" s="170">
        <v>219</v>
      </c>
      <c r="B903" s="171" t="s">
        <v>873</v>
      </c>
      <c r="C903" s="185" t="s">
        <v>874</v>
      </c>
      <c r="D903" s="172" t="s">
        <v>875</v>
      </c>
      <c r="E903" s="173">
        <v>1</v>
      </c>
      <c r="F903" s="174"/>
      <c r="G903" s="175">
        <f>ROUND(E903*F903,2)</f>
        <v>0</v>
      </c>
      <c r="H903" s="158"/>
      <c r="I903" s="157">
        <f>ROUND(E903*H903,2)</f>
        <v>0</v>
      </c>
      <c r="J903" s="158"/>
      <c r="K903" s="157">
        <f>ROUND(E903*J903,2)</f>
        <v>0</v>
      </c>
      <c r="L903" s="157">
        <v>21</v>
      </c>
      <c r="M903" s="157">
        <f>G903*(1+L903/100)</f>
        <v>0</v>
      </c>
      <c r="N903" s="157">
        <v>0</v>
      </c>
      <c r="O903" s="157">
        <f>ROUND(E903*N903,2)</f>
        <v>0</v>
      </c>
      <c r="P903" s="157">
        <v>0</v>
      </c>
      <c r="Q903" s="157">
        <f>ROUND(E903*P903,2)</f>
        <v>0</v>
      </c>
      <c r="R903" s="157"/>
      <c r="S903" s="157" t="s">
        <v>370</v>
      </c>
      <c r="T903" s="157" t="s">
        <v>371</v>
      </c>
      <c r="U903" s="157">
        <v>0</v>
      </c>
      <c r="V903" s="157">
        <f>ROUND(E903*U903,2)</f>
        <v>0</v>
      </c>
      <c r="W903" s="157"/>
      <c r="X903" s="157" t="s">
        <v>196</v>
      </c>
      <c r="Y903" s="147"/>
      <c r="Z903" s="147"/>
      <c r="AA903" s="147"/>
      <c r="AB903" s="147"/>
      <c r="AC903" s="147"/>
      <c r="AD903" s="147"/>
      <c r="AE903" s="147"/>
      <c r="AF903" s="147"/>
      <c r="AG903" s="147" t="s">
        <v>197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5">
      <c r="A904" s="154"/>
      <c r="B904" s="155"/>
      <c r="C904" s="186" t="s">
        <v>72</v>
      </c>
      <c r="D904" s="159"/>
      <c r="E904" s="160">
        <v>1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7"/>
      <c r="Z904" s="147"/>
      <c r="AA904" s="147"/>
      <c r="AB904" s="147"/>
      <c r="AC904" s="147"/>
      <c r="AD904" s="147"/>
      <c r="AE904" s="147"/>
      <c r="AF904" s="147"/>
      <c r="AG904" s="147" t="s">
        <v>199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5">
      <c r="A905" s="170">
        <v>220</v>
      </c>
      <c r="B905" s="171" t="s">
        <v>876</v>
      </c>
      <c r="C905" s="185" t="s">
        <v>877</v>
      </c>
      <c r="D905" s="172" t="s">
        <v>194</v>
      </c>
      <c r="E905" s="173">
        <v>56.905000000000001</v>
      </c>
      <c r="F905" s="174"/>
      <c r="G905" s="175">
        <f>ROUND(E905*F905,2)</f>
        <v>0</v>
      </c>
      <c r="H905" s="158"/>
      <c r="I905" s="157">
        <f>ROUND(E905*H905,2)</f>
        <v>0</v>
      </c>
      <c r="J905" s="158"/>
      <c r="K905" s="157">
        <f>ROUND(E905*J905,2)</f>
        <v>0</v>
      </c>
      <c r="L905" s="157">
        <v>21</v>
      </c>
      <c r="M905" s="157">
        <f>G905*(1+L905/100)</f>
        <v>0</v>
      </c>
      <c r="N905" s="157">
        <v>0</v>
      </c>
      <c r="O905" s="157">
        <f>ROUND(E905*N905,2)</f>
        <v>0</v>
      </c>
      <c r="P905" s="157">
        <v>0.192</v>
      </c>
      <c r="Q905" s="157">
        <f>ROUND(E905*P905,2)</f>
        <v>10.93</v>
      </c>
      <c r="R905" s="157"/>
      <c r="S905" s="157" t="s">
        <v>195</v>
      </c>
      <c r="T905" s="157" t="s">
        <v>195</v>
      </c>
      <c r="U905" s="157">
        <v>0.129</v>
      </c>
      <c r="V905" s="157">
        <f>ROUND(E905*U905,2)</f>
        <v>7.34</v>
      </c>
      <c r="W905" s="157"/>
      <c r="X905" s="157" t="s">
        <v>196</v>
      </c>
      <c r="Y905" s="147"/>
      <c r="Z905" s="147"/>
      <c r="AA905" s="147"/>
      <c r="AB905" s="147"/>
      <c r="AC905" s="147"/>
      <c r="AD905" s="147"/>
      <c r="AE905" s="147"/>
      <c r="AF905" s="147"/>
      <c r="AG905" s="147" t="s">
        <v>197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5">
      <c r="A906" s="154"/>
      <c r="B906" s="155"/>
      <c r="C906" s="186" t="s">
        <v>878</v>
      </c>
      <c r="D906" s="159"/>
      <c r="E906" s="160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7"/>
      <c r="Z906" s="147"/>
      <c r="AA906" s="147"/>
      <c r="AB906" s="147"/>
      <c r="AC906" s="147"/>
      <c r="AD906" s="147"/>
      <c r="AE906" s="147"/>
      <c r="AF906" s="147"/>
      <c r="AG906" s="147" t="s">
        <v>199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5">
      <c r="A907" s="154"/>
      <c r="B907" s="155"/>
      <c r="C907" s="186" t="s">
        <v>879</v>
      </c>
      <c r="D907" s="159"/>
      <c r="E907" s="160">
        <v>4.9649999999999999</v>
      </c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47"/>
      <c r="Z907" s="147"/>
      <c r="AA907" s="147"/>
      <c r="AB907" s="147"/>
      <c r="AC907" s="147"/>
      <c r="AD907" s="147"/>
      <c r="AE907" s="147"/>
      <c r="AF907" s="147"/>
      <c r="AG907" s="147" t="s">
        <v>199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5">
      <c r="A908" s="154"/>
      <c r="B908" s="155"/>
      <c r="C908" s="186" t="s">
        <v>880</v>
      </c>
      <c r="D908" s="159"/>
      <c r="E908" s="160">
        <v>9.94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47"/>
      <c r="Z908" s="147"/>
      <c r="AA908" s="147"/>
      <c r="AB908" s="147"/>
      <c r="AC908" s="147"/>
      <c r="AD908" s="147"/>
      <c r="AE908" s="147"/>
      <c r="AF908" s="147"/>
      <c r="AG908" s="147" t="s">
        <v>199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5">
      <c r="A909" s="154"/>
      <c r="B909" s="155"/>
      <c r="C909" s="187" t="s">
        <v>201</v>
      </c>
      <c r="D909" s="161"/>
      <c r="E909" s="162">
        <v>14.904999999999999</v>
      </c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7"/>
      <c r="Z909" s="147"/>
      <c r="AA909" s="147"/>
      <c r="AB909" s="147"/>
      <c r="AC909" s="147"/>
      <c r="AD909" s="147"/>
      <c r="AE909" s="147"/>
      <c r="AF909" s="147"/>
      <c r="AG909" s="147" t="s">
        <v>199</v>
      </c>
      <c r="AH909" s="147">
        <v>1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5">
      <c r="A910" s="154"/>
      <c r="B910" s="155"/>
      <c r="C910" s="186" t="s">
        <v>677</v>
      </c>
      <c r="D910" s="159"/>
      <c r="E910" s="160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47"/>
      <c r="Z910" s="147"/>
      <c r="AA910" s="147"/>
      <c r="AB910" s="147"/>
      <c r="AC910" s="147"/>
      <c r="AD910" s="147"/>
      <c r="AE910" s="147"/>
      <c r="AF910" s="147"/>
      <c r="AG910" s="147" t="s">
        <v>199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5">
      <c r="A911" s="154"/>
      <c r="B911" s="155"/>
      <c r="C911" s="186" t="s">
        <v>591</v>
      </c>
      <c r="D911" s="159"/>
      <c r="E911" s="160">
        <v>42</v>
      </c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7"/>
      <c r="Z911" s="147"/>
      <c r="AA911" s="147"/>
      <c r="AB911" s="147"/>
      <c r="AC911" s="147"/>
      <c r="AD911" s="147"/>
      <c r="AE911" s="147"/>
      <c r="AF911" s="147"/>
      <c r="AG911" s="147" t="s">
        <v>199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5">
      <c r="A912" s="154"/>
      <c r="B912" s="155"/>
      <c r="C912" s="187" t="s">
        <v>201</v>
      </c>
      <c r="D912" s="161"/>
      <c r="E912" s="162">
        <v>42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47"/>
      <c r="Z912" s="147"/>
      <c r="AA912" s="147"/>
      <c r="AB912" s="147"/>
      <c r="AC912" s="147"/>
      <c r="AD912" s="147"/>
      <c r="AE912" s="147"/>
      <c r="AF912" s="147"/>
      <c r="AG912" s="147" t="s">
        <v>199</v>
      </c>
      <c r="AH912" s="147">
        <v>1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5">
      <c r="A913" s="170">
        <v>221</v>
      </c>
      <c r="B913" s="171" t="s">
        <v>881</v>
      </c>
      <c r="C913" s="185" t="s">
        <v>882</v>
      </c>
      <c r="D913" s="172" t="s">
        <v>206</v>
      </c>
      <c r="E913" s="173">
        <v>1</v>
      </c>
      <c r="F913" s="174"/>
      <c r="G913" s="175">
        <f>ROUND(E913*F913,2)</f>
        <v>0</v>
      </c>
      <c r="H913" s="158"/>
      <c r="I913" s="157">
        <f>ROUND(E913*H913,2)</f>
        <v>0</v>
      </c>
      <c r="J913" s="158"/>
      <c r="K913" s="157">
        <f>ROUND(E913*J913,2)</f>
        <v>0</v>
      </c>
      <c r="L913" s="157">
        <v>21</v>
      </c>
      <c r="M913" s="157">
        <f>G913*(1+L913/100)</f>
        <v>0</v>
      </c>
      <c r="N913" s="157">
        <v>1.82E-3</v>
      </c>
      <c r="O913" s="157">
        <f>ROUND(E913*N913,2)</f>
        <v>0</v>
      </c>
      <c r="P913" s="157">
        <v>1.8</v>
      </c>
      <c r="Q913" s="157">
        <f>ROUND(E913*P913,2)</f>
        <v>1.8</v>
      </c>
      <c r="R913" s="157"/>
      <c r="S913" s="157" t="s">
        <v>195</v>
      </c>
      <c r="T913" s="157" t="s">
        <v>195</v>
      </c>
      <c r="U913" s="157">
        <v>5.016</v>
      </c>
      <c r="V913" s="157">
        <f>ROUND(E913*U913,2)</f>
        <v>5.0199999999999996</v>
      </c>
      <c r="W913" s="157"/>
      <c r="X913" s="157" t="s">
        <v>196</v>
      </c>
      <c r="Y913" s="147"/>
      <c r="Z913" s="147"/>
      <c r="AA913" s="147"/>
      <c r="AB913" s="147"/>
      <c r="AC913" s="147"/>
      <c r="AD913" s="147"/>
      <c r="AE913" s="147"/>
      <c r="AF913" s="147"/>
      <c r="AG913" s="147" t="s">
        <v>197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5">
      <c r="A914" s="154"/>
      <c r="B914" s="155"/>
      <c r="C914" s="186" t="s">
        <v>72</v>
      </c>
      <c r="D914" s="159"/>
      <c r="E914" s="160">
        <v>1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7"/>
      <c r="Z914" s="147"/>
      <c r="AA914" s="147"/>
      <c r="AB914" s="147"/>
      <c r="AC914" s="147"/>
      <c r="AD914" s="147"/>
      <c r="AE914" s="147"/>
      <c r="AF914" s="147"/>
      <c r="AG914" s="147" t="s">
        <v>199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5">
      <c r="A915" s="170">
        <v>222</v>
      </c>
      <c r="B915" s="171" t="s">
        <v>883</v>
      </c>
      <c r="C915" s="185" t="s">
        <v>884</v>
      </c>
      <c r="D915" s="172" t="s">
        <v>206</v>
      </c>
      <c r="E915" s="173">
        <v>0.47</v>
      </c>
      <c r="F915" s="174"/>
      <c r="G915" s="175">
        <f>ROUND(E915*F915,2)</f>
        <v>0</v>
      </c>
      <c r="H915" s="158"/>
      <c r="I915" s="157">
        <f>ROUND(E915*H915,2)</f>
        <v>0</v>
      </c>
      <c r="J915" s="158"/>
      <c r="K915" s="157">
        <f>ROUND(E915*J915,2)</f>
        <v>0</v>
      </c>
      <c r="L915" s="157">
        <v>21</v>
      </c>
      <c r="M915" s="157">
        <f>G915*(1+L915/100)</f>
        <v>0</v>
      </c>
      <c r="N915" s="157">
        <v>1.82E-3</v>
      </c>
      <c r="O915" s="157">
        <f>ROUND(E915*N915,2)</f>
        <v>0</v>
      </c>
      <c r="P915" s="157">
        <v>1.8</v>
      </c>
      <c r="Q915" s="157">
        <f>ROUND(E915*P915,2)</f>
        <v>0.85</v>
      </c>
      <c r="R915" s="157"/>
      <c r="S915" s="157" t="s">
        <v>195</v>
      </c>
      <c r="T915" s="157" t="s">
        <v>195</v>
      </c>
      <c r="U915" s="157">
        <v>5.7960000000000003</v>
      </c>
      <c r="V915" s="157">
        <f>ROUND(E915*U915,2)</f>
        <v>2.72</v>
      </c>
      <c r="W915" s="157"/>
      <c r="X915" s="157" t="s">
        <v>196</v>
      </c>
      <c r="Y915" s="147"/>
      <c r="Z915" s="147"/>
      <c r="AA915" s="147"/>
      <c r="AB915" s="147"/>
      <c r="AC915" s="147"/>
      <c r="AD915" s="147"/>
      <c r="AE915" s="147"/>
      <c r="AF915" s="147"/>
      <c r="AG915" s="147" t="s">
        <v>197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5">
      <c r="A916" s="154"/>
      <c r="B916" s="155"/>
      <c r="C916" s="186" t="s">
        <v>224</v>
      </c>
      <c r="D916" s="159"/>
      <c r="E916" s="160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7"/>
      <c r="Z916" s="147"/>
      <c r="AA916" s="147"/>
      <c r="AB916" s="147"/>
      <c r="AC916" s="147"/>
      <c r="AD916" s="147"/>
      <c r="AE916" s="147"/>
      <c r="AF916" s="147"/>
      <c r="AG916" s="147" t="s">
        <v>199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5">
      <c r="A917" s="154"/>
      <c r="B917" s="155"/>
      <c r="C917" s="186" t="s">
        <v>885</v>
      </c>
      <c r="D917" s="159"/>
      <c r="E917" s="160">
        <v>0.47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47"/>
      <c r="Z917" s="147"/>
      <c r="AA917" s="147"/>
      <c r="AB917" s="147"/>
      <c r="AC917" s="147"/>
      <c r="AD917" s="147"/>
      <c r="AE917" s="147"/>
      <c r="AF917" s="147"/>
      <c r="AG917" s="147" t="s">
        <v>199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5">
      <c r="A918" s="170">
        <v>223</v>
      </c>
      <c r="B918" s="171" t="s">
        <v>886</v>
      </c>
      <c r="C918" s="185" t="s">
        <v>887</v>
      </c>
      <c r="D918" s="172" t="s">
        <v>206</v>
      </c>
      <c r="E918" s="173">
        <v>0.29749999999999999</v>
      </c>
      <c r="F918" s="174"/>
      <c r="G918" s="175">
        <f>ROUND(E918*F918,2)</f>
        <v>0</v>
      </c>
      <c r="H918" s="158"/>
      <c r="I918" s="157">
        <f>ROUND(E918*H918,2)</f>
        <v>0</v>
      </c>
      <c r="J918" s="158"/>
      <c r="K918" s="157">
        <f>ROUND(E918*J918,2)</f>
        <v>0</v>
      </c>
      <c r="L918" s="157">
        <v>21</v>
      </c>
      <c r="M918" s="157">
        <f>G918*(1+L918/100)</f>
        <v>0</v>
      </c>
      <c r="N918" s="157">
        <v>1.33E-3</v>
      </c>
      <c r="O918" s="157">
        <f>ROUND(E918*N918,2)</f>
        <v>0</v>
      </c>
      <c r="P918" s="157">
        <v>1.8</v>
      </c>
      <c r="Q918" s="157">
        <f>ROUND(E918*P918,2)</f>
        <v>0.54</v>
      </c>
      <c r="R918" s="157"/>
      <c r="S918" s="157" t="s">
        <v>195</v>
      </c>
      <c r="T918" s="157" t="s">
        <v>195</v>
      </c>
      <c r="U918" s="157">
        <v>6.6609999999999996</v>
      </c>
      <c r="V918" s="157">
        <f>ROUND(E918*U918,2)</f>
        <v>1.98</v>
      </c>
      <c r="W918" s="157"/>
      <c r="X918" s="157" t="s">
        <v>196</v>
      </c>
      <c r="Y918" s="147"/>
      <c r="Z918" s="147"/>
      <c r="AA918" s="147"/>
      <c r="AB918" s="147"/>
      <c r="AC918" s="147"/>
      <c r="AD918" s="147"/>
      <c r="AE918" s="147"/>
      <c r="AF918" s="147"/>
      <c r="AG918" s="147" t="s">
        <v>197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5">
      <c r="A919" s="154"/>
      <c r="B919" s="155"/>
      <c r="C919" s="186" t="s">
        <v>224</v>
      </c>
      <c r="D919" s="159"/>
      <c r="E919" s="160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199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5">
      <c r="A920" s="154"/>
      <c r="B920" s="155"/>
      <c r="C920" s="186" t="s">
        <v>888</v>
      </c>
      <c r="D920" s="159"/>
      <c r="E920" s="160">
        <v>0.29749999999999999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7"/>
      <c r="Z920" s="147"/>
      <c r="AA920" s="147"/>
      <c r="AB920" s="147"/>
      <c r="AC920" s="147"/>
      <c r="AD920" s="147"/>
      <c r="AE920" s="147"/>
      <c r="AF920" s="147"/>
      <c r="AG920" s="147" t="s">
        <v>199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5">
      <c r="A921" s="170">
        <v>224</v>
      </c>
      <c r="B921" s="171" t="s">
        <v>889</v>
      </c>
      <c r="C921" s="185" t="s">
        <v>890</v>
      </c>
      <c r="D921" s="172" t="s">
        <v>206</v>
      </c>
      <c r="E921" s="173">
        <v>0.42</v>
      </c>
      <c r="F921" s="174"/>
      <c r="G921" s="175">
        <f>ROUND(E921*F921,2)</f>
        <v>0</v>
      </c>
      <c r="H921" s="158"/>
      <c r="I921" s="157">
        <f>ROUND(E921*H921,2)</f>
        <v>0</v>
      </c>
      <c r="J921" s="158"/>
      <c r="K921" s="157">
        <f>ROUND(E921*J921,2)</f>
        <v>0</v>
      </c>
      <c r="L921" s="157">
        <v>21</v>
      </c>
      <c r="M921" s="157">
        <f>G921*(1+L921/100)</f>
        <v>0</v>
      </c>
      <c r="N921" s="157">
        <v>1.82E-3</v>
      </c>
      <c r="O921" s="157">
        <f>ROUND(E921*N921,2)</f>
        <v>0</v>
      </c>
      <c r="P921" s="157">
        <v>1.8</v>
      </c>
      <c r="Q921" s="157">
        <f>ROUND(E921*P921,2)</f>
        <v>0.76</v>
      </c>
      <c r="R921" s="157"/>
      <c r="S921" s="157" t="s">
        <v>195</v>
      </c>
      <c r="T921" s="157" t="s">
        <v>195</v>
      </c>
      <c r="U921" s="157">
        <v>3.1960000000000002</v>
      </c>
      <c r="V921" s="157">
        <f>ROUND(E921*U921,2)</f>
        <v>1.34</v>
      </c>
      <c r="W921" s="157"/>
      <c r="X921" s="157" t="s">
        <v>196</v>
      </c>
      <c r="Y921" s="147"/>
      <c r="Z921" s="147"/>
      <c r="AA921" s="147"/>
      <c r="AB921" s="147"/>
      <c r="AC921" s="147"/>
      <c r="AD921" s="147"/>
      <c r="AE921" s="147"/>
      <c r="AF921" s="147"/>
      <c r="AG921" s="147" t="s">
        <v>197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5">
      <c r="A922" s="154"/>
      <c r="B922" s="155"/>
      <c r="C922" s="186" t="s">
        <v>229</v>
      </c>
      <c r="D922" s="159"/>
      <c r="E922" s="160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47"/>
      <c r="Z922" s="147"/>
      <c r="AA922" s="147"/>
      <c r="AB922" s="147"/>
      <c r="AC922" s="147"/>
      <c r="AD922" s="147"/>
      <c r="AE922" s="147"/>
      <c r="AF922" s="147"/>
      <c r="AG922" s="147" t="s">
        <v>199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5">
      <c r="A923" s="154"/>
      <c r="B923" s="155"/>
      <c r="C923" s="186" t="s">
        <v>891</v>
      </c>
      <c r="D923" s="159"/>
      <c r="E923" s="160">
        <v>0.42</v>
      </c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47"/>
      <c r="Z923" s="147"/>
      <c r="AA923" s="147"/>
      <c r="AB923" s="147"/>
      <c r="AC923" s="147"/>
      <c r="AD923" s="147"/>
      <c r="AE923" s="147"/>
      <c r="AF923" s="147"/>
      <c r="AG923" s="147" t="s">
        <v>199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5">
      <c r="A924" s="170">
        <v>225</v>
      </c>
      <c r="B924" s="171" t="s">
        <v>892</v>
      </c>
      <c r="C924" s="185" t="s">
        <v>893</v>
      </c>
      <c r="D924" s="172" t="s">
        <v>206</v>
      </c>
      <c r="E924" s="173">
        <v>0.2185</v>
      </c>
      <c r="F924" s="174"/>
      <c r="G924" s="175">
        <f>ROUND(E924*F924,2)</f>
        <v>0</v>
      </c>
      <c r="H924" s="158"/>
      <c r="I924" s="157">
        <f>ROUND(E924*H924,2)</f>
        <v>0</v>
      </c>
      <c r="J924" s="158"/>
      <c r="K924" s="157">
        <f>ROUND(E924*J924,2)</f>
        <v>0</v>
      </c>
      <c r="L924" s="157">
        <v>21</v>
      </c>
      <c r="M924" s="157">
        <f>G924*(1+L924/100)</f>
        <v>0</v>
      </c>
      <c r="N924" s="157">
        <v>1.39E-3</v>
      </c>
      <c r="O924" s="157">
        <f>ROUND(E924*N924,2)</f>
        <v>0</v>
      </c>
      <c r="P924" s="157">
        <v>1.8</v>
      </c>
      <c r="Q924" s="157">
        <f>ROUND(E924*P924,2)</f>
        <v>0.39</v>
      </c>
      <c r="R924" s="157"/>
      <c r="S924" s="157" t="s">
        <v>195</v>
      </c>
      <c r="T924" s="157" t="s">
        <v>195</v>
      </c>
      <c r="U924" s="157">
        <v>12.256</v>
      </c>
      <c r="V924" s="157">
        <f>ROUND(E924*U924,2)</f>
        <v>2.68</v>
      </c>
      <c r="W924" s="157"/>
      <c r="X924" s="157" t="s">
        <v>196</v>
      </c>
      <c r="Y924" s="147"/>
      <c r="Z924" s="147"/>
      <c r="AA924" s="147"/>
      <c r="AB924" s="147"/>
      <c r="AC924" s="147"/>
      <c r="AD924" s="147"/>
      <c r="AE924" s="147"/>
      <c r="AF924" s="147"/>
      <c r="AG924" s="147" t="s">
        <v>197</v>
      </c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5">
      <c r="A925" s="154"/>
      <c r="B925" s="155"/>
      <c r="C925" s="186" t="s">
        <v>894</v>
      </c>
      <c r="D925" s="159"/>
      <c r="E925" s="160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47"/>
      <c r="Z925" s="147"/>
      <c r="AA925" s="147"/>
      <c r="AB925" s="147"/>
      <c r="AC925" s="147"/>
      <c r="AD925" s="147"/>
      <c r="AE925" s="147"/>
      <c r="AF925" s="147"/>
      <c r="AG925" s="147" t="s">
        <v>199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5">
      <c r="A926" s="154"/>
      <c r="B926" s="155"/>
      <c r="C926" s="186" t="s">
        <v>895</v>
      </c>
      <c r="D926" s="159"/>
      <c r="E926" s="160">
        <v>0.2185</v>
      </c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47"/>
      <c r="Z926" s="147"/>
      <c r="AA926" s="147"/>
      <c r="AB926" s="147"/>
      <c r="AC926" s="147"/>
      <c r="AD926" s="147"/>
      <c r="AE926" s="147"/>
      <c r="AF926" s="147"/>
      <c r="AG926" s="147" t="s">
        <v>199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5">
      <c r="A927" s="170">
        <v>226</v>
      </c>
      <c r="B927" s="171" t="s">
        <v>896</v>
      </c>
      <c r="C927" s="185" t="s">
        <v>897</v>
      </c>
      <c r="D927" s="172" t="s">
        <v>233</v>
      </c>
      <c r="E927" s="173">
        <v>1</v>
      </c>
      <c r="F927" s="174"/>
      <c r="G927" s="175">
        <f>ROUND(E927*F927,2)</f>
        <v>0</v>
      </c>
      <c r="H927" s="158"/>
      <c r="I927" s="157">
        <f>ROUND(E927*H927,2)</f>
        <v>0</v>
      </c>
      <c r="J927" s="158"/>
      <c r="K927" s="157">
        <f>ROUND(E927*J927,2)</f>
        <v>0</v>
      </c>
      <c r="L927" s="157">
        <v>21</v>
      </c>
      <c r="M927" s="157">
        <f>G927*(1+L927/100)</f>
        <v>0</v>
      </c>
      <c r="N927" s="157">
        <v>4.8999999999999998E-4</v>
      </c>
      <c r="O927" s="157">
        <f>ROUND(E927*N927,2)</f>
        <v>0</v>
      </c>
      <c r="P927" s="157">
        <v>3.1E-2</v>
      </c>
      <c r="Q927" s="157">
        <f>ROUND(E927*P927,2)</f>
        <v>0.03</v>
      </c>
      <c r="R927" s="157"/>
      <c r="S927" s="157" t="s">
        <v>195</v>
      </c>
      <c r="T927" s="157" t="s">
        <v>195</v>
      </c>
      <c r="U927" s="157">
        <v>0.66600000000000004</v>
      </c>
      <c r="V927" s="157">
        <f>ROUND(E927*U927,2)</f>
        <v>0.67</v>
      </c>
      <c r="W927" s="157"/>
      <c r="X927" s="157" t="s">
        <v>196</v>
      </c>
      <c r="Y927" s="147"/>
      <c r="Z927" s="147"/>
      <c r="AA927" s="147"/>
      <c r="AB927" s="147"/>
      <c r="AC927" s="147"/>
      <c r="AD927" s="147"/>
      <c r="AE927" s="147"/>
      <c r="AF927" s="147"/>
      <c r="AG927" s="147" t="s">
        <v>197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5">
      <c r="A928" s="154"/>
      <c r="B928" s="155"/>
      <c r="C928" s="186" t="s">
        <v>341</v>
      </c>
      <c r="D928" s="159"/>
      <c r="E928" s="160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7"/>
      <c r="Z928" s="147"/>
      <c r="AA928" s="147"/>
      <c r="AB928" s="147"/>
      <c r="AC928" s="147"/>
      <c r="AD928" s="147"/>
      <c r="AE928" s="147"/>
      <c r="AF928" s="147"/>
      <c r="AG928" s="147" t="s">
        <v>199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5">
      <c r="A929" s="154"/>
      <c r="B929" s="155"/>
      <c r="C929" s="186" t="s">
        <v>72</v>
      </c>
      <c r="D929" s="159"/>
      <c r="E929" s="160">
        <v>1</v>
      </c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47"/>
      <c r="Z929" s="147"/>
      <c r="AA929" s="147"/>
      <c r="AB929" s="147"/>
      <c r="AC929" s="147"/>
      <c r="AD929" s="147"/>
      <c r="AE929" s="147"/>
      <c r="AF929" s="147"/>
      <c r="AG929" s="147" t="s">
        <v>199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5">
      <c r="A930" s="170">
        <v>227</v>
      </c>
      <c r="B930" s="171" t="s">
        <v>898</v>
      </c>
      <c r="C930" s="185" t="s">
        <v>899</v>
      </c>
      <c r="D930" s="172" t="s">
        <v>285</v>
      </c>
      <c r="E930" s="173">
        <v>18.84</v>
      </c>
      <c r="F930" s="174"/>
      <c r="G930" s="175">
        <f>ROUND(E930*F930,2)</f>
        <v>0</v>
      </c>
      <c r="H930" s="158"/>
      <c r="I930" s="157">
        <f>ROUND(E930*H930,2)</f>
        <v>0</v>
      </c>
      <c r="J930" s="158"/>
      <c r="K930" s="157">
        <f>ROUND(E930*J930,2)</f>
        <v>0</v>
      </c>
      <c r="L930" s="157">
        <v>21</v>
      </c>
      <c r="M930" s="157">
        <f>G930*(1+L930/100)</f>
        <v>0</v>
      </c>
      <c r="N930" s="157">
        <v>0</v>
      </c>
      <c r="O930" s="157">
        <f>ROUND(E930*N930,2)</f>
        <v>0</v>
      </c>
      <c r="P930" s="157">
        <v>4.2000000000000003E-2</v>
      </c>
      <c r="Q930" s="157">
        <f>ROUND(E930*P930,2)</f>
        <v>0.79</v>
      </c>
      <c r="R930" s="157"/>
      <c r="S930" s="157" t="s">
        <v>195</v>
      </c>
      <c r="T930" s="157" t="s">
        <v>195</v>
      </c>
      <c r="U930" s="157">
        <v>0.71499999999999997</v>
      </c>
      <c r="V930" s="157">
        <f>ROUND(E930*U930,2)</f>
        <v>13.47</v>
      </c>
      <c r="W930" s="157"/>
      <c r="X930" s="157" t="s">
        <v>196</v>
      </c>
      <c r="Y930" s="147"/>
      <c r="Z930" s="147"/>
      <c r="AA930" s="147"/>
      <c r="AB930" s="147"/>
      <c r="AC930" s="147"/>
      <c r="AD930" s="147"/>
      <c r="AE930" s="147"/>
      <c r="AF930" s="147"/>
      <c r="AG930" s="147" t="s">
        <v>197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5">
      <c r="A931" s="154"/>
      <c r="B931" s="155"/>
      <c r="C931" s="186" t="s">
        <v>900</v>
      </c>
      <c r="D931" s="159"/>
      <c r="E931" s="160">
        <v>18.84</v>
      </c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47"/>
      <c r="Z931" s="147"/>
      <c r="AA931" s="147"/>
      <c r="AB931" s="147"/>
      <c r="AC931" s="147"/>
      <c r="AD931" s="147"/>
      <c r="AE931" s="147"/>
      <c r="AF931" s="147"/>
      <c r="AG931" s="147" t="s">
        <v>199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5">
      <c r="A932" s="170">
        <v>228</v>
      </c>
      <c r="B932" s="171" t="s">
        <v>901</v>
      </c>
      <c r="C932" s="185" t="s">
        <v>902</v>
      </c>
      <c r="D932" s="172" t="s">
        <v>194</v>
      </c>
      <c r="E932" s="173">
        <v>633.41</v>
      </c>
      <c r="F932" s="174"/>
      <c r="G932" s="175">
        <f>ROUND(E932*F932,2)</f>
        <v>0</v>
      </c>
      <c r="H932" s="158"/>
      <c r="I932" s="157">
        <f>ROUND(E932*H932,2)</f>
        <v>0</v>
      </c>
      <c r="J932" s="158"/>
      <c r="K932" s="157">
        <f>ROUND(E932*J932,2)</f>
        <v>0</v>
      </c>
      <c r="L932" s="157">
        <v>21</v>
      </c>
      <c r="M932" s="157">
        <f>G932*(1+L932/100)</f>
        <v>0</v>
      </c>
      <c r="N932" s="157">
        <v>0</v>
      </c>
      <c r="O932" s="157">
        <f>ROUND(E932*N932,2)</f>
        <v>0</v>
      </c>
      <c r="P932" s="157">
        <v>0.01</v>
      </c>
      <c r="Q932" s="157">
        <f>ROUND(E932*P932,2)</f>
        <v>6.33</v>
      </c>
      <c r="R932" s="157"/>
      <c r="S932" s="157" t="s">
        <v>195</v>
      </c>
      <c r="T932" s="157" t="s">
        <v>195</v>
      </c>
      <c r="U932" s="157">
        <v>0.1</v>
      </c>
      <c r="V932" s="157">
        <f>ROUND(E932*U932,2)</f>
        <v>63.34</v>
      </c>
      <c r="W932" s="157"/>
      <c r="X932" s="157" t="s">
        <v>196</v>
      </c>
      <c r="Y932" s="147"/>
      <c r="Z932" s="147"/>
      <c r="AA932" s="147"/>
      <c r="AB932" s="147"/>
      <c r="AC932" s="147"/>
      <c r="AD932" s="147"/>
      <c r="AE932" s="147"/>
      <c r="AF932" s="147"/>
      <c r="AG932" s="147" t="s">
        <v>197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5">
      <c r="A933" s="154"/>
      <c r="B933" s="155"/>
      <c r="C933" s="186" t="s">
        <v>291</v>
      </c>
      <c r="D933" s="159"/>
      <c r="E933" s="160">
        <v>633.41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7"/>
      <c r="Z933" s="147"/>
      <c r="AA933" s="147"/>
      <c r="AB933" s="147"/>
      <c r="AC933" s="147"/>
      <c r="AD933" s="147"/>
      <c r="AE933" s="147"/>
      <c r="AF933" s="147"/>
      <c r="AG933" s="147" t="s">
        <v>199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5">
      <c r="A934" s="170">
        <v>229</v>
      </c>
      <c r="B934" s="171" t="s">
        <v>903</v>
      </c>
      <c r="C934" s="185" t="s">
        <v>904</v>
      </c>
      <c r="D934" s="172" t="s">
        <v>194</v>
      </c>
      <c r="E934" s="173">
        <v>1495.6724999999999</v>
      </c>
      <c r="F934" s="174"/>
      <c r="G934" s="175">
        <f>ROUND(E934*F934,2)</f>
        <v>0</v>
      </c>
      <c r="H934" s="158"/>
      <c r="I934" s="157">
        <f>ROUND(E934*H934,2)</f>
        <v>0</v>
      </c>
      <c r="J934" s="158"/>
      <c r="K934" s="157">
        <f>ROUND(E934*J934,2)</f>
        <v>0</v>
      </c>
      <c r="L934" s="157">
        <v>21</v>
      </c>
      <c r="M934" s="157">
        <f>G934*(1+L934/100)</f>
        <v>0</v>
      </c>
      <c r="N934" s="157">
        <v>0</v>
      </c>
      <c r="O934" s="157">
        <f>ROUND(E934*N934,2)</f>
        <v>0</v>
      </c>
      <c r="P934" s="157">
        <v>0.01</v>
      </c>
      <c r="Q934" s="157">
        <f>ROUND(E934*P934,2)</f>
        <v>14.96</v>
      </c>
      <c r="R934" s="157"/>
      <c r="S934" s="157" t="s">
        <v>195</v>
      </c>
      <c r="T934" s="157" t="s">
        <v>195</v>
      </c>
      <c r="U934" s="157">
        <v>0.08</v>
      </c>
      <c r="V934" s="157">
        <f>ROUND(E934*U934,2)</f>
        <v>119.65</v>
      </c>
      <c r="W934" s="157"/>
      <c r="X934" s="157" t="s">
        <v>196</v>
      </c>
      <c r="Y934" s="147"/>
      <c r="Z934" s="147"/>
      <c r="AA934" s="147"/>
      <c r="AB934" s="147"/>
      <c r="AC934" s="147"/>
      <c r="AD934" s="147"/>
      <c r="AE934" s="147"/>
      <c r="AF934" s="147"/>
      <c r="AG934" s="147" t="s">
        <v>197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5">
      <c r="A935" s="154"/>
      <c r="B935" s="155"/>
      <c r="C935" s="186" t="s">
        <v>229</v>
      </c>
      <c r="D935" s="159"/>
      <c r="E935" s="160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7"/>
      <c r="Z935" s="147"/>
      <c r="AA935" s="147"/>
      <c r="AB935" s="147"/>
      <c r="AC935" s="147"/>
      <c r="AD935" s="147"/>
      <c r="AE935" s="147"/>
      <c r="AF935" s="147"/>
      <c r="AG935" s="147" t="s">
        <v>199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5">
      <c r="A936" s="154"/>
      <c r="B936" s="155"/>
      <c r="C936" s="186" t="s">
        <v>294</v>
      </c>
      <c r="D936" s="159"/>
      <c r="E936" s="160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47"/>
      <c r="Z936" s="147"/>
      <c r="AA936" s="147"/>
      <c r="AB936" s="147"/>
      <c r="AC936" s="147"/>
      <c r="AD936" s="147"/>
      <c r="AE936" s="147"/>
      <c r="AF936" s="147"/>
      <c r="AG936" s="147" t="s">
        <v>199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5">
      <c r="A937" s="154"/>
      <c r="B937" s="155"/>
      <c r="C937" s="186" t="s">
        <v>295</v>
      </c>
      <c r="D937" s="159"/>
      <c r="E937" s="160">
        <v>222.53</v>
      </c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7"/>
      <c r="Z937" s="147"/>
      <c r="AA937" s="147"/>
      <c r="AB937" s="147"/>
      <c r="AC937" s="147"/>
      <c r="AD937" s="147"/>
      <c r="AE937" s="147"/>
      <c r="AF937" s="147"/>
      <c r="AG937" s="147" t="s">
        <v>199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5">
      <c r="A938" s="154"/>
      <c r="B938" s="155"/>
      <c r="C938" s="186" t="s">
        <v>296</v>
      </c>
      <c r="D938" s="159"/>
      <c r="E938" s="160">
        <v>16.38</v>
      </c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7"/>
      <c r="Z938" s="147"/>
      <c r="AA938" s="147"/>
      <c r="AB938" s="147"/>
      <c r="AC938" s="147"/>
      <c r="AD938" s="147"/>
      <c r="AE938" s="147"/>
      <c r="AF938" s="147"/>
      <c r="AG938" s="147" t="s">
        <v>199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5">
      <c r="A939" s="154"/>
      <c r="B939" s="155"/>
      <c r="C939" s="186" t="s">
        <v>297</v>
      </c>
      <c r="D939" s="159"/>
      <c r="E939" s="160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47"/>
      <c r="Z939" s="147"/>
      <c r="AA939" s="147"/>
      <c r="AB939" s="147"/>
      <c r="AC939" s="147"/>
      <c r="AD939" s="147"/>
      <c r="AE939" s="147"/>
      <c r="AF939" s="147"/>
      <c r="AG939" s="147" t="s">
        <v>199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ht="20.399999999999999" outlineLevel="1" x14ac:dyDescent="0.25">
      <c r="A940" s="154"/>
      <c r="B940" s="155"/>
      <c r="C940" s="186" t="s">
        <v>298</v>
      </c>
      <c r="D940" s="159"/>
      <c r="E940" s="160">
        <v>307.745</v>
      </c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47"/>
      <c r="Z940" s="147"/>
      <c r="AA940" s="147"/>
      <c r="AB940" s="147"/>
      <c r="AC940" s="147"/>
      <c r="AD940" s="147"/>
      <c r="AE940" s="147"/>
      <c r="AF940" s="147"/>
      <c r="AG940" s="147" t="s">
        <v>199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ht="20.399999999999999" outlineLevel="1" x14ac:dyDescent="0.25">
      <c r="A941" s="154"/>
      <c r="B941" s="155"/>
      <c r="C941" s="186" t="s">
        <v>299</v>
      </c>
      <c r="D941" s="159"/>
      <c r="E941" s="160">
        <v>38.905000000000001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7"/>
      <c r="Z941" s="147"/>
      <c r="AA941" s="147"/>
      <c r="AB941" s="147"/>
      <c r="AC941" s="147"/>
      <c r="AD941" s="147"/>
      <c r="AE941" s="147"/>
      <c r="AF941" s="147"/>
      <c r="AG941" s="147" t="s">
        <v>199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5">
      <c r="A942" s="154"/>
      <c r="B942" s="155"/>
      <c r="C942" s="186" t="s">
        <v>300</v>
      </c>
      <c r="D942" s="159"/>
      <c r="E942" s="160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47"/>
      <c r="Z942" s="147"/>
      <c r="AA942" s="147"/>
      <c r="AB942" s="147"/>
      <c r="AC942" s="147"/>
      <c r="AD942" s="147"/>
      <c r="AE942" s="147"/>
      <c r="AF942" s="147"/>
      <c r="AG942" s="147" t="s">
        <v>199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5">
      <c r="A943" s="154"/>
      <c r="B943" s="155"/>
      <c r="C943" s="186" t="s">
        <v>301</v>
      </c>
      <c r="D943" s="159"/>
      <c r="E943" s="160">
        <v>24.7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7"/>
      <c r="Z943" s="147"/>
      <c r="AA943" s="147"/>
      <c r="AB943" s="147"/>
      <c r="AC943" s="147"/>
      <c r="AD943" s="147"/>
      <c r="AE943" s="147"/>
      <c r="AF943" s="147"/>
      <c r="AG943" s="147" t="s">
        <v>199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5">
      <c r="A944" s="154"/>
      <c r="B944" s="155"/>
      <c r="C944" s="186" t="s">
        <v>302</v>
      </c>
      <c r="D944" s="159"/>
      <c r="E944" s="160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47"/>
      <c r="Z944" s="147"/>
      <c r="AA944" s="147"/>
      <c r="AB944" s="147"/>
      <c r="AC944" s="147"/>
      <c r="AD944" s="147"/>
      <c r="AE944" s="147"/>
      <c r="AF944" s="147"/>
      <c r="AG944" s="147" t="s">
        <v>199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5">
      <c r="A945" s="154"/>
      <c r="B945" s="155"/>
      <c r="C945" s="186" t="s">
        <v>303</v>
      </c>
      <c r="D945" s="159"/>
      <c r="E945" s="160">
        <v>19.440000000000001</v>
      </c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47"/>
      <c r="Z945" s="147"/>
      <c r="AA945" s="147"/>
      <c r="AB945" s="147"/>
      <c r="AC945" s="147"/>
      <c r="AD945" s="147"/>
      <c r="AE945" s="147"/>
      <c r="AF945" s="147"/>
      <c r="AG945" s="147" t="s">
        <v>199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5">
      <c r="A946" s="154"/>
      <c r="B946" s="155"/>
      <c r="C946" s="186" t="s">
        <v>304</v>
      </c>
      <c r="D946" s="159"/>
      <c r="E946" s="160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7"/>
      <c r="Z946" s="147"/>
      <c r="AA946" s="147"/>
      <c r="AB946" s="147"/>
      <c r="AC946" s="147"/>
      <c r="AD946" s="147"/>
      <c r="AE946" s="147"/>
      <c r="AF946" s="147"/>
      <c r="AG946" s="147" t="s">
        <v>199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ht="20.399999999999999" outlineLevel="1" x14ac:dyDescent="0.25">
      <c r="A947" s="154"/>
      <c r="B947" s="155"/>
      <c r="C947" s="186" t="s">
        <v>305</v>
      </c>
      <c r="D947" s="159"/>
      <c r="E947" s="160">
        <v>92.325000000000003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47"/>
      <c r="Z947" s="147"/>
      <c r="AA947" s="147"/>
      <c r="AB947" s="147"/>
      <c r="AC947" s="147"/>
      <c r="AD947" s="147"/>
      <c r="AE947" s="147"/>
      <c r="AF947" s="147"/>
      <c r="AG947" s="147" t="s">
        <v>199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5">
      <c r="A948" s="154"/>
      <c r="B948" s="155"/>
      <c r="C948" s="186" t="s">
        <v>306</v>
      </c>
      <c r="D948" s="159"/>
      <c r="E948" s="160">
        <v>8.3699999999999992</v>
      </c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7"/>
      <c r="Z948" s="147"/>
      <c r="AA948" s="147"/>
      <c r="AB948" s="147"/>
      <c r="AC948" s="147"/>
      <c r="AD948" s="147"/>
      <c r="AE948" s="147"/>
      <c r="AF948" s="147"/>
      <c r="AG948" s="147" t="s">
        <v>199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5">
      <c r="A949" s="154"/>
      <c r="B949" s="155"/>
      <c r="C949" s="186" t="s">
        <v>307</v>
      </c>
      <c r="D949" s="159"/>
      <c r="E949" s="160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7"/>
      <c r="Z949" s="147"/>
      <c r="AA949" s="147"/>
      <c r="AB949" s="147"/>
      <c r="AC949" s="147"/>
      <c r="AD949" s="147"/>
      <c r="AE949" s="147"/>
      <c r="AF949" s="147"/>
      <c r="AG949" s="147" t="s">
        <v>199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5">
      <c r="A950" s="154"/>
      <c r="B950" s="155"/>
      <c r="C950" s="186" t="s">
        <v>308</v>
      </c>
      <c r="D950" s="159"/>
      <c r="E950" s="160">
        <v>75.75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199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5">
      <c r="A951" s="154"/>
      <c r="B951" s="155"/>
      <c r="C951" s="186" t="s">
        <v>309</v>
      </c>
      <c r="D951" s="159"/>
      <c r="E951" s="160">
        <v>6.6150000000000002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47"/>
      <c r="Z951" s="147"/>
      <c r="AA951" s="147"/>
      <c r="AB951" s="147"/>
      <c r="AC951" s="147"/>
      <c r="AD951" s="147"/>
      <c r="AE951" s="147"/>
      <c r="AF951" s="147"/>
      <c r="AG951" s="147" t="s">
        <v>199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5">
      <c r="A952" s="154"/>
      <c r="B952" s="155"/>
      <c r="C952" s="186" t="s">
        <v>310</v>
      </c>
      <c r="D952" s="159"/>
      <c r="E952" s="160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47"/>
      <c r="Z952" s="147"/>
      <c r="AA952" s="147"/>
      <c r="AB952" s="147"/>
      <c r="AC952" s="147"/>
      <c r="AD952" s="147"/>
      <c r="AE952" s="147"/>
      <c r="AF952" s="147"/>
      <c r="AG952" s="147" t="s">
        <v>199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5">
      <c r="A953" s="154"/>
      <c r="B953" s="155"/>
      <c r="C953" s="186" t="s">
        <v>311</v>
      </c>
      <c r="D953" s="159"/>
      <c r="E953" s="160">
        <v>25.35</v>
      </c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47"/>
      <c r="Z953" s="147"/>
      <c r="AA953" s="147"/>
      <c r="AB953" s="147"/>
      <c r="AC953" s="147"/>
      <c r="AD953" s="147"/>
      <c r="AE953" s="147"/>
      <c r="AF953" s="147"/>
      <c r="AG953" s="147" t="s">
        <v>199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5">
      <c r="A954" s="154"/>
      <c r="B954" s="155"/>
      <c r="C954" s="186" t="s">
        <v>312</v>
      </c>
      <c r="D954" s="159"/>
      <c r="E954" s="160">
        <v>11</v>
      </c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47"/>
      <c r="Z954" s="147"/>
      <c r="AA954" s="147"/>
      <c r="AB954" s="147"/>
      <c r="AC954" s="147"/>
      <c r="AD954" s="147"/>
      <c r="AE954" s="147"/>
      <c r="AF954" s="147"/>
      <c r="AG954" s="147" t="s">
        <v>199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5">
      <c r="A955" s="154"/>
      <c r="B955" s="155"/>
      <c r="C955" s="186" t="s">
        <v>313</v>
      </c>
      <c r="D955" s="159"/>
      <c r="E955" s="160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7"/>
      <c r="Z955" s="147"/>
      <c r="AA955" s="147"/>
      <c r="AB955" s="147"/>
      <c r="AC955" s="147"/>
      <c r="AD955" s="147"/>
      <c r="AE955" s="147"/>
      <c r="AF955" s="147"/>
      <c r="AG955" s="147" t="s">
        <v>199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5">
      <c r="A956" s="154"/>
      <c r="B956" s="155"/>
      <c r="C956" s="186" t="s">
        <v>314</v>
      </c>
      <c r="D956" s="159"/>
      <c r="E956" s="160">
        <v>34.450000000000003</v>
      </c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47"/>
      <c r="Z956" s="147"/>
      <c r="AA956" s="147"/>
      <c r="AB956" s="147"/>
      <c r="AC956" s="147"/>
      <c r="AD956" s="147"/>
      <c r="AE956" s="147"/>
      <c r="AF956" s="147"/>
      <c r="AG956" s="147" t="s">
        <v>199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5">
      <c r="A957" s="154"/>
      <c r="B957" s="155"/>
      <c r="C957" s="186" t="s">
        <v>315</v>
      </c>
      <c r="D957" s="159"/>
      <c r="E957" s="160">
        <v>1.74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7"/>
      <c r="Z957" s="147"/>
      <c r="AA957" s="147"/>
      <c r="AB957" s="147"/>
      <c r="AC957" s="147"/>
      <c r="AD957" s="147"/>
      <c r="AE957" s="147"/>
      <c r="AF957" s="147"/>
      <c r="AG957" s="147" t="s">
        <v>199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5">
      <c r="A958" s="154"/>
      <c r="B958" s="155"/>
      <c r="C958" s="186" t="s">
        <v>316</v>
      </c>
      <c r="D958" s="159"/>
      <c r="E958" s="160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47"/>
      <c r="Z958" s="147"/>
      <c r="AA958" s="147"/>
      <c r="AB958" s="147"/>
      <c r="AC958" s="147"/>
      <c r="AD958" s="147"/>
      <c r="AE958" s="147"/>
      <c r="AF958" s="147"/>
      <c r="AG958" s="147" t="s">
        <v>199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5">
      <c r="A959" s="154"/>
      <c r="B959" s="155"/>
      <c r="C959" s="186" t="s">
        <v>317</v>
      </c>
      <c r="D959" s="159"/>
      <c r="E959" s="160">
        <v>26.25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7"/>
      <c r="Z959" s="147"/>
      <c r="AA959" s="147"/>
      <c r="AB959" s="147"/>
      <c r="AC959" s="147"/>
      <c r="AD959" s="147"/>
      <c r="AE959" s="147"/>
      <c r="AF959" s="147"/>
      <c r="AG959" s="147" t="s">
        <v>199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5">
      <c r="A960" s="154"/>
      <c r="B960" s="155"/>
      <c r="C960" s="186" t="s">
        <v>318</v>
      </c>
      <c r="D960" s="159"/>
      <c r="E960" s="160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47"/>
      <c r="Z960" s="147"/>
      <c r="AA960" s="147"/>
      <c r="AB960" s="147"/>
      <c r="AC960" s="147"/>
      <c r="AD960" s="147"/>
      <c r="AE960" s="147"/>
      <c r="AF960" s="147"/>
      <c r="AG960" s="147" t="s">
        <v>199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5">
      <c r="A961" s="154"/>
      <c r="B961" s="155"/>
      <c r="C961" s="186" t="s">
        <v>319</v>
      </c>
      <c r="D961" s="159"/>
      <c r="E961" s="160">
        <v>64.98</v>
      </c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7"/>
      <c r="Z961" s="147"/>
      <c r="AA961" s="147"/>
      <c r="AB961" s="147"/>
      <c r="AC961" s="147"/>
      <c r="AD961" s="147"/>
      <c r="AE961" s="147"/>
      <c r="AF961" s="147"/>
      <c r="AG961" s="147" t="s">
        <v>199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5">
      <c r="A962" s="154"/>
      <c r="B962" s="155"/>
      <c r="C962" s="186" t="s">
        <v>320</v>
      </c>
      <c r="D962" s="159"/>
      <c r="E962" s="160">
        <v>4.2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7"/>
      <c r="Z962" s="147"/>
      <c r="AA962" s="147"/>
      <c r="AB962" s="147"/>
      <c r="AC962" s="147"/>
      <c r="AD962" s="147"/>
      <c r="AE962" s="147"/>
      <c r="AF962" s="147"/>
      <c r="AG962" s="147" t="s">
        <v>199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5">
      <c r="A963" s="154"/>
      <c r="B963" s="155"/>
      <c r="C963" s="187" t="s">
        <v>201</v>
      </c>
      <c r="D963" s="161"/>
      <c r="E963" s="162">
        <v>980.73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7"/>
      <c r="Z963" s="147"/>
      <c r="AA963" s="147"/>
      <c r="AB963" s="147"/>
      <c r="AC963" s="147"/>
      <c r="AD963" s="147"/>
      <c r="AE963" s="147"/>
      <c r="AF963" s="147"/>
      <c r="AG963" s="147" t="s">
        <v>199</v>
      </c>
      <c r="AH963" s="147">
        <v>1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5">
      <c r="A964" s="154"/>
      <c r="B964" s="155"/>
      <c r="C964" s="186" t="s">
        <v>224</v>
      </c>
      <c r="D964" s="159"/>
      <c r="E964" s="160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47"/>
      <c r="Z964" s="147"/>
      <c r="AA964" s="147"/>
      <c r="AB964" s="147"/>
      <c r="AC964" s="147"/>
      <c r="AD964" s="147"/>
      <c r="AE964" s="147"/>
      <c r="AF964" s="147"/>
      <c r="AG964" s="147" t="s">
        <v>199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5">
      <c r="A965" s="154"/>
      <c r="B965" s="155"/>
      <c r="C965" s="186" t="s">
        <v>297</v>
      </c>
      <c r="D965" s="159"/>
      <c r="E965" s="160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7"/>
      <c r="Z965" s="147"/>
      <c r="AA965" s="147"/>
      <c r="AB965" s="147"/>
      <c r="AC965" s="147"/>
      <c r="AD965" s="147"/>
      <c r="AE965" s="147"/>
      <c r="AF965" s="147"/>
      <c r="AG965" s="147" t="s">
        <v>199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5">
      <c r="A966" s="154"/>
      <c r="B966" s="155"/>
      <c r="C966" s="186" t="s">
        <v>321</v>
      </c>
      <c r="D966" s="159"/>
      <c r="E966" s="160">
        <v>55.67</v>
      </c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47"/>
      <c r="Z966" s="147"/>
      <c r="AA966" s="147"/>
      <c r="AB966" s="147"/>
      <c r="AC966" s="147"/>
      <c r="AD966" s="147"/>
      <c r="AE966" s="147"/>
      <c r="AF966" s="147"/>
      <c r="AG966" s="147" t="s">
        <v>199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5">
      <c r="A967" s="154"/>
      <c r="B967" s="155"/>
      <c r="C967" s="186" t="s">
        <v>322</v>
      </c>
      <c r="D967" s="159"/>
      <c r="E967" s="160">
        <v>1.8374999999999999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7"/>
      <c r="Z967" s="147"/>
      <c r="AA967" s="147"/>
      <c r="AB967" s="147"/>
      <c r="AC967" s="147"/>
      <c r="AD967" s="147"/>
      <c r="AE967" s="147"/>
      <c r="AF967" s="147"/>
      <c r="AG967" s="147" t="s">
        <v>199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5">
      <c r="A968" s="154"/>
      <c r="B968" s="155"/>
      <c r="C968" s="186" t="s">
        <v>310</v>
      </c>
      <c r="D968" s="159"/>
      <c r="E968" s="160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47"/>
      <c r="Z968" s="147"/>
      <c r="AA968" s="147"/>
      <c r="AB968" s="147"/>
      <c r="AC968" s="147"/>
      <c r="AD968" s="147"/>
      <c r="AE968" s="147"/>
      <c r="AF968" s="147"/>
      <c r="AG968" s="147" t="s">
        <v>199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5">
      <c r="A969" s="154"/>
      <c r="B969" s="155"/>
      <c r="C969" s="186" t="s">
        <v>323</v>
      </c>
      <c r="D969" s="159"/>
      <c r="E969" s="160">
        <v>88.09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7"/>
      <c r="Z969" s="147"/>
      <c r="AA969" s="147"/>
      <c r="AB969" s="147"/>
      <c r="AC969" s="147"/>
      <c r="AD969" s="147"/>
      <c r="AE969" s="147"/>
      <c r="AF969" s="147"/>
      <c r="AG969" s="147" t="s">
        <v>199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5">
      <c r="A970" s="154"/>
      <c r="B970" s="155"/>
      <c r="C970" s="186" t="s">
        <v>316</v>
      </c>
      <c r="D970" s="159"/>
      <c r="E970" s="160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7"/>
      <c r="Z970" s="147"/>
      <c r="AA970" s="147"/>
      <c r="AB970" s="147"/>
      <c r="AC970" s="147"/>
      <c r="AD970" s="147"/>
      <c r="AE970" s="147"/>
      <c r="AF970" s="147"/>
      <c r="AG970" s="147" t="s">
        <v>199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5">
      <c r="A971" s="154"/>
      <c r="B971" s="155"/>
      <c r="C971" s="186" t="s">
        <v>324</v>
      </c>
      <c r="D971" s="159"/>
      <c r="E971" s="160">
        <v>47.61</v>
      </c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47"/>
      <c r="Z971" s="147"/>
      <c r="AA971" s="147"/>
      <c r="AB971" s="147"/>
      <c r="AC971" s="147"/>
      <c r="AD971" s="147"/>
      <c r="AE971" s="147"/>
      <c r="AF971" s="147"/>
      <c r="AG971" s="147" t="s">
        <v>199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5">
      <c r="A972" s="154"/>
      <c r="B972" s="155"/>
      <c r="C972" s="186" t="s">
        <v>294</v>
      </c>
      <c r="D972" s="159"/>
      <c r="E972" s="160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47"/>
      <c r="Z972" s="147"/>
      <c r="AA972" s="147"/>
      <c r="AB972" s="147"/>
      <c r="AC972" s="147"/>
      <c r="AD972" s="147"/>
      <c r="AE972" s="147"/>
      <c r="AF972" s="147"/>
      <c r="AG972" s="147" t="s">
        <v>199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5">
      <c r="A973" s="154"/>
      <c r="B973" s="155"/>
      <c r="C973" s="186" t="s">
        <v>325</v>
      </c>
      <c r="D973" s="159"/>
      <c r="E973" s="160">
        <v>117.4</v>
      </c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7"/>
      <c r="Z973" s="147"/>
      <c r="AA973" s="147"/>
      <c r="AB973" s="147"/>
      <c r="AC973" s="147"/>
      <c r="AD973" s="147"/>
      <c r="AE973" s="147"/>
      <c r="AF973" s="147"/>
      <c r="AG973" s="147" t="s">
        <v>199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5">
      <c r="A974" s="154"/>
      <c r="B974" s="155"/>
      <c r="C974" s="186" t="s">
        <v>302</v>
      </c>
      <c r="D974" s="159"/>
      <c r="E974" s="160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7"/>
      <c r="Z974" s="147"/>
      <c r="AA974" s="147"/>
      <c r="AB974" s="147"/>
      <c r="AC974" s="147"/>
      <c r="AD974" s="147"/>
      <c r="AE974" s="147"/>
      <c r="AF974" s="147"/>
      <c r="AG974" s="147" t="s">
        <v>199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5">
      <c r="A975" s="154"/>
      <c r="B975" s="155"/>
      <c r="C975" s="186" t="s">
        <v>326</v>
      </c>
      <c r="D975" s="159"/>
      <c r="E975" s="160">
        <v>10.8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7"/>
      <c r="Z975" s="147"/>
      <c r="AA975" s="147"/>
      <c r="AB975" s="147"/>
      <c r="AC975" s="147"/>
      <c r="AD975" s="147"/>
      <c r="AE975" s="147"/>
      <c r="AF975" s="147"/>
      <c r="AG975" s="147" t="s">
        <v>199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5">
      <c r="A976" s="154"/>
      <c r="B976" s="155"/>
      <c r="C976" s="186" t="s">
        <v>300</v>
      </c>
      <c r="D976" s="159"/>
      <c r="E976" s="160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47"/>
      <c r="Z976" s="147"/>
      <c r="AA976" s="147"/>
      <c r="AB976" s="147"/>
      <c r="AC976" s="147"/>
      <c r="AD976" s="147"/>
      <c r="AE976" s="147"/>
      <c r="AF976" s="147"/>
      <c r="AG976" s="147" t="s">
        <v>199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5">
      <c r="A977" s="154"/>
      <c r="B977" s="155"/>
      <c r="C977" s="186" t="s">
        <v>327</v>
      </c>
      <c r="D977" s="159"/>
      <c r="E977" s="160">
        <v>4.2300000000000004</v>
      </c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7"/>
      <c r="Z977" s="147"/>
      <c r="AA977" s="147"/>
      <c r="AB977" s="147"/>
      <c r="AC977" s="147"/>
      <c r="AD977" s="147"/>
      <c r="AE977" s="147"/>
      <c r="AF977" s="147"/>
      <c r="AG977" s="147" t="s">
        <v>199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5">
      <c r="A978" s="154"/>
      <c r="B978" s="155"/>
      <c r="C978" s="186" t="s">
        <v>318</v>
      </c>
      <c r="D978" s="159"/>
      <c r="E978" s="160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47"/>
      <c r="Z978" s="147"/>
      <c r="AA978" s="147"/>
      <c r="AB978" s="147"/>
      <c r="AC978" s="147"/>
      <c r="AD978" s="147"/>
      <c r="AE978" s="147"/>
      <c r="AF978" s="147"/>
      <c r="AG978" s="147" t="s">
        <v>199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5">
      <c r="A979" s="154"/>
      <c r="B979" s="155"/>
      <c r="C979" s="186" t="s">
        <v>328</v>
      </c>
      <c r="D979" s="159"/>
      <c r="E979" s="160">
        <v>4.3650000000000002</v>
      </c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47"/>
      <c r="Z979" s="147"/>
      <c r="AA979" s="147"/>
      <c r="AB979" s="147"/>
      <c r="AC979" s="147"/>
      <c r="AD979" s="147"/>
      <c r="AE979" s="147"/>
      <c r="AF979" s="147"/>
      <c r="AG979" s="147" t="s">
        <v>199</v>
      </c>
      <c r="AH979" s="147">
        <v>0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5">
      <c r="A980" s="154"/>
      <c r="B980" s="155"/>
      <c r="C980" s="186" t="s">
        <v>307</v>
      </c>
      <c r="D980" s="159"/>
      <c r="E980" s="160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47"/>
      <c r="Z980" s="147"/>
      <c r="AA980" s="147"/>
      <c r="AB980" s="147"/>
      <c r="AC980" s="147"/>
      <c r="AD980" s="147"/>
      <c r="AE980" s="147"/>
      <c r="AF980" s="147"/>
      <c r="AG980" s="147" t="s">
        <v>199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5">
      <c r="A981" s="154"/>
      <c r="B981" s="155"/>
      <c r="C981" s="186" t="s">
        <v>329</v>
      </c>
      <c r="D981" s="159"/>
      <c r="E981" s="160">
        <v>115.64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7"/>
      <c r="Z981" s="147"/>
      <c r="AA981" s="147"/>
      <c r="AB981" s="147"/>
      <c r="AC981" s="147"/>
      <c r="AD981" s="147"/>
      <c r="AE981" s="147"/>
      <c r="AF981" s="147"/>
      <c r="AG981" s="147" t="s">
        <v>199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5">
      <c r="A982" s="154"/>
      <c r="B982" s="155"/>
      <c r="C982" s="186" t="s">
        <v>330</v>
      </c>
      <c r="D982" s="159"/>
      <c r="E982" s="160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7"/>
      <c r="Z982" s="147"/>
      <c r="AA982" s="147"/>
      <c r="AB982" s="147"/>
      <c r="AC982" s="147"/>
      <c r="AD982" s="147"/>
      <c r="AE982" s="147"/>
      <c r="AF982" s="147"/>
      <c r="AG982" s="147" t="s">
        <v>199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5">
      <c r="A983" s="154"/>
      <c r="B983" s="155"/>
      <c r="C983" s="186" t="s">
        <v>331</v>
      </c>
      <c r="D983" s="159"/>
      <c r="E983" s="160">
        <v>65.099999999999994</v>
      </c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47"/>
      <c r="Z983" s="147"/>
      <c r="AA983" s="147"/>
      <c r="AB983" s="147"/>
      <c r="AC983" s="147"/>
      <c r="AD983" s="147"/>
      <c r="AE983" s="147"/>
      <c r="AF983" s="147"/>
      <c r="AG983" s="147" t="s">
        <v>199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5">
      <c r="A984" s="154"/>
      <c r="B984" s="155"/>
      <c r="C984" s="187" t="s">
        <v>201</v>
      </c>
      <c r="D984" s="161"/>
      <c r="E984" s="162">
        <v>510.74250000000001</v>
      </c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47"/>
      <c r="Z984" s="147"/>
      <c r="AA984" s="147"/>
      <c r="AB984" s="147"/>
      <c r="AC984" s="147"/>
      <c r="AD984" s="147"/>
      <c r="AE984" s="147"/>
      <c r="AF984" s="147"/>
      <c r="AG984" s="147" t="s">
        <v>199</v>
      </c>
      <c r="AH984" s="147">
        <v>1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5">
      <c r="A985" s="154"/>
      <c r="B985" s="155"/>
      <c r="C985" s="186" t="s">
        <v>265</v>
      </c>
      <c r="D985" s="159"/>
      <c r="E985" s="160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47"/>
      <c r="Z985" s="147"/>
      <c r="AA985" s="147"/>
      <c r="AB985" s="147"/>
      <c r="AC985" s="147"/>
      <c r="AD985" s="147"/>
      <c r="AE985" s="147"/>
      <c r="AF985" s="147"/>
      <c r="AG985" s="147" t="s">
        <v>199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5">
      <c r="A986" s="154"/>
      <c r="B986" s="155"/>
      <c r="C986" s="186" t="s">
        <v>332</v>
      </c>
      <c r="D986" s="159"/>
      <c r="E986" s="160">
        <v>4.2</v>
      </c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47"/>
      <c r="Z986" s="147"/>
      <c r="AA986" s="147"/>
      <c r="AB986" s="147"/>
      <c r="AC986" s="147"/>
      <c r="AD986" s="147"/>
      <c r="AE986" s="147"/>
      <c r="AF986" s="147"/>
      <c r="AG986" s="147" t="s">
        <v>199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5">
      <c r="A987" s="154"/>
      <c r="B987" s="155"/>
      <c r="C987" s="187" t="s">
        <v>201</v>
      </c>
      <c r="D987" s="161"/>
      <c r="E987" s="162">
        <v>4.2</v>
      </c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47"/>
      <c r="Z987" s="147"/>
      <c r="AA987" s="147"/>
      <c r="AB987" s="147"/>
      <c r="AC987" s="147"/>
      <c r="AD987" s="147"/>
      <c r="AE987" s="147"/>
      <c r="AF987" s="147"/>
      <c r="AG987" s="147" t="s">
        <v>199</v>
      </c>
      <c r="AH987" s="147">
        <v>1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5">
      <c r="A988" s="170">
        <v>230</v>
      </c>
      <c r="B988" s="171" t="s">
        <v>905</v>
      </c>
      <c r="C988" s="185" t="s">
        <v>906</v>
      </c>
      <c r="D988" s="172" t="s">
        <v>285</v>
      </c>
      <c r="E988" s="173">
        <v>47.35</v>
      </c>
      <c r="F988" s="174"/>
      <c r="G988" s="175">
        <f>ROUND(E988*F988,2)</f>
        <v>0</v>
      </c>
      <c r="H988" s="158"/>
      <c r="I988" s="157">
        <f>ROUND(E988*H988,2)</f>
        <v>0</v>
      </c>
      <c r="J988" s="158"/>
      <c r="K988" s="157">
        <f>ROUND(E988*J988,2)</f>
        <v>0</v>
      </c>
      <c r="L988" s="157">
        <v>21</v>
      </c>
      <c r="M988" s="157">
        <f>G988*(1+L988/100)</f>
        <v>0</v>
      </c>
      <c r="N988" s="157">
        <v>0</v>
      </c>
      <c r="O988" s="157">
        <f>ROUND(E988*N988,2)</f>
        <v>0</v>
      </c>
      <c r="P988" s="157">
        <v>0.02</v>
      </c>
      <c r="Q988" s="157">
        <f>ROUND(E988*P988,2)</f>
        <v>0.95</v>
      </c>
      <c r="R988" s="157"/>
      <c r="S988" s="157" t="s">
        <v>195</v>
      </c>
      <c r="T988" s="157" t="s">
        <v>195</v>
      </c>
      <c r="U988" s="157">
        <v>0.46</v>
      </c>
      <c r="V988" s="157">
        <f>ROUND(E988*U988,2)</f>
        <v>21.78</v>
      </c>
      <c r="W988" s="157"/>
      <c r="X988" s="157" t="s">
        <v>196</v>
      </c>
      <c r="Y988" s="147"/>
      <c r="Z988" s="147"/>
      <c r="AA988" s="147"/>
      <c r="AB988" s="147"/>
      <c r="AC988" s="147"/>
      <c r="AD988" s="147"/>
      <c r="AE988" s="147"/>
      <c r="AF988" s="147"/>
      <c r="AG988" s="147" t="s">
        <v>197</v>
      </c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5">
      <c r="A989" s="154"/>
      <c r="B989" s="155"/>
      <c r="C989" s="186" t="s">
        <v>907</v>
      </c>
      <c r="D989" s="159"/>
      <c r="E989" s="160">
        <v>27.75</v>
      </c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47"/>
      <c r="Z989" s="147"/>
      <c r="AA989" s="147"/>
      <c r="AB989" s="147"/>
      <c r="AC989" s="147"/>
      <c r="AD989" s="147"/>
      <c r="AE989" s="147"/>
      <c r="AF989" s="147"/>
      <c r="AG989" s="147" t="s">
        <v>199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5">
      <c r="A990" s="154"/>
      <c r="B990" s="155"/>
      <c r="C990" s="186" t="s">
        <v>908</v>
      </c>
      <c r="D990" s="159"/>
      <c r="E990" s="160">
        <v>19.600000000000001</v>
      </c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47"/>
      <c r="Z990" s="147"/>
      <c r="AA990" s="147"/>
      <c r="AB990" s="147"/>
      <c r="AC990" s="147"/>
      <c r="AD990" s="147"/>
      <c r="AE990" s="147"/>
      <c r="AF990" s="147"/>
      <c r="AG990" s="147" t="s">
        <v>199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5">
      <c r="A991" s="170">
        <v>231</v>
      </c>
      <c r="B991" s="171" t="s">
        <v>909</v>
      </c>
      <c r="C991" s="185" t="s">
        <v>910</v>
      </c>
      <c r="D991" s="172" t="s">
        <v>285</v>
      </c>
      <c r="E991" s="173">
        <v>47.35</v>
      </c>
      <c r="F991" s="174"/>
      <c r="G991" s="175">
        <f>ROUND(E991*F991,2)</f>
        <v>0</v>
      </c>
      <c r="H991" s="158"/>
      <c r="I991" s="157">
        <f>ROUND(E991*H991,2)</f>
        <v>0</v>
      </c>
      <c r="J991" s="158"/>
      <c r="K991" s="157">
        <f>ROUND(E991*J991,2)</f>
        <v>0</v>
      </c>
      <c r="L991" s="157">
        <v>21</v>
      </c>
      <c r="M991" s="157">
        <f>G991*(1+L991/100)</f>
        <v>0</v>
      </c>
      <c r="N991" s="157">
        <v>0</v>
      </c>
      <c r="O991" s="157">
        <f>ROUND(E991*N991,2)</f>
        <v>0</v>
      </c>
      <c r="P991" s="157">
        <v>0.01</v>
      </c>
      <c r="Q991" s="157">
        <f>ROUND(E991*P991,2)</f>
        <v>0.47</v>
      </c>
      <c r="R991" s="157"/>
      <c r="S991" s="157" t="s">
        <v>195</v>
      </c>
      <c r="T991" s="157" t="s">
        <v>195</v>
      </c>
      <c r="U991" s="157">
        <v>0.32</v>
      </c>
      <c r="V991" s="157">
        <f>ROUND(E991*U991,2)</f>
        <v>15.15</v>
      </c>
      <c r="W991" s="157"/>
      <c r="X991" s="157" t="s">
        <v>196</v>
      </c>
      <c r="Y991" s="147"/>
      <c r="Z991" s="147"/>
      <c r="AA991" s="147"/>
      <c r="AB991" s="147"/>
      <c r="AC991" s="147"/>
      <c r="AD991" s="147"/>
      <c r="AE991" s="147"/>
      <c r="AF991" s="147"/>
      <c r="AG991" s="147" t="s">
        <v>197</v>
      </c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5">
      <c r="A992" s="154"/>
      <c r="B992" s="155"/>
      <c r="C992" s="186" t="s">
        <v>907</v>
      </c>
      <c r="D992" s="159"/>
      <c r="E992" s="160">
        <v>27.75</v>
      </c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47"/>
      <c r="Z992" s="147"/>
      <c r="AA992" s="147"/>
      <c r="AB992" s="147"/>
      <c r="AC992" s="147"/>
      <c r="AD992" s="147"/>
      <c r="AE992" s="147"/>
      <c r="AF992" s="147"/>
      <c r="AG992" s="147" t="s">
        <v>199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5">
      <c r="A993" s="154"/>
      <c r="B993" s="155"/>
      <c r="C993" s="186" t="s">
        <v>908</v>
      </c>
      <c r="D993" s="159"/>
      <c r="E993" s="160">
        <v>19.600000000000001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7"/>
      <c r="Z993" s="147"/>
      <c r="AA993" s="147"/>
      <c r="AB993" s="147"/>
      <c r="AC993" s="147"/>
      <c r="AD993" s="147"/>
      <c r="AE993" s="147"/>
      <c r="AF993" s="147"/>
      <c r="AG993" s="147" t="s">
        <v>199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5">
      <c r="A994" s="170">
        <v>232</v>
      </c>
      <c r="B994" s="171" t="s">
        <v>911</v>
      </c>
      <c r="C994" s="185" t="s">
        <v>912</v>
      </c>
      <c r="D994" s="172" t="s">
        <v>194</v>
      </c>
      <c r="E994" s="173">
        <v>18.480799999999999</v>
      </c>
      <c r="F994" s="174"/>
      <c r="G994" s="175">
        <f>ROUND(E994*F994,2)</f>
        <v>0</v>
      </c>
      <c r="H994" s="158"/>
      <c r="I994" s="157">
        <f>ROUND(E994*H994,2)</f>
        <v>0</v>
      </c>
      <c r="J994" s="158"/>
      <c r="K994" s="157">
        <f>ROUND(E994*J994,2)</f>
        <v>0</v>
      </c>
      <c r="L994" s="157">
        <v>21</v>
      </c>
      <c r="M994" s="157">
        <f>G994*(1+L994/100)</f>
        <v>0</v>
      </c>
      <c r="N994" s="157">
        <v>0</v>
      </c>
      <c r="O994" s="157">
        <f>ROUND(E994*N994,2)</f>
        <v>0</v>
      </c>
      <c r="P994" s="157">
        <v>6.8000000000000005E-2</v>
      </c>
      <c r="Q994" s="157">
        <f>ROUND(E994*P994,2)</f>
        <v>1.26</v>
      </c>
      <c r="R994" s="157"/>
      <c r="S994" s="157" t="s">
        <v>195</v>
      </c>
      <c r="T994" s="157" t="s">
        <v>195</v>
      </c>
      <c r="U994" s="157">
        <v>0.48</v>
      </c>
      <c r="V994" s="157">
        <f>ROUND(E994*U994,2)</f>
        <v>8.8699999999999992</v>
      </c>
      <c r="W994" s="157"/>
      <c r="X994" s="157" t="s">
        <v>196</v>
      </c>
      <c r="Y994" s="147"/>
      <c r="Z994" s="147"/>
      <c r="AA994" s="147"/>
      <c r="AB994" s="147"/>
      <c r="AC994" s="147"/>
      <c r="AD994" s="147"/>
      <c r="AE994" s="147"/>
      <c r="AF994" s="147"/>
      <c r="AG994" s="147" t="s">
        <v>197</v>
      </c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5">
      <c r="A995" s="154"/>
      <c r="B995" s="155"/>
      <c r="C995" s="186" t="s">
        <v>913</v>
      </c>
      <c r="D995" s="159"/>
      <c r="E995" s="160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47"/>
      <c r="Z995" s="147"/>
      <c r="AA995" s="147"/>
      <c r="AB995" s="147"/>
      <c r="AC995" s="147"/>
      <c r="AD995" s="147"/>
      <c r="AE995" s="147"/>
      <c r="AF995" s="147"/>
      <c r="AG995" s="147" t="s">
        <v>199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5">
      <c r="A996" s="154"/>
      <c r="B996" s="155"/>
      <c r="C996" s="186" t="s">
        <v>677</v>
      </c>
      <c r="D996" s="159"/>
      <c r="E996" s="160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47"/>
      <c r="Z996" s="147"/>
      <c r="AA996" s="147"/>
      <c r="AB996" s="147"/>
      <c r="AC996" s="147"/>
      <c r="AD996" s="147"/>
      <c r="AE996" s="147"/>
      <c r="AF996" s="147"/>
      <c r="AG996" s="147" t="s">
        <v>199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5">
      <c r="A997" s="154"/>
      <c r="B997" s="155"/>
      <c r="C997" s="186" t="s">
        <v>914</v>
      </c>
      <c r="D997" s="159"/>
      <c r="E997" s="160">
        <v>21.180800000000001</v>
      </c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7"/>
      <c r="Z997" s="147"/>
      <c r="AA997" s="147"/>
      <c r="AB997" s="147"/>
      <c r="AC997" s="147"/>
      <c r="AD997" s="147"/>
      <c r="AE997" s="147"/>
      <c r="AF997" s="147"/>
      <c r="AG997" s="147" t="s">
        <v>199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25">
      <c r="A998" s="154"/>
      <c r="B998" s="155"/>
      <c r="C998" s="186" t="s">
        <v>915</v>
      </c>
      <c r="D998" s="159"/>
      <c r="E998" s="160">
        <v>-2.7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47"/>
      <c r="Z998" s="147"/>
      <c r="AA998" s="147"/>
      <c r="AB998" s="147"/>
      <c r="AC998" s="147"/>
      <c r="AD998" s="147"/>
      <c r="AE998" s="147"/>
      <c r="AF998" s="147"/>
      <c r="AG998" s="147" t="s">
        <v>199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x14ac:dyDescent="0.25">
      <c r="A999" s="164" t="s">
        <v>190</v>
      </c>
      <c r="B999" s="165" t="s">
        <v>99</v>
      </c>
      <c r="C999" s="184" t="s">
        <v>100</v>
      </c>
      <c r="D999" s="166"/>
      <c r="E999" s="167"/>
      <c r="F999" s="168"/>
      <c r="G999" s="169">
        <f>SUMIF(AG1000:AG1000,"&lt;&gt;NOR",G1000:G1000)</f>
        <v>0</v>
      </c>
      <c r="H999" s="163"/>
      <c r="I999" s="163">
        <f>SUM(I1000:I1000)</f>
        <v>0</v>
      </c>
      <c r="J999" s="163"/>
      <c r="K999" s="163">
        <f>SUM(K1000:K1000)</f>
        <v>0</v>
      </c>
      <c r="L999" s="163"/>
      <c r="M999" s="163">
        <f>SUM(M1000:M1000)</f>
        <v>0</v>
      </c>
      <c r="N999" s="163"/>
      <c r="O999" s="163">
        <f>SUM(O1000:O1000)</f>
        <v>0</v>
      </c>
      <c r="P999" s="163"/>
      <c r="Q999" s="163">
        <f>SUM(Q1000:Q1000)</f>
        <v>0</v>
      </c>
      <c r="R999" s="163"/>
      <c r="S999" s="163"/>
      <c r="T999" s="163"/>
      <c r="U999" s="163"/>
      <c r="V999" s="163">
        <f>SUM(V1000:V1000)</f>
        <v>37.78</v>
      </c>
      <c r="W999" s="163"/>
      <c r="X999" s="163"/>
      <c r="AG999" t="s">
        <v>191</v>
      </c>
    </row>
    <row r="1000" spans="1:60" outlineLevel="1" x14ac:dyDescent="0.25">
      <c r="A1000" s="176">
        <v>233</v>
      </c>
      <c r="B1000" s="177" t="s">
        <v>916</v>
      </c>
      <c r="C1000" s="188" t="s">
        <v>917</v>
      </c>
      <c r="D1000" s="178" t="s">
        <v>247</v>
      </c>
      <c r="E1000" s="179">
        <v>14.658530000000001</v>
      </c>
      <c r="F1000" s="180"/>
      <c r="G1000" s="181">
        <f>ROUND(E1000*F1000,2)</f>
        <v>0</v>
      </c>
      <c r="H1000" s="158"/>
      <c r="I1000" s="157">
        <f>ROUND(E1000*H1000,2)</f>
        <v>0</v>
      </c>
      <c r="J1000" s="158"/>
      <c r="K1000" s="157">
        <f>ROUND(E1000*J1000,2)</f>
        <v>0</v>
      </c>
      <c r="L1000" s="157">
        <v>21</v>
      </c>
      <c r="M1000" s="157">
        <f>G1000*(1+L1000/100)</f>
        <v>0</v>
      </c>
      <c r="N1000" s="157">
        <v>0</v>
      </c>
      <c r="O1000" s="157">
        <f>ROUND(E1000*N1000,2)</f>
        <v>0</v>
      </c>
      <c r="P1000" s="157">
        <v>0</v>
      </c>
      <c r="Q1000" s="157">
        <f>ROUND(E1000*P1000,2)</f>
        <v>0</v>
      </c>
      <c r="R1000" s="157"/>
      <c r="S1000" s="157" t="s">
        <v>195</v>
      </c>
      <c r="T1000" s="157" t="s">
        <v>195</v>
      </c>
      <c r="U1000" s="157">
        <v>2.577</v>
      </c>
      <c r="V1000" s="157">
        <f>ROUND(E1000*U1000,2)</f>
        <v>37.78</v>
      </c>
      <c r="W1000" s="157"/>
      <c r="X1000" s="157" t="s">
        <v>401</v>
      </c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402</v>
      </c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x14ac:dyDescent="0.25">
      <c r="A1001" s="164" t="s">
        <v>190</v>
      </c>
      <c r="B1001" s="165" t="s">
        <v>160</v>
      </c>
      <c r="C1001" s="184" t="s">
        <v>161</v>
      </c>
      <c r="D1001" s="166"/>
      <c r="E1001" s="167"/>
      <c r="F1001" s="168"/>
      <c r="G1001" s="169">
        <f>SUMIF(AG1002:AG1007,"&lt;&gt;NOR",G1002:G1007)</f>
        <v>0</v>
      </c>
      <c r="H1001" s="163"/>
      <c r="I1001" s="163">
        <f>SUM(I1002:I1007)</f>
        <v>0</v>
      </c>
      <c r="J1001" s="163"/>
      <c r="K1001" s="163">
        <f>SUM(K1002:K1007)</f>
        <v>0</v>
      </c>
      <c r="L1001" s="163"/>
      <c r="M1001" s="163">
        <f>SUM(M1002:M1007)</f>
        <v>0</v>
      </c>
      <c r="N1001" s="163"/>
      <c r="O1001" s="163">
        <f>SUM(O1002:O1007)</f>
        <v>0</v>
      </c>
      <c r="P1001" s="163"/>
      <c r="Q1001" s="163">
        <f>SUM(Q1002:Q1007)</f>
        <v>0</v>
      </c>
      <c r="R1001" s="163"/>
      <c r="S1001" s="163"/>
      <c r="T1001" s="163"/>
      <c r="U1001" s="163"/>
      <c r="V1001" s="163">
        <f>SUM(V1002:V1007)</f>
        <v>102.42</v>
      </c>
      <c r="W1001" s="163"/>
      <c r="X1001" s="163"/>
      <c r="AG1001" t="s">
        <v>191</v>
      </c>
    </row>
    <row r="1002" spans="1:60" outlineLevel="1" x14ac:dyDescent="0.25">
      <c r="A1002" s="176">
        <v>234</v>
      </c>
      <c r="B1002" s="177" t="s">
        <v>918</v>
      </c>
      <c r="C1002" s="188" t="s">
        <v>919</v>
      </c>
      <c r="D1002" s="178" t="s">
        <v>247</v>
      </c>
      <c r="E1002" s="179">
        <v>62.604419999999998</v>
      </c>
      <c r="F1002" s="180"/>
      <c r="G1002" s="181">
        <f t="shared" ref="G1002:G1007" si="21">ROUND(E1002*F1002,2)</f>
        <v>0</v>
      </c>
      <c r="H1002" s="158"/>
      <c r="I1002" s="157">
        <f t="shared" ref="I1002:I1007" si="22">ROUND(E1002*H1002,2)</f>
        <v>0</v>
      </c>
      <c r="J1002" s="158"/>
      <c r="K1002" s="157">
        <f t="shared" ref="K1002:K1007" si="23">ROUND(E1002*J1002,2)</f>
        <v>0</v>
      </c>
      <c r="L1002" s="157">
        <v>21</v>
      </c>
      <c r="M1002" s="157">
        <f t="shared" ref="M1002:M1007" si="24">G1002*(1+L1002/100)</f>
        <v>0</v>
      </c>
      <c r="N1002" s="157">
        <v>0</v>
      </c>
      <c r="O1002" s="157">
        <f t="shared" ref="O1002:O1007" si="25">ROUND(E1002*N1002,2)</f>
        <v>0</v>
      </c>
      <c r="P1002" s="157">
        <v>0</v>
      </c>
      <c r="Q1002" s="157">
        <f t="shared" ref="Q1002:Q1007" si="26">ROUND(E1002*P1002,2)</f>
        <v>0</v>
      </c>
      <c r="R1002" s="157"/>
      <c r="S1002" s="157" t="s">
        <v>195</v>
      </c>
      <c r="T1002" s="157" t="s">
        <v>195</v>
      </c>
      <c r="U1002" s="157">
        <v>0.49</v>
      </c>
      <c r="V1002" s="157">
        <f t="shared" ref="V1002:V1007" si="27">ROUND(E1002*U1002,2)</f>
        <v>30.68</v>
      </c>
      <c r="W1002" s="157"/>
      <c r="X1002" s="157" t="s">
        <v>920</v>
      </c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921</v>
      </c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5">
      <c r="A1003" s="176">
        <v>235</v>
      </c>
      <c r="B1003" s="177" t="s">
        <v>922</v>
      </c>
      <c r="C1003" s="188" t="s">
        <v>923</v>
      </c>
      <c r="D1003" s="178" t="s">
        <v>247</v>
      </c>
      <c r="E1003" s="179">
        <v>876.46189000000004</v>
      </c>
      <c r="F1003" s="180"/>
      <c r="G1003" s="181">
        <f t="shared" si="21"/>
        <v>0</v>
      </c>
      <c r="H1003" s="158"/>
      <c r="I1003" s="157">
        <f t="shared" si="22"/>
        <v>0</v>
      </c>
      <c r="J1003" s="158"/>
      <c r="K1003" s="157">
        <f t="shared" si="23"/>
        <v>0</v>
      </c>
      <c r="L1003" s="157">
        <v>21</v>
      </c>
      <c r="M1003" s="157">
        <f t="shared" si="24"/>
        <v>0</v>
      </c>
      <c r="N1003" s="157">
        <v>0</v>
      </c>
      <c r="O1003" s="157">
        <f t="shared" si="25"/>
        <v>0</v>
      </c>
      <c r="P1003" s="157">
        <v>0</v>
      </c>
      <c r="Q1003" s="157">
        <f t="shared" si="26"/>
        <v>0</v>
      </c>
      <c r="R1003" s="157"/>
      <c r="S1003" s="157" t="s">
        <v>195</v>
      </c>
      <c r="T1003" s="157" t="s">
        <v>195</v>
      </c>
      <c r="U1003" s="157">
        <v>0</v>
      </c>
      <c r="V1003" s="157">
        <f t="shared" si="27"/>
        <v>0</v>
      </c>
      <c r="W1003" s="157"/>
      <c r="X1003" s="157" t="s">
        <v>920</v>
      </c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921</v>
      </c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5">
      <c r="A1004" s="176">
        <v>236</v>
      </c>
      <c r="B1004" s="177" t="s">
        <v>924</v>
      </c>
      <c r="C1004" s="188" t="s">
        <v>925</v>
      </c>
      <c r="D1004" s="178" t="s">
        <v>247</v>
      </c>
      <c r="E1004" s="179">
        <v>62.604419999999998</v>
      </c>
      <c r="F1004" s="180"/>
      <c r="G1004" s="181">
        <f t="shared" si="21"/>
        <v>0</v>
      </c>
      <c r="H1004" s="158"/>
      <c r="I1004" s="157">
        <f t="shared" si="22"/>
        <v>0</v>
      </c>
      <c r="J1004" s="158"/>
      <c r="K1004" s="157">
        <f t="shared" si="23"/>
        <v>0</v>
      </c>
      <c r="L1004" s="157">
        <v>21</v>
      </c>
      <c r="M1004" s="157">
        <f t="shared" si="24"/>
        <v>0</v>
      </c>
      <c r="N1004" s="157">
        <v>0</v>
      </c>
      <c r="O1004" s="157">
        <f t="shared" si="25"/>
        <v>0</v>
      </c>
      <c r="P1004" s="157">
        <v>0</v>
      </c>
      <c r="Q1004" s="157">
        <f t="shared" si="26"/>
        <v>0</v>
      </c>
      <c r="R1004" s="157"/>
      <c r="S1004" s="157" t="s">
        <v>195</v>
      </c>
      <c r="T1004" s="157" t="s">
        <v>195</v>
      </c>
      <c r="U1004" s="157">
        <v>0.94199999999999995</v>
      </c>
      <c r="V1004" s="157">
        <f t="shared" si="27"/>
        <v>58.97</v>
      </c>
      <c r="W1004" s="157"/>
      <c r="X1004" s="157" t="s">
        <v>920</v>
      </c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921</v>
      </c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5">
      <c r="A1005" s="176">
        <v>237</v>
      </c>
      <c r="B1005" s="177" t="s">
        <v>926</v>
      </c>
      <c r="C1005" s="188" t="s">
        <v>927</v>
      </c>
      <c r="D1005" s="178" t="s">
        <v>247</v>
      </c>
      <c r="E1005" s="179">
        <v>62.604419999999998</v>
      </c>
      <c r="F1005" s="180"/>
      <c r="G1005" s="181">
        <f t="shared" si="21"/>
        <v>0</v>
      </c>
      <c r="H1005" s="158"/>
      <c r="I1005" s="157">
        <f t="shared" si="22"/>
        <v>0</v>
      </c>
      <c r="J1005" s="158"/>
      <c r="K1005" s="157">
        <f t="shared" si="23"/>
        <v>0</v>
      </c>
      <c r="L1005" s="157">
        <v>21</v>
      </c>
      <c r="M1005" s="157">
        <f t="shared" si="24"/>
        <v>0</v>
      </c>
      <c r="N1005" s="157">
        <v>0</v>
      </c>
      <c r="O1005" s="157">
        <f t="shared" si="25"/>
        <v>0</v>
      </c>
      <c r="P1005" s="157">
        <v>0</v>
      </c>
      <c r="Q1005" s="157">
        <f t="shared" si="26"/>
        <v>0</v>
      </c>
      <c r="R1005" s="157"/>
      <c r="S1005" s="157" t="s">
        <v>195</v>
      </c>
      <c r="T1005" s="157" t="s">
        <v>195</v>
      </c>
      <c r="U1005" s="157">
        <v>0.105</v>
      </c>
      <c r="V1005" s="157">
        <f t="shared" si="27"/>
        <v>6.57</v>
      </c>
      <c r="W1005" s="157"/>
      <c r="X1005" s="157" t="s">
        <v>920</v>
      </c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921</v>
      </c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5">
      <c r="A1006" s="176">
        <v>238</v>
      </c>
      <c r="B1006" s="177" t="s">
        <v>928</v>
      </c>
      <c r="C1006" s="188" t="s">
        <v>929</v>
      </c>
      <c r="D1006" s="178" t="s">
        <v>247</v>
      </c>
      <c r="E1006" s="179">
        <v>62.604419999999998</v>
      </c>
      <c r="F1006" s="180"/>
      <c r="G1006" s="181">
        <f t="shared" si="21"/>
        <v>0</v>
      </c>
      <c r="H1006" s="158"/>
      <c r="I1006" s="157">
        <f t="shared" si="22"/>
        <v>0</v>
      </c>
      <c r="J1006" s="158"/>
      <c r="K1006" s="157">
        <f t="shared" si="23"/>
        <v>0</v>
      </c>
      <c r="L1006" s="157">
        <v>21</v>
      </c>
      <c r="M1006" s="157">
        <f t="shared" si="24"/>
        <v>0</v>
      </c>
      <c r="N1006" s="157">
        <v>0</v>
      </c>
      <c r="O1006" s="157">
        <f t="shared" si="25"/>
        <v>0</v>
      </c>
      <c r="P1006" s="157">
        <v>0</v>
      </c>
      <c r="Q1006" s="157">
        <f t="shared" si="26"/>
        <v>0</v>
      </c>
      <c r="R1006" s="157"/>
      <c r="S1006" s="157" t="s">
        <v>195</v>
      </c>
      <c r="T1006" s="157" t="s">
        <v>195</v>
      </c>
      <c r="U1006" s="157">
        <v>9.9000000000000005E-2</v>
      </c>
      <c r="V1006" s="157">
        <f t="shared" si="27"/>
        <v>6.2</v>
      </c>
      <c r="W1006" s="157"/>
      <c r="X1006" s="157" t="s">
        <v>920</v>
      </c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921</v>
      </c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5">
      <c r="A1007" s="176">
        <v>239</v>
      </c>
      <c r="B1007" s="177" t="s">
        <v>930</v>
      </c>
      <c r="C1007" s="188" t="s">
        <v>931</v>
      </c>
      <c r="D1007" s="178" t="s">
        <v>247</v>
      </c>
      <c r="E1007" s="179">
        <v>62.604419999999998</v>
      </c>
      <c r="F1007" s="180"/>
      <c r="G1007" s="181">
        <f t="shared" si="21"/>
        <v>0</v>
      </c>
      <c r="H1007" s="158"/>
      <c r="I1007" s="157">
        <f t="shared" si="22"/>
        <v>0</v>
      </c>
      <c r="J1007" s="158"/>
      <c r="K1007" s="157">
        <f t="shared" si="23"/>
        <v>0</v>
      </c>
      <c r="L1007" s="157">
        <v>21</v>
      </c>
      <c r="M1007" s="157">
        <f t="shared" si="24"/>
        <v>0</v>
      </c>
      <c r="N1007" s="157">
        <v>0</v>
      </c>
      <c r="O1007" s="157">
        <f t="shared" si="25"/>
        <v>0</v>
      </c>
      <c r="P1007" s="157">
        <v>0</v>
      </c>
      <c r="Q1007" s="157">
        <f t="shared" si="26"/>
        <v>0</v>
      </c>
      <c r="R1007" s="157"/>
      <c r="S1007" s="157" t="s">
        <v>932</v>
      </c>
      <c r="T1007" s="157" t="s">
        <v>932</v>
      </c>
      <c r="U1007" s="157">
        <v>0</v>
      </c>
      <c r="V1007" s="157">
        <f t="shared" si="27"/>
        <v>0</v>
      </c>
      <c r="W1007" s="157"/>
      <c r="X1007" s="157" t="s">
        <v>920</v>
      </c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921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x14ac:dyDescent="0.25">
      <c r="A1008" s="164" t="s">
        <v>190</v>
      </c>
      <c r="B1008" s="165" t="s">
        <v>154</v>
      </c>
      <c r="C1008" s="184" t="s">
        <v>155</v>
      </c>
      <c r="D1008" s="166"/>
      <c r="E1008" s="167"/>
      <c r="F1008" s="168"/>
      <c r="G1008" s="169">
        <f>SUMIF(AG1009:AG1009,"&lt;&gt;NOR",G1009:G1009)</f>
        <v>0</v>
      </c>
      <c r="H1008" s="163"/>
      <c r="I1008" s="163">
        <f>SUM(I1009:I1009)</f>
        <v>0</v>
      </c>
      <c r="J1008" s="163"/>
      <c r="K1008" s="163">
        <f>SUM(K1009:K1009)</f>
        <v>0</v>
      </c>
      <c r="L1008" s="163"/>
      <c r="M1008" s="163">
        <f>SUM(M1009:M1009)</f>
        <v>0</v>
      </c>
      <c r="N1008" s="163"/>
      <c r="O1008" s="163">
        <f>SUM(O1009:O1009)</f>
        <v>0</v>
      </c>
      <c r="P1008" s="163"/>
      <c r="Q1008" s="163">
        <f>SUM(Q1009:Q1009)</f>
        <v>0</v>
      </c>
      <c r="R1008" s="163"/>
      <c r="S1008" s="163"/>
      <c r="T1008" s="163"/>
      <c r="U1008" s="163"/>
      <c r="V1008" s="163">
        <f>SUM(V1009:V1009)</f>
        <v>0</v>
      </c>
      <c r="W1008" s="163"/>
      <c r="X1008" s="163"/>
      <c r="AG1008" t="s">
        <v>191</v>
      </c>
    </row>
    <row r="1009" spans="1:60" outlineLevel="1" x14ac:dyDescent="0.25">
      <c r="A1009" s="176">
        <v>240</v>
      </c>
      <c r="B1009" s="177" t="s">
        <v>933</v>
      </c>
      <c r="C1009" s="188" t="s">
        <v>934</v>
      </c>
      <c r="D1009" s="178" t="s">
        <v>233</v>
      </c>
      <c r="E1009" s="179">
        <v>2</v>
      </c>
      <c r="F1009" s="180"/>
      <c r="G1009" s="181">
        <f>ROUND(E1009*F1009,2)</f>
        <v>0</v>
      </c>
      <c r="H1009" s="158"/>
      <c r="I1009" s="157">
        <f>ROUND(E1009*H1009,2)</f>
        <v>0</v>
      </c>
      <c r="J1009" s="158"/>
      <c r="K1009" s="157">
        <f>ROUND(E1009*J1009,2)</f>
        <v>0</v>
      </c>
      <c r="L1009" s="157">
        <v>21</v>
      </c>
      <c r="M1009" s="157">
        <f>G1009*(1+L1009/100)</f>
        <v>0</v>
      </c>
      <c r="N1009" s="157">
        <v>0</v>
      </c>
      <c r="O1009" s="157">
        <f>ROUND(E1009*N1009,2)</f>
        <v>0</v>
      </c>
      <c r="P1009" s="157">
        <v>0</v>
      </c>
      <c r="Q1009" s="157">
        <f>ROUND(E1009*P1009,2)</f>
        <v>0</v>
      </c>
      <c r="R1009" s="157"/>
      <c r="S1009" s="157" t="s">
        <v>370</v>
      </c>
      <c r="T1009" s="157" t="s">
        <v>371</v>
      </c>
      <c r="U1009" s="157">
        <v>0</v>
      </c>
      <c r="V1009" s="157">
        <f>ROUND(E1009*U1009,2)</f>
        <v>0</v>
      </c>
      <c r="W1009" s="157"/>
      <c r="X1009" s="157" t="s">
        <v>196</v>
      </c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935</v>
      </c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x14ac:dyDescent="0.25">
      <c r="A1010" s="164" t="s">
        <v>190</v>
      </c>
      <c r="B1010" s="165" t="s">
        <v>156</v>
      </c>
      <c r="C1010" s="184" t="s">
        <v>157</v>
      </c>
      <c r="D1010" s="166"/>
      <c r="E1010" s="167"/>
      <c r="F1010" s="168"/>
      <c r="G1010" s="169">
        <f>SUMIF(AG1011:AG1012,"&lt;&gt;NOR",G1011:G1012)</f>
        <v>0</v>
      </c>
      <c r="H1010" s="163"/>
      <c r="I1010" s="163">
        <f>SUM(I1011:I1012)</f>
        <v>0</v>
      </c>
      <c r="J1010" s="163"/>
      <c r="K1010" s="163">
        <f>SUM(K1011:K1012)</f>
        <v>0</v>
      </c>
      <c r="L1010" s="163"/>
      <c r="M1010" s="163">
        <f>SUM(M1011:M1012)</f>
        <v>0</v>
      </c>
      <c r="N1010" s="163"/>
      <c r="O1010" s="163">
        <f>SUM(O1011:O1012)</f>
        <v>0</v>
      </c>
      <c r="P1010" s="163"/>
      <c r="Q1010" s="163">
        <f>SUM(Q1011:Q1012)</f>
        <v>0</v>
      </c>
      <c r="R1010" s="163"/>
      <c r="S1010" s="163"/>
      <c r="T1010" s="163"/>
      <c r="U1010" s="163"/>
      <c r="V1010" s="163">
        <f>SUM(V1011:V1012)</f>
        <v>0</v>
      </c>
      <c r="W1010" s="163"/>
      <c r="X1010" s="163"/>
      <c r="AG1010" t="s">
        <v>191</v>
      </c>
    </row>
    <row r="1011" spans="1:60" ht="20.399999999999999" outlineLevel="1" x14ac:dyDescent="0.25">
      <c r="A1011" s="176">
        <v>241</v>
      </c>
      <c r="B1011" s="177" t="s">
        <v>936</v>
      </c>
      <c r="C1011" s="188" t="s">
        <v>937</v>
      </c>
      <c r="D1011" s="178" t="s">
        <v>875</v>
      </c>
      <c r="E1011" s="179">
        <v>1</v>
      </c>
      <c r="F1011" s="180"/>
      <c r="G1011" s="181">
        <f>ROUND(E1011*F1011,2)</f>
        <v>0</v>
      </c>
      <c r="H1011" s="158"/>
      <c r="I1011" s="157">
        <f>ROUND(E1011*H1011,2)</f>
        <v>0</v>
      </c>
      <c r="J1011" s="158"/>
      <c r="K1011" s="157">
        <f>ROUND(E1011*J1011,2)</f>
        <v>0</v>
      </c>
      <c r="L1011" s="157">
        <v>21</v>
      </c>
      <c r="M1011" s="157">
        <f>G1011*(1+L1011/100)</f>
        <v>0</v>
      </c>
      <c r="N1011" s="157">
        <v>0</v>
      </c>
      <c r="O1011" s="157">
        <f>ROUND(E1011*N1011,2)</f>
        <v>0</v>
      </c>
      <c r="P1011" s="157">
        <v>0</v>
      </c>
      <c r="Q1011" s="157">
        <f>ROUND(E1011*P1011,2)</f>
        <v>0</v>
      </c>
      <c r="R1011" s="157"/>
      <c r="S1011" s="157" t="s">
        <v>370</v>
      </c>
      <c r="T1011" s="157" t="s">
        <v>371</v>
      </c>
      <c r="U1011" s="157">
        <v>0</v>
      </c>
      <c r="V1011" s="157">
        <f>ROUND(E1011*U1011,2)</f>
        <v>0</v>
      </c>
      <c r="W1011" s="157"/>
      <c r="X1011" s="157" t="s">
        <v>210</v>
      </c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211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5">
      <c r="A1012" s="176">
        <v>242</v>
      </c>
      <c r="B1012" s="177" t="s">
        <v>938</v>
      </c>
      <c r="C1012" s="188" t="s">
        <v>939</v>
      </c>
      <c r="D1012" s="178" t="s">
        <v>875</v>
      </c>
      <c r="E1012" s="179">
        <v>1</v>
      </c>
      <c r="F1012" s="180"/>
      <c r="G1012" s="181">
        <f>ROUND(E1012*F1012,2)</f>
        <v>0</v>
      </c>
      <c r="H1012" s="158"/>
      <c r="I1012" s="157">
        <f>ROUND(E1012*H1012,2)</f>
        <v>0</v>
      </c>
      <c r="J1012" s="158"/>
      <c r="K1012" s="157">
        <f>ROUND(E1012*J1012,2)</f>
        <v>0</v>
      </c>
      <c r="L1012" s="157">
        <v>21</v>
      </c>
      <c r="M1012" s="157">
        <f>G1012*(1+L1012/100)</f>
        <v>0</v>
      </c>
      <c r="N1012" s="157">
        <v>0</v>
      </c>
      <c r="O1012" s="157">
        <f>ROUND(E1012*N1012,2)</f>
        <v>0</v>
      </c>
      <c r="P1012" s="157">
        <v>0</v>
      </c>
      <c r="Q1012" s="157">
        <f>ROUND(E1012*P1012,2)</f>
        <v>0</v>
      </c>
      <c r="R1012" s="157"/>
      <c r="S1012" s="157" t="s">
        <v>370</v>
      </c>
      <c r="T1012" s="157" t="s">
        <v>371</v>
      </c>
      <c r="U1012" s="157">
        <v>0</v>
      </c>
      <c r="V1012" s="157">
        <f>ROUND(E1012*U1012,2)</f>
        <v>0</v>
      </c>
      <c r="W1012" s="157"/>
      <c r="X1012" s="157" t="s">
        <v>210</v>
      </c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211</v>
      </c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x14ac:dyDescent="0.25">
      <c r="A1013" s="164" t="s">
        <v>190</v>
      </c>
      <c r="B1013" s="165" t="s">
        <v>158</v>
      </c>
      <c r="C1013" s="184" t="s">
        <v>159</v>
      </c>
      <c r="D1013" s="166"/>
      <c r="E1013" s="167"/>
      <c r="F1013" s="168"/>
      <c r="G1013" s="169">
        <f>SUMIF(AG1014:AG1015,"&lt;&gt;NOR",G1014:G1015)</f>
        <v>0</v>
      </c>
      <c r="H1013" s="163"/>
      <c r="I1013" s="163">
        <f>SUM(I1014:I1015)</f>
        <v>0</v>
      </c>
      <c r="J1013" s="163"/>
      <c r="K1013" s="163">
        <f>SUM(K1014:K1015)</f>
        <v>0</v>
      </c>
      <c r="L1013" s="163"/>
      <c r="M1013" s="163">
        <f>SUM(M1014:M1015)</f>
        <v>0</v>
      </c>
      <c r="N1013" s="163"/>
      <c r="O1013" s="163">
        <f>SUM(O1014:O1015)</f>
        <v>0</v>
      </c>
      <c r="P1013" s="163"/>
      <c r="Q1013" s="163">
        <f>SUM(Q1014:Q1015)</f>
        <v>0</v>
      </c>
      <c r="R1013" s="163"/>
      <c r="S1013" s="163"/>
      <c r="T1013" s="163"/>
      <c r="U1013" s="163"/>
      <c r="V1013" s="163">
        <f>SUM(V1014:V1015)</f>
        <v>0</v>
      </c>
      <c r="W1013" s="163"/>
      <c r="X1013" s="163"/>
      <c r="AG1013" t="s">
        <v>191</v>
      </c>
    </row>
    <row r="1014" spans="1:60" outlineLevel="1" x14ac:dyDescent="0.25">
      <c r="A1014" s="176">
        <v>243</v>
      </c>
      <c r="B1014" s="177" t="s">
        <v>940</v>
      </c>
      <c r="C1014" s="188" t="s">
        <v>941</v>
      </c>
      <c r="D1014" s="178" t="s">
        <v>233</v>
      </c>
      <c r="E1014" s="179">
        <v>2</v>
      </c>
      <c r="F1014" s="180"/>
      <c r="G1014" s="181">
        <f>ROUND(E1014*F1014,2)</f>
        <v>0</v>
      </c>
      <c r="H1014" s="158"/>
      <c r="I1014" s="157">
        <f>ROUND(E1014*H1014,2)</f>
        <v>0</v>
      </c>
      <c r="J1014" s="158"/>
      <c r="K1014" s="157">
        <f>ROUND(E1014*J1014,2)</f>
        <v>0</v>
      </c>
      <c r="L1014" s="157">
        <v>21</v>
      </c>
      <c r="M1014" s="157">
        <f>G1014*(1+L1014/100)</f>
        <v>0</v>
      </c>
      <c r="N1014" s="157">
        <v>0</v>
      </c>
      <c r="O1014" s="157">
        <f>ROUND(E1014*N1014,2)</f>
        <v>0</v>
      </c>
      <c r="P1014" s="157">
        <v>0</v>
      </c>
      <c r="Q1014" s="157">
        <f>ROUND(E1014*P1014,2)</f>
        <v>0</v>
      </c>
      <c r="R1014" s="157"/>
      <c r="S1014" s="157" t="s">
        <v>370</v>
      </c>
      <c r="T1014" s="157" t="s">
        <v>371</v>
      </c>
      <c r="U1014" s="157">
        <v>0</v>
      </c>
      <c r="V1014" s="157">
        <f>ROUND(E1014*U1014,2)</f>
        <v>0</v>
      </c>
      <c r="W1014" s="157"/>
      <c r="X1014" s="157" t="s">
        <v>210</v>
      </c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211</v>
      </c>
      <c r="AH1014" s="147"/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5">
      <c r="A1015" s="170">
        <v>244</v>
      </c>
      <c r="B1015" s="171" t="s">
        <v>942</v>
      </c>
      <c r="C1015" s="185" t="s">
        <v>943</v>
      </c>
      <c r="D1015" s="172" t="s">
        <v>233</v>
      </c>
      <c r="E1015" s="173">
        <v>25</v>
      </c>
      <c r="F1015" s="174"/>
      <c r="G1015" s="175">
        <f>ROUND(E1015*F1015,2)</f>
        <v>0</v>
      </c>
      <c r="H1015" s="158"/>
      <c r="I1015" s="157">
        <f>ROUND(E1015*H1015,2)</f>
        <v>0</v>
      </c>
      <c r="J1015" s="158"/>
      <c r="K1015" s="157">
        <f>ROUND(E1015*J1015,2)</f>
        <v>0</v>
      </c>
      <c r="L1015" s="157">
        <v>21</v>
      </c>
      <c r="M1015" s="157">
        <f>G1015*(1+L1015/100)</f>
        <v>0</v>
      </c>
      <c r="N1015" s="157">
        <v>0</v>
      </c>
      <c r="O1015" s="157">
        <f>ROUND(E1015*N1015,2)</f>
        <v>0</v>
      </c>
      <c r="P1015" s="157">
        <v>0</v>
      </c>
      <c r="Q1015" s="157">
        <f>ROUND(E1015*P1015,2)</f>
        <v>0</v>
      </c>
      <c r="R1015" s="157"/>
      <c r="S1015" s="157" t="s">
        <v>370</v>
      </c>
      <c r="T1015" s="157" t="s">
        <v>371</v>
      </c>
      <c r="U1015" s="157">
        <v>0</v>
      </c>
      <c r="V1015" s="157">
        <f>ROUND(E1015*U1015,2)</f>
        <v>0</v>
      </c>
      <c r="W1015" s="157"/>
      <c r="X1015" s="157" t="s">
        <v>196</v>
      </c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935</v>
      </c>
      <c r="AH1015" s="147"/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x14ac:dyDescent="0.25">
      <c r="A1016" s="3"/>
      <c r="B1016" s="4"/>
      <c r="C1016" s="190"/>
      <c r="D1016" s="6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AE1016">
        <v>15</v>
      </c>
      <c r="AF1016">
        <v>21</v>
      </c>
      <c r="AG1016" t="s">
        <v>177</v>
      </c>
    </row>
    <row r="1017" spans="1:60" x14ac:dyDescent="0.25">
      <c r="A1017" s="150"/>
      <c r="B1017" s="151" t="s">
        <v>31</v>
      </c>
      <c r="C1017" s="191"/>
      <c r="D1017" s="152"/>
      <c r="E1017" s="153"/>
      <c r="F1017" s="153"/>
      <c r="G1017" s="183">
        <f>G8+G25+G110+G188+G193+G210+G221+G247+G297+G301+G316+G324+G340+G352+G362+G370+G376+G383+G418+G469+G471+G524+G541+G602+G629+G682+G685+G800+G811+G814+G999+G1001+G1008+G1010+G1013</f>
        <v>0</v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AE1017">
        <f>SUMIF(L7:L1015,AE1016,G7:G1015)</f>
        <v>0</v>
      </c>
      <c r="AF1017">
        <f>SUMIF(L7:L1015,AF1016,G7:G1015)</f>
        <v>0</v>
      </c>
      <c r="AG1017" t="s">
        <v>944</v>
      </c>
    </row>
    <row r="1018" spans="1:60" x14ac:dyDescent="0.25">
      <c r="A1018" s="3"/>
      <c r="B1018" s="4"/>
      <c r="C1018" s="190"/>
      <c r="D1018" s="6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</row>
    <row r="1019" spans="1:60" x14ac:dyDescent="0.25">
      <c r="A1019" s="3"/>
      <c r="B1019" s="4"/>
      <c r="C1019" s="190"/>
      <c r="D1019" s="6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</row>
    <row r="1020" spans="1:60" x14ac:dyDescent="0.25">
      <c r="A1020" s="256" t="s">
        <v>945</v>
      </c>
      <c r="B1020" s="256"/>
      <c r="C1020" s="257"/>
      <c r="D1020" s="6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</row>
    <row r="1021" spans="1:60" x14ac:dyDescent="0.25">
      <c r="A1021" s="258"/>
      <c r="B1021" s="259"/>
      <c r="C1021" s="260"/>
      <c r="D1021" s="259"/>
      <c r="E1021" s="259"/>
      <c r="F1021" s="259"/>
      <c r="G1021" s="261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AG1021" t="s">
        <v>946</v>
      </c>
    </row>
    <row r="1022" spans="1:60" x14ac:dyDescent="0.25">
      <c r="A1022" s="262"/>
      <c r="B1022" s="263"/>
      <c r="C1022" s="264"/>
      <c r="D1022" s="263"/>
      <c r="E1022" s="263"/>
      <c r="F1022" s="263"/>
      <c r="G1022" s="265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</row>
    <row r="1023" spans="1:60" x14ac:dyDescent="0.25">
      <c r="A1023" s="262"/>
      <c r="B1023" s="263"/>
      <c r="C1023" s="264"/>
      <c r="D1023" s="263"/>
      <c r="E1023" s="263"/>
      <c r="F1023" s="263"/>
      <c r="G1023" s="265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</row>
    <row r="1024" spans="1:60" x14ac:dyDescent="0.25">
      <c r="A1024" s="262"/>
      <c r="B1024" s="263"/>
      <c r="C1024" s="264"/>
      <c r="D1024" s="263"/>
      <c r="E1024" s="263"/>
      <c r="F1024" s="263"/>
      <c r="G1024" s="265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</row>
    <row r="1025" spans="1:33" x14ac:dyDescent="0.25">
      <c r="A1025" s="266"/>
      <c r="B1025" s="267"/>
      <c r="C1025" s="268"/>
      <c r="D1025" s="267"/>
      <c r="E1025" s="267"/>
      <c r="F1025" s="267"/>
      <c r="G1025" s="269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</row>
    <row r="1026" spans="1:33" x14ac:dyDescent="0.25">
      <c r="A1026" s="3"/>
      <c r="B1026" s="4"/>
      <c r="C1026" s="190"/>
      <c r="D1026" s="6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</row>
    <row r="1027" spans="1:33" x14ac:dyDescent="0.25">
      <c r="C1027" s="192"/>
      <c r="D1027" s="10"/>
      <c r="AG1027" t="s">
        <v>947</v>
      </c>
    </row>
    <row r="1028" spans="1:33" x14ac:dyDescent="0.25">
      <c r="D1028" s="10"/>
    </row>
    <row r="1029" spans="1:33" x14ac:dyDescent="0.25">
      <c r="D1029" s="10"/>
    </row>
    <row r="1030" spans="1:33" x14ac:dyDescent="0.25">
      <c r="D1030" s="10"/>
    </row>
    <row r="1031" spans="1:33" x14ac:dyDescent="0.25">
      <c r="D1031" s="10"/>
    </row>
    <row r="1032" spans="1:33" x14ac:dyDescent="0.25">
      <c r="D1032" s="10"/>
    </row>
    <row r="1033" spans="1:33" x14ac:dyDescent="0.25">
      <c r="D1033" s="10"/>
    </row>
    <row r="1034" spans="1:33" x14ac:dyDescent="0.25">
      <c r="D1034" s="10"/>
    </row>
    <row r="1035" spans="1:33" x14ac:dyDescent="0.25">
      <c r="D1035" s="10"/>
    </row>
    <row r="1036" spans="1:33" x14ac:dyDescent="0.25">
      <c r="D1036" s="10"/>
    </row>
    <row r="1037" spans="1:33" x14ac:dyDescent="0.25">
      <c r="D1037" s="10"/>
    </row>
    <row r="1038" spans="1:33" x14ac:dyDescent="0.25">
      <c r="D1038" s="10"/>
    </row>
    <row r="1039" spans="1:33" x14ac:dyDescent="0.25">
      <c r="D1039" s="10"/>
    </row>
    <row r="1040" spans="1:33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021:G1025"/>
    <mergeCell ref="A1:G1"/>
    <mergeCell ref="C2:G2"/>
    <mergeCell ref="C3:G3"/>
    <mergeCell ref="C4:G4"/>
    <mergeCell ref="A1020:C10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0C53-7CCD-412C-B367-BE437350B71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165</v>
      </c>
    </row>
    <row r="2" spans="1:60" ht="25.05" customHeight="1" x14ac:dyDescent="0.25">
      <c r="A2" s="139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166</v>
      </c>
    </row>
    <row r="3" spans="1:60" ht="25.05" customHeight="1" x14ac:dyDescent="0.25">
      <c r="A3" s="139" t="s">
        <v>9</v>
      </c>
      <c r="B3" s="49" t="s">
        <v>46</v>
      </c>
      <c r="C3" s="250" t="s">
        <v>47</v>
      </c>
      <c r="D3" s="251"/>
      <c r="E3" s="251"/>
      <c r="F3" s="251"/>
      <c r="G3" s="252"/>
      <c r="AC3" s="121" t="s">
        <v>166</v>
      </c>
      <c r="AG3" t="s">
        <v>167</v>
      </c>
    </row>
    <row r="4" spans="1:60" ht="25.05" customHeight="1" x14ac:dyDescent="0.25">
      <c r="A4" s="140" t="s">
        <v>10</v>
      </c>
      <c r="B4" s="141" t="s">
        <v>50</v>
      </c>
      <c r="C4" s="253" t="s">
        <v>51</v>
      </c>
      <c r="D4" s="254"/>
      <c r="E4" s="254"/>
      <c r="F4" s="254"/>
      <c r="G4" s="255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190</v>
      </c>
      <c r="B8" s="165" t="s">
        <v>135</v>
      </c>
      <c r="C8" s="184" t="s">
        <v>136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3"/>
      <c r="S8" s="163"/>
      <c r="T8" s="163"/>
      <c r="U8" s="163"/>
      <c r="V8" s="163">
        <f>SUM(V9:V11)</f>
        <v>0</v>
      </c>
      <c r="W8" s="163"/>
      <c r="X8" s="163"/>
      <c r="AG8" t="s">
        <v>191</v>
      </c>
    </row>
    <row r="9" spans="1:60" outlineLevel="1" x14ac:dyDescent="0.25">
      <c r="A9" s="176">
        <v>1</v>
      </c>
      <c r="B9" s="177" t="s">
        <v>948</v>
      </c>
      <c r="C9" s="188" t="s">
        <v>949</v>
      </c>
      <c r="D9" s="178" t="s">
        <v>233</v>
      </c>
      <c r="E9" s="179">
        <v>7</v>
      </c>
      <c r="F9" s="180"/>
      <c r="G9" s="18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370</v>
      </c>
      <c r="T9" s="157" t="s">
        <v>371</v>
      </c>
      <c r="U9" s="157">
        <v>0</v>
      </c>
      <c r="V9" s="157">
        <f>ROUND(E9*U9,2)</f>
        <v>0</v>
      </c>
      <c r="W9" s="157"/>
      <c r="X9" s="157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6">
        <v>2</v>
      </c>
      <c r="B10" s="177" t="s">
        <v>950</v>
      </c>
      <c r="C10" s="188" t="s">
        <v>951</v>
      </c>
      <c r="D10" s="178" t="s">
        <v>233</v>
      </c>
      <c r="E10" s="179">
        <v>5</v>
      </c>
      <c r="F10" s="180"/>
      <c r="G10" s="181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7"/>
      <c r="S10" s="157" t="s">
        <v>370</v>
      </c>
      <c r="T10" s="157" t="s">
        <v>371</v>
      </c>
      <c r="U10" s="157">
        <v>0</v>
      </c>
      <c r="V10" s="157">
        <f>ROUND(E10*U10,2)</f>
        <v>0</v>
      </c>
      <c r="W10" s="157"/>
      <c r="X10" s="157" t="s">
        <v>210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3</v>
      </c>
      <c r="B11" s="171" t="s">
        <v>952</v>
      </c>
      <c r="C11" s="185" t="s">
        <v>953</v>
      </c>
      <c r="D11" s="172" t="s">
        <v>233</v>
      </c>
      <c r="E11" s="173">
        <v>6</v>
      </c>
      <c r="F11" s="174"/>
      <c r="G11" s="175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370</v>
      </c>
      <c r="T11" s="157" t="s">
        <v>371</v>
      </c>
      <c r="U11" s="157">
        <v>0</v>
      </c>
      <c r="V11" s="157">
        <f>ROUND(E11*U11,2)</f>
        <v>0</v>
      </c>
      <c r="W11" s="157"/>
      <c r="X11" s="157" t="s">
        <v>210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5">
      <c r="A12" s="3"/>
      <c r="B12" s="4"/>
      <c r="C12" s="190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v>15</v>
      </c>
      <c r="AF12">
        <v>21</v>
      </c>
      <c r="AG12" t="s">
        <v>177</v>
      </c>
    </row>
    <row r="13" spans="1:60" x14ac:dyDescent="0.25">
      <c r="A13" s="150"/>
      <c r="B13" s="151" t="s">
        <v>31</v>
      </c>
      <c r="C13" s="191"/>
      <c r="D13" s="152"/>
      <c r="E13" s="153"/>
      <c r="F13" s="153"/>
      <c r="G13" s="183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f>SUMIF(L7:L11,AE12,G7:G11)</f>
        <v>0</v>
      </c>
      <c r="AF13">
        <f>SUMIF(L7:L11,AF12,G7:G11)</f>
        <v>0</v>
      </c>
      <c r="AG13" t="s">
        <v>944</v>
      </c>
    </row>
    <row r="14" spans="1:60" x14ac:dyDescent="0.25">
      <c r="A14" s="3"/>
      <c r="B14" s="4"/>
      <c r="C14" s="190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5">
      <c r="A15" s="3"/>
      <c r="B15" s="4"/>
      <c r="C15" s="190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 x14ac:dyDescent="0.25">
      <c r="A16" s="256" t="s">
        <v>945</v>
      </c>
      <c r="B16" s="256"/>
      <c r="C16" s="25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258"/>
      <c r="B17" s="259"/>
      <c r="C17" s="260"/>
      <c r="D17" s="259"/>
      <c r="E17" s="259"/>
      <c r="F17" s="259"/>
      <c r="G17" s="26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G17" t="s">
        <v>946</v>
      </c>
    </row>
    <row r="18" spans="1:33" x14ac:dyDescent="0.25">
      <c r="A18" s="262"/>
      <c r="B18" s="263"/>
      <c r="C18" s="264"/>
      <c r="D18" s="263"/>
      <c r="E18" s="263"/>
      <c r="F18" s="263"/>
      <c r="G18" s="26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262"/>
      <c r="B19" s="263"/>
      <c r="C19" s="264"/>
      <c r="D19" s="263"/>
      <c r="E19" s="263"/>
      <c r="F19" s="263"/>
      <c r="G19" s="26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262"/>
      <c r="B20" s="263"/>
      <c r="C20" s="264"/>
      <c r="D20" s="263"/>
      <c r="E20" s="263"/>
      <c r="F20" s="263"/>
      <c r="G20" s="26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66"/>
      <c r="B21" s="267"/>
      <c r="C21" s="268"/>
      <c r="D21" s="267"/>
      <c r="E21" s="267"/>
      <c r="F21" s="267"/>
      <c r="G21" s="26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3"/>
      <c r="B22" s="4"/>
      <c r="C22" s="190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C23" s="192"/>
      <c r="D23" s="10"/>
      <c r="AG23" t="s">
        <v>947</v>
      </c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7:G21"/>
    <mergeCell ref="A1:G1"/>
    <mergeCell ref="C2:G2"/>
    <mergeCell ref="C3:G3"/>
    <mergeCell ref="C4:G4"/>
    <mergeCell ref="A16:C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2032-B5BF-4B7C-98BF-2460A2F4745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165</v>
      </c>
    </row>
    <row r="2" spans="1:60" ht="25.05" customHeight="1" x14ac:dyDescent="0.25">
      <c r="A2" s="139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166</v>
      </c>
    </row>
    <row r="3" spans="1:60" ht="25.05" customHeight="1" x14ac:dyDescent="0.25">
      <c r="A3" s="139" t="s">
        <v>9</v>
      </c>
      <c r="B3" s="49" t="s">
        <v>46</v>
      </c>
      <c r="C3" s="250" t="s">
        <v>47</v>
      </c>
      <c r="D3" s="251"/>
      <c r="E3" s="251"/>
      <c r="F3" s="251"/>
      <c r="G3" s="252"/>
      <c r="AC3" s="121" t="s">
        <v>166</v>
      </c>
      <c r="AG3" t="s">
        <v>167</v>
      </c>
    </row>
    <row r="4" spans="1:60" ht="25.05" customHeight="1" x14ac:dyDescent="0.25">
      <c r="A4" s="140" t="s">
        <v>10</v>
      </c>
      <c r="B4" s="141" t="s">
        <v>52</v>
      </c>
      <c r="C4" s="253" t="s">
        <v>53</v>
      </c>
      <c r="D4" s="254"/>
      <c r="E4" s="254"/>
      <c r="F4" s="254"/>
      <c r="G4" s="255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190</v>
      </c>
      <c r="B8" s="165" t="s">
        <v>135</v>
      </c>
      <c r="C8" s="184" t="s">
        <v>136</v>
      </c>
      <c r="D8" s="166"/>
      <c r="E8" s="167"/>
      <c r="F8" s="168"/>
      <c r="G8" s="169">
        <f>SUMIF(AG9:AG23,"&lt;&gt;NOR",G9:G23)</f>
        <v>0</v>
      </c>
      <c r="H8" s="163"/>
      <c r="I8" s="163">
        <f>SUM(I9:I23)</f>
        <v>0</v>
      </c>
      <c r="J8" s="163"/>
      <c r="K8" s="163">
        <f>SUM(K9:K23)</f>
        <v>0</v>
      </c>
      <c r="L8" s="163"/>
      <c r="M8" s="163">
        <f>SUM(M9:M23)</f>
        <v>0</v>
      </c>
      <c r="N8" s="163"/>
      <c r="O8" s="163">
        <f>SUM(O9:O23)</f>
        <v>0</v>
      </c>
      <c r="P8" s="163"/>
      <c r="Q8" s="163">
        <f>SUM(Q9:Q23)</f>
        <v>0</v>
      </c>
      <c r="R8" s="163"/>
      <c r="S8" s="163"/>
      <c r="T8" s="163"/>
      <c r="U8" s="163"/>
      <c r="V8" s="163">
        <f>SUM(V9:V23)</f>
        <v>0</v>
      </c>
      <c r="W8" s="163"/>
      <c r="X8" s="163"/>
      <c r="AG8" t="s">
        <v>191</v>
      </c>
    </row>
    <row r="9" spans="1:60" outlineLevel="1" x14ac:dyDescent="0.25">
      <c r="A9" s="176">
        <v>1</v>
      </c>
      <c r="B9" s="177" t="s">
        <v>954</v>
      </c>
      <c r="C9" s="188" t="s">
        <v>955</v>
      </c>
      <c r="D9" s="178" t="s">
        <v>233</v>
      </c>
      <c r="E9" s="179">
        <v>7</v>
      </c>
      <c r="F9" s="180"/>
      <c r="G9" s="181">
        <f t="shared" ref="G9:G23" si="0">ROUND(E9*F9,2)</f>
        <v>0</v>
      </c>
      <c r="H9" s="158"/>
      <c r="I9" s="157">
        <f t="shared" ref="I9:I23" si="1">ROUND(E9*H9,2)</f>
        <v>0</v>
      </c>
      <c r="J9" s="158"/>
      <c r="K9" s="157">
        <f t="shared" ref="K9:K23" si="2">ROUND(E9*J9,2)</f>
        <v>0</v>
      </c>
      <c r="L9" s="157">
        <v>21</v>
      </c>
      <c r="M9" s="157">
        <f t="shared" ref="M9:M23" si="3">G9*(1+L9/100)</f>
        <v>0</v>
      </c>
      <c r="N9" s="157">
        <v>0</v>
      </c>
      <c r="O9" s="157">
        <f t="shared" ref="O9:O23" si="4">ROUND(E9*N9,2)</f>
        <v>0</v>
      </c>
      <c r="P9" s="157">
        <v>0</v>
      </c>
      <c r="Q9" s="157">
        <f t="shared" ref="Q9:Q23" si="5">ROUND(E9*P9,2)</f>
        <v>0</v>
      </c>
      <c r="R9" s="157"/>
      <c r="S9" s="157" t="s">
        <v>370</v>
      </c>
      <c r="T9" s="157" t="s">
        <v>371</v>
      </c>
      <c r="U9" s="157">
        <v>0</v>
      </c>
      <c r="V9" s="157">
        <f t="shared" ref="V9:V23" si="6">ROUND(E9*U9,2)</f>
        <v>0</v>
      </c>
      <c r="W9" s="157"/>
      <c r="X9" s="157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6">
        <v>2</v>
      </c>
      <c r="B10" s="177" t="s">
        <v>956</v>
      </c>
      <c r="C10" s="188" t="s">
        <v>957</v>
      </c>
      <c r="D10" s="178" t="s">
        <v>233</v>
      </c>
      <c r="E10" s="179">
        <v>1</v>
      </c>
      <c r="F10" s="180"/>
      <c r="G10" s="181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370</v>
      </c>
      <c r="T10" s="157" t="s">
        <v>371</v>
      </c>
      <c r="U10" s="157">
        <v>0</v>
      </c>
      <c r="V10" s="157">
        <f t="shared" si="6"/>
        <v>0</v>
      </c>
      <c r="W10" s="157"/>
      <c r="X10" s="157" t="s">
        <v>196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394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3</v>
      </c>
      <c r="B11" s="177" t="s">
        <v>958</v>
      </c>
      <c r="C11" s="188" t="s">
        <v>959</v>
      </c>
      <c r="D11" s="178" t="s">
        <v>233</v>
      </c>
      <c r="E11" s="179">
        <v>1</v>
      </c>
      <c r="F11" s="180"/>
      <c r="G11" s="181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370</v>
      </c>
      <c r="T11" s="157" t="s">
        <v>371</v>
      </c>
      <c r="U11" s="157">
        <v>0</v>
      </c>
      <c r="V11" s="157">
        <f t="shared" si="6"/>
        <v>0</v>
      </c>
      <c r="W11" s="157"/>
      <c r="X11" s="157" t="s">
        <v>196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394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6">
        <v>4</v>
      </c>
      <c r="B12" s="177" t="s">
        <v>960</v>
      </c>
      <c r="C12" s="188" t="s">
        <v>961</v>
      </c>
      <c r="D12" s="178" t="s">
        <v>233</v>
      </c>
      <c r="E12" s="179">
        <v>1</v>
      </c>
      <c r="F12" s="180"/>
      <c r="G12" s="181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370</v>
      </c>
      <c r="T12" s="157" t="s">
        <v>371</v>
      </c>
      <c r="U12" s="157">
        <v>0</v>
      </c>
      <c r="V12" s="157">
        <f t="shared" si="6"/>
        <v>0</v>
      </c>
      <c r="W12" s="157"/>
      <c r="X12" s="157" t="s">
        <v>196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394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5</v>
      </c>
      <c r="B13" s="177" t="s">
        <v>962</v>
      </c>
      <c r="C13" s="188" t="s">
        <v>963</v>
      </c>
      <c r="D13" s="178" t="s">
        <v>233</v>
      </c>
      <c r="E13" s="179">
        <v>1</v>
      </c>
      <c r="F13" s="180"/>
      <c r="G13" s="181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370</v>
      </c>
      <c r="T13" s="157" t="s">
        <v>371</v>
      </c>
      <c r="U13" s="157">
        <v>0</v>
      </c>
      <c r="V13" s="157">
        <f t="shared" si="6"/>
        <v>0</v>
      </c>
      <c r="W13" s="157"/>
      <c r="X13" s="157" t="s">
        <v>196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394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6">
        <v>6</v>
      </c>
      <c r="B14" s="177" t="s">
        <v>964</v>
      </c>
      <c r="C14" s="188" t="s">
        <v>965</v>
      </c>
      <c r="D14" s="178" t="s">
        <v>233</v>
      </c>
      <c r="E14" s="179">
        <v>1</v>
      </c>
      <c r="F14" s="180"/>
      <c r="G14" s="181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370</v>
      </c>
      <c r="T14" s="157" t="s">
        <v>371</v>
      </c>
      <c r="U14" s="157">
        <v>0</v>
      </c>
      <c r="V14" s="157">
        <f t="shared" si="6"/>
        <v>0</v>
      </c>
      <c r="W14" s="157"/>
      <c r="X14" s="157" t="s">
        <v>196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394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7</v>
      </c>
      <c r="B15" s="177" t="s">
        <v>966</v>
      </c>
      <c r="C15" s="188" t="s">
        <v>967</v>
      </c>
      <c r="D15" s="178" t="s">
        <v>233</v>
      </c>
      <c r="E15" s="179">
        <v>1</v>
      </c>
      <c r="F15" s="180"/>
      <c r="G15" s="181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370</v>
      </c>
      <c r="T15" s="157" t="s">
        <v>371</v>
      </c>
      <c r="U15" s="157">
        <v>0</v>
      </c>
      <c r="V15" s="157">
        <f t="shared" si="6"/>
        <v>0</v>
      </c>
      <c r="W15" s="157"/>
      <c r="X15" s="157" t="s">
        <v>196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394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8</v>
      </c>
      <c r="B16" s="177" t="s">
        <v>968</v>
      </c>
      <c r="C16" s="188" t="s">
        <v>969</v>
      </c>
      <c r="D16" s="178" t="s">
        <v>233</v>
      </c>
      <c r="E16" s="179">
        <v>1</v>
      </c>
      <c r="F16" s="180"/>
      <c r="G16" s="181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370</v>
      </c>
      <c r="T16" s="157" t="s">
        <v>371</v>
      </c>
      <c r="U16" s="157">
        <v>0</v>
      </c>
      <c r="V16" s="157">
        <f t="shared" si="6"/>
        <v>0</v>
      </c>
      <c r="W16" s="157"/>
      <c r="X16" s="157" t="s">
        <v>196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394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6">
        <v>9</v>
      </c>
      <c r="B17" s="177" t="s">
        <v>970</v>
      </c>
      <c r="C17" s="188" t="s">
        <v>971</v>
      </c>
      <c r="D17" s="178" t="s">
        <v>233</v>
      </c>
      <c r="E17" s="179">
        <v>1</v>
      </c>
      <c r="F17" s="180"/>
      <c r="G17" s="181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370</v>
      </c>
      <c r="T17" s="157" t="s">
        <v>371</v>
      </c>
      <c r="U17" s="157">
        <v>0</v>
      </c>
      <c r="V17" s="157">
        <f t="shared" si="6"/>
        <v>0</v>
      </c>
      <c r="W17" s="157"/>
      <c r="X17" s="157" t="s">
        <v>196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394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6">
        <v>10</v>
      </c>
      <c r="B18" s="177" t="s">
        <v>972</v>
      </c>
      <c r="C18" s="188" t="s">
        <v>973</v>
      </c>
      <c r="D18" s="178" t="s">
        <v>233</v>
      </c>
      <c r="E18" s="179">
        <v>1</v>
      </c>
      <c r="F18" s="180"/>
      <c r="G18" s="181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370</v>
      </c>
      <c r="T18" s="157" t="s">
        <v>371</v>
      </c>
      <c r="U18" s="157">
        <v>0</v>
      </c>
      <c r="V18" s="157">
        <f t="shared" si="6"/>
        <v>0</v>
      </c>
      <c r="W18" s="157"/>
      <c r="X18" s="157" t="s">
        <v>196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394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6">
        <v>11</v>
      </c>
      <c r="B19" s="177" t="s">
        <v>974</v>
      </c>
      <c r="C19" s="188" t="s">
        <v>975</v>
      </c>
      <c r="D19" s="178" t="s">
        <v>233</v>
      </c>
      <c r="E19" s="179">
        <v>1</v>
      </c>
      <c r="F19" s="180"/>
      <c r="G19" s="181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370</v>
      </c>
      <c r="T19" s="157" t="s">
        <v>371</v>
      </c>
      <c r="U19" s="157">
        <v>0</v>
      </c>
      <c r="V19" s="157">
        <f t="shared" si="6"/>
        <v>0</v>
      </c>
      <c r="W19" s="157"/>
      <c r="X19" s="157" t="s">
        <v>196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394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6">
        <v>12</v>
      </c>
      <c r="B20" s="177" t="s">
        <v>976</v>
      </c>
      <c r="C20" s="188" t="s">
        <v>977</v>
      </c>
      <c r="D20" s="178" t="s">
        <v>233</v>
      </c>
      <c r="E20" s="179">
        <v>1</v>
      </c>
      <c r="F20" s="180"/>
      <c r="G20" s="181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370</v>
      </c>
      <c r="T20" s="157" t="s">
        <v>371</v>
      </c>
      <c r="U20" s="157">
        <v>0</v>
      </c>
      <c r="V20" s="157">
        <f t="shared" si="6"/>
        <v>0</v>
      </c>
      <c r="W20" s="157"/>
      <c r="X20" s="157" t="s">
        <v>196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394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6">
        <v>13</v>
      </c>
      <c r="B21" s="177" t="s">
        <v>978</v>
      </c>
      <c r="C21" s="188" t="s">
        <v>979</v>
      </c>
      <c r="D21" s="178" t="s">
        <v>233</v>
      </c>
      <c r="E21" s="179">
        <v>1</v>
      </c>
      <c r="F21" s="180"/>
      <c r="G21" s="181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370</v>
      </c>
      <c r="T21" s="157" t="s">
        <v>371</v>
      </c>
      <c r="U21" s="157">
        <v>0</v>
      </c>
      <c r="V21" s="157">
        <f t="shared" si="6"/>
        <v>0</v>
      </c>
      <c r="W21" s="157"/>
      <c r="X21" s="157" t="s">
        <v>196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394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6">
        <v>14</v>
      </c>
      <c r="B22" s="177" t="s">
        <v>980</v>
      </c>
      <c r="C22" s="188" t="s">
        <v>981</v>
      </c>
      <c r="D22" s="178" t="s">
        <v>233</v>
      </c>
      <c r="E22" s="179">
        <v>2</v>
      </c>
      <c r="F22" s="180"/>
      <c r="G22" s="181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370</v>
      </c>
      <c r="T22" s="157" t="s">
        <v>371</v>
      </c>
      <c r="U22" s="157">
        <v>0</v>
      </c>
      <c r="V22" s="157">
        <f t="shared" si="6"/>
        <v>0</v>
      </c>
      <c r="W22" s="157"/>
      <c r="X22" s="157" t="s">
        <v>210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15</v>
      </c>
      <c r="B23" s="171" t="s">
        <v>982</v>
      </c>
      <c r="C23" s="185" t="s">
        <v>983</v>
      </c>
      <c r="D23" s="172" t="s">
        <v>233</v>
      </c>
      <c r="E23" s="173">
        <v>2</v>
      </c>
      <c r="F23" s="174"/>
      <c r="G23" s="175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370</v>
      </c>
      <c r="T23" s="157" t="s">
        <v>371</v>
      </c>
      <c r="U23" s="157">
        <v>0</v>
      </c>
      <c r="V23" s="157">
        <f t="shared" si="6"/>
        <v>0</v>
      </c>
      <c r="W23" s="157"/>
      <c r="X23" s="157" t="s">
        <v>210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3"/>
      <c r="B24" s="4"/>
      <c r="C24" s="190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177</v>
      </c>
    </row>
    <row r="25" spans="1:60" x14ac:dyDescent="0.25">
      <c r="A25" s="150"/>
      <c r="B25" s="151" t="s">
        <v>31</v>
      </c>
      <c r="C25" s="191"/>
      <c r="D25" s="152"/>
      <c r="E25" s="153"/>
      <c r="F25" s="153"/>
      <c r="G25" s="183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944</v>
      </c>
    </row>
    <row r="26" spans="1:60" x14ac:dyDescent="0.25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56" t="s">
        <v>945</v>
      </c>
      <c r="B28" s="256"/>
      <c r="C28" s="25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58"/>
      <c r="B29" s="259"/>
      <c r="C29" s="260"/>
      <c r="D29" s="259"/>
      <c r="E29" s="259"/>
      <c r="F29" s="259"/>
      <c r="G29" s="26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G29" t="s">
        <v>946</v>
      </c>
    </row>
    <row r="30" spans="1:60" x14ac:dyDescent="0.25">
      <c r="A30" s="262"/>
      <c r="B30" s="263"/>
      <c r="C30" s="264"/>
      <c r="D30" s="263"/>
      <c r="E30" s="263"/>
      <c r="F30" s="263"/>
      <c r="G30" s="26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66"/>
      <c r="B33" s="267"/>
      <c r="C33" s="268"/>
      <c r="D33" s="267"/>
      <c r="E33" s="267"/>
      <c r="F33" s="267"/>
      <c r="G33" s="26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3"/>
      <c r="B34" s="4"/>
      <c r="C34" s="19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C35" s="192"/>
      <c r="D35" s="10"/>
      <c r="AG35" t="s">
        <v>947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3CE5-516C-483F-830F-7BBC18F50EF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165</v>
      </c>
    </row>
    <row r="2" spans="1:60" ht="25.05" customHeight="1" x14ac:dyDescent="0.25">
      <c r="A2" s="139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166</v>
      </c>
    </row>
    <row r="3" spans="1:60" ht="25.05" customHeight="1" x14ac:dyDescent="0.25">
      <c r="A3" s="139" t="s">
        <v>9</v>
      </c>
      <c r="B3" s="49" t="s">
        <v>46</v>
      </c>
      <c r="C3" s="250" t="s">
        <v>47</v>
      </c>
      <c r="D3" s="251"/>
      <c r="E3" s="251"/>
      <c r="F3" s="251"/>
      <c r="G3" s="252"/>
      <c r="AC3" s="121" t="s">
        <v>166</v>
      </c>
      <c r="AG3" t="s">
        <v>167</v>
      </c>
    </row>
    <row r="4" spans="1:60" ht="25.05" customHeight="1" x14ac:dyDescent="0.25">
      <c r="A4" s="140" t="s">
        <v>10</v>
      </c>
      <c r="B4" s="141" t="s">
        <v>54</v>
      </c>
      <c r="C4" s="253" t="s">
        <v>55</v>
      </c>
      <c r="D4" s="254"/>
      <c r="E4" s="254"/>
      <c r="F4" s="254"/>
      <c r="G4" s="255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190</v>
      </c>
      <c r="B8" s="165" t="s">
        <v>72</v>
      </c>
      <c r="C8" s="184" t="s">
        <v>73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3"/>
      <c r="O8" s="163">
        <f>SUM(O9:O11)</f>
        <v>2.35</v>
      </c>
      <c r="P8" s="163"/>
      <c r="Q8" s="163">
        <f>SUM(Q9:Q11)</f>
        <v>0</v>
      </c>
      <c r="R8" s="163"/>
      <c r="S8" s="163"/>
      <c r="T8" s="163"/>
      <c r="U8" s="163"/>
      <c r="V8" s="163">
        <f>SUM(V9:V11)</f>
        <v>8.42</v>
      </c>
      <c r="W8" s="163"/>
      <c r="X8" s="163"/>
      <c r="AG8" t="s">
        <v>191</v>
      </c>
    </row>
    <row r="9" spans="1:60" outlineLevel="1" x14ac:dyDescent="0.25">
      <c r="A9" s="176">
        <v>1</v>
      </c>
      <c r="B9" s="177" t="s">
        <v>984</v>
      </c>
      <c r="C9" s="188" t="s">
        <v>985</v>
      </c>
      <c r="D9" s="178" t="s">
        <v>206</v>
      </c>
      <c r="E9" s="179">
        <v>1.8</v>
      </c>
      <c r="F9" s="180"/>
      <c r="G9" s="18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195</v>
      </c>
      <c r="T9" s="157" t="s">
        <v>195</v>
      </c>
      <c r="U9" s="157">
        <v>3.5329999999999999</v>
      </c>
      <c r="V9" s="157">
        <f>ROUND(E9*U9,2)</f>
        <v>6.36</v>
      </c>
      <c r="W9" s="157"/>
      <c r="X9" s="157" t="s">
        <v>196</v>
      </c>
      <c r="Y9" s="147"/>
      <c r="Z9" s="147"/>
      <c r="AA9" s="147"/>
      <c r="AB9" s="147"/>
      <c r="AC9" s="147"/>
      <c r="AD9" s="147"/>
      <c r="AE9" s="147"/>
      <c r="AF9" s="147"/>
      <c r="AG9" s="147" t="s">
        <v>197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6">
        <v>2</v>
      </c>
      <c r="B10" s="177" t="s">
        <v>986</v>
      </c>
      <c r="C10" s="188" t="s">
        <v>987</v>
      </c>
      <c r="D10" s="178" t="s">
        <v>206</v>
      </c>
      <c r="E10" s="179">
        <v>1.3</v>
      </c>
      <c r="F10" s="180"/>
      <c r="G10" s="181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7"/>
      <c r="S10" s="157" t="s">
        <v>195</v>
      </c>
      <c r="T10" s="157" t="s">
        <v>195</v>
      </c>
      <c r="U10" s="157">
        <v>1.587</v>
      </c>
      <c r="V10" s="157">
        <f>ROUND(E10*U10,2)</f>
        <v>2.06</v>
      </c>
      <c r="W10" s="157"/>
      <c r="X10" s="157" t="s">
        <v>196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197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3</v>
      </c>
      <c r="B11" s="177" t="s">
        <v>988</v>
      </c>
      <c r="C11" s="188" t="s">
        <v>989</v>
      </c>
      <c r="D11" s="178" t="s">
        <v>215</v>
      </c>
      <c r="E11" s="179">
        <v>2.35</v>
      </c>
      <c r="F11" s="180"/>
      <c r="G11" s="18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1</v>
      </c>
      <c r="O11" s="157">
        <f>ROUND(E11*N11,2)</f>
        <v>2.35</v>
      </c>
      <c r="P11" s="157">
        <v>0</v>
      </c>
      <c r="Q11" s="157">
        <f>ROUND(E11*P11,2)</f>
        <v>0</v>
      </c>
      <c r="R11" s="157" t="s">
        <v>209</v>
      </c>
      <c r="S11" s="157" t="s">
        <v>195</v>
      </c>
      <c r="T11" s="157" t="s">
        <v>195</v>
      </c>
      <c r="U11" s="157">
        <v>0</v>
      </c>
      <c r="V11" s="157">
        <f>ROUND(E11*U11,2)</f>
        <v>0</v>
      </c>
      <c r="W11" s="157"/>
      <c r="X11" s="157" t="s">
        <v>210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644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5">
      <c r="A12" s="164" t="s">
        <v>190</v>
      </c>
      <c r="B12" s="165" t="s">
        <v>76</v>
      </c>
      <c r="C12" s="184" t="s">
        <v>77</v>
      </c>
      <c r="D12" s="166"/>
      <c r="E12" s="167"/>
      <c r="F12" s="168"/>
      <c r="G12" s="169">
        <f>SUMIF(AG13:AG13,"&lt;&gt;NOR",G13:G13)</f>
        <v>0</v>
      </c>
      <c r="H12" s="163"/>
      <c r="I12" s="163">
        <f>SUM(I13:I13)</f>
        <v>0</v>
      </c>
      <c r="J12" s="163"/>
      <c r="K12" s="163">
        <f>SUM(K13:K13)</f>
        <v>0</v>
      </c>
      <c r="L12" s="163"/>
      <c r="M12" s="163">
        <f>SUM(M13:M13)</f>
        <v>0</v>
      </c>
      <c r="N12" s="163"/>
      <c r="O12" s="163">
        <f>SUM(O13:O13)</f>
        <v>0.19</v>
      </c>
      <c r="P12" s="163"/>
      <c r="Q12" s="163">
        <f>SUM(Q13:Q13)</f>
        <v>0</v>
      </c>
      <c r="R12" s="163"/>
      <c r="S12" s="163"/>
      <c r="T12" s="163"/>
      <c r="U12" s="163"/>
      <c r="V12" s="163">
        <f>SUM(V13:V13)</f>
        <v>0.04</v>
      </c>
      <c r="W12" s="163"/>
      <c r="X12" s="163"/>
      <c r="AG12" t="s">
        <v>191</v>
      </c>
    </row>
    <row r="13" spans="1:60" ht="20.399999999999999" outlineLevel="1" x14ac:dyDescent="0.25">
      <c r="A13" s="176">
        <v>4</v>
      </c>
      <c r="B13" s="177" t="s">
        <v>990</v>
      </c>
      <c r="C13" s="188" t="s">
        <v>991</v>
      </c>
      <c r="D13" s="178" t="s">
        <v>206</v>
      </c>
      <c r="E13" s="179">
        <v>0.08</v>
      </c>
      <c r="F13" s="180"/>
      <c r="G13" s="181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2.4359999999999999</v>
      </c>
      <c r="O13" s="157">
        <f>ROUND(E13*N13,2)</f>
        <v>0.19</v>
      </c>
      <c r="P13" s="157">
        <v>0</v>
      </c>
      <c r="Q13" s="157">
        <f>ROUND(E13*P13,2)</f>
        <v>0</v>
      </c>
      <c r="R13" s="157"/>
      <c r="S13" s="157" t="s">
        <v>195</v>
      </c>
      <c r="T13" s="157" t="s">
        <v>195</v>
      </c>
      <c r="U13" s="157">
        <v>0.52900000000000003</v>
      </c>
      <c r="V13" s="157">
        <f>ROUND(E13*U13,2)</f>
        <v>0.04</v>
      </c>
      <c r="W13" s="157"/>
      <c r="X13" s="157" t="s">
        <v>196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5">
      <c r="A14" s="164" t="s">
        <v>190</v>
      </c>
      <c r="B14" s="165" t="s">
        <v>80</v>
      </c>
      <c r="C14" s="184" t="s">
        <v>81</v>
      </c>
      <c r="D14" s="166"/>
      <c r="E14" s="167"/>
      <c r="F14" s="168"/>
      <c r="G14" s="169">
        <f>SUMIF(AG15:AG16,"&lt;&gt;NOR",G15:G16)</f>
        <v>0</v>
      </c>
      <c r="H14" s="163"/>
      <c r="I14" s="163">
        <f>SUM(I15:I16)</f>
        <v>0</v>
      </c>
      <c r="J14" s="163"/>
      <c r="K14" s="163">
        <f>SUM(K15:K16)</f>
        <v>0</v>
      </c>
      <c r="L14" s="163"/>
      <c r="M14" s="163">
        <f>SUM(M15:M16)</f>
        <v>0</v>
      </c>
      <c r="N14" s="163"/>
      <c r="O14" s="163">
        <f>SUM(O15:O16)</f>
        <v>1.7100000000000002</v>
      </c>
      <c r="P14" s="163"/>
      <c r="Q14" s="163">
        <f>SUM(Q15:Q16)</f>
        <v>0</v>
      </c>
      <c r="R14" s="163"/>
      <c r="S14" s="163"/>
      <c r="T14" s="163"/>
      <c r="U14" s="163"/>
      <c r="V14" s="163">
        <f>SUM(V15:V16)</f>
        <v>2.98</v>
      </c>
      <c r="W14" s="163"/>
      <c r="X14" s="163"/>
      <c r="AG14" t="s">
        <v>191</v>
      </c>
    </row>
    <row r="15" spans="1:60" outlineLevel="1" x14ac:dyDescent="0.25">
      <c r="A15" s="176">
        <v>5</v>
      </c>
      <c r="B15" s="177" t="s">
        <v>992</v>
      </c>
      <c r="C15" s="188" t="s">
        <v>993</v>
      </c>
      <c r="D15" s="178" t="s">
        <v>233</v>
      </c>
      <c r="E15" s="179">
        <v>2</v>
      </c>
      <c r="F15" s="180"/>
      <c r="G15" s="181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5.0200000000000002E-2</v>
      </c>
      <c r="O15" s="157">
        <f>ROUND(E15*N15,2)</f>
        <v>0.1</v>
      </c>
      <c r="P15" s="157">
        <v>0</v>
      </c>
      <c r="Q15" s="157">
        <f>ROUND(E15*P15,2)</f>
        <v>0</v>
      </c>
      <c r="R15" s="157"/>
      <c r="S15" s="157" t="s">
        <v>195</v>
      </c>
      <c r="T15" s="157" t="s">
        <v>195</v>
      </c>
      <c r="U15" s="157">
        <v>0.77</v>
      </c>
      <c r="V15" s="157">
        <f>ROUND(E15*U15,2)</f>
        <v>1.54</v>
      </c>
      <c r="W15" s="157"/>
      <c r="X15" s="157" t="s">
        <v>196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6</v>
      </c>
      <c r="B16" s="177" t="s">
        <v>994</v>
      </c>
      <c r="C16" s="188" t="s">
        <v>995</v>
      </c>
      <c r="D16" s="178" t="s">
        <v>206</v>
      </c>
      <c r="E16" s="179">
        <v>0.85</v>
      </c>
      <c r="F16" s="180"/>
      <c r="G16" s="181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7">
        <v>1.891</v>
      </c>
      <c r="O16" s="157">
        <f>ROUND(E16*N16,2)</f>
        <v>1.61</v>
      </c>
      <c r="P16" s="157">
        <v>0</v>
      </c>
      <c r="Q16" s="157">
        <f>ROUND(E16*P16,2)</f>
        <v>0</v>
      </c>
      <c r="R16" s="157"/>
      <c r="S16" s="157" t="s">
        <v>195</v>
      </c>
      <c r="T16" s="157" t="s">
        <v>195</v>
      </c>
      <c r="U16" s="157">
        <v>1.6950000000000001</v>
      </c>
      <c r="V16" s="157">
        <f>ROUND(E16*U16,2)</f>
        <v>1.44</v>
      </c>
      <c r="W16" s="157"/>
      <c r="X16" s="157" t="s">
        <v>196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5">
      <c r="A17" s="164" t="s">
        <v>190</v>
      </c>
      <c r="B17" s="165" t="s">
        <v>82</v>
      </c>
      <c r="C17" s="184" t="s">
        <v>83</v>
      </c>
      <c r="D17" s="166"/>
      <c r="E17" s="167"/>
      <c r="F17" s="168"/>
      <c r="G17" s="169">
        <f>SUMIF(AG18:AG19,"&lt;&gt;NOR",G18:G19)</f>
        <v>0</v>
      </c>
      <c r="H17" s="163"/>
      <c r="I17" s="163">
        <f>SUM(I18:I19)</f>
        <v>0</v>
      </c>
      <c r="J17" s="163"/>
      <c r="K17" s="163">
        <f>SUM(K18:K19)</f>
        <v>0</v>
      </c>
      <c r="L17" s="163"/>
      <c r="M17" s="163">
        <f>SUM(M18:M19)</f>
        <v>0</v>
      </c>
      <c r="N17" s="163"/>
      <c r="O17" s="163">
        <f>SUM(O18:O19)</f>
        <v>0.3</v>
      </c>
      <c r="P17" s="163"/>
      <c r="Q17" s="163">
        <f>SUM(Q18:Q19)</f>
        <v>0</v>
      </c>
      <c r="R17" s="163"/>
      <c r="S17" s="163"/>
      <c r="T17" s="163"/>
      <c r="U17" s="163"/>
      <c r="V17" s="163">
        <f>SUM(V18:V19)</f>
        <v>5.13</v>
      </c>
      <c r="W17" s="163"/>
      <c r="X17" s="163"/>
      <c r="AG17" t="s">
        <v>191</v>
      </c>
    </row>
    <row r="18" spans="1:60" outlineLevel="1" x14ac:dyDescent="0.25">
      <c r="A18" s="176">
        <v>7</v>
      </c>
      <c r="B18" s="177" t="s">
        <v>996</v>
      </c>
      <c r="C18" s="188" t="s">
        <v>997</v>
      </c>
      <c r="D18" s="178" t="s">
        <v>194</v>
      </c>
      <c r="E18" s="179">
        <v>2.1</v>
      </c>
      <c r="F18" s="180"/>
      <c r="G18" s="181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7">
        <v>8.6319999999999994E-2</v>
      </c>
      <c r="O18" s="157">
        <f>ROUND(E18*N18,2)</f>
        <v>0.18</v>
      </c>
      <c r="P18" s="157">
        <v>0</v>
      </c>
      <c r="Q18" s="157">
        <f>ROUND(E18*P18,2)</f>
        <v>0</v>
      </c>
      <c r="R18" s="157"/>
      <c r="S18" s="157" t="s">
        <v>195</v>
      </c>
      <c r="T18" s="157" t="s">
        <v>195</v>
      </c>
      <c r="U18" s="157">
        <v>0.69998000000000005</v>
      </c>
      <c r="V18" s="157">
        <f>ROUND(E18*U18,2)</f>
        <v>1.47</v>
      </c>
      <c r="W18" s="157"/>
      <c r="X18" s="157" t="s">
        <v>196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6">
        <v>8</v>
      </c>
      <c r="B19" s="177" t="s">
        <v>998</v>
      </c>
      <c r="C19" s="188" t="s">
        <v>999</v>
      </c>
      <c r="D19" s="178" t="s">
        <v>194</v>
      </c>
      <c r="E19" s="179">
        <v>2.1</v>
      </c>
      <c r="F19" s="180"/>
      <c r="G19" s="181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7">
        <v>5.5E-2</v>
      </c>
      <c r="O19" s="157">
        <f>ROUND(E19*N19,2)</f>
        <v>0.12</v>
      </c>
      <c r="P19" s="157">
        <v>0</v>
      </c>
      <c r="Q19" s="157">
        <f>ROUND(E19*P19,2)</f>
        <v>0</v>
      </c>
      <c r="R19" s="157"/>
      <c r="S19" s="157" t="s">
        <v>195</v>
      </c>
      <c r="T19" s="157" t="s">
        <v>195</v>
      </c>
      <c r="U19" s="157">
        <v>1.7428999999999999</v>
      </c>
      <c r="V19" s="157">
        <f>ROUND(E19*U19,2)</f>
        <v>3.66</v>
      </c>
      <c r="W19" s="157"/>
      <c r="X19" s="157" t="s">
        <v>196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5">
      <c r="A20" s="164" t="s">
        <v>190</v>
      </c>
      <c r="B20" s="165" t="s">
        <v>91</v>
      </c>
      <c r="C20" s="184" t="s">
        <v>92</v>
      </c>
      <c r="D20" s="166"/>
      <c r="E20" s="167"/>
      <c r="F20" s="168"/>
      <c r="G20" s="169">
        <f>SUMIF(AG21:AG21,"&lt;&gt;NOR",G21:G21)</f>
        <v>0</v>
      </c>
      <c r="H20" s="163"/>
      <c r="I20" s="163">
        <f>SUM(I21:I21)</f>
        <v>0</v>
      </c>
      <c r="J20" s="163"/>
      <c r="K20" s="163">
        <f>SUM(K21:K21)</f>
        <v>0</v>
      </c>
      <c r="L20" s="163"/>
      <c r="M20" s="163">
        <f>SUM(M21:M21)</f>
        <v>0</v>
      </c>
      <c r="N20" s="163"/>
      <c r="O20" s="163">
        <f>SUM(O21:O21)</f>
        <v>0.01</v>
      </c>
      <c r="P20" s="163"/>
      <c r="Q20" s="163">
        <f>SUM(Q21:Q21)</f>
        <v>0</v>
      </c>
      <c r="R20" s="163"/>
      <c r="S20" s="163"/>
      <c r="T20" s="163"/>
      <c r="U20" s="163"/>
      <c r="V20" s="163">
        <f>SUM(V21:V21)</f>
        <v>1.06</v>
      </c>
      <c r="W20" s="163"/>
      <c r="X20" s="163"/>
      <c r="AG20" t="s">
        <v>191</v>
      </c>
    </row>
    <row r="21" spans="1:60" outlineLevel="1" x14ac:dyDescent="0.25">
      <c r="A21" s="176">
        <v>9</v>
      </c>
      <c r="B21" s="177" t="s">
        <v>1000</v>
      </c>
      <c r="C21" s="188" t="s">
        <v>1001</v>
      </c>
      <c r="D21" s="178" t="s">
        <v>194</v>
      </c>
      <c r="E21" s="179">
        <v>6</v>
      </c>
      <c r="F21" s="180"/>
      <c r="G21" s="181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1.2099999999999999E-3</v>
      </c>
      <c r="O21" s="157">
        <f>ROUND(E21*N21,2)</f>
        <v>0.01</v>
      </c>
      <c r="P21" s="157">
        <v>0</v>
      </c>
      <c r="Q21" s="157">
        <f>ROUND(E21*P21,2)</f>
        <v>0</v>
      </c>
      <c r="R21" s="157"/>
      <c r="S21" s="157" t="s">
        <v>195</v>
      </c>
      <c r="T21" s="157" t="s">
        <v>195</v>
      </c>
      <c r="U21" s="157">
        <v>0.17699999999999999</v>
      </c>
      <c r="V21" s="157">
        <f>ROUND(E21*U21,2)</f>
        <v>1.06</v>
      </c>
      <c r="W21" s="157"/>
      <c r="X21" s="157" t="s">
        <v>196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5">
      <c r="A22" s="164" t="s">
        <v>190</v>
      </c>
      <c r="B22" s="165" t="s">
        <v>97</v>
      </c>
      <c r="C22" s="184" t="s">
        <v>98</v>
      </c>
      <c r="D22" s="166"/>
      <c r="E22" s="167"/>
      <c r="F22" s="168"/>
      <c r="G22" s="169">
        <f>SUMIF(AG23:AG27,"&lt;&gt;NOR",G23:G27)</f>
        <v>0</v>
      </c>
      <c r="H22" s="163"/>
      <c r="I22" s="163">
        <f>SUM(I23:I27)</f>
        <v>0</v>
      </c>
      <c r="J22" s="163"/>
      <c r="K22" s="163">
        <f>SUM(K23:K27)</f>
        <v>0</v>
      </c>
      <c r="L22" s="163"/>
      <c r="M22" s="163">
        <f>SUM(M23:M27)</f>
        <v>0</v>
      </c>
      <c r="N22" s="163"/>
      <c r="O22" s="163">
        <f>SUM(O23:O27)</f>
        <v>0</v>
      </c>
      <c r="P22" s="163"/>
      <c r="Q22" s="163">
        <f>SUM(Q23:Q27)</f>
        <v>0.30999999999999994</v>
      </c>
      <c r="R22" s="163"/>
      <c r="S22" s="163"/>
      <c r="T22" s="163"/>
      <c r="U22" s="163"/>
      <c r="V22" s="163">
        <f>SUM(V23:V27)</f>
        <v>9.66</v>
      </c>
      <c r="W22" s="163"/>
      <c r="X22" s="163"/>
      <c r="AG22" t="s">
        <v>191</v>
      </c>
    </row>
    <row r="23" spans="1:60" outlineLevel="1" x14ac:dyDescent="0.25">
      <c r="A23" s="176">
        <v>10</v>
      </c>
      <c r="B23" s="177" t="s">
        <v>1002</v>
      </c>
      <c r="C23" s="188" t="s">
        <v>1003</v>
      </c>
      <c r="D23" s="178" t="s">
        <v>233</v>
      </c>
      <c r="E23" s="179">
        <v>2</v>
      </c>
      <c r="F23" s="180"/>
      <c r="G23" s="181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7">
        <v>0</v>
      </c>
      <c r="O23" s="157">
        <f>ROUND(E23*N23,2)</f>
        <v>0</v>
      </c>
      <c r="P23" s="157">
        <v>3.2000000000000001E-2</v>
      </c>
      <c r="Q23" s="157">
        <f>ROUND(E23*P23,2)</f>
        <v>0.06</v>
      </c>
      <c r="R23" s="157"/>
      <c r="S23" s="157" t="s">
        <v>195</v>
      </c>
      <c r="T23" s="157" t="s">
        <v>195</v>
      </c>
      <c r="U23" s="157">
        <v>0.83699999999999997</v>
      </c>
      <c r="V23" s="157">
        <f>ROUND(E23*U23,2)</f>
        <v>1.67</v>
      </c>
      <c r="W23" s="157"/>
      <c r="X23" s="157" t="s">
        <v>196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11</v>
      </c>
      <c r="B24" s="177" t="s">
        <v>1004</v>
      </c>
      <c r="C24" s="188" t="s">
        <v>1005</v>
      </c>
      <c r="D24" s="178" t="s">
        <v>285</v>
      </c>
      <c r="E24" s="179">
        <v>15</v>
      </c>
      <c r="F24" s="180"/>
      <c r="G24" s="181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7">
        <v>0</v>
      </c>
      <c r="O24" s="157">
        <f>ROUND(E24*N24,2)</f>
        <v>0</v>
      </c>
      <c r="P24" s="157">
        <v>6.0000000000000001E-3</v>
      </c>
      <c r="Q24" s="157">
        <f>ROUND(E24*P24,2)</f>
        <v>0.09</v>
      </c>
      <c r="R24" s="157"/>
      <c r="S24" s="157" t="s">
        <v>195</v>
      </c>
      <c r="T24" s="157" t="s">
        <v>195</v>
      </c>
      <c r="U24" s="157">
        <v>0.27400000000000002</v>
      </c>
      <c r="V24" s="157">
        <f>ROUND(E24*U24,2)</f>
        <v>4.1100000000000003</v>
      </c>
      <c r="W24" s="157"/>
      <c r="X24" s="157" t="s">
        <v>196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197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6">
        <v>12</v>
      </c>
      <c r="B25" s="177" t="s">
        <v>1006</v>
      </c>
      <c r="C25" s="188" t="s">
        <v>1007</v>
      </c>
      <c r="D25" s="178" t="s">
        <v>285</v>
      </c>
      <c r="E25" s="179">
        <v>10</v>
      </c>
      <c r="F25" s="180"/>
      <c r="G25" s="181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7">
        <v>0</v>
      </c>
      <c r="O25" s="157">
        <f>ROUND(E25*N25,2)</f>
        <v>0</v>
      </c>
      <c r="P25" s="157">
        <v>8.9999999999999993E-3</v>
      </c>
      <c r="Q25" s="157">
        <f>ROUND(E25*P25,2)</f>
        <v>0.09</v>
      </c>
      <c r="R25" s="157"/>
      <c r="S25" s="157" t="s">
        <v>195</v>
      </c>
      <c r="T25" s="157" t="s">
        <v>195</v>
      </c>
      <c r="U25" s="157">
        <v>0.247</v>
      </c>
      <c r="V25" s="157">
        <f>ROUND(E25*U25,2)</f>
        <v>2.4700000000000002</v>
      </c>
      <c r="W25" s="157"/>
      <c r="X25" s="157" t="s">
        <v>196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6">
        <v>13</v>
      </c>
      <c r="B26" s="177" t="s">
        <v>1008</v>
      </c>
      <c r="C26" s="188" t="s">
        <v>1009</v>
      </c>
      <c r="D26" s="178" t="s">
        <v>285</v>
      </c>
      <c r="E26" s="179">
        <v>3</v>
      </c>
      <c r="F26" s="180"/>
      <c r="G26" s="181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7">
        <v>0</v>
      </c>
      <c r="O26" s="157">
        <f>ROUND(E26*N26,2)</f>
        <v>0</v>
      </c>
      <c r="P26" s="157">
        <v>1.2999999999999999E-2</v>
      </c>
      <c r="Q26" s="157">
        <f>ROUND(E26*P26,2)</f>
        <v>0.04</v>
      </c>
      <c r="R26" s="157"/>
      <c r="S26" s="157" t="s">
        <v>195</v>
      </c>
      <c r="T26" s="157" t="s">
        <v>195</v>
      </c>
      <c r="U26" s="157">
        <v>0.30099999999999999</v>
      </c>
      <c r="V26" s="157">
        <f>ROUND(E26*U26,2)</f>
        <v>0.9</v>
      </c>
      <c r="W26" s="157"/>
      <c r="X26" s="157" t="s">
        <v>196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197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6">
        <v>14</v>
      </c>
      <c r="B27" s="177" t="s">
        <v>1010</v>
      </c>
      <c r="C27" s="188" t="s">
        <v>1011</v>
      </c>
      <c r="D27" s="178" t="s">
        <v>285</v>
      </c>
      <c r="E27" s="179">
        <v>1.5</v>
      </c>
      <c r="F27" s="180"/>
      <c r="G27" s="181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1E-3</v>
      </c>
      <c r="O27" s="157">
        <f>ROUND(E27*N27,2)</f>
        <v>0</v>
      </c>
      <c r="P27" s="157">
        <v>1.7999999999999999E-2</v>
      </c>
      <c r="Q27" s="157">
        <f>ROUND(E27*P27,2)</f>
        <v>0.03</v>
      </c>
      <c r="R27" s="157"/>
      <c r="S27" s="157" t="s">
        <v>195</v>
      </c>
      <c r="T27" s="157" t="s">
        <v>195</v>
      </c>
      <c r="U27" s="157">
        <v>0.34200000000000003</v>
      </c>
      <c r="V27" s="157">
        <f>ROUND(E27*U27,2)</f>
        <v>0.51</v>
      </c>
      <c r="W27" s="157"/>
      <c r="X27" s="157" t="s">
        <v>196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164" t="s">
        <v>190</v>
      </c>
      <c r="B28" s="165" t="s">
        <v>107</v>
      </c>
      <c r="C28" s="184" t="s">
        <v>108</v>
      </c>
      <c r="D28" s="166"/>
      <c r="E28" s="167"/>
      <c r="F28" s="168"/>
      <c r="G28" s="169">
        <f>SUMIF(AG29:AG43,"&lt;&gt;NOR",G29:G43)</f>
        <v>0</v>
      </c>
      <c r="H28" s="163"/>
      <c r="I28" s="163">
        <f>SUM(I29:I43)</f>
        <v>0</v>
      </c>
      <c r="J28" s="163"/>
      <c r="K28" s="163">
        <f>SUM(K29:K43)</f>
        <v>0</v>
      </c>
      <c r="L28" s="163"/>
      <c r="M28" s="163">
        <f>SUM(M29:M43)</f>
        <v>0</v>
      </c>
      <c r="N28" s="163"/>
      <c r="O28" s="163">
        <f>SUM(O29:O43)</f>
        <v>0.02</v>
      </c>
      <c r="P28" s="163"/>
      <c r="Q28" s="163">
        <f>SUM(Q29:Q43)</f>
        <v>0.28000000000000003</v>
      </c>
      <c r="R28" s="163"/>
      <c r="S28" s="163"/>
      <c r="T28" s="163"/>
      <c r="U28" s="163"/>
      <c r="V28" s="163">
        <f>SUM(V29:V43)</f>
        <v>21.22</v>
      </c>
      <c r="W28" s="163"/>
      <c r="X28" s="163"/>
      <c r="AG28" t="s">
        <v>191</v>
      </c>
    </row>
    <row r="29" spans="1:60" outlineLevel="1" x14ac:dyDescent="0.25">
      <c r="A29" s="176">
        <v>15</v>
      </c>
      <c r="B29" s="177" t="s">
        <v>1012</v>
      </c>
      <c r="C29" s="188" t="s">
        <v>1013</v>
      </c>
      <c r="D29" s="178" t="s">
        <v>285</v>
      </c>
      <c r="E29" s="179">
        <v>10</v>
      </c>
      <c r="F29" s="180"/>
      <c r="G29" s="181">
        <f t="shared" ref="G29:G43" si="0">ROUND(E29*F29,2)</f>
        <v>0</v>
      </c>
      <c r="H29" s="158"/>
      <c r="I29" s="157">
        <f t="shared" ref="I29:I43" si="1">ROUND(E29*H29,2)</f>
        <v>0</v>
      </c>
      <c r="J29" s="158"/>
      <c r="K29" s="157">
        <f t="shared" ref="K29:K43" si="2">ROUND(E29*J29,2)</f>
        <v>0</v>
      </c>
      <c r="L29" s="157">
        <v>21</v>
      </c>
      <c r="M29" s="157">
        <f t="shared" ref="M29:M43" si="3">G29*(1+L29/100)</f>
        <v>0</v>
      </c>
      <c r="N29" s="157">
        <v>0</v>
      </c>
      <c r="O29" s="157">
        <f t="shared" ref="O29:O43" si="4">ROUND(E29*N29,2)</f>
        <v>0</v>
      </c>
      <c r="P29" s="157">
        <v>2.6700000000000002E-2</v>
      </c>
      <c r="Q29" s="157">
        <f t="shared" ref="Q29:Q43" si="5">ROUND(E29*P29,2)</f>
        <v>0.27</v>
      </c>
      <c r="R29" s="157"/>
      <c r="S29" s="157" t="s">
        <v>195</v>
      </c>
      <c r="T29" s="157" t="s">
        <v>195</v>
      </c>
      <c r="U29" s="157">
        <v>0.29299999999999998</v>
      </c>
      <c r="V29" s="157">
        <f t="shared" ref="V29:V43" si="6">ROUND(E29*U29,2)</f>
        <v>2.93</v>
      </c>
      <c r="W29" s="157"/>
      <c r="X29" s="157" t="s">
        <v>196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394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6">
        <v>16</v>
      </c>
      <c r="B30" s="177" t="s">
        <v>1014</v>
      </c>
      <c r="C30" s="188" t="s">
        <v>1015</v>
      </c>
      <c r="D30" s="178" t="s">
        <v>233</v>
      </c>
      <c r="E30" s="179">
        <v>3</v>
      </c>
      <c r="F30" s="180"/>
      <c r="G30" s="181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7">
        <v>1.3600000000000001E-3</v>
      </c>
      <c r="O30" s="157">
        <f t="shared" si="4"/>
        <v>0</v>
      </c>
      <c r="P30" s="157">
        <v>0</v>
      </c>
      <c r="Q30" s="157">
        <f t="shared" si="5"/>
        <v>0</v>
      </c>
      <c r="R30" s="157"/>
      <c r="S30" s="157" t="s">
        <v>195</v>
      </c>
      <c r="T30" s="157" t="s">
        <v>195</v>
      </c>
      <c r="U30" s="157">
        <v>1.33</v>
      </c>
      <c r="V30" s="157">
        <f t="shared" si="6"/>
        <v>3.99</v>
      </c>
      <c r="W30" s="157"/>
      <c r="X30" s="157" t="s">
        <v>196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394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6">
        <v>17</v>
      </c>
      <c r="B31" s="177" t="s">
        <v>1016</v>
      </c>
      <c r="C31" s="188" t="s">
        <v>1017</v>
      </c>
      <c r="D31" s="178" t="s">
        <v>285</v>
      </c>
      <c r="E31" s="179">
        <v>7</v>
      </c>
      <c r="F31" s="180"/>
      <c r="G31" s="181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7">
        <v>0</v>
      </c>
      <c r="O31" s="157">
        <f t="shared" si="4"/>
        <v>0</v>
      </c>
      <c r="P31" s="157">
        <v>2.0999999999999999E-3</v>
      </c>
      <c r="Q31" s="157">
        <f t="shared" si="5"/>
        <v>0.01</v>
      </c>
      <c r="R31" s="157"/>
      <c r="S31" s="157" t="s">
        <v>195</v>
      </c>
      <c r="T31" s="157" t="s">
        <v>195</v>
      </c>
      <c r="U31" s="157">
        <v>3.1E-2</v>
      </c>
      <c r="V31" s="157">
        <f t="shared" si="6"/>
        <v>0.22</v>
      </c>
      <c r="W31" s="157"/>
      <c r="X31" s="157" t="s">
        <v>196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394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6">
        <v>18</v>
      </c>
      <c r="B32" s="177" t="s">
        <v>1018</v>
      </c>
      <c r="C32" s="188" t="s">
        <v>1019</v>
      </c>
      <c r="D32" s="178" t="s">
        <v>285</v>
      </c>
      <c r="E32" s="179">
        <v>1</v>
      </c>
      <c r="F32" s="180"/>
      <c r="G32" s="181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7">
        <v>0</v>
      </c>
      <c r="O32" s="157">
        <f t="shared" si="4"/>
        <v>0</v>
      </c>
      <c r="P32" s="157">
        <v>1.98E-3</v>
      </c>
      <c r="Q32" s="157">
        <f t="shared" si="5"/>
        <v>0</v>
      </c>
      <c r="R32" s="157"/>
      <c r="S32" s="157" t="s">
        <v>195</v>
      </c>
      <c r="T32" s="157" t="s">
        <v>195</v>
      </c>
      <c r="U32" s="157">
        <v>8.3000000000000004E-2</v>
      </c>
      <c r="V32" s="157">
        <f t="shared" si="6"/>
        <v>0.08</v>
      </c>
      <c r="W32" s="157"/>
      <c r="X32" s="157" t="s">
        <v>196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394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6">
        <v>19</v>
      </c>
      <c r="B33" s="177" t="s">
        <v>1020</v>
      </c>
      <c r="C33" s="188" t="s">
        <v>1021</v>
      </c>
      <c r="D33" s="178" t="s">
        <v>233</v>
      </c>
      <c r="E33" s="179">
        <v>1</v>
      </c>
      <c r="F33" s="180"/>
      <c r="G33" s="181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7"/>
      <c r="S33" s="157" t="s">
        <v>195</v>
      </c>
      <c r="T33" s="157" t="s">
        <v>195</v>
      </c>
      <c r="U33" s="157">
        <v>0.37</v>
      </c>
      <c r="V33" s="157">
        <f t="shared" si="6"/>
        <v>0.37</v>
      </c>
      <c r="W33" s="157"/>
      <c r="X33" s="157" t="s">
        <v>196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671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6">
        <v>20</v>
      </c>
      <c r="B34" s="177" t="s">
        <v>1022</v>
      </c>
      <c r="C34" s="188" t="s">
        <v>1023</v>
      </c>
      <c r="D34" s="178" t="s">
        <v>285</v>
      </c>
      <c r="E34" s="179">
        <v>1.5</v>
      </c>
      <c r="F34" s="180"/>
      <c r="G34" s="181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7">
        <v>3.8000000000000002E-4</v>
      </c>
      <c r="O34" s="157">
        <f t="shared" si="4"/>
        <v>0</v>
      </c>
      <c r="P34" s="157">
        <v>0</v>
      </c>
      <c r="Q34" s="157">
        <f t="shared" si="5"/>
        <v>0</v>
      </c>
      <c r="R34" s="157"/>
      <c r="S34" s="157" t="s">
        <v>195</v>
      </c>
      <c r="T34" s="157" t="s">
        <v>195</v>
      </c>
      <c r="U34" s="157">
        <v>0.32</v>
      </c>
      <c r="V34" s="157">
        <f t="shared" si="6"/>
        <v>0.48</v>
      </c>
      <c r="W34" s="157"/>
      <c r="X34" s="157" t="s">
        <v>196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394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6">
        <v>21</v>
      </c>
      <c r="B35" s="177" t="s">
        <v>1024</v>
      </c>
      <c r="C35" s="188" t="s">
        <v>1025</v>
      </c>
      <c r="D35" s="178" t="s">
        <v>285</v>
      </c>
      <c r="E35" s="179">
        <v>1.5</v>
      </c>
      <c r="F35" s="180"/>
      <c r="G35" s="181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7">
        <v>4.6999999999999999E-4</v>
      </c>
      <c r="O35" s="157">
        <f t="shared" si="4"/>
        <v>0</v>
      </c>
      <c r="P35" s="157">
        <v>0</v>
      </c>
      <c r="Q35" s="157">
        <f t="shared" si="5"/>
        <v>0</v>
      </c>
      <c r="R35" s="157"/>
      <c r="S35" s="157" t="s">
        <v>195</v>
      </c>
      <c r="T35" s="157" t="s">
        <v>195</v>
      </c>
      <c r="U35" s="157">
        <v>0.35899999999999999</v>
      </c>
      <c r="V35" s="157">
        <f t="shared" si="6"/>
        <v>0.54</v>
      </c>
      <c r="W35" s="157"/>
      <c r="X35" s="157" t="s">
        <v>196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394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6">
        <v>22</v>
      </c>
      <c r="B36" s="177" t="s">
        <v>1026</v>
      </c>
      <c r="C36" s="188" t="s">
        <v>1027</v>
      </c>
      <c r="D36" s="178" t="s">
        <v>285</v>
      </c>
      <c r="E36" s="179">
        <v>1</v>
      </c>
      <c r="F36" s="180"/>
      <c r="G36" s="181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7">
        <v>1.5200000000000001E-3</v>
      </c>
      <c r="O36" s="157">
        <f t="shared" si="4"/>
        <v>0</v>
      </c>
      <c r="P36" s="157">
        <v>0</v>
      </c>
      <c r="Q36" s="157">
        <f t="shared" si="5"/>
        <v>0</v>
      </c>
      <c r="R36" s="157"/>
      <c r="S36" s="157" t="s">
        <v>195</v>
      </c>
      <c r="T36" s="157" t="s">
        <v>195</v>
      </c>
      <c r="U36" s="157">
        <v>1.173</v>
      </c>
      <c r="V36" s="157">
        <f t="shared" si="6"/>
        <v>1.17</v>
      </c>
      <c r="W36" s="157"/>
      <c r="X36" s="157" t="s">
        <v>196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394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6">
        <v>23</v>
      </c>
      <c r="B37" s="177" t="s">
        <v>1028</v>
      </c>
      <c r="C37" s="188" t="s">
        <v>1029</v>
      </c>
      <c r="D37" s="178" t="s">
        <v>285</v>
      </c>
      <c r="E37" s="179">
        <v>1.5</v>
      </c>
      <c r="F37" s="180"/>
      <c r="G37" s="181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7">
        <v>7.7999999999999999E-4</v>
      </c>
      <c r="O37" s="157">
        <f t="shared" si="4"/>
        <v>0</v>
      </c>
      <c r="P37" s="157">
        <v>0</v>
      </c>
      <c r="Q37" s="157">
        <f t="shared" si="5"/>
        <v>0</v>
      </c>
      <c r="R37" s="157"/>
      <c r="S37" s="157" t="s">
        <v>195</v>
      </c>
      <c r="T37" s="157" t="s">
        <v>195</v>
      </c>
      <c r="U37" s="157">
        <v>0.81899999999999995</v>
      </c>
      <c r="V37" s="157">
        <f t="shared" si="6"/>
        <v>1.23</v>
      </c>
      <c r="W37" s="157"/>
      <c r="X37" s="157" t="s">
        <v>196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394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6">
        <v>24</v>
      </c>
      <c r="B38" s="177" t="s">
        <v>1030</v>
      </c>
      <c r="C38" s="188" t="s">
        <v>1031</v>
      </c>
      <c r="D38" s="178" t="s">
        <v>285</v>
      </c>
      <c r="E38" s="179">
        <v>7</v>
      </c>
      <c r="F38" s="180"/>
      <c r="G38" s="181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7">
        <v>2.0899999999999998E-3</v>
      </c>
      <c r="O38" s="157">
        <f t="shared" si="4"/>
        <v>0.01</v>
      </c>
      <c r="P38" s="157">
        <v>0</v>
      </c>
      <c r="Q38" s="157">
        <f t="shared" si="5"/>
        <v>0</v>
      </c>
      <c r="R38" s="157"/>
      <c r="S38" s="157" t="s">
        <v>195</v>
      </c>
      <c r="T38" s="157" t="s">
        <v>195</v>
      </c>
      <c r="U38" s="157">
        <v>0.8</v>
      </c>
      <c r="V38" s="157">
        <f t="shared" si="6"/>
        <v>5.6</v>
      </c>
      <c r="W38" s="157"/>
      <c r="X38" s="157" t="s">
        <v>196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394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6">
        <v>25</v>
      </c>
      <c r="B39" s="177" t="s">
        <v>1032</v>
      </c>
      <c r="C39" s="188" t="s">
        <v>1033</v>
      </c>
      <c r="D39" s="178" t="s">
        <v>285</v>
      </c>
      <c r="E39" s="179">
        <v>3.5</v>
      </c>
      <c r="F39" s="180"/>
      <c r="G39" s="181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7">
        <v>2.5000000000000001E-3</v>
      </c>
      <c r="O39" s="157">
        <f t="shared" si="4"/>
        <v>0.01</v>
      </c>
      <c r="P39" s="157">
        <v>0</v>
      </c>
      <c r="Q39" s="157">
        <f t="shared" si="5"/>
        <v>0</v>
      </c>
      <c r="R39" s="157"/>
      <c r="S39" s="157" t="s">
        <v>195</v>
      </c>
      <c r="T39" s="157" t="s">
        <v>195</v>
      </c>
      <c r="U39" s="157">
        <v>0.8</v>
      </c>
      <c r="V39" s="157">
        <f t="shared" si="6"/>
        <v>2.8</v>
      </c>
      <c r="W39" s="157"/>
      <c r="X39" s="157" t="s">
        <v>196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394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6">
        <v>26</v>
      </c>
      <c r="B40" s="177" t="s">
        <v>1034</v>
      </c>
      <c r="C40" s="188" t="s">
        <v>1035</v>
      </c>
      <c r="D40" s="178" t="s">
        <v>233</v>
      </c>
      <c r="E40" s="179">
        <v>3</v>
      </c>
      <c r="F40" s="180"/>
      <c r="G40" s="181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7"/>
      <c r="S40" s="157" t="s">
        <v>195</v>
      </c>
      <c r="T40" s="157" t="s">
        <v>195</v>
      </c>
      <c r="U40" s="157">
        <v>0.157</v>
      </c>
      <c r="V40" s="157">
        <f t="shared" si="6"/>
        <v>0.47</v>
      </c>
      <c r="W40" s="157"/>
      <c r="X40" s="157" t="s">
        <v>196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394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6">
        <v>27</v>
      </c>
      <c r="B41" s="177" t="s">
        <v>1036</v>
      </c>
      <c r="C41" s="188" t="s">
        <v>1037</v>
      </c>
      <c r="D41" s="178" t="s">
        <v>233</v>
      </c>
      <c r="E41" s="179">
        <v>2</v>
      </c>
      <c r="F41" s="180"/>
      <c r="G41" s="181">
        <f t="shared" si="0"/>
        <v>0</v>
      </c>
      <c r="H41" s="158"/>
      <c r="I41" s="157">
        <f t="shared" si="1"/>
        <v>0</v>
      </c>
      <c r="J41" s="158"/>
      <c r="K41" s="157">
        <f t="shared" si="2"/>
        <v>0</v>
      </c>
      <c r="L41" s="157">
        <v>21</v>
      </c>
      <c r="M41" s="157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7"/>
      <c r="S41" s="157" t="s">
        <v>195</v>
      </c>
      <c r="T41" s="157" t="s">
        <v>195</v>
      </c>
      <c r="U41" s="157">
        <v>0.25900000000000001</v>
      </c>
      <c r="V41" s="157">
        <f t="shared" si="6"/>
        <v>0.52</v>
      </c>
      <c r="W41" s="157"/>
      <c r="X41" s="157" t="s">
        <v>196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394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6">
        <v>28</v>
      </c>
      <c r="B42" s="177" t="s">
        <v>1038</v>
      </c>
      <c r="C42" s="188" t="s">
        <v>1039</v>
      </c>
      <c r="D42" s="178" t="s">
        <v>285</v>
      </c>
      <c r="E42" s="179">
        <v>10.5</v>
      </c>
      <c r="F42" s="180"/>
      <c r="G42" s="181">
        <f t="shared" si="0"/>
        <v>0</v>
      </c>
      <c r="H42" s="158"/>
      <c r="I42" s="157">
        <f t="shared" si="1"/>
        <v>0</v>
      </c>
      <c r="J42" s="158"/>
      <c r="K42" s="157">
        <f t="shared" si="2"/>
        <v>0</v>
      </c>
      <c r="L42" s="157">
        <v>21</v>
      </c>
      <c r="M42" s="157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7"/>
      <c r="S42" s="157" t="s">
        <v>195</v>
      </c>
      <c r="T42" s="157" t="s">
        <v>195</v>
      </c>
      <c r="U42" s="157">
        <v>4.8000000000000001E-2</v>
      </c>
      <c r="V42" s="157">
        <f t="shared" si="6"/>
        <v>0.5</v>
      </c>
      <c r="W42" s="157"/>
      <c r="X42" s="157" t="s">
        <v>196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394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6">
        <v>29</v>
      </c>
      <c r="B43" s="177" t="s">
        <v>1040</v>
      </c>
      <c r="C43" s="188" t="s">
        <v>1041</v>
      </c>
      <c r="D43" s="178" t="s">
        <v>285</v>
      </c>
      <c r="E43" s="179">
        <v>5.5</v>
      </c>
      <c r="F43" s="180"/>
      <c r="G43" s="181">
        <f t="shared" si="0"/>
        <v>0</v>
      </c>
      <c r="H43" s="158"/>
      <c r="I43" s="157">
        <f t="shared" si="1"/>
        <v>0</v>
      </c>
      <c r="J43" s="158"/>
      <c r="K43" s="157">
        <f t="shared" si="2"/>
        <v>0</v>
      </c>
      <c r="L43" s="157">
        <v>21</v>
      </c>
      <c r="M43" s="157">
        <f t="shared" si="3"/>
        <v>0</v>
      </c>
      <c r="N43" s="157">
        <v>0</v>
      </c>
      <c r="O43" s="157">
        <f t="shared" si="4"/>
        <v>0</v>
      </c>
      <c r="P43" s="157">
        <v>0</v>
      </c>
      <c r="Q43" s="157">
        <f t="shared" si="5"/>
        <v>0</v>
      </c>
      <c r="R43" s="157"/>
      <c r="S43" s="157" t="s">
        <v>195</v>
      </c>
      <c r="T43" s="157" t="s">
        <v>195</v>
      </c>
      <c r="U43" s="157">
        <v>5.8999999999999997E-2</v>
      </c>
      <c r="V43" s="157">
        <f t="shared" si="6"/>
        <v>0.32</v>
      </c>
      <c r="W43" s="157"/>
      <c r="X43" s="157" t="s">
        <v>196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394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4" t="s">
        <v>190</v>
      </c>
      <c r="B44" s="165" t="s">
        <v>78</v>
      </c>
      <c r="C44" s="184" t="s">
        <v>79</v>
      </c>
      <c r="D44" s="166"/>
      <c r="E44" s="167"/>
      <c r="F44" s="168"/>
      <c r="G44" s="169">
        <f>SUMIF(AG45:AG45,"&lt;&gt;NOR",G45:G45)</f>
        <v>0</v>
      </c>
      <c r="H44" s="163"/>
      <c r="I44" s="163">
        <f>SUM(I45:I45)</f>
        <v>0</v>
      </c>
      <c r="J44" s="163"/>
      <c r="K44" s="163">
        <f>SUM(K45:K45)</f>
        <v>0</v>
      </c>
      <c r="L44" s="163"/>
      <c r="M44" s="163">
        <f>SUM(M45:M45)</f>
        <v>0</v>
      </c>
      <c r="N44" s="163"/>
      <c r="O44" s="163">
        <f>SUM(O45:O45)</f>
        <v>0</v>
      </c>
      <c r="P44" s="163"/>
      <c r="Q44" s="163">
        <f>SUM(Q45:Q45)</f>
        <v>0</v>
      </c>
      <c r="R44" s="163"/>
      <c r="S44" s="163"/>
      <c r="T44" s="163"/>
      <c r="U44" s="163"/>
      <c r="V44" s="163">
        <f>SUM(V45:V45)</f>
        <v>0.94</v>
      </c>
      <c r="W44" s="163"/>
      <c r="X44" s="163"/>
      <c r="AG44" t="s">
        <v>191</v>
      </c>
    </row>
    <row r="45" spans="1:60" outlineLevel="1" x14ac:dyDescent="0.25">
      <c r="A45" s="176">
        <v>30</v>
      </c>
      <c r="B45" s="177" t="s">
        <v>581</v>
      </c>
      <c r="C45" s="188" t="s">
        <v>1042</v>
      </c>
      <c r="D45" s="178" t="s">
        <v>233</v>
      </c>
      <c r="E45" s="179">
        <v>1</v>
      </c>
      <c r="F45" s="180"/>
      <c r="G45" s="181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7">
        <v>1.6000000000000001E-4</v>
      </c>
      <c r="O45" s="157">
        <f>ROUND(E45*N45,2)</f>
        <v>0</v>
      </c>
      <c r="P45" s="157">
        <v>0</v>
      </c>
      <c r="Q45" s="157">
        <f>ROUND(E45*P45,2)</f>
        <v>0</v>
      </c>
      <c r="R45" s="157"/>
      <c r="S45" s="157" t="s">
        <v>195</v>
      </c>
      <c r="T45" s="157" t="s">
        <v>195</v>
      </c>
      <c r="U45" s="157">
        <v>0.94</v>
      </c>
      <c r="V45" s="157">
        <f>ROUND(E45*U45,2)</f>
        <v>0.94</v>
      </c>
      <c r="W45" s="157"/>
      <c r="X45" s="157" t="s">
        <v>196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394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5">
      <c r="A46" s="164" t="s">
        <v>190</v>
      </c>
      <c r="B46" s="165" t="s">
        <v>107</v>
      </c>
      <c r="C46" s="184" t="s">
        <v>108</v>
      </c>
      <c r="D46" s="166"/>
      <c r="E46" s="167"/>
      <c r="F46" s="168"/>
      <c r="G46" s="169">
        <f>SUMIF(AG47:AG48,"&lt;&gt;NOR",G47:G48)</f>
        <v>0</v>
      </c>
      <c r="H46" s="163"/>
      <c r="I46" s="163">
        <f>SUM(I47:I48)</f>
        <v>0</v>
      </c>
      <c r="J46" s="163"/>
      <c r="K46" s="163">
        <f>SUM(K47:K48)</f>
        <v>0</v>
      </c>
      <c r="L46" s="163"/>
      <c r="M46" s="163">
        <f>SUM(M47:M48)</f>
        <v>0</v>
      </c>
      <c r="N46" s="163"/>
      <c r="O46" s="163">
        <f>SUM(O47:O48)</f>
        <v>0</v>
      </c>
      <c r="P46" s="163"/>
      <c r="Q46" s="163">
        <f>SUM(Q47:Q48)</f>
        <v>0</v>
      </c>
      <c r="R46" s="163"/>
      <c r="S46" s="163"/>
      <c r="T46" s="163"/>
      <c r="U46" s="163"/>
      <c r="V46" s="163">
        <f>SUM(V47:V48)</f>
        <v>0</v>
      </c>
      <c r="W46" s="163"/>
      <c r="X46" s="163"/>
      <c r="AG46" t="s">
        <v>191</v>
      </c>
    </row>
    <row r="47" spans="1:60" outlineLevel="1" x14ac:dyDescent="0.25">
      <c r="A47" s="170">
        <v>31</v>
      </c>
      <c r="B47" s="171" t="s">
        <v>1043</v>
      </c>
      <c r="C47" s="185" t="s">
        <v>1044</v>
      </c>
      <c r="D47" s="172" t="s">
        <v>233</v>
      </c>
      <c r="E47" s="173">
        <v>1</v>
      </c>
      <c r="F47" s="174"/>
      <c r="G47" s="175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7">
        <v>6.9999999999999999E-4</v>
      </c>
      <c r="O47" s="157">
        <f>ROUND(E47*N47,2)</f>
        <v>0</v>
      </c>
      <c r="P47" s="157">
        <v>0</v>
      </c>
      <c r="Q47" s="157">
        <f>ROUND(E47*P47,2)</f>
        <v>0</v>
      </c>
      <c r="R47" s="157" t="s">
        <v>209</v>
      </c>
      <c r="S47" s="157" t="s">
        <v>195</v>
      </c>
      <c r="T47" s="157" t="s">
        <v>195</v>
      </c>
      <c r="U47" s="157">
        <v>0</v>
      </c>
      <c r="V47" s="157">
        <f>ROUND(E47*U47,2)</f>
        <v>0</v>
      </c>
      <c r="W47" s="157"/>
      <c r="X47" s="157" t="s">
        <v>210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>
        <v>32</v>
      </c>
      <c r="B48" s="155" t="s">
        <v>1045</v>
      </c>
      <c r="C48" s="189" t="s">
        <v>1046</v>
      </c>
      <c r="D48" s="156" t="s">
        <v>0</v>
      </c>
      <c r="E48" s="182"/>
      <c r="F48" s="158"/>
      <c r="G48" s="157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7"/>
      <c r="S48" s="157" t="s">
        <v>195</v>
      </c>
      <c r="T48" s="157" t="s">
        <v>195</v>
      </c>
      <c r="U48" s="157">
        <v>0</v>
      </c>
      <c r="V48" s="157">
        <f>ROUND(E48*U48,2)</f>
        <v>0</v>
      </c>
      <c r="W48" s="157"/>
      <c r="X48" s="157" t="s">
        <v>401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402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5">
      <c r="A49" s="164" t="s">
        <v>190</v>
      </c>
      <c r="B49" s="165" t="s">
        <v>109</v>
      </c>
      <c r="C49" s="184" t="s">
        <v>110</v>
      </c>
      <c r="D49" s="166"/>
      <c r="E49" s="167"/>
      <c r="F49" s="168"/>
      <c r="G49" s="169">
        <f>SUMIF(AG50:AG58,"&lt;&gt;NOR",G50:G58)</f>
        <v>0</v>
      </c>
      <c r="H49" s="163"/>
      <c r="I49" s="163">
        <f>SUM(I50:I58)</f>
        <v>0</v>
      </c>
      <c r="J49" s="163"/>
      <c r="K49" s="163">
        <f>SUM(K50:K58)</f>
        <v>0</v>
      </c>
      <c r="L49" s="163"/>
      <c r="M49" s="163">
        <f>SUM(M50:M58)</f>
        <v>0</v>
      </c>
      <c r="N49" s="163"/>
      <c r="O49" s="163">
        <f>SUM(O50:O58)</f>
        <v>6.0000000000000005E-2</v>
      </c>
      <c r="P49" s="163"/>
      <c r="Q49" s="163">
        <f>SUM(Q50:Q58)</f>
        <v>0.03</v>
      </c>
      <c r="R49" s="163"/>
      <c r="S49" s="163"/>
      <c r="T49" s="163"/>
      <c r="U49" s="163"/>
      <c r="V49" s="163">
        <f>SUM(V50:V58)</f>
        <v>27.009999999999998</v>
      </c>
      <c r="W49" s="163"/>
      <c r="X49" s="163"/>
      <c r="AG49" t="s">
        <v>191</v>
      </c>
    </row>
    <row r="50" spans="1:60" outlineLevel="1" x14ac:dyDescent="0.25">
      <c r="A50" s="176">
        <v>33</v>
      </c>
      <c r="B50" s="177" t="s">
        <v>1047</v>
      </c>
      <c r="C50" s="188" t="s">
        <v>1048</v>
      </c>
      <c r="D50" s="178" t="s">
        <v>285</v>
      </c>
      <c r="E50" s="179">
        <v>12</v>
      </c>
      <c r="F50" s="180"/>
      <c r="G50" s="181">
        <f t="shared" ref="G50:G58" si="7">ROUND(E50*F50,2)</f>
        <v>0</v>
      </c>
      <c r="H50" s="158"/>
      <c r="I50" s="157">
        <f t="shared" ref="I50:I58" si="8">ROUND(E50*H50,2)</f>
        <v>0</v>
      </c>
      <c r="J50" s="158"/>
      <c r="K50" s="157">
        <f t="shared" ref="K50:K58" si="9">ROUND(E50*J50,2)</f>
        <v>0</v>
      </c>
      <c r="L50" s="157">
        <v>21</v>
      </c>
      <c r="M50" s="157">
        <f t="shared" ref="M50:M58" si="10">G50*(1+L50/100)</f>
        <v>0</v>
      </c>
      <c r="N50" s="157">
        <v>0</v>
      </c>
      <c r="O50" s="157">
        <f t="shared" ref="O50:O58" si="11">ROUND(E50*N50,2)</f>
        <v>0</v>
      </c>
      <c r="P50" s="157">
        <v>0</v>
      </c>
      <c r="Q50" s="157">
        <f t="shared" ref="Q50:Q58" si="12">ROUND(E50*P50,2)</f>
        <v>0</v>
      </c>
      <c r="R50" s="157"/>
      <c r="S50" s="157" t="s">
        <v>195</v>
      </c>
      <c r="T50" s="157" t="s">
        <v>195</v>
      </c>
      <c r="U50" s="157">
        <v>0.89700000000000002</v>
      </c>
      <c r="V50" s="157">
        <f t="shared" ref="V50:V58" si="13">ROUND(E50*U50,2)</f>
        <v>10.76</v>
      </c>
      <c r="W50" s="157"/>
      <c r="X50" s="157" t="s">
        <v>196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394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6">
        <v>34</v>
      </c>
      <c r="B51" s="177" t="s">
        <v>1049</v>
      </c>
      <c r="C51" s="188" t="s">
        <v>1050</v>
      </c>
      <c r="D51" s="178" t="s">
        <v>285</v>
      </c>
      <c r="E51" s="179">
        <v>14</v>
      </c>
      <c r="F51" s="180"/>
      <c r="G51" s="181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7">
        <v>0</v>
      </c>
      <c r="O51" s="157">
        <f t="shared" si="11"/>
        <v>0</v>
      </c>
      <c r="P51" s="157">
        <v>2.1299999999999999E-3</v>
      </c>
      <c r="Q51" s="157">
        <f t="shared" si="12"/>
        <v>0.03</v>
      </c>
      <c r="R51" s="157"/>
      <c r="S51" s="157" t="s">
        <v>195</v>
      </c>
      <c r="T51" s="157" t="s">
        <v>195</v>
      </c>
      <c r="U51" s="157">
        <v>0.17299999999999999</v>
      </c>
      <c r="V51" s="157">
        <f t="shared" si="13"/>
        <v>2.42</v>
      </c>
      <c r="W51" s="157"/>
      <c r="X51" s="157" t="s">
        <v>196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394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6">
        <v>35</v>
      </c>
      <c r="B52" s="177" t="s">
        <v>1051</v>
      </c>
      <c r="C52" s="188" t="s">
        <v>1052</v>
      </c>
      <c r="D52" s="178" t="s">
        <v>446</v>
      </c>
      <c r="E52" s="179">
        <v>1</v>
      </c>
      <c r="F52" s="180"/>
      <c r="G52" s="181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7">
        <v>1.1639999999999999E-2</v>
      </c>
      <c r="O52" s="157">
        <f t="shared" si="11"/>
        <v>0.01</v>
      </c>
      <c r="P52" s="157">
        <v>0</v>
      </c>
      <c r="Q52" s="157">
        <f t="shared" si="12"/>
        <v>0</v>
      </c>
      <c r="R52" s="157"/>
      <c r="S52" s="157" t="s">
        <v>195</v>
      </c>
      <c r="T52" s="157" t="s">
        <v>195</v>
      </c>
      <c r="U52" s="157">
        <v>1.2909999999999999</v>
      </c>
      <c r="V52" s="157">
        <f t="shared" si="13"/>
        <v>1.29</v>
      </c>
      <c r="W52" s="157"/>
      <c r="X52" s="157" t="s">
        <v>196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394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6">
        <v>36</v>
      </c>
      <c r="B53" s="177" t="s">
        <v>1053</v>
      </c>
      <c r="C53" s="188" t="s">
        <v>1054</v>
      </c>
      <c r="D53" s="178" t="s">
        <v>285</v>
      </c>
      <c r="E53" s="179">
        <v>10</v>
      </c>
      <c r="F53" s="180"/>
      <c r="G53" s="181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21</v>
      </c>
      <c r="M53" s="157">
        <f t="shared" si="10"/>
        <v>0</v>
      </c>
      <c r="N53" s="157">
        <v>4.0299999999999997E-3</v>
      </c>
      <c r="O53" s="157">
        <f t="shared" si="11"/>
        <v>0.04</v>
      </c>
      <c r="P53" s="157">
        <v>0</v>
      </c>
      <c r="Q53" s="157">
        <f t="shared" si="12"/>
        <v>0</v>
      </c>
      <c r="R53" s="157"/>
      <c r="S53" s="157" t="s">
        <v>195</v>
      </c>
      <c r="T53" s="157" t="s">
        <v>195</v>
      </c>
      <c r="U53" s="157">
        <v>0.54290000000000005</v>
      </c>
      <c r="V53" s="157">
        <f t="shared" si="13"/>
        <v>5.43</v>
      </c>
      <c r="W53" s="157"/>
      <c r="X53" s="157" t="s">
        <v>196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394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6">
        <v>37</v>
      </c>
      <c r="B54" s="177" t="s">
        <v>1055</v>
      </c>
      <c r="C54" s="188" t="s">
        <v>1056</v>
      </c>
      <c r="D54" s="178" t="s">
        <v>285</v>
      </c>
      <c r="E54" s="179">
        <v>1.5</v>
      </c>
      <c r="F54" s="180"/>
      <c r="G54" s="181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21</v>
      </c>
      <c r="M54" s="157">
        <f t="shared" si="10"/>
        <v>0</v>
      </c>
      <c r="N54" s="157">
        <v>5.2399999999999999E-3</v>
      </c>
      <c r="O54" s="157">
        <f t="shared" si="11"/>
        <v>0.01</v>
      </c>
      <c r="P54" s="157">
        <v>0</v>
      </c>
      <c r="Q54" s="157">
        <f t="shared" si="12"/>
        <v>0</v>
      </c>
      <c r="R54" s="157"/>
      <c r="S54" s="157" t="s">
        <v>195</v>
      </c>
      <c r="T54" s="157" t="s">
        <v>195</v>
      </c>
      <c r="U54" s="157">
        <v>0.63429999999999997</v>
      </c>
      <c r="V54" s="157">
        <f t="shared" si="13"/>
        <v>0.95</v>
      </c>
      <c r="W54" s="157"/>
      <c r="X54" s="157" t="s">
        <v>196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394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 x14ac:dyDescent="0.25">
      <c r="A55" s="176">
        <v>38</v>
      </c>
      <c r="B55" s="177" t="s">
        <v>1057</v>
      </c>
      <c r="C55" s="188" t="s">
        <v>1058</v>
      </c>
      <c r="D55" s="178" t="s">
        <v>285</v>
      </c>
      <c r="E55" s="179">
        <v>12</v>
      </c>
      <c r="F55" s="180"/>
      <c r="G55" s="181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21</v>
      </c>
      <c r="M55" s="157">
        <f t="shared" si="10"/>
        <v>0</v>
      </c>
      <c r="N55" s="157">
        <v>5.0000000000000002E-5</v>
      </c>
      <c r="O55" s="157">
        <f t="shared" si="11"/>
        <v>0</v>
      </c>
      <c r="P55" s="157">
        <v>0</v>
      </c>
      <c r="Q55" s="157">
        <f t="shared" si="12"/>
        <v>0</v>
      </c>
      <c r="R55" s="157"/>
      <c r="S55" s="157" t="s">
        <v>195</v>
      </c>
      <c r="T55" s="157" t="s">
        <v>195</v>
      </c>
      <c r="U55" s="157">
        <v>0.14199999999999999</v>
      </c>
      <c r="V55" s="157">
        <f t="shared" si="13"/>
        <v>1.7</v>
      </c>
      <c r="W55" s="157"/>
      <c r="X55" s="157" t="s">
        <v>196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394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0.399999999999999" outlineLevel="1" x14ac:dyDescent="0.25">
      <c r="A56" s="176">
        <v>39</v>
      </c>
      <c r="B56" s="177" t="s">
        <v>1059</v>
      </c>
      <c r="C56" s="188" t="s">
        <v>1060</v>
      </c>
      <c r="D56" s="178" t="s">
        <v>285</v>
      </c>
      <c r="E56" s="179">
        <v>10</v>
      </c>
      <c r="F56" s="180"/>
      <c r="G56" s="181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21</v>
      </c>
      <c r="M56" s="157">
        <f t="shared" si="10"/>
        <v>0</v>
      </c>
      <c r="N56" s="157">
        <v>3.0000000000000001E-5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195</v>
      </c>
      <c r="T56" s="157" t="s">
        <v>195</v>
      </c>
      <c r="U56" s="157">
        <v>0.129</v>
      </c>
      <c r="V56" s="157">
        <f t="shared" si="13"/>
        <v>1.29</v>
      </c>
      <c r="W56" s="157"/>
      <c r="X56" s="157" t="s">
        <v>196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394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.399999999999999" outlineLevel="1" x14ac:dyDescent="0.25">
      <c r="A57" s="176">
        <v>40</v>
      </c>
      <c r="B57" s="177" t="s">
        <v>1059</v>
      </c>
      <c r="C57" s="188" t="s">
        <v>1061</v>
      </c>
      <c r="D57" s="178" t="s">
        <v>285</v>
      </c>
      <c r="E57" s="179">
        <v>1.5</v>
      </c>
      <c r="F57" s="180"/>
      <c r="G57" s="181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21</v>
      </c>
      <c r="M57" s="157">
        <f t="shared" si="10"/>
        <v>0</v>
      </c>
      <c r="N57" s="157">
        <v>6.0000000000000002E-5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195</v>
      </c>
      <c r="T57" s="157" t="s">
        <v>195</v>
      </c>
      <c r="U57" s="157">
        <v>0.129</v>
      </c>
      <c r="V57" s="157">
        <f t="shared" si="13"/>
        <v>0.19</v>
      </c>
      <c r="W57" s="157"/>
      <c r="X57" s="157" t="s">
        <v>196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394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6">
        <v>41</v>
      </c>
      <c r="B58" s="177" t="s">
        <v>1062</v>
      </c>
      <c r="C58" s="188" t="s">
        <v>1063</v>
      </c>
      <c r="D58" s="178" t="s">
        <v>233</v>
      </c>
      <c r="E58" s="179">
        <v>7</v>
      </c>
      <c r="F58" s="180"/>
      <c r="G58" s="181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21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195</v>
      </c>
      <c r="T58" s="157" t="s">
        <v>195</v>
      </c>
      <c r="U58" s="157">
        <v>0.42499999999999999</v>
      </c>
      <c r="V58" s="157">
        <f t="shared" si="13"/>
        <v>2.98</v>
      </c>
      <c r="W58" s="157"/>
      <c r="X58" s="157" t="s">
        <v>196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394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5">
      <c r="A59" s="164" t="s">
        <v>190</v>
      </c>
      <c r="B59" s="165" t="s">
        <v>119</v>
      </c>
      <c r="C59" s="184" t="s">
        <v>120</v>
      </c>
      <c r="D59" s="166"/>
      <c r="E59" s="167"/>
      <c r="F59" s="168"/>
      <c r="G59" s="169">
        <f>SUMIF(AG60:AG60,"&lt;&gt;NOR",G60:G60)</f>
        <v>0</v>
      </c>
      <c r="H59" s="163"/>
      <c r="I59" s="163">
        <f>SUM(I60:I60)</f>
        <v>0</v>
      </c>
      <c r="J59" s="163"/>
      <c r="K59" s="163">
        <f>SUM(K60:K60)</f>
        <v>0</v>
      </c>
      <c r="L59" s="163"/>
      <c r="M59" s="163">
        <f>SUM(M60:M60)</f>
        <v>0</v>
      </c>
      <c r="N59" s="163"/>
      <c r="O59" s="163">
        <f>SUM(O60:O60)</f>
        <v>0</v>
      </c>
      <c r="P59" s="163"/>
      <c r="Q59" s="163">
        <f>SUM(Q60:Q60)</f>
        <v>0</v>
      </c>
      <c r="R59" s="163"/>
      <c r="S59" s="163"/>
      <c r="T59" s="163"/>
      <c r="U59" s="163"/>
      <c r="V59" s="163">
        <f>SUM(V60:V60)</f>
        <v>0.17</v>
      </c>
      <c r="W59" s="163"/>
      <c r="X59" s="163"/>
      <c r="AG59" t="s">
        <v>191</v>
      </c>
    </row>
    <row r="60" spans="1:60" outlineLevel="1" x14ac:dyDescent="0.25">
      <c r="A60" s="176">
        <v>42</v>
      </c>
      <c r="B60" s="177" t="s">
        <v>1064</v>
      </c>
      <c r="C60" s="188" t="s">
        <v>1065</v>
      </c>
      <c r="D60" s="178" t="s">
        <v>233</v>
      </c>
      <c r="E60" s="179">
        <v>1</v>
      </c>
      <c r="F60" s="180"/>
      <c r="G60" s="181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7">
        <v>2.3000000000000001E-4</v>
      </c>
      <c r="O60" s="157">
        <f>ROUND(E60*N60,2)</f>
        <v>0</v>
      </c>
      <c r="P60" s="157">
        <v>0</v>
      </c>
      <c r="Q60" s="157">
        <f>ROUND(E60*P60,2)</f>
        <v>0</v>
      </c>
      <c r="R60" s="157"/>
      <c r="S60" s="157" t="s">
        <v>195</v>
      </c>
      <c r="T60" s="157" t="s">
        <v>195</v>
      </c>
      <c r="U60" s="157">
        <v>0.16500000000000001</v>
      </c>
      <c r="V60" s="157">
        <f>ROUND(E60*U60,2)</f>
        <v>0.17</v>
      </c>
      <c r="W60" s="157"/>
      <c r="X60" s="157" t="s">
        <v>196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394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164" t="s">
        <v>190</v>
      </c>
      <c r="B61" s="165" t="s">
        <v>109</v>
      </c>
      <c r="C61" s="184" t="s">
        <v>110</v>
      </c>
      <c r="D61" s="166"/>
      <c r="E61" s="167"/>
      <c r="F61" s="168"/>
      <c r="G61" s="169">
        <f>SUMIF(AG62:AG71,"&lt;&gt;NOR",G62:G71)</f>
        <v>0</v>
      </c>
      <c r="H61" s="163"/>
      <c r="I61" s="163">
        <f>SUM(I62:I71)</f>
        <v>0</v>
      </c>
      <c r="J61" s="163"/>
      <c r="K61" s="163">
        <f>SUM(K62:K71)</f>
        <v>0</v>
      </c>
      <c r="L61" s="163"/>
      <c r="M61" s="163">
        <f>SUM(M62:M71)</f>
        <v>0</v>
      </c>
      <c r="N61" s="163"/>
      <c r="O61" s="163">
        <f>SUM(O62:O71)</f>
        <v>0.03</v>
      </c>
      <c r="P61" s="163"/>
      <c r="Q61" s="163">
        <f>SUM(Q62:Q71)</f>
        <v>0</v>
      </c>
      <c r="R61" s="163"/>
      <c r="S61" s="163"/>
      <c r="T61" s="163"/>
      <c r="U61" s="163"/>
      <c r="V61" s="163">
        <f>SUM(V62:V71)</f>
        <v>5.8900000000000006</v>
      </c>
      <c r="W61" s="163"/>
      <c r="X61" s="163"/>
      <c r="AG61" t="s">
        <v>191</v>
      </c>
    </row>
    <row r="62" spans="1:60" outlineLevel="1" x14ac:dyDescent="0.25">
      <c r="A62" s="176">
        <v>43</v>
      </c>
      <c r="B62" s="177" t="s">
        <v>1066</v>
      </c>
      <c r="C62" s="188" t="s">
        <v>1067</v>
      </c>
      <c r="D62" s="178" t="s">
        <v>233</v>
      </c>
      <c r="E62" s="179">
        <v>1</v>
      </c>
      <c r="F62" s="180"/>
      <c r="G62" s="181">
        <f t="shared" ref="G62:G71" si="14">ROUND(E62*F62,2)</f>
        <v>0</v>
      </c>
      <c r="H62" s="158"/>
      <c r="I62" s="157">
        <f t="shared" ref="I62:I71" si="15">ROUND(E62*H62,2)</f>
        <v>0</v>
      </c>
      <c r="J62" s="158"/>
      <c r="K62" s="157">
        <f t="shared" ref="K62:K71" si="16">ROUND(E62*J62,2)</f>
        <v>0</v>
      </c>
      <c r="L62" s="157">
        <v>21</v>
      </c>
      <c r="M62" s="157">
        <f t="shared" ref="M62:M71" si="17">G62*(1+L62/100)</f>
        <v>0</v>
      </c>
      <c r="N62" s="157">
        <v>2.9999999999999997E-4</v>
      </c>
      <c r="O62" s="157">
        <f t="shared" ref="O62:O71" si="18">ROUND(E62*N62,2)</f>
        <v>0</v>
      </c>
      <c r="P62" s="157">
        <v>0</v>
      </c>
      <c r="Q62" s="157">
        <f t="shared" ref="Q62:Q71" si="19">ROUND(E62*P62,2)</f>
        <v>0</v>
      </c>
      <c r="R62" s="157"/>
      <c r="S62" s="157" t="s">
        <v>195</v>
      </c>
      <c r="T62" s="157" t="s">
        <v>195</v>
      </c>
      <c r="U62" s="157">
        <v>0.16500000000000001</v>
      </c>
      <c r="V62" s="157">
        <f t="shared" ref="V62:V71" si="20">ROUND(E62*U62,2)</f>
        <v>0.17</v>
      </c>
      <c r="W62" s="157"/>
      <c r="X62" s="157" t="s">
        <v>196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394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6">
        <v>44</v>
      </c>
      <c r="B63" s="177" t="s">
        <v>1068</v>
      </c>
      <c r="C63" s="188" t="s">
        <v>1069</v>
      </c>
      <c r="D63" s="178" t="s">
        <v>233</v>
      </c>
      <c r="E63" s="179">
        <v>1</v>
      </c>
      <c r="F63" s="180"/>
      <c r="G63" s="181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21</v>
      </c>
      <c r="M63" s="157">
        <f t="shared" si="17"/>
        <v>0</v>
      </c>
      <c r="N63" s="157">
        <v>1.4999999999999999E-4</v>
      </c>
      <c r="O63" s="157">
        <f t="shared" si="18"/>
        <v>0</v>
      </c>
      <c r="P63" s="157">
        <v>0</v>
      </c>
      <c r="Q63" s="157">
        <f t="shared" si="19"/>
        <v>0</v>
      </c>
      <c r="R63" s="157"/>
      <c r="S63" s="157" t="s">
        <v>195</v>
      </c>
      <c r="T63" s="157" t="s">
        <v>195</v>
      </c>
      <c r="U63" s="157">
        <v>0.16500000000000001</v>
      </c>
      <c r="V63" s="157">
        <f t="shared" si="20"/>
        <v>0.17</v>
      </c>
      <c r="W63" s="157"/>
      <c r="X63" s="157" t="s">
        <v>196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394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 x14ac:dyDescent="0.25">
      <c r="A64" s="176">
        <v>45</v>
      </c>
      <c r="B64" s="177" t="s">
        <v>1070</v>
      </c>
      <c r="C64" s="188" t="s">
        <v>1071</v>
      </c>
      <c r="D64" s="178" t="s">
        <v>233</v>
      </c>
      <c r="E64" s="179">
        <v>1</v>
      </c>
      <c r="F64" s="180"/>
      <c r="G64" s="181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21</v>
      </c>
      <c r="M64" s="157">
        <f t="shared" si="17"/>
        <v>0</v>
      </c>
      <c r="N64" s="157">
        <v>0.03</v>
      </c>
      <c r="O64" s="157">
        <f t="shared" si="18"/>
        <v>0.03</v>
      </c>
      <c r="P64" s="157">
        <v>0</v>
      </c>
      <c r="Q64" s="157">
        <f t="shared" si="19"/>
        <v>0</v>
      </c>
      <c r="R64" s="157"/>
      <c r="S64" s="157" t="s">
        <v>195</v>
      </c>
      <c r="T64" s="157" t="s">
        <v>195</v>
      </c>
      <c r="U64" s="157">
        <v>1.6439999999999999</v>
      </c>
      <c r="V64" s="157">
        <f t="shared" si="20"/>
        <v>1.64</v>
      </c>
      <c r="W64" s="157"/>
      <c r="X64" s="157" t="s">
        <v>196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394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6">
        <v>46</v>
      </c>
      <c r="B65" s="177" t="s">
        <v>1072</v>
      </c>
      <c r="C65" s="188" t="s">
        <v>1073</v>
      </c>
      <c r="D65" s="178" t="s">
        <v>285</v>
      </c>
      <c r="E65" s="179">
        <v>12</v>
      </c>
      <c r="F65" s="180"/>
      <c r="G65" s="181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21</v>
      </c>
      <c r="M65" s="157">
        <f t="shared" si="17"/>
        <v>0</v>
      </c>
      <c r="N65" s="157">
        <v>1.8000000000000001E-4</v>
      </c>
      <c r="O65" s="157">
        <f t="shared" si="18"/>
        <v>0</v>
      </c>
      <c r="P65" s="157">
        <v>0</v>
      </c>
      <c r="Q65" s="157">
        <f t="shared" si="19"/>
        <v>0</v>
      </c>
      <c r="R65" s="157"/>
      <c r="S65" s="157" t="s">
        <v>195</v>
      </c>
      <c r="T65" s="157" t="s">
        <v>195</v>
      </c>
      <c r="U65" s="157">
        <v>6.7000000000000004E-2</v>
      </c>
      <c r="V65" s="157">
        <f t="shared" si="20"/>
        <v>0.8</v>
      </c>
      <c r="W65" s="157"/>
      <c r="X65" s="157" t="s">
        <v>196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394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6">
        <v>47</v>
      </c>
      <c r="B66" s="177" t="s">
        <v>1074</v>
      </c>
      <c r="C66" s="188" t="s">
        <v>1075</v>
      </c>
      <c r="D66" s="178" t="s">
        <v>285</v>
      </c>
      <c r="E66" s="179">
        <v>23.5</v>
      </c>
      <c r="F66" s="180"/>
      <c r="G66" s="181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21</v>
      </c>
      <c r="M66" s="157">
        <f t="shared" si="17"/>
        <v>0</v>
      </c>
      <c r="N66" s="157">
        <v>1.0000000000000001E-5</v>
      </c>
      <c r="O66" s="157">
        <f t="shared" si="18"/>
        <v>0</v>
      </c>
      <c r="P66" s="157">
        <v>0</v>
      </c>
      <c r="Q66" s="157">
        <f t="shared" si="19"/>
        <v>0</v>
      </c>
      <c r="R66" s="157"/>
      <c r="S66" s="157" t="s">
        <v>195</v>
      </c>
      <c r="T66" s="157" t="s">
        <v>195</v>
      </c>
      <c r="U66" s="157">
        <v>6.2E-2</v>
      </c>
      <c r="V66" s="157">
        <f t="shared" si="20"/>
        <v>1.46</v>
      </c>
      <c r="W66" s="157"/>
      <c r="X66" s="157" t="s">
        <v>196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394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6">
        <v>48</v>
      </c>
      <c r="B67" s="177" t="s">
        <v>1076</v>
      </c>
      <c r="C67" s="188" t="s">
        <v>1077</v>
      </c>
      <c r="D67" s="178" t="s">
        <v>285</v>
      </c>
      <c r="E67" s="179">
        <v>11.5</v>
      </c>
      <c r="F67" s="180"/>
      <c r="G67" s="181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21</v>
      </c>
      <c r="M67" s="157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7"/>
      <c r="S67" s="157" t="s">
        <v>195</v>
      </c>
      <c r="T67" s="157" t="s">
        <v>195</v>
      </c>
      <c r="U67" s="157">
        <v>2.9000000000000001E-2</v>
      </c>
      <c r="V67" s="157">
        <f t="shared" si="20"/>
        <v>0.33</v>
      </c>
      <c r="W67" s="157"/>
      <c r="X67" s="157" t="s">
        <v>196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394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6">
        <v>49</v>
      </c>
      <c r="B68" s="177" t="s">
        <v>1078</v>
      </c>
      <c r="C68" s="188" t="s">
        <v>1079</v>
      </c>
      <c r="D68" s="178" t="s">
        <v>233</v>
      </c>
      <c r="E68" s="179">
        <v>2</v>
      </c>
      <c r="F68" s="180"/>
      <c r="G68" s="181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21</v>
      </c>
      <c r="M68" s="157">
        <f t="shared" si="17"/>
        <v>0</v>
      </c>
      <c r="N68" s="157">
        <v>1.7000000000000001E-4</v>
      </c>
      <c r="O68" s="157">
        <f t="shared" si="18"/>
        <v>0</v>
      </c>
      <c r="P68" s="157">
        <v>0</v>
      </c>
      <c r="Q68" s="157">
        <f t="shared" si="19"/>
        <v>0</v>
      </c>
      <c r="R68" s="157"/>
      <c r="S68" s="157" t="s">
        <v>195</v>
      </c>
      <c r="T68" s="157" t="s">
        <v>195</v>
      </c>
      <c r="U68" s="157">
        <v>0.18554999999999999</v>
      </c>
      <c r="V68" s="157">
        <f t="shared" si="20"/>
        <v>0.37</v>
      </c>
      <c r="W68" s="157"/>
      <c r="X68" s="157" t="s">
        <v>196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671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6">
        <v>50</v>
      </c>
      <c r="B69" s="177" t="s">
        <v>1080</v>
      </c>
      <c r="C69" s="188" t="s">
        <v>1081</v>
      </c>
      <c r="D69" s="178" t="s">
        <v>233</v>
      </c>
      <c r="E69" s="179">
        <v>1</v>
      </c>
      <c r="F69" s="180"/>
      <c r="G69" s="181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21</v>
      </c>
      <c r="M69" s="157">
        <f t="shared" si="17"/>
        <v>0</v>
      </c>
      <c r="N69" s="157">
        <v>1.7000000000000001E-4</v>
      </c>
      <c r="O69" s="157">
        <f t="shared" si="18"/>
        <v>0</v>
      </c>
      <c r="P69" s="157">
        <v>0</v>
      </c>
      <c r="Q69" s="157">
        <f t="shared" si="19"/>
        <v>0</v>
      </c>
      <c r="R69" s="157"/>
      <c r="S69" s="157" t="s">
        <v>195</v>
      </c>
      <c r="T69" s="157" t="s">
        <v>195</v>
      </c>
      <c r="U69" s="157">
        <v>0.20269000000000001</v>
      </c>
      <c r="V69" s="157">
        <f t="shared" si="20"/>
        <v>0.2</v>
      </c>
      <c r="W69" s="157"/>
      <c r="X69" s="157" t="s">
        <v>196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671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0">
        <v>51</v>
      </c>
      <c r="B70" s="171" t="s">
        <v>1082</v>
      </c>
      <c r="C70" s="185" t="s">
        <v>1083</v>
      </c>
      <c r="D70" s="172" t="s">
        <v>233</v>
      </c>
      <c r="E70" s="173">
        <v>1</v>
      </c>
      <c r="F70" s="174"/>
      <c r="G70" s="175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21</v>
      </c>
      <c r="M70" s="157">
        <f t="shared" si="17"/>
        <v>0</v>
      </c>
      <c r="N70" s="157">
        <v>1.3500000000000001E-3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195</v>
      </c>
      <c r="T70" s="157" t="s">
        <v>195</v>
      </c>
      <c r="U70" s="157">
        <v>0.754</v>
      </c>
      <c r="V70" s="157">
        <f t="shared" si="20"/>
        <v>0.75</v>
      </c>
      <c r="W70" s="157"/>
      <c r="X70" s="157" t="s">
        <v>196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394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>
        <v>52</v>
      </c>
      <c r="B71" s="155" t="s">
        <v>1084</v>
      </c>
      <c r="C71" s="189" t="s">
        <v>1085</v>
      </c>
      <c r="D71" s="156" t="s">
        <v>0</v>
      </c>
      <c r="E71" s="182"/>
      <c r="F71" s="158"/>
      <c r="G71" s="157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21</v>
      </c>
      <c r="M71" s="157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195</v>
      </c>
      <c r="T71" s="157" t="s">
        <v>195</v>
      </c>
      <c r="U71" s="157">
        <v>0</v>
      </c>
      <c r="V71" s="157">
        <f t="shared" si="20"/>
        <v>0</v>
      </c>
      <c r="W71" s="157"/>
      <c r="X71" s="157" t="s">
        <v>401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402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5">
      <c r="A72" s="164" t="s">
        <v>190</v>
      </c>
      <c r="B72" s="165" t="s">
        <v>111</v>
      </c>
      <c r="C72" s="184" t="s">
        <v>112</v>
      </c>
      <c r="D72" s="166"/>
      <c r="E72" s="167"/>
      <c r="F72" s="168"/>
      <c r="G72" s="169">
        <f>SUMIF(AG73:AG97,"&lt;&gt;NOR",G73:G97)</f>
        <v>0</v>
      </c>
      <c r="H72" s="163"/>
      <c r="I72" s="163">
        <f>SUM(I73:I97)</f>
        <v>0</v>
      </c>
      <c r="J72" s="163"/>
      <c r="K72" s="163">
        <f>SUM(K73:K97)</f>
        <v>0</v>
      </c>
      <c r="L72" s="163"/>
      <c r="M72" s="163">
        <f>SUM(M73:M97)</f>
        <v>0</v>
      </c>
      <c r="N72" s="163"/>
      <c r="O72" s="163">
        <f>SUM(O73:O97)</f>
        <v>0.18</v>
      </c>
      <c r="P72" s="163"/>
      <c r="Q72" s="163">
        <f>SUM(Q73:Q97)</f>
        <v>0.16</v>
      </c>
      <c r="R72" s="163"/>
      <c r="S72" s="163"/>
      <c r="T72" s="163"/>
      <c r="U72" s="163"/>
      <c r="V72" s="163">
        <f>SUM(V73:V97)</f>
        <v>19.73</v>
      </c>
      <c r="W72" s="163"/>
      <c r="X72" s="163"/>
      <c r="AG72" t="s">
        <v>191</v>
      </c>
    </row>
    <row r="73" spans="1:60" outlineLevel="1" x14ac:dyDescent="0.25">
      <c r="A73" s="176">
        <v>53</v>
      </c>
      <c r="B73" s="177" t="s">
        <v>444</v>
      </c>
      <c r="C73" s="188" t="s">
        <v>445</v>
      </c>
      <c r="D73" s="178" t="s">
        <v>446</v>
      </c>
      <c r="E73" s="179">
        <v>2</v>
      </c>
      <c r="F73" s="180"/>
      <c r="G73" s="181">
        <f t="shared" ref="G73:G97" si="21">ROUND(E73*F73,2)</f>
        <v>0</v>
      </c>
      <c r="H73" s="158"/>
      <c r="I73" s="157">
        <f t="shared" ref="I73:I97" si="22">ROUND(E73*H73,2)</f>
        <v>0</v>
      </c>
      <c r="J73" s="158"/>
      <c r="K73" s="157">
        <f t="shared" ref="K73:K97" si="23">ROUND(E73*J73,2)</f>
        <v>0</v>
      </c>
      <c r="L73" s="157">
        <v>21</v>
      </c>
      <c r="M73" s="157">
        <f t="shared" ref="M73:M97" si="24">G73*(1+L73/100)</f>
        <v>0</v>
      </c>
      <c r="N73" s="157">
        <v>0</v>
      </c>
      <c r="O73" s="157">
        <f t="shared" ref="O73:O97" si="25">ROUND(E73*N73,2)</f>
        <v>0</v>
      </c>
      <c r="P73" s="157">
        <v>3.4200000000000001E-2</v>
      </c>
      <c r="Q73" s="157">
        <f t="shared" ref="Q73:Q97" si="26">ROUND(E73*P73,2)</f>
        <v>7.0000000000000007E-2</v>
      </c>
      <c r="R73" s="157"/>
      <c r="S73" s="157" t="s">
        <v>195</v>
      </c>
      <c r="T73" s="157" t="s">
        <v>195</v>
      </c>
      <c r="U73" s="157">
        <v>0.46500000000000002</v>
      </c>
      <c r="V73" s="157">
        <f t="shared" ref="V73:V97" si="27">ROUND(E73*U73,2)</f>
        <v>0.93</v>
      </c>
      <c r="W73" s="157"/>
      <c r="X73" s="157" t="s">
        <v>196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394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6">
        <v>54</v>
      </c>
      <c r="B74" s="177" t="s">
        <v>1086</v>
      </c>
      <c r="C74" s="188" t="s">
        <v>1087</v>
      </c>
      <c r="D74" s="178" t="s">
        <v>446</v>
      </c>
      <c r="E74" s="179">
        <v>1</v>
      </c>
      <c r="F74" s="180"/>
      <c r="G74" s="181">
        <f t="shared" si="21"/>
        <v>0</v>
      </c>
      <c r="H74" s="158"/>
      <c r="I74" s="157">
        <f t="shared" si="22"/>
        <v>0</v>
      </c>
      <c r="J74" s="158"/>
      <c r="K74" s="157">
        <f t="shared" si="23"/>
        <v>0</v>
      </c>
      <c r="L74" s="157">
        <v>21</v>
      </c>
      <c r="M74" s="157">
        <f t="shared" si="24"/>
        <v>0</v>
      </c>
      <c r="N74" s="157">
        <v>1.8600000000000001E-3</v>
      </c>
      <c r="O74" s="157">
        <f t="shared" si="25"/>
        <v>0</v>
      </c>
      <c r="P74" s="157">
        <v>0</v>
      </c>
      <c r="Q74" s="157">
        <f t="shared" si="26"/>
        <v>0</v>
      </c>
      <c r="R74" s="157"/>
      <c r="S74" s="157" t="s">
        <v>195</v>
      </c>
      <c r="T74" s="157" t="s">
        <v>195</v>
      </c>
      <c r="U74" s="157">
        <v>1.3340000000000001</v>
      </c>
      <c r="V74" s="157">
        <f t="shared" si="27"/>
        <v>1.33</v>
      </c>
      <c r="W74" s="157"/>
      <c r="X74" s="157" t="s">
        <v>196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394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6">
        <v>55</v>
      </c>
      <c r="B75" s="177" t="s">
        <v>1088</v>
      </c>
      <c r="C75" s="188" t="s">
        <v>1089</v>
      </c>
      <c r="D75" s="178" t="s">
        <v>446</v>
      </c>
      <c r="E75" s="179">
        <v>1</v>
      </c>
      <c r="F75" s="180"/>
      <c r="G75" s="181">
        <f t="shared" si="21"/>
        <v>0</v>
      </c>
      <c r="H75" s="158"/>
      <c r="I75" s="157">
        <f t="shared" si="22"/>
        <v>0</v>
      </c>
      <c r="J75" s="158"/>
      <c r="K75" s="157">
        <f t="shared" si="23"/>
        <v>0</v>
      </c>
      <c r="L75" s="157">
        <v>21</v>
      </c>
      <c r="M75" s="157">
        <f t="shared" si="24"/>
        <v>0</v>
      </c>
      <c r="N75" s="157">
        <v>8.8999999999999995E-4</v>
      </c>
      <c r="O75" s="157">
        <f t="shared" si="25"/>
        <v>0</v>
      </c>
      <c r="P75" s="157">
        <v>0</v>
      </c>
      <c r="Q75" s="157">
        <f t="shared" si="26"/>
        <v>0</v>
      </c>
      <c r="R75" s="157"/>
      <c r="S75" s="157" t="s">
        <v>195</v>
      </c>
      <c r="T75" s="157" t="s">
        <v>195</v>
      </c>
      <c r="U75" s="157">
        <v>1.1200000000000001</v>
      </c>
      <c r="V75" s="157">
        <f t="shared" si="27"/>
        <v>1.1200000000000001</v>
      </c>
      <c r="W75" s="157"/>
      <c r="X75" s="157" t="s">
        <v>196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394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6">
        <v>56</v>
      </c>
      <c r="B76" s="177" t="s">
        <v>1090</v>
      </c>
      <c r="C76" s="188" t="s">
        <v>1091</v>
      </c>
      <c r="D76" s="178" t="s">
        <v>446</v>
      </c>
      <c r="E76" s="179">
        <v>1</v>
      </c>
      <c r="F76" s="180"/>
      <c r="G76" s="181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21</v>
      </c>
      <c r="M76" s="157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7"/>
      <c r="S76" s="157" t="s">
        <v>195</v>
      </c>
      <c r="T76" s="157" t="s">
        <v>195</v>
      </c>
      <c r="U76" s="157">
        <v>1.77</v>
      </c>
      <c r="V76" s="157">
        <f t="shared" si="27"/>
        <v>1.77</v>
      </c>
      <c r="W76" s="157"/>
      <c r="X76" s="157" t="s">
        <v>196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394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6">
        <v>57</v>
      </c>
      <c r="B77" s="177" t="s">
        <v>1092</v>
      </c>
      <c r="C77" s="188" t="s">
        <v>1093</v>
      </c>
      <c r="D77" s="178" t="s">
        <v>446</v>
      </c>
      <c r="E77" s="179">
        <v>2</v>
      </c>
      <c r="F77" s="180"/>
      <c r="G77" s="181">
        <f t="shared" si="21"/>
        <v>0</v>
      </c>
      <c r="H77" s="158"/>
      <c r="I77" s="157">
        <f t="shared" si="22"/>
        <v>0</v>
      </c>
      <c r="J77" s="158"/>
      <c r="K77" s="157">
        <f t="shared" si="23"/>
        <v>0</v>
      </c>
      <c r="L77" s="157">
        <v>21</v>
      </c>
      <c r="M77" s="157">
        <f t="shared" si="24"/>
        <v>0</v>
      </c>
      <c r="N77" s="157">
        <v>0</v>
      </c>
      <c r="O77" s="157">
        <f t="shared" si="25"/>
        <v>0</v>
      </c>
      <c r="P77" s="157">
        <v>1.107E-2</v>
      </c>
      <c r="Q77" s="157">
        <f t="shared" si="26"/>
        <v>0.02</v>
      </c>
      <c r="R77" s="157"/>
      <c r="S77" s="157" t="s">
        <v>195</v>
      </c>
      <c r="T77" s="157" t="s">
        <v>195</v>
      </c>
      <c r="U77" s="157">
        <v>0.22700000000000001</v>
      </c>
      <c r="V77" s="157">
        <f t="shared" si="27"/>
        <v>0.45</v>
      </c>
      <c r="W77" s="157"/>
      <c r="X77" s="157" t="s">
        <v>196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394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6">
        <v>58</v>
      </c>
      <c r="B78" s="177" t="s">
        <v>1094</v>
      </c>
      <c r="C78" s="188" t="s">
        <v>1095</v>
      </c>
      <c r="D78" s="178" t="s">
        <v>446</v>
      </c>
      <c r="E78" s="179">
        <v>1</v>
      </c>
      <c r="F78" s="180"/>
      <c r="G78" s="181">
        <f t="shared" si="21"/>
        <v>0</v>
      </c>
      <c r="H78" s="158"/>
      <c r="I78" s="157">
        <f t="shared" si="22"/>
        <v>0</v>
      </c>
      <c r="J78" s="158"/>
      <c r="K78" s="157">
        <f t="shared" si="23"/>
        <v>0</v>
      </c>
      <c r="L78" s="157">
        <v>21</v>
      </c>
      <c r="M78" s="157">
        <f t="shared" si="24"/>
        <v>0</v>
      </c>
      <c r="N78" s="157">
        <v>1.6E-2</v>
      </c>
      <c r="O78" s="157">
        <f t="shared" si="25"/>
        <v>0.02</v>
      </c>
      <c r="P78" s="157">
        <v>0</v>
      </c>
      <c r="Q78" s="157">
        <f t="shared" si="26"/>
        <v>0</v>
      </c>
      <c r="R78" s="157"/>
      <c r="S78" s="157" t="s">
        <v>195</v>
      </c>
      <c r="T78" s="157" t="s">
        <v>195</v>
      </c>
      <c r="U78" s="157">
        <v>1.5</v>
      </c>
      <c r="V78" s="157">
        <f t="shared" si="27"/>
        <v>1.5</v>
      </c>
      <c r="W78" s="157"/>
      <c r="X78" s="157" t="s">
        <v>196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394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6">
        <v>59</v>
      </c>
      <c r="B79" s="177" t="s">
        <v>449</v>
      </c>
      <c r="C79" s="188" t="s">
        <v>450</v>
      </c>
      <c r="D79" s="178" t="s">
        <v>446</v>
      </c>
      <c r="E79" s="179">
        <v>2</v>
      </c>
      <c r="F79" s="180"/>
      <c r="G79" s="181">
        <f t="shared" si="21"/>
        <v>0</v>
      </c>
      <c r="H79" s="158"/>
      <c r="I79" s="157">
        <f t="shared" si="22"/>
        <v>0</v>
      </c>
      <c r="J79" s="158"/>
      <c r="K79" s="157">
        <f t="shared" si="23"/>
        <v>0</v>
      </c>
      <c r="L79" s="157">
        <v>21</v>
      </c>
      <c r="M79" s="157">
        <f t="shared" si="24"/>
        <v>0</v>
      </c>
      <c r="N79" s="157">
        <v>0</v>
      </c>
      <c r="O79" s="157">
        <f t="shared" si="25"/>
        <v>0</v>
      </c>
      <c r="P79" s="157">
        <v>1.9460000000000002E-2</v>
      </c>
      <c r="Q79" s="157">
        <f t="shared" si="26"/>
        <v>0.04</v>
      </c>
      <c r="R79" s="157"/>
      <c r="S79" s="157" t="s">
        <v>195</v>
      </c>
      <c r="T79" s="157" t="s">
        <v>195</v>
      </c>
      <c r="U79" s="157">
        <v>0.38200000000000001</v>
      </c>
      <c r="V79" s="157">
        <f t="shared" si="27"/>
        <v>0.76</v>
      </c>
      <c r="W79" s="157"/>
      <c r="X79" s="157" t="s">
        <v>196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394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6">
        <v>60</v>
      </c>
      <c r="B80" s="177" t="s">
        <v>1096</v>
      </c>
      <c r="C80" s="188" t="s">
        <v>1097</v>
      </c>
      <c r="D80" s="178" t="s">
        <v>446</v>
      </c>
      <c r="E80" s="179">
        <v>2</v>
      </c>
      <c r="F80" s="180"/>
      <c r="G80" s="181">
        <f t="shared" si="21"/>
        <v>0</v>
      </c>
      <c r="H80" s="158"/>
      <c r="I80" s="157">
        <f t="shared" si="22"/>
        <v>0</v>
      </c>
      <c r="J80" s="158"/>
      <c r="K80" s="157">
        <f t="shared" si="23"/>
        <v>0</v>
      </c>
      <c r="L80" s="157">
        <v>21</v>
      </c>
      <c r="M80" s="157">
        <f t="shared" si="24"/>
        <v>0</v>
      </c>
      <c r="N80" s="157">
        <v>8.9999999999999993E-3</v>
      </c>
      <c r="O80" s="157">
        <f t="shared" si="25"/>
        <v>0.02</v>
      </c>
      <c r="P80" s="157">
        <v>0</v>
      </c>
      <c r="Q80" s="157">
        <f t="shared" si="26"/>
        <v>0</v>
      </c>
      <c r="R80" s="157"/>
      <c r="S80" s="157" t="s">
        <v>195</v>
      </c>
      <c r="T80" s="157" t="s">
        <v>195</v>
      </c>
      <c r="U80" s="157">
        <v>1.1890000000000001</v>
      </c>
      <c r="V80" s="157">
        <f t="shared" si="27"/>
        <v>2.38</v>
      </c>
      <c r="W80" s="157"/>
      <c r="X80" s="157" t="s">
        <v>196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394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6">
        <v>61</v>
      </c>
      <c r="B81" s="177" t="s">
        <v>1098</v>
      </c>
      <c r="C81" s="188" t="s">
        <v>1099</v>
      </c>
      <c r="D81" s="178" t="s">
        <v>446</v>
      </c>
      <c r="E81" s="179">
        <v>2</v>
      </c>
      <c r="F81" s="180"/>
      <c r="G81" s="181">
        <f t="shared" si="21"/>
        <v>0</v>
      </c>
      <c r="H81" s="158"/>
      <c r="I81" s="157">
        <f t="shared" si="22"/>
        <v>0</v>
      </c>
      <c r="J81" s="158"/>
      <c r="K81" s="157">
        <f t="shared" si="23"/>
        <v>0</v>
      </c>
      <c r="L81" s="157">
        <v>21</v>
      </c>
      <c r="M81" s="157">
        <f t="shared" si="24"/>
        <v>0</v>
      </c>
      <c r="N81" s="157">
        <v>0</v>
      </c>
      <c r="O81" s="157">
        <f t="shared" si="25"/>
        <v>0</v>
      </c>
      <c r="P81" s="157">
        <v>1.4930000000000001E-2</v>
      </c>
      <c r="Q81" s="157">
        <f t="shared" si="26"/>
        <v>0.03</v>
      </c>
      <c r="R81" s="157"/>
      <c r="S81" s="157" t="s">
        <v>195</v>
      </c>
      <c r="T81" s="157" t="s">
        <v>195</v>
      </c>
      <c r="U81" s="157">
        <v>0.23799999999999999</v>
      </c>
      <c r="V81" s="157">
        <f t="shared" si="27"/>
        <v>0.48</v>
      </c>
      <c r="W81" s="157"/>
      <c r="X81" s="157" t="s">
        <v>196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394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 x14ac:dyDescent="0.25">
      <c r="A82" s="176">
        <v>62</v>
      </c>
      <c r="B82" s="177" t="s">
        <v>1100</v>
      </c>
      <c r="C82" s="188" t="s">
        <v>1101</v>
      </c>
      <c r="D82" s="178" t="s">
        <v>233</v>
      </c>
      <c r="E82" s="179">
        <v>4</v>
      </c>
      <c r="F82" s="180"/>
      <c r="G82" s="181">
        <f t="shared" si="21"/>
        <v>0</v>
      </c>
      <c r="H82" s="158"/>
      <c r="I82" s="157">
        <f t="shared" si="22"/>
        <v>0</v>
      </c>
      <c r="J82" s="158"/>
      <c r="K82" s="157">
        <f t="shared" si="23"/>
        <v>0</v>
      </c>
      <c r="L82" s="157">
        <v>21</v>
      </c>
      <c r="M82" s="157">
        <f t="shared" si="24"/>
        <v>0</v>
      </c>
      <c r="N82" s="157">
        <v>1.7000000000000001E-4</v>
      </c>
      <c r="O82" s="157">
        <f t="shared" si="25"/>
        <v>0</v>
      </c>
      <c r="P82" s="157">
        <v>0</v>
      </c>
      <c r="Q82" s="157">
        <f t="shared" si="26"/>
        <v>0</v>
      </c>
      <c r="R82" s="157"/>
      <c r="S82" s="157" t="s">
        <v>195</v>
      </c>
      <c r="T82" s="157" t="s">
        <v>195</v>
      </c>
      <c r="U82" s="157">
        <v>0.22700000000000001</v>
      </c>
      <c r="V82" s="157">
        <f t="shared" si="27"/>
        <v>0.91</v>
      </c>
      <c r="W82" s="157"/>
      <c r="X82" s="157" t="s">
        <v>196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394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6">
        <v>63</v>
      </c>
      <c r="B83" s="177" t="s">
        <v>1102</v>
      </c>
      <c r="C83" s="188" t="s">
        <v>1103</v>
      </c>
      <c r="D83" s="178" t="s">
        <v>446</v>
      </c>
      <c r="E83" s="179">
        <v>2</v>
      </c>
      <c r="F83" s="180"/>
      <c r="G83" s="181">
        <f t="shared" si="21"/>
        <v>0</v>
      </c>
      <c r="H83" s="158"/>
      <c r="I83" s="157">
        <f t="shared" si="22"/>
        <v>0</v>
      </c>
      <c r="J83" s="158"/>
      <c r="K83" s="157">
        <f t="shared" si="23"/>
        <v>0</v>
      </c>
      <c r="L83" s="157">
        <v>21</v>
      </c>
      <c r="M83" s="157">
        <f t="shared" si="24"/>
        <v>0</v>
      </c>
      <c r="N83" s="157">
        <v>0</v>
      </c>
      <c r="O83" s="157">
        <f t="shared" si="25"/>
        <v>0</v>
      </c>
      <c r="P83" s="157">
        <v>1.56E-3</v>
      </c>
      <c r="Q83" s="157">
        <f t="shared" si="26"/>
        <v>0</v>
      </c>
      <c r="R83" s="157"/>
      <c r="S83" s="157" t="s">
        <v>195</v>
      </c>
      <c r="T83" s="157" t="s">
        <v>195</v>
      </c>
      <c r="U83" s="157">
        <v>0.217</v>
      </c>
      <c r="V83" s="157">
        <f t="shared" si="27"/>
        <v>0.43</v>
      </c>
      <c r="W83" s="157"/>
      <c r="X83" s="157" t="s">
        <v>196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394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 x14ac:dyDescent="0.25">
      <c r="A84" s="176">
        <v>64</v>
      </c>
      <c r="B84" s="177" t="s">
        <v>1104</v>
      </c>
      <c r="C84" s="188" t="s">
        <v>1105</v>
      </c>
      <c r="D84" s="178" t="s">
        <v>233</v>
      </c>
      <c r="E84" s="179">
        <v>1</v>
      </c>
      <c r="F84" s="180"/>
      <c r="G84" s="181">
        <f t="shared" si="21"/>
        <v>0</v>
      </c>
      <c r="H84" s="158"/>
      <c r="I84" s="157">
        <f t="shared" si="22"/>
        <v>0</v>
      </c>
      <c r="J84" s="158"/>
      <c r="K84" s="157">
        <f t="shared" si="23"/>
        <v>0</v>
      </c>
      <c r="L84" s="157">
        <v>21</v>
      </c>
      <c r="M84" s="157">
        <f t="shared" si="24"/>
        <v>0</v>
      </c>
      <c r="N84" s="157">
        <v>8.4999999999999995E-4</v>
      </c>
      <c r="O84" s="157">
        <f t="shared" si="25"/>
        <v>0</v>
      </c>
      <c r="P84" s="157">
        <v>0</v>
      </c>
      <c r="Q84" s="157">
        <f t="shared" si="26"/>
        <v>0</v>
      </c>
      <c r="R84" s="157"/>
      <c r="S84" s="157" t="s">
        <v>195</v>
      </c>
      <c r="T84" s="157" t="s">
        <v>195</v>
      </c>
      <c r="U84" s="157">
        <v>0.48499999999999999</v>
      </c>
      <c r="V84" s="157">
        <f t="shared" si="27"/>
        <v>0.49</v>
      </c>
      <c r="W84" s="157"/>
      <c r="X84" s="157" t="s">
        <v>196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394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.399999999999999" outlineLevel="1" x14ac:dyDescent="0.25">
      <c r="A85" s="176">
        <v>65</v>
      </c>
      <c r="B85" s="177" t="s">
        <v>1104</v>
      </c>
      <c r="C85" s="188" t="s">
        <v>1106</v>
      </c>
      <c r="D85" s="178" t="s">
        <v>233</v>
      </c>
      <c r="E85" s="179">
        <v>1</v>
      </c>
      <c r="F85" s="180"/>
      <c r="G85" s="181">
        <f t="shared" si="21"/>
        <v>0</v>
      </c>
      <c r="H85" s="158"/>
      <c r="I85" s="157">
        <f t="shared" si="22"/>
        <v>0</v>
      </c>
      <c r="J85" s="158"/>
      <c r="K85" s="157">
        <f t="shared" si="23"/>
        <v>0</v>
      </c>
      <c r="L85" s="157">
        <v>21</v>
      </c>
      <c r="M85" s="157">
        <f t="shared" si="24"/>
        <v>0</v>
      </c>
      <c r="N85" s="157">
        <v>2E-3</v>
      </c>
      <c r="O85" s="157">
        <f t="shared" si="25"/>
        <v>0</v>
      </c>
      <c r="P85" s="157">
        <v>0</v>
      </c>
      <c r="Q85" s="157">
        <f t="shared" si="26"/>
        <v>0</v>
      </c>
      <c r="R85" s="157"/>
      <c r="S85" s="157" t="s">
        <v>195</v>
      </c>
      <c r="T85" s="157" t="s">
        <v>195</v>
      </c>
      <c r="U85" s="157">
        <v>0.48499999999999999</v>
      </c>
      <c r="V85" s="157">
        <f t="shared" si="27"/>
        <v>0.49</v>
      </c>
      <c r="W85" s="157"/>
      <c r="X85" s="157" t="s">
        <v>196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394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6">
        <v>66</v>
      </c>
      <c r="B86" s="177" t="s">
        <v>1107</v>
      </c>
      <c r="C86" s="188" t="s">
        <v>1108</v>
      </c>
      <c r="D86" s="178" t="s">
        <v>233</v>
      </c>
      <c r="E86" s="179">
        <v>1</v>
      </c>
      <c r="F86" s="180"/>
      <c r="G86" s="181">
        <f t="shared" si="21"/>
        <v>0</v>
      </c>
      <c r="H86" s="158"/>
      <c r="I86" s="157">
        <f t="shared" si="22"/>
        <v>0</v>
      </c>
      <c r="J86" s="158"/>
      <c r="K86" s="157">
        <f t="shared" si="23"/>
        <v>0</v>
      </c>
      <c r="L86" s="157">
        <v>21</v>
      </c>
      <c r="M86" s="157">
        <f t="shared" si="24"/>
        <v>0</v>
      </c>
      <c r="N86" s="157">
        <v>4.0999999999999999E-4</v>
      </c>
      <c r="O86" s="157">
        <f t="shared" si="25"/>
        <v>0</v>
      </c>
      <c r="P86" s="157">
        <v>0</v>
      </c>
      <c r="Q86" s="157">
        <f t="shared" si="26"/>
        <v>0</v>
      </c>
      <c r="R86" s="157"/>
      <c r="S86" s="157" t="s">
        <v>195</v>
      </c>
      <c r="T86" s="157" t="s">
        <v>195</v>
      </c>
      <c r="U86" s="157">
        <v>0.246</v>
      </c>
      <c r="V86" s="157">
        <f t="shared" si="27"/>
        <v>0.25</v>
      </c>
      <c r="W86" s="157"/>
      <c r="X86" s="157" t="s">
        <v>196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394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1" x14ac:dyDescent="0.25">
      <c r="A87" s="176">
        <v>67</v>
      </c>
      <c r="B87" s="177" t="s">
        <v>1109</v>
      </c>
      <c r="C87" s="188" t="s">
        <v>1110</v>
      </c>
      <c r="D87" s="178" t="s">
        <v>233</v>
      </c>
      <c r="E87" s="179">
        <v>1</v>
      </c>
      <c r="F87" s="180"/>
      <c r="G87" s="181">
        <f t="shared" si="21"/>
        <v>0</v>
      </c>
      <c r="H87" s="158"/>
      <c r="I87" s="157">
        <f t="shared" si="22"/>
        <v>0</v>
      </c>
      <c r="J87" s="158"/>
      <c r="K87" s="157">
        <f t="shared" si="23"/>
        <v>0</v>
      </c>
      <c r="L87" s="157">
        <v>21</v>
      </c>
      <c r="M87" s="157">
        <f t="shared" si="24"/>
        <v>0</v>
      </c>
      <c r="N87" s="157">
        <v>2.5000000000000001E-2</v>
      </c>
      <c r="O87" s="157">
        <f t="shared" si="25"/>
        <v>0.03</v>
      </c>
      <c r="P87" s="157">
        <v>0</v>
      </c>
      <c r="Q87" s="157">
        <f t="shared" si="26"/>
        <v>0</v>
      </c>
      <c r="R87" s="157" t="s">
        <v>209</v>
      </c>
      <c r="S87" s="157" t="s">
        <v>195</v>
      </c>
      <c r="T87" s="157" t="s">
        <v>195</v>
      </c>
      <c r="U87" s="157">
        <v>0</v>
      </c>
      <c r="V87" s="157">
        <f t="shared" si="27"/>
        <v>0</v>
      </c>
      <c r="W87" s="157"/>
      <c r="X87" s="157" t="s">
        <v>210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211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6">
        <v>68</v>
      </c>
      <c r="B88" s="177" t="s">
        <v>1111</v>
      </c>
      <c r="C88" s="188" t="s">
        <v>1112</v>
      </c>
      <c r="D88" s="178" t="s">
        <v>233</v>
      </c>
      <c r="E88" s="179">
        <v>1</v>
      </c>
      <c r="F88" s="180"/>
      <c r="G88" s="181">
        <f t="shared" si="21"/>
        <v>0</v>
      </c>
      <c r="H88" s="158"/>
      <c r="I88" s="157">
        <f t="shared" si="22"/>
        <v>0</v>
      </c>
      <c r="J88" s="158"/>
      <c r="K88" s="157">
        <f t="shared" si="23"/>
        <v>0</v>
      </c>
      <c r="L88" s="157">
        <v>21</v>
      </c>
      <c r="M88" s="157">
        <f t="shared" si="24"/>
        <v>0</v>
      </c>
      <c r="N88" s="157">
        <v>3.2000000000000003E-4</v>
      </c>
      <c r="O88" s="157">
        <f t="shared" si="25"/>
        <v>0</v>
      </c>
      <c r="P88" s="157">
        <v>0</v>
      </c>
      <c r="Q88" s="157">
        <f t="shared" si="26"/>
        <v>0</v>
      </c>
      <c r="R88" s="157" t="s">
        <v>209</v>
      </c>
      <c r="S88" s="157" t="s">
        <v>195</v>
      </c>
      <c r="T88" s="157" t="s">
        <v>195</v>
      </c>
      <c r="U88" s="157">
        <v>0</v>
      </c>
      <c r="V88" s="157">
        <f t="shared" si="27"/>
        <v>0</v>
      </c>
      <c r="W88" s="157"/>
      <c r="X88" s="157" t="s">
        <v>210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6">
        <v>69</v>
      </c>
      <c r="B89" s="177" t="s">
        <v>1113</v>
      </c>
      <c r="C89" s="188" t="s">
        <v>1114</v>
      </c>
      <c r="D89" s="178" t="s">
        <v>233</v>
      </c>
      <c r="E89" s="179">
        <v>5</v>
      </c>
      <c r="F89" s="180"/>
      <c r="G89" s="181">
        <f t="shared" si="21"/>
        <v>0</v>
      </c>
      <c r="H89" s="158"/>
      <c r="I89" s="157">
        <f t="shared" si="22"/>
        <v>0</v>
      </c>
      <c r="J89" s="158"/>
      <c r="K89" s="157">
        <f t="shared" si="23"/>
        <v>0</v>
      </c>
      <c r="L89" s="157">
        <v>21</v>
      </c>
      <c r="M89" s="157">
        <f t="shared" si="24"/>
        <v>0</v>
      </c>
      <c r="N89" s="157">
        <v>8.4999999999999995E-4</v>
      </c>
      <c r="O89" s="157">
        <f t="shared" si="25"/>
        <v>0</v>
      </c>
      <c r="P89" s="157">
        <v>0</v>
      </c>
      <c r="Q89" s="157">
        <f t="shared" si="26"/>
        <v>0</v>
      </c>
      <c r="R89" s="157" t="s">
        <v>209</v>
      </c>
      <c r="S89" s="157" t="s">
        <v>195</v>
      </c>
      <c r="T89" s="157" t="s">
        <v>195</v>
      </c>
      <c r="U89" s="157">
        <v>0</v>
      </c>
      <c r="V89" s="157">
        <f t="shared" si="27"/>
        <v>0</v>
      </c>
      <c r="W89" s="157"/>
      <c r="X89" s="157" t="s">
        <v>210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6">
        <v>70</v>
      </c>
      <c r="B90" s="177" t="s">
        <v>1115</v>
      </c>
      <c r="C90" s="188" t="s">
        <v>1116</v>
      </c>
      <c r="D90" s="178" t="s">
        <v>233</v>
      </c>
      <c r="E90" s="179">
        <v>1</v>
      </c>
      <c r="F90" s="180"/>
      <c r="G90" s="181">
        <f t="shared" si="21"/>
        <v>0</v>
      </c>
      <c r="H90" s="158"/>
      <c r="I90" s="157">
        <f t="shared" si="22"/>
        <v>0</v>
      </c>
      <c r="J90" s="158"/>
      <c r="K90" s="157">
        <f t="shared" si="23"/>
        <v>0</v>
      </c>
      <c r="L90" s="157">
        <v>21</v>
      </c>
      <c r="M90" s="157">
        <f t="shared" si="24"/>
        <v>0</v>
      </c>
      <c r="N90" s="157">
        <v>0</v>
      </c>
      <c r="O90" s="157">
        <f t="shared" si="25"/>
        <v>0</v>
      </c>
      <c r="P90" s="157">
        <v>0</v>
      </c>
      <c r="Q90" s="157">
        <f t="shared" si="26"/>
        <v>0</v>
      </c>
      <c r="R90" s="157"/>
      <c r="S90" s="157" t="s">
        <v>195</v>
      </c>
      <c r="T90" s="157" t="s">
        <v>195</v>
      </c>
      <c r="U90" s="157">
        <v>0.246</v>
      </c>
      <c r="V90" s="157">
        <f t="shared" si="27"/>
        <v>0.25</v>
      </c>
      <c r="W90" s="157"/>
      <c r="X90" s="157" t="s">
        <v>196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394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6">
        <v>71</v>
      </c>
      <c r="B91" s="177" t="s">
        <v>1117</v>
      </c>
      <c r="C91" s="188" t="s">
        <v>1118</v>
      </c>
      <c r="D91" s="178" t="s">
        <v>446</v>
      </c>
      <c r="E91" s="179">
        <v>2</v>
      </c>
      <c r="F91" s="180"/>
      <c r="G91" s="181">
        <f t="shared" si="21"/>
        <v>0</v>
      </c>
      <c r="H91" s="158"/>
      <c r="I91" s="157">
        <f t="shared" si="22"/>
        <v>0</v>
      </c>
      <c r="J91" s="158"/>
      <c r="K91" s="157">
        <f t="shared" si="23"/>
        <v>0</v>
      </c>
      <c r="L91" s="157">
        <v>21</v>
      </c>
      <c r="M91" s="157">
        <f t="shared" si="24"/>
        <v>0</v>
      </c>
      <c r="N91" s="157">
        <v>2.8819999999999998E-2</v>
      </c>
      <c r="O91" s="157">
        <f t="shared" si="25"/>
        <v>0.06</v>
      </c>
      <c r="P91" s="157">
        <v>0</v>
      </c>
      <c r="Q91" s="157">
        <f t="shared" si="26"/>
        <v>0</v>
      </c>
      <c r="R91" s="157"/>
      <c r="S91" s="157" t="s">
        <v>195</v>
      </c>
      <c r="T91" s="157" t="s">
        <v>195</v>
      </c>
      <c r="U91" s="157">
        <v>2.9580000000000002</v>
      </c>
      <c r="V91" s="157">
        <f t="shared" si="27"/>
        <v>5.92</v>
      </c>
      <c r="W91" s="157"/>
      <c r="X91" s="157" t="s">
        <v>196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394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 x14ac:dyDescent="0.25">
      <c r="A92" s="176">
        <v>72</v>
      </c>
      <c r="B92" s="177" t="s">
        <v>1119</v>
      </c>
      <c r="C92" s="188" t="s">
        <v>1120</v>
      </c>
      <c r="D92" s="178" t="s">
        <v>233</v>
      </c>
      <c r="E92" s="179">
        <v>1</v>
      </c>
      <c r="F92" s="180"/>
      <c r="G92" s="181">
        <f t="shared" si="21"/>
        <v>0</v>
      </c>
      <c r="H92" s="158"/>
      <c r="I92" s="157">
        <f t="shared" si="22"/>
        <v>0</v>
      </c>
      <c r="J92" s="158"/>
      <c r="K92" s="157">
        <f t="shared" si="23"/>
        <v>0</v>
      </c>
      <c r="L92" s="157">
        <v>21</v>
      </c>
      <c r="M92" s="157">
        <f t="shared" si="24"/>
        <v>0</v>
      </c>
      <c r="N92" s="157">
        <v>8.9999999999999993E-3</v>
      </c>
      <c r="O92" s="157">
        <f t="shared" si="25"/>
        <v>0.01</v>
      </c>
      <c r="P92" s="157">
        <v>0</v>
      </c>
      <c r="Q92" s="157">
        <f t="shared" si="26"/>
        <v>0</v>
      </c>
      <c r="R92" s="157" t="s">
        <v>209</v>
      </c>
      <c r="S92" s="157" t="s">
        <v>195</v>
      </c>
      <c r="T92" s="157" t="s">
        <v>195</v>
      </c>
      <c r="U92" s="157">
        <v>0</v>
      </c>
      <c r="V92" s="157">
        <f t="shared" si="27"/>
        <v>0</v>
      </c>
      <c r="W92" s="157"/>
      <c r="X92" s="157" t="s">
        <v>210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644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6">
        <v>73</v>
      </c>
      <c r="B93" s="177" t="s">
        <v>1121</v>
      </c>
      <c r="C93" s="188" t="s">
        <v>1122</v>
      </c>
      <c r="D93" s="178" t="s">
        <v>233</v>
      </c>
      <c r="E93" s="179">
        <v>2</v>
      </c>
      <c r="F93" s="180"/>
      <c r="G93" s="181">
        <f t="shared" si="21"/>
        <v>0</v>
      </c>
      <c r="H93" s="158"/>
      <c r="I93" s="157">
        <f t="shared" si="22"/>
        <v>0</v>
      </c>
      <c r="J93" s="158"/>
      <c r="K93" s="157">
        <f t="shared" si="23"/>
        <v>0</v>
      </c>
      <c r="L93" s="157">
        <v>21</v>
      </c>
      <c r="M93" s="157">
        <f t="shared" si="24"/>
        <v>0</v>
      </c>
      <c r="N93" s="157">
        <v>1.0999999999999999E-2</v>
      </c>
      <c r="O93" s="157">
        <f t="shared" si="25"/>
        <v>0.02</v>
      </c>
      <c r="P93" s="157">
        <v>0</v>
      </c>
      <c r="Q93" s="157">
        <f t="shared" si="26"/>
        <v>0</v>
      </c>
      <c r="R93" s="157" t="s">
        <v>209</v>
      </c>
      <c r="S93" s="157" t="s">
        <v>195</v>
      </c>
      <c r="T93" s="157" t="s">
        <v>195</v>
      </c>
      <c r="U93" s="157">
        <v>0</v>
      </c>
      <c r="V93" s="157">
        <f t="shared" si="27"/>
        <v>0</v>
      </c>
      <c r="W93" s="157"/>
      <c r="X93" s="157" t="s">
        <v>210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211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6">
        <v>74</v>
      </c>
      <c r="B94" s="177" t="s">
        <v>1123</v>
      </c>
      <c r="C94" s="188" t="s">
        <v>1124</v>
      </c>
      <c r="D94" s="178" t="s">
        <v>233</v>
      </c>
      <c r="E94" s="179">
        <v>1</v>
      </c>
      <c r="F94" s="180"/>
      <c r="G94" s="181">
        <f t="shared" si="21"/>
        <v>0</v>
      </c>
      <c r="H94" s="158"/>
      <c r="I94" s="157">
        <f t="shared" si="22"/>
        <v>0</v>
      </c>
      <c r="J94" s="158"/>
      <c r="K94" s="157">
        <f t="shared" si="23"/>
        <v>0</v>
      </c>
      <c r="L94" s="157">
        <v>21</v>
      </c>
      <c r="M94" s="157">
        <f t="shared" si="24"/>
        <v>0</v>
      </c>
      <c r="N94" s="157">
        <v>1.33E-3</v>
      </c>
      <c r="O94" s="157">
        <f t="shared" si="25"/>
        <v>0</v>
      </c>
      <c r="P94" s="157">
        <v>0</v>
      </c>
      <c r="Q94" s="157">
        <f t="shared" si="26"/>
        <v>0</v>
      </c>
      <c r="R94" s="157" t="s">
        <v>209</v>
      </c>
      <c r="S94" s="157" t="s">
        <v>195</v>
      </c>
      <c r="T94" s="157" t="s">
        <v>195</v>
      </c>
      <c r="U94" s="157">
        <v>0</v>
      </c>
      <c r="V94" s="157">
        <f t="shared" si="27"/>
        <v>0</v>
      </c>
      <c r="W94" s="157"/>
      <c r="X94" s="157" t="s">
        <v>210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6">
        <v>75</v>
      </c>
      <c r="B95" s="177" t="s">
        <v>1125</v>
      </c>
      <c r="C95" s="188" t="s">
        <v>1126</v>
      </c>
      <c r="D95" s="178" t="s">
        <v>233</v>
      </c>
      <c r="E95" s="179">
        <v>1</v>
      </c>
      <c r="F95" s="180"/>
      <c r="G95" s="181">
        <f t="shared" si="21"/>
        <v>0</v>
      </c>
      <c r="H95" s="158"/>
      <c r="I95" s="157">
        <f t="shared" si="22"/>
        <v>0</v>
      </c>
      <c r="J95" s="158"/>
      <c r="K95" s="157">
        <f t="shared" si="23"/>
        <v>0</v>
      </c>
      <c r="L95" s="157">
        <v>21</v>
      </c>
      <c r="M95" s="157">
        <f t="shared" si="24"/>
        <v>0</v>
      </c>
      <c r="N95" s="157">
        <v>1E-3</v>
      </c>
      <c r="O95" s="157">
        <f t="shared" si="25"/>
        <v>0</v>
      </c>
      <c r="P95" s="157">
        <v>0</v>
      </c>
      <c r="Q95" s="157">
        <f t="shared" si="26"/>
        <v>0</v>
      </c>
      <c r="R95" s="157" t="s">
        <v>209</v>
      </c>
      <c r="S95" s="157" t="s">
        <v>195</v>
      </c>
      <c r="T95" s="157" t="s">
        <v>195</v>
      </c>
      <c r="U95" s="157">
        <v>0</v>
      </c>
      <c r="V95" s="157">
        <f t="shared" si="27"/>
        <v>0</v>
      </c>
      <c r="W95" s="157"/>
      <c r="X95" s="157" t="s">
        <v>210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644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6">
        <v>76</v>
      </c>
      <c r="B96" s="177" t="s">
        <v>1127</v>
      </c>
      <c r="C96" s="188" t="s">
        <v>1128</v>
      </c>
      <c r="D96" s="178" t="s">
        <v>233</v>
      </c>
      <c r="E96" s="179">
        <v>1</v>
      </c>
      <c r="F96" s="180"/>
      <c r="G96" s="181">
        <f t="shared" si="21"/>
        <v>0</v>
      </c>
      <c r="H96" s="158"/>
      <c r="I96" s="157">
        <f t="shared" si="22"/>
        <v>0</v>
      </c>
      <c r="J96" s="158"/>
      <c r="K96" s="157">
        <f t="shared" si="23"/>
        <v>0</v>
      </c>
      <c r="L96" s="157">
        <v>21</v>
      </c>
      <c r="M96" s="157">
        <f t="shared" si="24"/>
        <v>0</v>
      </c>
      <c r="N96" s="157">
        <v>1.55E-2</v>
      </c>
      <c r="O96" s="157">
        <f t="shared" si="25"/>
        <v>0.02</v>
      </c>
      <c r="P96" s="157">
        <v>0</v>
      </c>
      <c r="Q96" s="157">
        <f t="shared" si="26"/>
        <v>0</v>
      </c>
      <c r="R96" s="157" t="s">
        <v>209</v>
      </c>
      <c r="S96" s="157" t="s">
        <v>195</v>
      </c>
      <c r="T96" s="157" t="s">
        <v>195</v>
      </c>
      <c r="U96" s="157">
        <v>0</v>
      </c>
      <c r="V96" s="157">
        <f t="shared" si="27"/>
        <v>0</v>
      </c>
      <c r="W96" s="157"/>
      <c r="X96" s="157" t="s">
        <v>210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77</v>
      </c>
      <c r="B97" s="171" t="s">
        <v>1129</v>
      </c>
      <c r="C97" s="185" t="s">
        <v>1130</v>
      </c>
      <c r="D97" s="172" t="s">
        <v>247</v>
      </c>
      <c r="E97" s="173">
        <v>0.17673</v>
      </c>
      <c r="F97" s="174"/>
      <c r="G97" s="175">
        <f t="shared" si="21"/>
        <v>0</v>
      </c>
      <c r="H97" s="158"/>
      <c r="I97" s="157">
        <f t="shared" si="22"/>
        <v>0</v>
      </c>
      <c r="J97" s="158"/>
      <c r="K97" s="157">
        <f t="shared" si="23"/>
        <v>0</v>
      </c>
      <c r="L97" s="157">
        <v>21</v>
      </c>
      <c r="M97" s="157">
        <f t="shared" si="24"/>
        <v>0</v>
      </c>
      <c r="N97" s="157">
        <v>0</v>
      </c>
      <c r="O97" s="157">
        <f t="shared" si="25"/>
        <v>0</v>
      </c>
      <c r="P97" s="157">
        <v>0</v>
      </c>
      <c r="Q97" s="157">
        <f t="shared" si="26"/>
        <v>0</v>
      </c>
      <c r="R97" s="157"/>
      <c r="S97" s="157" t="s">
        <v>195</v>
      </c>
      <c r="T97" s="157" t="s">
        <v>195</v>
      </c>
      <c r="U97" s="157">
        <v>1.5169999999999999</v>
      </c>
      <c r="V97" s="157">
        <f t="shared" si="27"/>
        <v>0.27</v>
      </c>
      <c r="W97" s="157"/>
      <c r="X97" s="157" t="s">
        <v>401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402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5">
      <c r="A98" s="3"/>
      <c r="B98" s="4"/>
      <c r="C98" s="190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v>15</v>
      </c>
      <c r="AF98">
        <v>21</v>
      </c>
      <c r="AG98" t="s">
        <v>177</v>
      </c>
    </row>
    <row r="99" spans="1:60" x14ac:dyDescent="0.25">
      <c r="A99" s="150"/>
      <c r="B99" s="151" t="s">
        <v>31</v>
      </c>
      <c r="C99" s="191"/>
      <c r="D99" s="152"/>
      <c r="E99" s="153"/>
      <c r="F99" s="153"/>
      <c r="G99" s="183">
        <f>G8+G12+G14+G17+G20+G22+G28+G44+G46+G49+G59+G61+G72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E99">
        <f>SUMIF(L7:L97,AE98,G7:G97)</f>
        <v>0</v>
      </c>
      <c r="AF99">
        <f>SUMIF(L7:L97,AF98,G7:G97)</f>
        <v>0</v>
      </c>
      <c r="AG99" t="s">
        <v>944</v>
      </c>
    </row>
    <row r="100" spans="1:60" x14ac:dyDescent="0.25">
      <c r="A100" s="3"/>
      <c r="B100" s="4"/>
      <c r="C100" s="190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60" x14ac:dyDescent="0.25">
      <c r="A101" s="3"/>
      <c r="B101" s="4"/>
      <c r="C101" s="190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60" x14ac:dyDescent="0.25">
      <c r="A102" s="256" t="s">
        <v>945</v>
      </c>
      <c r="B102" s="256"/>
      <c r="C102" s="257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60" x14ac:dyDescent="0.25">
      <c r="A103" s="258"/>
      <c r="B103" s="259"/>
      <c r="C103" s="260"/>
      <c r="D103" s="259"/>
      <c r="E103" s="259"/>
      <c r="F103" s="259"/>
      <c r="G103" s="26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G103" t="s">
        <v>946</v>
      </c>
    </row>
    <row r="104" spans="1:60" x14ac:dyDescent="0.25">
      <c r="A104" s="262"/>
      <c r="B104" s="263"/>
      <c r="C104" s="264"/>
      <c r="D104" s="263"/>
      <c r="E104" s="263"/>
      <c r="F104" s="263"/>
      <c r="G104" s="26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60" x14ac:dyDescent="0.25">
      <c r="A105" s="262"/>
      <c r="B105" s="263"/>
      <c r="C105" s="264"/>
      <c r="D105" s="263"/>
      <c r="E105" s="263"/>
      <c r="F105" s="263"/>
      <c r="G105" s="26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60" x14ac:dyDescent="0.25">
      <c r="A106" s="262"/>
      <c r="B106" s="263"/>
      <c r="C106" s="264"/>
      <c r="D106" s="263"/>
      <c r="E106" s="263"/>
      <c r="F106" s="263"/>
      <c r="G106" s="26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60" x14ac:dyDescent="0.25">
      <c r="A107" s="266"/>
      <c r="B107" s="267"/>
      <c r="C107" s="268"/>
      <c r="D107" s="267"/>
      <c r="E107" s="267"/>
      <c r="F107" s="267"/>
      <c r="G107" s="269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60" x14ac:dyDescent="0.25">
      <c r="A108" s="3"/>
      <c r="B108" s="4"/>
      <c r="C108" s="190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60" x14ac:dyDescent="0.25">
      <c r="C109" s="192"/>
      <c r="D109" s="10"/>
      <c r="AG109" t="s">
        <v>947</v>
      </c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03:G107"/>
    <mergeCell ref="A1:G1"/>
    <mergeCell ref="C2:G2"/>
    <mergeCell ref="C3:G3"/>
    <mergeCell ref="C4:G4"/>
    <mergeCell ref="A102:C10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78E7-2642-4A7F-AB36-82136C33344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165</v>
      </c>
    </row>
    <row r="2" spans="1:60" ht="25.05" customHeight="1" x14ac:dyDescent="0.25">
      <c r="A2" s="139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166</v>
      </c>
    </row>
    <row r="3" spans="1:60" ht="25.05" customHeight="1" x14ac:dyDescent="0.25">
      <c r="A3" s="139" t="s">
        <v>9</v>
      </c>
      <c r="B3" s="49" t="s">
        <v>46</v>
      </c>
      <c r="C3" s="250" t="s">
        <v>47</v>
      </c>
      <c r="D3" s="251"/>
      <c r="E3" s="251"/>
      <c r="F3" s="251"/>
      <c r="G3" s="252"/>
      <c r="AC3" s="121" t="s">
        <v>166</v>
      </c>
      <c r="AG3" t="s">
        <v>167</v>
      </c>
    </row>
    <row r="4" spans="1:60" ht="25.05" customHeight="1" x14ac:dyDescent="0.25">
      <c r="A4" s="140" t="s">
        <v>10</v>
      </c>
      <c r="B4" s="141" t="s">
        <v>56</v>
      </c>
      <c r="C4" s="253" t="s">
        <v>57</v>
      </c>
      <c r="D4" s="254"/>
      <c r="E4" s="254"/>
      <c r="F4" s="254"/>
      <c r="G4" s="255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190</v>
      </c>
      <c r="B8" s="165" t="s">
        <v>80</v>
      </c>
      <c r="C8" s="184" t="s">
        <v>81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0</v>
      </c>
      <c r="J8" s="163"/>
      <c r="K8" s="163">
        <f>SUM(K9:K9)</f>
        <v>0</v>
      </c>
      <c r="L8" s="163"/>
      <c r="M8" s="163">
        <f>SUM(M9:M9)</f>
        <v>0</v>
      </c>
      <c r="N8" s="163"/>
      <c r="O8" s="163">
        <f>SUM(O9:O9)</f>
        <v>0.15</v>
      </c>
      <c r="P8" s="163"/>
      <c r="Q8" s="163">
        <f>SUM(Q9:Q9)</f>
        <v>0</v>
      </c>
      <c r="R8" s="163"/>
      <c r="S8" s="163"/>
      <c r="T8" s="163"/>
      <c r="U8" s="163"/>
      <c r="V8" s="163">
        <f>SUM(V9:V9)</f>
        <v>2.31</v>
      </c>
      <c r="W8" s="163"/>
      <c r="X8" s="163"/>
      <c r="AG8" t="s">
        <v>191</v>
      </c>
    </row>
    <row r="9" spans="1:60" outlineLevel="1" x14ac:dyDescent="0.25">
      <c r="A9" s="176">
        <v>1</v>
      </c>
      <c r="B9" s="177" t="s">
        <v>992</v>
      </c>
      <c r="C9" s="188" t="s">
        <v>993</v>
      </c>
      <c r="D9" s="178" t="s">
        <v>233</v>
      </c>
      <c r="E9" s="179">
        <v>3</v>
      </c>
      <c r="F9" s="180"/>
      <c r="G9" s="18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5.0200000000000002E-2</v>
      </c>
      <c r="O9" s="157">
        <f>ROUND(E9*N9,2)</f>
        <v>0.15</v>
      </c>
      <c r="P9" s="157">
        <v>0</v>
      </c>
      <c r="Q9" s="157">
        <f>ROUND(E9*P9,2)</f>
        <v>0</v>
      </c>
      <c r="R9" s="157"/>
      <c r="S9" s="157" t="s">
        <v>195</v>
      </c>
      <c r="T9" s="157" t="s">
        <v>195</v>
      </c>
      <c r="U9" s="157">
        <v>0.77</v>
      </c>
      <c r="V9" s="157">
        <f>ROUND(E9*U9,2)</f>
        <v>2.31</v>
      </c>
      <c r="W9" s="157"/>
      <c r="X9" s="157" t="s">
        <v>196</v>
      </c>
      <c r="Y9" s="147"/>
      <c r="Z9" s="147"/>
      <c r="AA9" s="147"/>
      <c r="AB9" s="147"/>
      <c r="AC9" s="147"/>
      <c r="AD9" s="147"/>
      <c r="AE9" s="147"/>
      <c r="AF9" s="147"/>
      <c r="AG9" s="147" t="s">
        <v>197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5">
      <c r="A10" s="164" t="s">
        <v>190</v>
      </c>
      <c r="B10" s="165" t="s">
        <v>82</v>
      </c>
      <c r="C10" s="184" t="s">
        <v>83</v>
      </c>
      <c r="D10" s="166"/>
      <c r="E10" s="167"/>
      <c r="F10" s="168"/>
      <c r="G10" s="169">
        <f>SUMIF(AG11:AG11,"&lt;&gt;NOR",G11:G11)</f>
        <v>0</v>
      </c>
      <c r="H10" s="163"/>
      <c r="I10" s="163">
        <f>SUM(I11:I11)</f>
        <v>0</v>
      </c>
      <c r="J10" s="163"/>
      <c r="K10" s="163">
        <f>SUM(K11:K11)</f>
        <v>0</v>
      </c>
      <c r="L10" s="163"/>
      <c r="M10" s="163">
        <f>SUM(M11:M11)</f>
        <v>0</v>
      </c>
      <c r="N10" s="163"/>
      <c r="O10" s="163">
        <f>SUM(O11:O11)</f>
        <v>0.04</v>
      </c>
      <c r="P10" s="163"/>
      <c r="Q10" s="163">
        <f>SUM(Q11:Q11)</f>
        <v>0</v>
      </c>
      <c r="R10" s="163"/>
      <c r="S10" s="163"/>
      <c r="T10" s="163"/>
      <c r="U10" s="163"/>
      <c r="V10" s="163">
        <f>SUM(V11:V11)</f>
        <v>1.07</v>
      </c>
      <c r="W10" s="163"/>
      <c r="X10" s="163"/>
      <c r="AG10" t="s">
        <v>191</v>
      </c>
    </row>
    <row r="11" spans="1:60" outlineLevel="1" x14ac:dyDescent="0.25">
      <c r="A11" s="176">
        <v>2</v>
      </c>
      <c r="B11" s="177" t="s">
        <v>1131</v>
      </c>
      <c r="C11" s="188" t="s">
        <v>1132</v>
      </c>
      <c r="D11" s="178" t="s">
        <v>233</v>
      </c>
      <c r="E11" s="179">
        <v>3</v>
      </c>
      <c r="F11" s="180"/>
      <c r="G11" s="18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1.4E-2</v>
      </c>
      <c r="O11" s="157">
        <f>ROUND(E11*N11,2)</f>
        <v>0.04</v>
      </c>
      <c r="P11" s="157">
        <v>0</v>
      </c>
      <c r="Q11" s="157">
        <f>ROUND(E11*P11,2)</f>
        <v>0</v>
      </c>
      <c r="R11" s="157"/>
      <c r="S11" s="157" t="s">
        <v>195</v>
      </c>
      <c r="T11" s="157" t="s">
        <v>195</v>
      </c>
      <c r="U11" s="157">
        <v>0.35813</v>
      </c>
      <c r="V11" s="157">
        <f>ROUND(E11*U11,2)</f>
        <v>1.07</v>
      </c>
      <c r="W11" s="157"/>
      <c r="X11" s="157" t="s">
        <v>196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5">
      <c r="A12" s="164" t="s">
        <v>190</v>
      </c>
      <c r="B12" s="165" t="s">
        <v>91</v>
      </c>
      <c r="C12" s="184" t="s">
        <v>92</v>
      </c>
      <c r="D12" s="166"/>
      <c r="E12" s="167"/>
      <c r="F12" s="168"/>
      <c r="G12" s="169">
        <f>SUMIF(AG13:AG13,"&lt;&gt;NOR",G13:G13)</f>
        <v>0</v>
      </c>
      <c r="H12" s="163"/>
      <c r="I12" s="163">
        <f>SUM(I13:I13)</f>
        <v>0</v>
      </c>
      <c r="J12" s="163"/>
      <c r="K12" s="163">
        <f>SUM(K13:K13)</f>
        <v>0</v>
      </c>
      <c r="L12" s="163"/>
      <c r="M12" s="163">
        <f>SUM(M13:M13)</f>
        <v>0</v>
      </c>
      <c r="N12" s="163"/>
      <c r="O12" s="163">
        <f>SUM(O13:O13)</f>
        <v>0</v>
      </c>
      <c r="P12" s="163"/>
      <c r="Q12" s="163">
        <f>SUM(Q13:Q13)</f>
        <v>0</v>
      </c>
      <c r="R12" s="163"/>
      <c r="S12" s="163"/>
      <c r="T12" s="163"/>
      <c r="U12" s="163"/>
      <c r="V12" s="163">
        <f>SUM(V13:V13)</f>
        <v>1.06</v>
      </c>
      <c r="W12" s="163"/>
      <c r="X12" s="163"/>
      <c r="AG12" t="s">
        <v>191</v>
      </c>
    </row>
    <row r="13" spans="1:60" outlineLevel="1" x14ac:dyDescent="0.25">
      <c r="A13" s="176">
        <v>3</v>
      </c>
      <c r="B13" s="177" t="s">
        <v>1000</v>
      </c>
      <c r="C13" s="188" t="s">
        <v>1001</v>
      </c>
      <c r="D13" s="178" t="s">
        <v>194</v>
      </c>
      <c r="E13" s="179">
        <v>6</v>
      </c>
      <c r="F13" s="180"/>
      <c r="G13" s="181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195</v>
      </c>
      <c r="T13" s="157" t="s">
        <v>195</v>
      </c>
      <c r="U13" s="157">
        <v>0.17699999999999999</v>
      </c>
      <c r="V13" s="157">
        <f>ROUND(E13*U13,2)</f>
        <v>1.06</v>
      </c>
      <c r="W13" s="157"/>
      <c r="X13" s="157" t="s">
        <v>196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5">
      <c r="A14" s="164" t="s">
        <v>190</v>
      </c>
      <c r="B14" s="165" t="s">
        <v>97</v>
      </c>
      <c r="C14" s="184" t="s">
        <v>98</v>
      </c>
      <c r="D14" s="166"/>
      <c r="E14" s="167"/>
      <c r="F14" s="168"/>
      <c r="G14" s="169">
        <f>SUMIF(AG15:AG16,"&lt;&gt;NOR",G15:G16)</f>
        <v>0</v>
      </c>
      <c r="H14" s="163"/>
      <c r="I14" s="163">
        <f>SUM(I15:I16)</f>
        <v>0</v>
      </c>
      <c r="J14" s="163"/>
      <c r="K14" s="163">
        <f>SUM(K15:K16)</f>
        <v>0</v>
      </c>
      <c r="L14" s="163"/>
      <c r="M14" s="163">
        <f>SUM(M15:M16)</f>
        <v>0</v>
      </c>
      <c r="N14" s="163"/>
      <c r="O14" s="163">
        <f>SUM(O15:O16)</f>
        <v>0</v>
      </c>
      <c r="P14" s="163"/>
      <c r="Q14" s="163">
        <f>SUM(Q15:Q16)</f>
        <v>0.09</v>
      </c>
      <c r="R14" s="163"/>
      <c r="S14" s="163"/>
      <c r="T14" s="163"/>
      <c r="U14" s="163"/>
      <c r="V14" s="163">
        <f>SUM(V15:V16)</f>
        <v>1.94</v>
      </c>
      <c r="W14" s="163"/>
      <c r="X14" s="163"/>
      <c r="AG14" t="s">
        <v>191</v>
      </c>
    </row>
    <row r="15" spans="1:60" outlineLevel="1" x14ac:dyDescent="0.25">
      <c r="A15" s="176">
        <v>4</v>
      </c>
      <c r="B15" s="177" t="s">
        <v>1133</v>
      </c>
      <c r="C15" s="188" t="s">
        <v>1134</v>
      </c>
      <c r="D15" s="178" t="s">
        <v>233</v>
      </c>
      <c r="E15" s="179">
        <v>1</v>
      </c>
      <c r="F15" s="180"/>
      <c r="G15" s="181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2.9000000000000001E-2</v>
      </c>
      <c r="Q15" s="157">
        <f>ROUND(E15*P15,2)</f>
        <v>0.03</v>
      </c>
      <c r="R15" s="157"/>
      <c r="S15" s="157" t="s">
        <v>195</v>
      </c>
      <c r="T15" s="157" t="s">
        <v>195</v>
      </c>
      <c r="U15" s="157">
        <v>0.27</v>
      </c>
      <c r="V15" s="157">
        <f>ROUND(E15*U15,2)</f>
        <v>0.27</v>
      </c>
      <c r="W15" s="157"/>
      <c r="X15" s="157" t="s">
        <v>196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5</v>
      </c>
      <c r="B16" s="177" t="s">
        <v>1002</v>
      </c>
      <c r="C16" s="188" t="s">
        <v>1003</v>
      </c>
      <c r="D16" s="178" t="s">
        <v>233</v>
      </c>
      <c r="E16" s="179">
        <v>2</v>
      </c>
      <c r="F16" s="180"/>
      <c r="G16" s="181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7">
        <v>0</v>
      </c>
      <c r="O16" s="157">
        <f>ROUND(E16*N16,2)</f>
        <v>0</v>
      </c>
      <c r="P16" s="157">
        <v>3.2000000000000001E-2</v>
      </c>
      <c r="Q16" s="157">
        <f>ROUND(E16*P16,2)</f>
        <v>0.06</v>
      </c>
      <c r="R16" s="157"/>
      <c r="S16" s="157" t="s">
        <v>195</v>
      </c>
      <c r="T16" s="157" t="s">
        <v>195</v>
      </c>
      <c r="U16" s="157">
        <v>0.83699999999999997</v>
      </c>
      <c r="V16" s="157">
        <f>ROUND(E16*U16,2)</f>
        <v>1.67</v>
      </c>
      <c r="W16" s="157"/>
      <c r="X16" s="157" t="s">
        <v>196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5">
      <c r="A17" s="164" t="s">
        <v>190</v>
      </c>
      <c r="B17" s="165" t="s">
        <v>113</v>
      </c>
      <c r="C17" s="184" t="s">
        <v>114</v>
      </c>
      <c r="D17" s="166"/>
      <c r="E17" s="167"/>
      <c r="F17" s="168"/>
      <c r="G17" s="169">
        <f>SUMIF(AG18:AG18,"&lt;&gt;NOR",G18:G18)</f>
        <v>0</v>
      </c>
      <c r="H17" s="163"/>
      <c r="I17" s="163">
        <f>SUM(I18:I18)</f>
        <v>0</v>
      </c>
      <c r="J17" s="163"/>
      <c r="K17" s="163">
        <f>SUM(K18:K18)</f>
        <v>0</v>
      </c>
      <c r="L17" s="163"/>
      <c r="M17" s="163">
        <f>SUM(M18:M18)</f>
        <v>0</v>
      </c>
      <c r="N17" s="163"/>
      <c r="O17" s="163">
        <f>SUM(O18:O18)</f>
        <v>0</v>
      </c>
      <c r="P17" s="163"/>
      <c r="Q17" s="163">
        <f>SUM(Q18:Q18)</f>
        <v>0</v>
      </c>
      <c r="R17" s="163"/>
      <c r="S17" s="163"/>
      <c r="T17" s="163"/>
      <c r="U17" s="163"/>
      <c r="V17" s="163">
        <f>SUM(V18:V18)</f>
        <v>12</v>
      </c>
      <c r="W17" s="163"/>
      <c r="X17" s="163"/>
      <c r="AG17" t="s">
        <v>191</v>
      </c>
    </row>
    <row r="18" spans="1:60" outlineLevel="1" x14ac:dyDescent="0.25">
      <c r="A18" s="176">
        <v>6</v>
      </c>
      <c r="B18" s="177" t="s">
        <v>1135</v>
      </c>
      <c r="C18" s="188" t="s">
        <v>1136</v>
      </c>
      <c r="D18" s="178" t="s">
        <v>1137</v>
      </c>
      <c r="E18" s="179">
        <v>12</v>
      </c>
      <c r="F18" s="180"/>
      <c r="G18" s="181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 t="s">
        <v>1138</v>
      </c>
      <c r="S18" s="157" t="s">
        <v>195</v>
      </c>
      <c r="T18" s="157" t="s">
        <v>195</v>
      </c>
      <c r="U18" s="157">
        <v>1</v>
      </c>
      <c r="V18" s="157">
        <f>ROUND(E18*U18,2)</f>
        <v>12</v>
      </c>
      <c r="W18" s="157"/>
      <c r="X18" s="157" t="s">
        <v>1139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1140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5">
      <c r="A19" s="164" t="s">
        <v>190</v>
      </c>
      <c r="B19" s="165" t="s">
        <v>115</v>
      </c>
      <c r="C19" s="184" t="s">
        <v>116</v>
      </c>
      <c r="D19" s="166"/>
      <c r="E19" s="167"/>
      <c r="F19" s="168"/>
      <c r="G19" s="169">
        <f>SUMIF(AG20:AG24,"&lt;&gt;NOR",G20:G24)</f>
        <v>0</v>
      </c>
      <c r="H19" s="163"/>
      <c r="I19" s="163">
        <f>SUM(I20:I24)</f>
        <v>0</v>
      </c>
      <c r="J19" s="163"/>
      <c r="K19" s="163">
        <f>SUM(K20:K24)</f>
        <v>0</v>
      </c>
      <c r="L19" s="163"/>
      <c r="M19" s="163">
        <f>SUM(M20:M24)</f>
        <v>0</v>
      </c>
      <c r="N19" s="163"/>
      <c r="O19" s="163">
        <f>SUM(O20:O24)</f>
        <v>0.01</v>
      </c>
      <c r="P19" s="163"/>
      <c r="Q19" s="163">
        <f>SUM(Q20:Q24)</f>
        <v>0</v>
      </c>
      <c r="R19" s="163"/>
      <c r="S19" s="163"/>
      <c r="T19" s="163"/>
      <c r="U19" s="163"/>
      <c r="V19" s="163">
        <f>SUM(V20:V24)</f>
        <v>4.92</v>
      </c>
      <c r="W19" s="163"/>
      <c r="X19" s="163"/>
      <c r="AG19" t="s">
        <v>191</v>
      </c>
    </row>
    <row r="20" spans="1:60" outlineLevel="1" x14ac:dyDescent="0.25">
      <c r="A20" s="176">
        <v>7</v>
      </c>
      <c r="B20" s="177" t="s">
        <v>1141</v>
      </c>
      <c r="C20" s="188" t="s">
        <v>1142</v>
      </c>
      <c r="D20" s="178" t="s">
        <v>233</v>
      </c>
      <c r="E20" s="179">
        <v>2</v>
      </c>
      <c r="F20" s="180"/>
      <c r="G20" s="181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7">
        <v>6.6E-4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195</v>
      </c>
      <c r="T20" s="157" t="s">
        <v>195</v>
      </c>
      <c r="U20" s="157">
        <v>0.32200000000000001</v>
      </c>
      <c r="V20" s="157">
        <f>ROUND(E20*U20,2)</f>
        <v>0.64</v>
      </c>
      <c r="W20" s="157"/>
      <c r="X20" s="157" t="s">
        <v>196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394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6">
        <v>8</v>
      </c>
      <c r="B21" s="177" t="s">
        <v>1143</v>
      </c>
      <c r="C21" s="188" t="s">
        <v>1144</v>
      </c>
      <c r="D21" s="178" t="s">
        <v>446</v>
      </c>
      <c r="E21" s="179">
        <v>1</v>
      </c>
      <c r="F21" s="180"/>
      <c r="G21" s="181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195</v>
      </c>
      <c r="T21" s="157" t="s">
        <v>195</v>
      </c>
      <c r="U21" s="157">
        <v>0.28100000000000003</v>
      </c>
      <c r="V21" s="157">
        <f>ROUND(E21*U21,2)</f>
        <v>0.28000000000000003</v>
      </c>
      <c r="W21" s="157"/>
      <c r="X21" s="157" t="s">
        <v>196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394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 x14ac:dyDescent="0.25">
      <c r="A22" s="170">
        <v>9</v>
      </c>
      <c r="B22" s="171" t="s">
        <v>1145</v>
      </c>
      <c r="C22" s="185" t="s">
        <v>1146</v>
      </c>
      <c r="D22" s="172" t="s">
        <v>233</v>
      </c>
      <c r="E22" s="173">
        <v>1</v>
      </c>
      <c r="F22" s="174"/>
      <c r="G22" s="175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7">
        <v>0.01</v>
      </c>
      <c r="O22" s="157">
        <f>ROUND(E22*N22,2)</f>
        <v>0.01</v>
      </c>
      <c r="P22" s="157">
        <v>0</v>
      </c>
      <c r="Q22" s="157">
        <f>ROUND(E22*P22,2)</f>
        <v>0</v>
      </c>
      <c r="R22" s="157" t="s">
        <v>209</v>
      </c>
      <c r="S22" s="157" t="s">
        <v>195</v>
      </c>
      <c r="T22" s="157" t="s">
        <v>195</v>
      </c>
      <c r="U22" s="157">
        <v>0</v>
      </c>
      <c r="V22" s="157">
        <f>ROUND(E22*U22,2)</f>
        <v>0</v>
      </c>
      <c r="W22" s="157"/>
      <c r="X22" s="157" t="s">
        <v>210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>
        <v>10</v>
      </c>
      <c r="B23" s="155" t="s">
        <v>1147</v>
      </c>
      <c r="C23" s="189" t="s">
        <v>1148</v>
      </c>
      <c r="D23" s="156" t="s">
        <v>0</v>
      </c>
      <c r="E23" s="182"/>
      <c r="F23" s="158"/>
      <c r="G23" s="157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195</v>
      </c>
      <c r="T23" s="157" t="s">
        <v>195</v>
      </c>
      <c r="U23" s="157">
        <v>0</v>
      </c>
      <c r="V23" s="157">
        <f>ROUND(E23*U23,2)</f>
        <v>0</v>
      </c>
      <c r="W23" s="157"/>
      <c r="X23" s="157" t="s">
        <v>401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402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11</v>
      </c>
      <c r="B24" s="177" t="s">
        <v>1149</v>
      </c>
      <c r="C24" s="188" t="s">
        <v>1150</v>
      </c>
      <c r="D24" s="178" t="s">
        <v>1137</v>
      </c>
      <c r="E24" s="179">
        <v>4</v>
      </c>
      <c r="F24" s="180"/>
      <c r="G24" s="181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7" t="s">
        <v>1138</v>
      </c>
      <c r="S24" s="157" t="s">
        <v>195</v>
      </c>
      <c r="T24" s="157" t="s">
        <v>195</v>
      </c>
      <c r="U24" s="157">
        <v>1</v>
      </c>
      <c r="V24" s="157">
        <f>ROUND(E24*U24,2)</f>
        <v>4</v>
      </c>
      <c r="W24" s="157"/>
      <c r="X24" s="157" t="s">
        <v>1139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1140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164" t="s">
        <v>190</v>
      </c>
      <c r="B25" s="165" t="s">
        <v>117</v>
      </c>
      <c r="C25" s="184" t="s">
        <v>118</v>
      </c>
      <c r="D25" s="166"/>
      <c r="E25" s="167"/>
      <c r="F25" s="168"/>
      <c r="G25" s="169">
        <f>SUMIF(AG26:AG42,"&lt;&gt;NOR",G26:G42)</f>
        <v>0</v>
      </c>
      <c r="H25" s="163"/>
      <c r="I25" s="163">
        <f>SUM(I26:I42)</f>
        <v>0</v>
      </c>
      <c r="J25" s="163"/>
      <c r="K25" s="163">
        <f>SUM(K26:K42)</f>
        <v>0</v>
      </c>
      <c r="L25" s="163"/>
      <c r="M25" s="163">
        <f>SUM(M26:M42)</f>
        <v>0</v>
      </c>
      <c r="N25" s="163"/>
      <c r="O25" s="163">
        <f>SUM(O26:O42)</f>
        <v>0.12</v>
      </c>
      <c r="P25" s="163"/>
      <c r="Q25" s="163">
        <f>SUM(Q26:Q42)</f>
        <v>0.24</v>
      </c>
      <c r="R25" s="163"/>
      <c r="S25" s="163"/>
      <c r="T25" s="163"/>
      <c r="U25" s="163"/>
      <c r="V25" s="163">
        <f>SUM(V26:V42)</f>
        <v>71.94</v>
      </c>
      <c r="W25" s="163"/>
      <c r="X25" s="163"/>
      <c r="AG25" t="s">
        <v>191</v>
      </c>
    </row>
    <row r="26" spans="1:60" outlineLevel="1" x14ac:dyDescent="0.25">
      <c r="A26" s="176">
        <v>12</v>
      </c>
      <c r="B26" s="177" t="s">
        <v>1151</v>
      </c>
      <c r="C26" s="188" t="s">
        <v>1152</v>
      </c>
      <c r="D26" s="178" t="s">
        <v>285</v>
      </c>
      <c r="E26" s="179">
        <v>69</v>
      </c>
      <c r="F26" s="180"/>
      <c r="G26" s="181">
        <f t="shared" ref="G26:G36" si="0">ROUND(E26*F26,2)</f>
        <v>0</v>
      </c>
      <c r="H26" s="158"/>
      <c r="I26" s="157">
        <f t="shared" ref="I26:I36" si="1">ROUND(E26*H26,2)</f>
        <v>0</v>
      </c>
      <c r="J26" s="158"/>
      <c r="K26" s="157">
        <f t="shared" ref="K26:K36" si="2">ROUND(E26*J26,2)</f>
        <v>0</v>
      </c>
      <c r="L26" s="157">
        <v>21</v>
      </c>
      <c r="M26" s="157">
        <f t="shared" ref="M26:M36" si="3">G26*(1+L26/100)</f>
        <v>0</v>
      </c>
      <c r="N26" s="157">
        <v>0</v>
      </c>
      <c r="O26" s="157">
        <f t="shared" ref="O26:O36" si="4">ROUND(E26*N26,2)</f>
        <v>0</v>
      </c>
      <c r="P26" s="157">
        <v>0</v>
      </c>
      <c r="Q26" s="157">
        <f t="shared" ref="Q26:Q36" si="5">ROUND(E26*P26,2)</f>
        <v>0</v>
      </c>
      <c r="R26" s="157"/>
      <c r="S26" s="157" t="s">
        <v>195</v>
      </c>
      <c r="T26" s="157" t="s">
        <v>195</v>
      </c>
      <c r="U26" s="157">
        <v>8.2000000000000003E-2</v>
      </c>
      <c r="V26" s="157">
        <f t="shared" ref="V26:V36" si="6">ROUND(E26*U26,2)</f>
        <v>5.66</v>
      </c>
      <c r="W26" s="157"/>
      <c r="X26" s="157" t="s">
        <v>196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394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6">
        <v>13</v>
      </c>
      <c r="B27" s="177" t="s">
        <v>1153</v>
      </c>
      <c r="C27" s="188" t="s">
        <v>1154</v>
      </c>
      <c r="D27" s="178" t="s">
        <v>233</v>
      </c>
      <c r="E27" s="179">
        <v>26</v>
      </c>
      <c r="F27" s="180"/>
      <c r="G27" s="181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7"/>
      <c r="S27" s="157" t="s">
        <v>195</v>
      </c>
      <c r="T27" s="157" t="s">
        <v>195</v>
      </c>
      <c r="U27" s="157">
        <v>0.23699999999999999</v>
      </c>
      <c r="V27" s="157">
        <f t="shared" si="6"/>
        <v>6.16</v>
      </c>
      <c r="W27" s="157"/>
      <c r="X27" s="157" t="s">
        <v>196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394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6">
        <v>14</v>
      </c>
      <c r="B28" s="177" t="s">
        <v>1155</v>
      </c>
      <c r="C28" s="188" t="s">
        <v>1156</v>
      </c>
      <c r="D28" s="178" t="s">
        <v>233</v>
      </c>
      <c r="E28" s="179">
        <v>2</v>
      </c>
      <c r="F28" s="180"/>
      <c r="G28" s="181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7"/>
      <c r="S28" s="157" t="s">
        <v>195</v>
      </c>
      <c r="T28" s="157" t="s">
        <v>195</v>
      </c>
      <c r="U28" s="157">
        <v>0.35</v>
      </c>
      <c r="V28" s="157">
        <f t="shared" si="6"/>
        <v>0.7</v>
      </c>
      <c r="W28" s="157"/>
      <c r="X28" s="157" t="s">
        <v>196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394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 x14ac:dyDescent="0.25">
      <c r="A29" s="176">
        <v>15</v>
      </c>
      <c r="B29" s="177" t="s">
        <v>1157</v>
      </c>
      <c r="C29" s="188" t="s">
        <v>1158</v>
      </c>
      <c r="D29" s="178" t="s">
        <v>233</v>
      </c>
      <c r="E29" s="179">
        <v>2</v>
      </c>
      <c r="F29" s="180"/>
      <c r="G29" s="181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7">
        <v>7.1000000000000002E-4</v>
      </c>
      <c r="O29" s="157">
        <f t="shared" si="4"/>
        <v>0</v>
      </c>
      <c r="P29" s="157">
        <v>0</v>
      </c>
      <c r="Q29" s="157">
        <f t="shared" si="5"/>
        <v>0</v>
      </c>
      <c r="R29" s="157"/>
      <c r="S29" s="157" t="s">
        <v>195</v>
      </c>
      <c r="T29" s="157" t="s">
        <v>195</v>
      </c>
      <c r="U29" s="157">
        <v>0.36099999999999999</v>
      </c>
      <c r="V29" s="157">
        <f t="shared" si="6"/>
        <v>0.72</v>
      </c>
      <c r="W29" s="157"/>
      <c r="X29" s="157" t="s">
        <v>196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394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6">
        <v>16</v>
      </c>
      <c r="B30" s="177" t="s">
        <v>1159</v>
      </c>
      <c r="C30" s="188" t="s">
        <v>1160</v>
      </c>
      <c r="D30" s="178" t="s">
        <v>233</v>
      </c>
      <c r="E30" s="179">
        <v>16</v>
      </c>
      <c r="F30" s="180"/>
      <c r="G30" s="181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7">
        <v>2.0000000000000002E-5</v>
      </c>
      <c r="O30" s="157">
        <f t="shared" si="4"/>
        <v>0</v>
      </c>
      <c r="P30" s="157">
        <v>2.15E-3</v>
      </c>
      <c r="Q30" s="157">
        <f t="shared" si="5"/>
        <v>0.03</v>
      </c>
      <c r="R30" s="157"/>
      <c r="S30" s="157" t="s">
        <v>195</v>
      </c>
      <c r="T30" s="157" t="s">
        <v>195</v>
      </c>
      <c r="U30" s="157">
        <v>0.01</v>
      </c>
      <c r="V30" s="157">
        <f t="shared" si="6"/>
        <v>0.16</v>
      </c>
      <c r="W30" s="157"/>
      <c r="X30" s="157" t="s">
        <v>196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394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6">
        <v>17</v>
      </c>
      <c r="B31" s="177" t="s">
        <v>1161</v>
      </c>
      <c r="C31" s="188" t="s">
        <v>1162</v>
      </c>
      <c r="D31" s="178" t="s">
        <v>285</v>
      </c>
      <c r="E31" s="179">
        <v>45</v>
      </c>
      <c r="F31" s="180"/>
      <c r="G31" s="181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7">
        <v>8.8000000000000003E-4</v>
      </c>
      <c r="O31" s="157">
        <f t="shared" si="4"/>
        <v>0.04</v>
      </c>
      <c r="P31" s="157">
        <v>0</v>
      </c>
      <c r="Q31" s="157">
        <f t="shared" si="5"/>
        <v>0</v>
      </c>
      <c r="R31" s="157"/>
      <c r="S31" s="157" t="s">
        <v>195</v>
      </c>
      <c r="T31" s="157" t="s">
        <v>195</v>
      </c>
      <c r="U31" s="157">
        <v>0.30737999999999999</v>
      </c>
      <c r="V31" s="157">
        <f t="shared" si="6"/>
        <v>13.83</v>
      </c>
      <c r="W31" s="157"/>
      <c r="X31" s="157" t="s">
        <v>196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394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6">
        <v>18</v>
      </c>
      <c r="B32" s="177" t="s">
        <v>1163</v>
      </c>
      <c r="C32" s="188" t="s">
        <v>1164</v>
      </c>
      <c r="D32" s="178" t="s">
        <v>285</v>
      </c>
      <c r="E32" s="179">
        <v>62</v>
      </c>
      <c r="F32" s="180"/>
      <c r="G32" s="181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7">
        <v>1.01E-3</v>
      </c>
      <c r="O32" s="157">
        <f t="shared" si="4"/>
        <v>0.06</v>
      </c>
      <c r="P32" s="157">
        <v>0</v>
      </c>
      <c r="Q32" s="157">
        <f t="shared" si="5"/>
        <v>0</v>
      </c>
      <c r="R32" s="157"/>
      <c r="S32" s="157" t="s">
        <v>195</v>
      </c>
      <c r="T32" s="157" t="s">
        <v>195</v>
      </c>
      <c r="U32" s="157">
        <v>0.31738</v>
      </c>
      <c r="V32" s="157">
        <f t="shared" si="6"/>
        <v>19.68</v>
      </c>
      <c r="W32" s="157"/>
      <c r="X32" s="157" t="s">
        <v>196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394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6">
        <v>19</v>
      </c>
      <c r="B33" s="177" t="s">
        <v>1165</v>
      </c>
      <c r="C33" s="188" t="s">
        <v>1166</v>
      </c>
      <c r="D33" s="178" t="s">
        <v>285</v>
      </c>
      <c r="E33" s="179">
        <v>7</v>
      </c>
      <c r="F33" s="180"/>
      <c r="G33" s="181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7">
        <v>1.6000000000000001E-3</v>
      </c>
      <c r="O33" s="157">
        <f t="shared" si="4"/>
        <v>0.01</v>
      </c>
      <c r="P33" s="157">
        <v>0</v>
      </c>
      <c r="Q33" s="157">
        <f t="shared" si="5"/>
        <v>0</v>
      </c>
      <c r="R33" s="157"/>
      <c r="S33" s="157" t="s">
        <v>195</v>
      </c>
      <c r="T33" s="157" t="s">
        <v>195</v>
      </c>
      <c r="U33" s="157">
        <v>0.33332000000000001</v>
      </c>
      <c r="V33" s="157">
        <f t="shared" si="6"/>
        <v>2.33</v>
      </c>
      <c r="W33" s="157"/>
      <c r="X33" s="157" t="s">
        <v>196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394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6">
        <v>20</v>
      </c>
      <c r="B34" s="177" t="s">
        <v>1167</v>
      </c>
      <c r="C34" s="188" t="s">
        <v>1168</v>
      </c>
      <c r="D34" s="178" t="s">
        <v>285</v>
      </c>
      <c r="E34" s="179">
        <v>3</v>
      </c>
      <c r="F34" s="180"/>
      <c r="G34" s="181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7">
        <v>1.9599999999999999E-3</v>
      </c>
      <c r="O34" s="157">
        <f t="shared" si="4"/>
        <v>0.01</v>
      </c>
      <c r="P34" s="157">
        <v>0</v>
      </c>
      <c r="Q34" s="157">
        <f t="shared" si="5"/>
        <v>0</v>
      </c>
      <c r="R34" s="157"/>
      <c r="S34" s="157" t="s">
        <v>195</v>
      </c>
      <c r="T34" s="157" t="s">
        <v>195</v>
      </c>
      <c r="U34" s="157">
        <v>0.3579</v>
      </c>
      <c r="V34" s="157">
        <f t="shared" si="6"/>
        <v>1.07</v>
      </c>
      <c r="W34" s="157"/>
      <c r="X34" s="157" t="s">
        <v>196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394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6">
        <v>21</v>
      </c>
      <c r="B35" s="177" t="s">
        <v>1169</v>
      </c>
      <c r="C35" s="188" t="s">
        <v>1170</v>
      </c>
      <c r="D35" s="178" t="s">
        <v>285</v>
      </c>
      <c r="E35" s="179">
        <v>114</v>
      </c>
      <c r="F35" s="180"/>
      <c r="G35" s="181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7"/>
      <c r="S35" s="157" t="s">
        <v>195</v>
      </c>
      <c r="T35" s="157" t="s">
        <v>195</v>
      </c>
      <c r="U35" s="157">
        <v>2.1499999999999998E-2</v>
      </c>
      <c r="V35" s="157">
        <f t="shared" si="6"/>
        <v>2.4500000000000002</v>
      </c>
      <c r="W35" s="157"/>
      <c r="X35" s="157" t="s">
        <v>196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394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0">
        <v>22</v>
      </c>
      <c r="B36" s="171" t="s">
        <v>1171</v>
      </c>
      <c r="C36" s="185" t="s">
        <v>1172</v>
      </c>
      <c r="D36" s="172" t="s">
        <v>285</v>
      </c>
      <c r="E36" s="173">
        <v>111</v>
      </c>
      <c r="F36" s="174"/>
      <c r="G36" s="175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7">
        <v>3.0000000000000001E-5</v>
      </c>
      <c r="O36" s="157">
        <f t="shared" si="4"/>
        <v>0</v>
      </c>
      <c r="P36" s="157">
        <v>1.1000000000000001E-3</v>
      </c>
      <c r="Q36" s="157">
        <f t="shared" si="5"/>
        <v>0.12</v>
      </c>
      <c r="R36" s="157"/>
      <c r="S36" s="157" t="s">
        <v>195</v>
      </c>
      <c r="T36" s="157" t="s">
        <v>195</v>
      </c>
      <c r="U36" s="157">
        <v>0.08</v>
      </c>
      <c r="V36" s="157">
        <f t="shared" si="6"/>
        <v>8.8800000000000008</v>
      </c>
      <c r="W36" s="157"/>
      <c r="X36" s="157" t="s">
        <v>196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394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6" t="s">
        <v>1173</v>
      </c>
      <c r="D37" s="159"/>
      <c r="E37" s="160">
        <v>111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199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6">
        <v>23</v>
      </c>
      <c r="B38" s="177" t="s">
        <v>1174</v>
      </c>
      <c r="C38" s="188" t="s">
        <v>1175</v>
      </c>
      <c r="D38" s="178" t="s">
        <v>285</v>
      </c>
      <c r="E38" s="179">
        <v>3</v>
      </c>
      <c r="F38" s="180"/>
      <c r="G38" s="181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7">
        <v>4.0000000000000003E-5</v>
      </c>
      <c r="O38" s="157">
        <f>ROUND(E38*N38,2)</f>
        <v>0</v>
      </c>
      <c r="P38" s="157">
        <v>2.9100000000000001E-2</v>
      </c>
      <c r="Q38" s="157">
        <f>ROUND(E38*P38,2)</f>
        <v>0.09</v>
      </c>
      <c r="R38" s="157"/>
      <c r="S38" s="157" t="s">
        <v>195</v>
      </c>
      <c r="T38" s="157" t="s">
        <v>195</v>
      </c>
      <c r="U38" s="157">
        <v>0.1</v>
      </c>
      <c r="V38" s="157">
        <f>ROUND(E38*U38,2)</f>
        <v>0.3</v>
      </c>
      <c r="W38" s="157"/>
      <c r="X38" s="157" t="s">
        <v>196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671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 x14ac:dyDescent="0.25">
      <c r="A39" s="176">
        <v>24</v>
      </c>
      <c r="B39" s="177" t="s">
        <v>1176</v>
      </c>
      <c r="C39" s="188" t="s">
        <v>1177</v>
      </c>
      <c r="D39" s="178" t="s">
        <v>285</v>
      </c>
      <c r="E39" s="179">
        <v>62</v>
      </c>
      <c r="F39" s="180"/>
      <c r="G39" s="18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7">
        <v>3.0000000000000001E-5</v>
      </c>
      <c r="O39" s="157">
        <f>ROUND(E39*N39,2)</f>
        <v>0</v>
      </c>
      <c r="P39" s="157">
        <v>0</v>
      </c>
      <c r="Q39" s="157">
        <f>ROUND(E39*P39,2)</f>
        <v>0</v>
      </c>
      <c r="R39" s="157" t="s">
        <v>209</v>
      </c>
      <c r="S39" s="157" t="s">
        <v>195</v>
      </c>
      <c r="T39" s="157" t="s">
        <v>195</v>
      </c>
      <c r="U39" s="157">
        <v>0</v>
      </c>
      <c r="V39" s="157">
        <f>ROUND(E39*U39,2)</f>
        <v>0</v>
      </c>
      <c r="W39" s="157"/>
      <c r="X39" s="157" t="s">
        <v>210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644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70">
        <v>25</v>
      </c>
      <c r="B40" s="171" t="s">
        <v>1178</v>
      </c>
      <c r="C40" s="185" t="s">
        <v>1179</v>
      </c>
      <c r="D40" s="172" t="s">
        <v>285</v>
      </c>
      <c r="E40" s="173">
        <v>7</v>
      </c>
      <c r="F40" s="174"/>
      <c r="G40" s="175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7">
        <v>4.0000000000000003E-5</v>
      </c>
      <c r="O40" s="157">
        <f>ROUND(E40*N40,2)</f>
        <v>0</v>
      </c>
      <c r="P40" s="157">
        <v>0</v>
      </c>
      <c r="Q40" s="157">
        <f>ROUND(E40*P40,2)</f>
        <v>0</v>
      </c>
      <c r="R40" s="157" t="s">
        <v>209</v>
      </c>
      <c r="S40" s="157" t="s">
        <v>195</v>
      </c>
      <c r="T40" s="157" t="s">
        <v>195</v>
      </c>
      <c r="U40" s="157">
        <v>0</v>
      </c>
      <c r="V40" s="157">
        <f>ROUND(E40*U40,2)</f>
        <v>0</v>
      </c>
      <c r="W40" s="157"/>
      <c r="X40" s="157" t="s">
        <v>210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644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>
        <v>26</v>
      </c>
      <c r="B41" s="155" t="s">
        <v>1180</v>
      </c>
      <c r="C41" s="189" t="s">
        <v>1181</v>
      </c>
      <c r="D41" s="156" t="s">
        <v>0</v>
      </c>
      <c r="E41" s="182"/>
      <c r="F41" s="158"/>
      <c r="G41" s="157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7"/>
      <c r="S41" s="157" t="s">
        <v>195</v>
      </c>
      <c r="T41" s="157" t="s">
        <v>195</v>
      </c>
      <c r="U41" s="157">
        <v>0</v>
      </c>
      <c r="V41" s="157">
        <f>ROUND(E41*U41,2)</f>
        <v>0</v>
      </c>
      <c r="W41" s="157"/>
      <c r="X41" s="157" t="s">
        <v>401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402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6">
        <v>27</v>
      </c>
      <c r="B42" s="177" t="s">
        <v>1149</v>
      </c>
      <c r="C42" s="188" t="s">
        <v>1182</v>
      </c>
      <c r="D42" s="178" t="s">
        <v>1137</v>
      </c>
      <c r="E42" s="179">
        <v>10</v>
      </c>
      <c r="F42" s="180"/>
      <c r="G42" s="181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 t="s">
        <v>1138</v>
      </c>
      <c r="S42" s="157" t="s">
        <v>195</v>
      </c>
      <c r="T42" s="157" t="s">
        <v>195</v>
      </c>
      <c r="U42" s="157">
        <v>1</v>
      </c>
      <c r="V42" s="157">
        <f>ROUND(E42*U42,2)</f>
        <v>10</v>
      </c>
      <c r="W42" s="157"/>
      <c r="X42" s="157" t="s">
        <v>1139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1140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64" t="s">
        <v>190</v>
      </c>
      <c r="B43" s="165" t="s">
        <v>119</v>
      </c>
      <c r="C43" s="184" t="s">
        <v>120</v>
      </c>
      <c r="D43" s="166"/>
      <c r="E43" s="167"/>
      <c r="F43" s="168"/>
      <c r="G43" s="169">
        <f>SUMIF(AG44:AG60,"&lt;&gt;NOR",G44:G60)</f>
        <v>0</v>
      </c>
      <c r="H43" s="163"/>
      <c r="I43" s="163">
        <f>SUM(I44:I60)</f>
        <v>0</v>
      </c>
      <c r="J43" s="163"/>
      <c r="K43" s="163">
        <f>SUM(K44:K60)</f>
        <v>0</v>
      </c>
      <c r="L43" s="163"/>
      <c r="M43" s="163">
        <f>SUM(M44:M60)</f>
        <v>0</v>
      </c>
      <c r="N43" s="163"/>
      <c r="O43" s="163">
        <f>SUM(O44:O60)</f>
        <v>0</v>
      </c>
      <c r="P43" s="163"/>
      <c r="Q43" s="163">
        <f>SUM(Q44:Q60)</f>
        <v>0.03</v>
      </c>
      <c r="R43" s="163"/>
      <c r="S43" s="163"/>
      <c r="T43" s="163"/>
      <c r="U43" s="163"/>
      <c r="V43" s="163">
        <f>SUM(V44:V60)</f>
        <v>13.010000000000002</v>
      </c>
      <c r="W43" s="163"/>
      <c r="X43" s="163"/>
      <c r="AG43" t="s">
        <v>191</v>
      </c>
    </row>
    <row r="44" spans="1:60" outlineLevel="1" x14ac:dyDescent="0.25">
      <c r="A44" s="176">
        <v>28</v>
      </c>
      <c r="B44" s="177" t="s">
        <v>1183</v>
      </c>
      <c r="C44" s="188" t="s">
        <v>1184</v>
      </c>
      <c r="D44" s="178" t="s">
        <v>233</v>
      </c>
      <c r="E44" s="179">
        <v>26</v>
      </c>
      <c r="F44" s="180"/>
      <c r="G44" s="181">
        <f t="shared" ref="G44:G60" si="7">ROUND(E44*F44,2)</f>
        <v>0</v>
      </c>
      <c r="H44" s="158"/>
      <c r="I44" s="157">
        <f t="shared" ref="I44:I60" si="8">ROUND(E44*H44,2)</f>
        <v>0</v>
      </c>
      <c r="J44" s="158"/>
      <c r="K44" s="157">
        <f t="shared" ref="K44:K60" si="9">ROUND(E44*J44,2)</f>
        <v>0</v>
      </c>
      <c r="L44" s="157">
        <v>21</v>
      </c>
      <c r="M44" s="157">
        <f t="shared" ref="M44:M60" si="10">G44*(1+L44/100)</f>
        <v>0</v>
      </c>
      <c r="N44" s="157">
        <v>1.2999999999999999E-4</v>
      </c>
      <c r="O44" s="157">
        <f t="shared" ref="O44:O60" si="11">ROUND(E44*N44,2)</f>
        <v>0</v>
      </c>
      <c r="P44" s="157">
        <v>1.1000000000000001E-3</v>
      </c>
      <c r="Q44" s="157">
        <f t="shared" ref="Q44:Q60" si="12">ROUND(E44*P44,2)</f>
        <v>0.03</v>
      </c>
      <c r="R44" s="157"/>
      <c r="S44" s="157" t="s">
        <v>195</v>
      </c>
      <c r="T44" s="157" t="s">
        <v>195</v>
      </c>
      <c r="U44" s="157">
        <v>0.22900000000000001</v>
      </c>
      <c r="V44" s="157">
        <f t="shared" ref="V44:V60" si="13">ROUND(E44*U44,2)</f>
        <v>5.95</v>
      </c>
      <c r="W44" s="157"/>
      <c r="X44" s="157" t="s">
        <v>196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394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 x14ac:dyDescent="0.25">
      <c r="A45" s="176">
        <v>29</v>
      </c>
      <c r="B45" s="177" t="s">
        <v>1185</v>
      </c>
      <c r="C45" s="188" t="s">
        <v>1186</v>
      </c>
      <c r="D45" s="178" t="s">
        <v>233</v>
      </c>
      <c r="E45" s="179">
        <v>2</v>
      </c>
      <c r="F45" s="180"/>
      <c r="G45" s="181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7">
        <v>8.0000000000000007E-5</v>
      </c>
      <c r="O45" s="157">
        <f t="shared" si="11"/>
        <v>0</v>
      </c>
      <c r="P45" s="157">
        <v>0</v>
      </c>
      <c r="Q45" s="157">
        <f t="shared" si="12"/>
        <v>0</v>
      </c>
      <c r="R45" s="157"/>
      <c r="S45" s="157" t="s">
        <v>195</v>
      </c>
      <c r="T45" s="157" t="s">
        <v>195</v>
      </c>
      <c r="U45" s="157">
        <v>5.0999999999999997E-2</v>
      </c>
      <c r="V45" s="157">
        <f t="shared" si="13"/>
        <v>0.1</v>
      </c>
      <c r="W45" s="157"/>
      <c r="X45" s="157" t="s">
        <v>196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394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6">
        <v>30</v>
      </c>
      <c r="B46" s="177" t="s">
        <v>1187</v>
      </c>
      <c r="C46" s="188" t="s">
        <v>1188</v>
      </c>
      <c r="D46" s="178" t="s">
        <v>233</v>
      </c>
      <c r="E46" s="179">
        <v>3</v>
      </c>
      <c r="F46" s="180"/>
      <c r="G46" s="181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7"/>
      <c r="S46" s="157" t="s">
        <v>195</v>
      </c>
      <c r="T46" s="157" t="s">
        <v>195</v>
      </c>
      <c r="U46" s="157">
        <v>5.0999999999999997E-2</v>
      </c>
      <c r="V46" s="157">
        <f t="shared" si="13"/>
        <v>0.15</v>
      </c>
      <c r="W46" s="157"/>
      <c r="X46" s="157" t="s">
        <v>196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394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6">
        <v>31</v>
      </c>
      <c r="B47" s="177" t="s">
        <v>1189</v>
      </c>
      <c r="C47" s="188" t="s">
        <v>1190</v>
      </c>
      <c r="D47" s="178" t="s">
        <v>233</v>
      </c>
      <c r="E47" s="179">
        <v>4</v>
      </c>
      <c r="F47" s="180"/>
      <c r="G47" s="181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7"/>
      <c r="S47" s="157" t="s">
        <v>195</v>
      </c>
      <c r="T47" s="157" t="s">
        <v>195</v>
      </c>
      <c r="U47" s="157">
        <v>0.20599999999999999</v>
      </c>
      <c r="V47" s="157">
        <f t="shared" si="13"/>
        <v>0.82</v>
      </c>
      <c r="W47" s="157"/>
      <c r="X47" s="157" t="s">
        <v>196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394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6">
        <v>32</v>
      </c>
      <c r="B48" s="177" t="s">
        <v>1191</v>
      </c>
      <c r="C48" s="188" t="s">
        <v>1192</v>
      </c>
      <c r="D48" s="178" t="s">
        <v>233</v>
      </c>
      <c r="E48" s="179">
        <v>4</v>
      </c>
      <c r="F48" s="180"/>
      <c r="G48" s="181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7"/>
      <c r="S48" s="157" t="s">
        <v>195</v>
      </c>
      <c r="T48" s="157" t="s">
        <v>195</v>
      </c>
      <c r="U48" s="157">
        <v>0.22700000000000001</v>
      </c>
      <c r="V48" s="157">
        <f t="shared" si="13"/>
        <v>0.91</v>
      </c>
      <c r="W48" s="157"/>
      <c r="X48" s="157" t="s">
        <v>196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394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 x14ac:dyDescent="0.25">
      <c r="A49" s="176">
        <v>33</v>
      </c>
      <c r="B49" s="177" t="s">
        <v>1193</v>
      </c>
      <c r="C49" s="188" t="s">
        <v>1194</v>
      </c>
      <c r="D49" s="178" t="s">
        <v>233</v>
      </c>
      <c r="E49" s="179">
        <v>13</v>
      </c>
      <c r="F49" s="180"/>
      <c r="G49" s="181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7">
        <v>2.0000000000000001E-4</v>
      </c>
      <c r="O49" s="157">
        <f t="shared" si="11"/>
        <v>0</v>
      </c>
      <c r="P49" s="157">
        <v>0</v>
      </c>
      <c r="Q49" s="157">
        <f t="shared" si="12"/>
        <v>0</v>
      </c>
      <c r="R49" s="157"/>
      <c r="S49" s="157" t="s">
        <v>1195</v>
      </c>
      <c r="T49" s="157" t="s">
        <v>371</v>
      </c>
      <c r="U49" s="157">
        <v>0.17499999999999999</v>
      </c>
      <c r="V49" s="157">
        <f t="shared" si="13"/>
        <v>2.2799999999999998</v>
      </c>
      <c r="W49" s="157"/>
      <c r="X49" s="157" t="s">
        <v>196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394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6">
        <v>34</v>
      </c>
      <c r="B50" s="177" t="s">
        <v>1196</v>
      </c>
      <c r="C50" s="188" t="s">
        <v>1197</v>
      </c>
      <c r="D50" s="178" t="s">
        <v>233</v>
      </c>
      <c r="E50" s="179">
        <v>13</v>
      </c>
      <c r="F50" s="180"/>
      <c r="G50" s="181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21</v>
      </c>
      <c r="M50" s="157">
        <f t="shared" si="10"/>
        <v>0</v>
      </c>
      <c r="N50" s="157">
        <v>9.0000000000000006E-5</v>
      </c>
      <c r="O50" s="157">
        <f t="shared" si="11"/>
        <v>0</v>
      </c>
      <c r="P50" s="157">
        <v>0</v>
      </c>
      <c r="Q50" s="157">
        <f t="shared" si="12"/>
        <v>0</v>
      </c>
      <c r="R50" s="157"/>
      <c r="S50" s="157" t="s">
        <v>1195</v>
      </c>
      <c r="T50" s="157" t="s">
        <v>371</v>
      </c>
      <c r="U50" s="157">
        <v>8.2000000000000003E-2</v>
      </c>
      <c r="V50" s="157">
        <f t="shared" si="13"/>
        <v>1.07</v>
      </c>
      <c r="W50" s="157"/>
      <c r="X50" s="157" t="s">
        <v>196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394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6">
        <v>35</v>
      </c>
      <c r="B51" s="177" t="s">
        <v>1198</v>
      </c>
      <c r="C51" s="188" t="s">
        <v>1199</v>
      </c>
      <c r="D51" s="178" t="s">
        <v>233</v>
      </c>
      <c r="E51" s="179">
        <v>4</v>
      </c>
      <c r="F51" s="180"/>
      <c r="G51" s="181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7">
        <v>5.2999999999999998E-4</v>
      </c>
      <c r="O51" s="157">
        <f t="shared" si="11"/>
        <v>0</v>
      </c>
      <c r="P51" s="157">
        <v>0</v>
      </c>
      <c r="Q51" s="157">
        <f t="shared" si="12"/>
        <v>0</v>
      </c>
      <c r="R51" s="157"/>
      <c r="S51" s="157" t="s">
        <v>195</v>
      </c>
      <c r="T51" s="157" t="s">
        <v>195</v>
      </c>
      <c r="U51" s="157">
        <v>0.38100000000000001</v>
      </c>
      <c r="V51" s="157">
        <f t="shared" si="13"/>
        <v>1.52</v>
      </c>
      <c r="W51" s="157"/>
      <c r="X51" s="157" t="s">
        <v>196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394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6">
        <v>36</v>
      </c>
      <c r="B52" s="177" t="s">
        <v>1200</v>
      </c>
      <c r="C52" s="188" t="s">
        <v>1201</v>
      </c>
      <c r="D52" s="178" t="s">
        <v>233</v>
      </c>
      <c r="E52" s="179">
        <v>1</v>
      </c>
      <c r="F52" s="180"/>
      <c r="G52" s="181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7">
        <v>8.4000000000000003E-4</v>
      </c>
      <c r="O52" s="157">
        <f t="shared" si="11"/>
        <v>0</v>
      </c>
      <c r="P52" s="157">
        <v>0</v>
      </c>
      <c r="Q52" s="157">
        <f t="shared" si="12"/>
        <v>0</v>
      </c>
      <c r="R52" s="157"/>
      <c r="S52" s="157" t="s">
        <v>195</v>
      </c>
      <c r="T52" s="157" t="s">
        <v>195</v>
      </c>
      <c r="U52" s="157">
        <v>0.20699999999999999</v>
      </c>
      <c r="V52" s="157">
        <f t="shared" si="13"/>
        <v>0.21</v>
      </c>
      <c r="W52" s="157"/>
      <c r="X52" s="157" t="s">
        <v>196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394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6">
        <v>37</v>
      </c>
      <c r="B53" s="177" t="s">
        <v>1202</v>
      </c>
      <c r="C53" s="188" t="s">
        <v>1203</v>
      </c>
      <c r="D53" s="178" t="s">
        <v>233</v>
      </c>
      <c r="E53" s="179">
        <v>1</v>
      </c>
      <c r="F53" s="180"/>
      <c r="G53" s="181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21</v>
      </c>
      <c r="M53" s="157">
        <f t="shared" si="10"/>
        <v>0</v>
      </c>
      <c r="N53" s="157">
        <v>7.1000000000000002E-4</v>
      </c>
      <c r="O53" s="157">
        <f t="shared" si="11"/>
        <v>0</v>
      </c>
      <c r="P53" s="157">
        <v>0</v>
      </c>
      <c r="Q53" s="157">
        <f t="shared" si="12"/>
        <v>0</v>
      </c>
      <c r="R53" s="157" t="s">
        <v>209</v>
      </c>
      <c r="S53" s="157" t="s">
        <v>195</v>
      </c>
      <c r="T53" s="157" t="s">
        <v>195</v>
      </c>
      <c r="U53" s="157">
        <v>0</v>
      </c>
      <c r="V53" s="157">
        <f t="shared" si="13"/>
        <v>0</v>
      </c>
      <c r="W53" s="157"/>
      <c r="X53" s="157" t="s">
        <v>210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644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6">
        <v>38</v>
      </c>
      <c r="B54" s="177" t="s">
        <v>1204</v>
      </c>
      <c r="C54" s="188" t="s">
        <v>1205</v>
      </c>
      <c r="D54" s="178" t="s">
        <v>233</v>
      </c>
      <c r="E54" s="179">
        <v>1</v>
      </c>
      <c r="F54" s="180"/>
      <c r="G54" s="181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21</v>
      </c>
      <c r="M54" s="157">
        <f t="shared" si="10"/>
        <v>0</v>
      </c>
      <c r="N54" s="157">
        <v>1.16E-3</v>
      </c>
      <c r="O54" s="157">
        <f t="shared" si="11"/>
        <v>0</v>
      </c>
      <c r="P54" s="157">
        <v>0</v>
      </c>
      <c r="Q54" s="157">
        <f t="shared" si="12"/>
        <v>0</v>
      </c>
      <c r="R54" s="157" t="s">
        <v>209</v>
      </c>
      <c r="S54" s="157" t="s">
        <v>195</v>
      </c>
      <c r="T54" s="157" t="s">
        <v>195</v>
      </c>
      <c r="U54" s="157">
        <v>0</v>
      </c>
      <c r="V54" s="157">
        <f t="shared" si="13"/>
        <v>0</v>
      </c>
      <c r="W54" s="157"/>
      <c r="X54" s="157" t="s">
        <v>210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644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6">
        <v>39</v>
      </c>
      <c r="B55" s="177" t="s">
        <v>1206</v>
      </c>
      <c r="C55" s="188" t="s">
        <v>1207</v>
      </c>
      <c r="D55" s="178" t="s">
        <v>233</v>
      </c>
      <c r="E55" s="179">
        <v>3</v>
      </c>
      <c r="F55" s="180"/>
      <c r="G55" s="181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21</v>
      </c>
      <c r="M55" s="157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7" t="s">
        <v>209</v>
      </c>
      <c r="S55" s="157" t="s">
        <v>195</v>
      </c>
      <c r="T55" s="157" t="s">
        <v>195</v>
      </c>
      <c r="U55" s="157">
        <v>0</v>
      </c>
      <c r="V55" s="157">
        <f t="shared" si="13"/>
        <v>0</v>
      </c>
      <c r="W55" s="157"/>
      <c r="X55" s="157" t="s">
        <v>210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644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6">
        <v>40</v>
      </c>
      <c r="B56" s="177" t="s">
        <v>1208</v>
      </c>
      <c r="C56" s="188" t="s">
        <v>1209</v>
      </c>
      <c r="D56" s="178" t="s">
        <v>233</v>
      </c>
      <c r="E56" s="179">
        <v>1</v>
      </c>
      <c r="F56" s="180"/>
      <c r="G56" s="181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21</v>
      </c>
      <c r="M56" s="157">
        <f t="shared" si="10"/>
        <v>0</v>
      </c>
      <c r="N56" s="157">
        <v>3.1E-4</v>
      </c>
      <c r="O56" s="157">
        <f t="shared" si="11"/>
        <v>0</v>
      </c>
      <c r="P56" s="157">
        <v>0</v>
      </c>
      <c r="Q56" s="157">
        <f t="shared" si="12"/>
        <v>0</v>
      </c>
      <c r="R56" s="157" t="s">
        <v>209</v>
      </c>
      <c r="S56" s="157" t="s">
        <v>195</v>
      </c>
      <c r="T56" s="157" t="s">
        <v>195</v>
      </c>
      <c r="U56" s="157">
        <v>0</v>
      </c>
      <c r="V56" s="157">
        <f t="shared" si="13"/>
        <v>0</v>
      </c>
      <c r="W56" s="157"/>
      <c r="X56" s="157" t="s">
        <v>210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6">
        <v>41</v>
      </c>
      <c r="B57" s="177" t="s">
        <v>1210</v>
      </c>
      <c r="C57" s="188" t="s">
        <v>1211</v>
      </c>
      <c r="D57" s="178" t="s">
        <v>233</v>
      </c>
      <c r="E57" s="179">
        <v>2</v>
      </c>
      <c r="F57" s="180"/>
      <c r="G57" s="181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21</v>
      </c>
      <c r="M57" s="157">
        <f t="shared" si="10"/>
        <v>0</v>
      </c>
      <c r="N57" s="157">
        <v>4.8000000000000001E-4</v>
      </c>
      <c r="O57" s="157">
        <f t="shared" si="11"/>
        <v>0</v>
      </c>
      <c r="P57" s="157">
        <v>0</v>
      </c>
      <c r="Q57" s="157">
        <f t="shared" si="12"/>
        <v>0</v>
      </c>
      <c r="R57" s="157" t="s">
        <v>209</v>
      </c>
      <c r="S57" s="157" t="s">
        <v>195</v>
      </c>
      <c r="T57" s="157" t="s">
        <v>195</v>
      </c>
      <c r="U57" s="157">
        <v>0</v>
      </c>
      <c r="V57" s="157">
        <f t="shared" si="13"/>
        <v>0</v>
      </c>
      <c r="W57" s="157"/>
      <c r="X57" s="157" t="s">
        <v>210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6">
        <v>42</v>
      </c>
      <c r="B58" s="177" t="s">
        <v>1212</v>
      </c>
      <c r="C58" s="188" t="s">
        <v>1213</v>
      </c>
      <c r="D58" s="178" t="s">
        <v>233</v>
      </c>
      <c r="E58" s="179">
        <v>1</v>
      </c>
      <c r="F58" s="180"/>
      <c r="G58" s="181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21</v>
      </c>
      <c r="M58" s="157">
        <f t="shared" si="10"/>
        <v>0</v>
      </c>
      <c r="N58" s="157">
        <v>2.3000000000000001E-4</v>
      </c>
      <c r="O58" s="157">
        <f t="shared" si="11"/>
        <v>0</v>
      </c>
      <c r="P58" s="157">
        <v>0</v>
      </c>
      <c r="Q58" s="157">
        <f t="shared" si="12"/>
        <v>0</v>
      </c>
      <c r="R58" s="157" t="s">
        <v>209</v>
      </c>
      <c r="S58" s="157" t="s">
        <v>195</v>
      </c>
      <c r="T58" s="157" t="s">
        <v>195</v>
      </c>
      <c r="U58" s="157">
        <v>0</v>
      </c>
      <c r="V58" s="157">
        <f t="shared" si="13"/>
        <v>0</v>
      </c>
      <c r="W58" s="157"/>
      <c r="X58" s="157" t="s">
        <v>210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644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0">
        <v>43</v>
      </c>
      <c r="B59" s="171" t="s">
        <v>1214</v>
      </c>
      <c r="C59" s="185" t="s">
        <v>1215</v>
      </c>
      <c r="D59" s="172" t="s">
        <v>233</v>
      </c>
      <c r="E59" s="173">
        <v>1</v>
      </c>
      <c r="F59" s="174"/>
      <c r="G59" s="175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21</v>
      </c>
      <c r="M59" s="157">
        <f t="shared" si="10"/>
        <v>0</v>
      </c>
      <c r="N59" s="157">
        <v>3.4000000000000002E-4</v>
      </c>
      <c r="O59" s="157">
        <f t="shared" si="11"/>
        <v>0</v>
      </c>
      <c r="P59" s="157">
        <v>0</v>
      </c>
      <c r="Q59" s="157">
        <f t="shared" si="12"/>
        <v>0</v>
      </c>
      <c r="R59" s="157" t="s">
        <v>209</v>
      </c>
      <c r="S59" s="157" t="s">
        <v>195</v>
      </c>
      <c r="T59" s="157" t="s">
        <v>195</v>
      </c>
      <c r="U59" s="157">
        <v>0</v>
      </c>
      <c r="V59" s="157">
        <f t="shared" si="13"/>
        <v>0</v>
      </c>
      <c r="W59" s="157"/>
      <c r="X59" s="157" t="s">
        <v>210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644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>
        <v>44</v>
      </c>
      <c r="B60" s="155" t="s">
        <v>1216</v>
      </c>
      <c r="C60" s="189" t="s">
        <v>1217</v>
      </c>
      <c r="D60" s="156" t="s">
        <v>0</v>
      </c>
      <c r="E60" s="182"/>
      <c r="F60" s="158"/>
      <c r="G60" s="157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21</v>
      </c>
      <c r="M60" s="157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195</v>
      </c>
      <c r="T60" s="157" t="s">
        <v>195</v>
      </c>
      <c r="U60" s="157">
        <v>0</v>
      </c>
      <c r="V60" s="157">
        <f t="shared" si="13"/>
        <v>0</v>
      </c>
      <c r="W60" s="157"/>
      <c r="X60" s="157" t="s">
        <v>401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402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164" t="s">
        <v>190</v>
      </c>
      <c r="B61" s="165" t="s">
        <v>121</v>
      </c>
      <c r="C61" s="184" t="s">
        <v>122</v>
      </c>
      <c r="D61" s="166"/>
      <c r="E61" s="167"/>
      <c r="F61" s="168"/>
      <c r="G61" s="169">
        <f>SUMIF(AG62:AG79,"&lt;&gt;NOR",G62:G79)</f>
        <v>0</v>
      </c>
      <c r="H61" s="163"/>
      <c r="I61" s="163">
        <f>SUM(I62:I79)</f>
        <v>0</v>
      </c>
      <c r="J61" s="163"/>
      <c r="K61" s="163">
        <f>SUM(K62:K79)</f>
        <v>0</v>
      </c>
      <c r="L61" s="163"/>
      <c r="M61" s="163">
        <f>SUM(M62:M79)</f>
        <v>0</v>
      </c>
      <c r="N61" s="163"/>
      <c r="O61" s="163">
        <f>SUM(O62:O79)</f>
        <v>0.66999999999999993</v>
      </c>
      <c r="P61" s="163"/>
      <c r="Q61" s="163">
        <f>SUM(Q62:Q79)</f>
        <v>0.58000000000000007</v>
      </c>
      <c r="R61" s="163"/>
      <c r="S61" s="163"/>
      <c r="T61" s="163"/>
      <c r="U61" s="163"/>
      <c r="V61" s="163">
        <f>SUM(V62:V79)</f>
        <v>88.13</v>
      </c>
      <c r="W61" s="163"/>
      <c r="X61" s="163"/>
      <c r="AG61" t="s">
        <v>191</v>
      </c>
    </row>
    <row r="62" spans="1:60" outlineLevel="1" x14ac:dyDescent="0.25">
      <c r="A62" s="176">
        <v>45</v>
      </c>
      <c r="B62" s="177" t="s">
        <v>1218</v>
      </c>
      <c r="C62" s="188" t="s">
        <v>1219</v>
      </c>
      <c r="D62" s="178" t="s">
        <v>194</v>
      </c>
      <c r="E62" s="179">
        <v>38</v>
      </c>
      <c r="F62" s="180"/>
      <c r="G62" s="181">
        <f t="shared" ref="G62:G79" si="14">ROUND(E62*F62,2)</f>
        <v>0</v>
      </c>
      <c r="H62" s="158"/>
      <c r="I62" s="157">
        <f t="shared" ref="I62:I79" si="15">ROUND(E62*H62,2)</f>
        <v>0</v>
      </c>
      <c r="J62" s="158"/>
      <c r="K62" s="157">
        <f t="shared" ref="K62:K79" si="16">ROUND(E62*J62,2)</f>
        <v>0</v>
      </c>
      <c r="L62" s="157">
        <v>21</v>
      </c>
      <c r="M62" s="157">
        <f t="shared" ref="M62:M79" si="17">G62*(1+L62/100)</f>
        <v>0</v>
      </c>
      <c r="N62" s="157">
        <v>0</v>
      </c>
      <c r="O62" s="157">
        <f t="shared" ref="O62:O79" si="18">ROUND(E62*N62,2)</f>
        <v>0</v>
      </c>
      <c r="P62" s="157">
        <v>1.057E-2</v>
      </c>
      <c r="Q62" s="157">
        <f t="shared" ref="Q62:Q79" si="19">ROUND(E62*P62,2)</f>
        <v>0.4</v>
      </c>
      <c r="R62" s="157"/>
      <c r="S62" s="157" t="s">
        <v>195</v>
      </c>
      <c r="T62" s="157" t="s">
        <v>195</v>
      </c>
      <c r="U62" s="157">
        <v>8.2000000000000003E-2</v>
      </c>
      <c r="V62" s="157">
        <f t="shared" ref="V62:V79" si="20">ROUND(E62*U62,2)</f>
        <v>3.12</v>
      </c>
      <c r="W62" s="157"/>
      <c r="X62" s="157" t="s">
        <v>196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394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6">
        <v>46</v>
      </c>
      <c r="B63" s="177" t="s">
        <v>1220</v>
      </c>
      <c r="C63" s="188" t="s">
        <v>1221</v>
      </c>
      <c r="D63" s="178" t="s">
        <v>233</v>
      </c>
      <c r="E63" s="179">
        <v>3</v>
      </c>
      <c r="F63" s="180"/>
      <c r="G63" s="181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21</v>
      </c>
      <c r="M63" s="157">
        <f t="shared" si="17"/>
        <v>0</v>
      </c>
      <c r="N63" s="157">
        <v>2.7289999999999998E-2</v>
      </c>
      <c r="O63" s="157">
        <f t="shared" si="18"/>
        <v>0.08</v>
      </c>
      <c r="P63" s="157">
        <v>0</v>
      </c>
      <c r="Q63" s="157">
        <f t="shared" si="19"/>
        <v>0</v>
      </c>
      <c r="R63" s="157"/>
      <c r="S63" s="157" t="s">
        <v>195</v>
      </c>
      <c r="T63" s="157" t="s">
        <v>195</v>
      </c>
      <c r="U63" s="157">
        <v>0.94499999999999995</v>
      </c>
      <c r="V63" s="157">
        <f t="shared" si="20"/>
        <v>2.84</v>
      </c>
      <c r="W63" s="157"/>
      <c r="X63" s="157" t="s">
        <v>196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394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6">
        <v>47</v>
      </c>
      <c r="B64" s="177" t="s">
        <v>1222</v>
      </c>
      <c r="C64" s="188" t="s">
        <v>1223</v>
      </c>
      <c r="D64" s="178" t="s">
        <v>233</v>
      </c>
      <c r="E64" s="179">
        <v>4</v>
      </c>
      <c r="F64" s="180"/>
      <c r="G64" s="181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21</v>
      </c>
      <c r="M64" s="157">
        <f t="shared" si="17"/>
        <v>0</v>
      </c>
      <c r="N64" s="157">
        <v>3.6389999999999999E-2</v>
      </c>
      <c r="O64" s="157">
        <f t="shared" si="18"/>
        <v>0.15</v>
      </c>
      <c r="P64" s="157">
        <v>0</v>
      </c>
      <c r="Q64" s="157">
        <f t="shared" si="19"/>
        <v>0</v>
      </c>
      <c r="R64" s="157"/>
      <c r="S64" s="157" t="s">
        <v>195</v>
      </c>
      <c r="T64" s="157" t="s">
        <v>195</v>
      </c>
      <c r="U64" s="157">
        <v>1</v>
      </c>
      <c r="V64" s="157">
        <f t="shared" si="20"/>
        <v>4</v>
      </c>
      <c r="W64" s="157"/>
      <c r="X64" s="157" t="s">
        <v>196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394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6">
        <v>48</v>
      </c>
      <c r="B65" s="177" t="s">
        <v>1224</v>
      </c>
      <c r="C65" s="188" t="s">
        <v>1225</v>
      </c>
      <c r="D65" s="178" t="s">
        <v>233</v>
      </c>
      <c r="E65" s="179">
        <v>2</v>
      </c>
      <c r="F65" s="180"/>
      <c r="G65" s="181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21</v>
      </c>
      <c r="M65" s="157">
        <f t="shared" si="17"/>
        <v>0</v>
      </c>
      <c r="N65" s="157">
        <v>4.8520000000000001E-2</v>
      </c>
      <c r="O65" s="157">
        <f t="shared" si="18"/>
        <v>0.1</v>
      </c>
      <c r="P65" s="157">
        <v>0</v>
      </c>
      <c r="Q65" s="157">
        <f t="shared" si="19"/>
        <v>0</v>
      </c>
      <c r="R65" s="157"/>
      <c r="S65" s="157" t="s">
        <v>195</v>
      </c>
      <c r="T65" s="157" t="s">
        <v>195</v>
      </c>
      <c r="U65" s="157">
        <v>1.127</v>
      </c>
      <c r="V65" s="157">
        <f t="shared" si="20"/>
        <v>2.25</v>
      </c>
      <c r="W65" s="157"/>
      <c r="X65" s="157" t="s">
        <v>196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394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76">
        <v>49</v>
      </c>
      <c r="B66" s="177" t="s">
        <v>1226</v>
      </c>
      <c r="C66" s="188" t="s">
        <v>1227</v>
      </c>
      <c r="D66" s="178" t="s">
        <v>233</v>
      </c>
      <c r="E66" s="179">
        <v>4</v>
      </c>
      <c r="F66" s="180"/>
      <c r="G66" s="181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21</v>
      </c>
      <c r="M66" s="157">
        <f t="shared" si="17"/>
        <v>0</v>
      </c>
      <c r="N66" s="157">
        <v>8.4500000000000006E-2</v>
      </c>
      <c r="O66" s="157">
        <f t="shared" si="18"/>
        <v>0.34</v>
      </c>
      <c r="P66" s="157">
        <v>0</v>
      </c>
      <c r="Q66" s="157">
        <f t="shared" si="19"/>
        <v>0</v>
      </c>
      <c r="R66" s="157"/>
      <c r="S66" s="157" t="s">
        <v>195</v>
      </c>
      <c r="T66" s="157" t="s">
        <v>195</v>
      </c>
      <c r="U66" s="157">
        <v>1.1000000000000001</v>
      </c>
      <c r="V66" s="157">
        <f t="shared" si="20"/>
        <v>4.4000000000000004</v>
      </c>
      <c r="W66" s="157"/>
      <c r="X66" s="157" t="s">
        <v>196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394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6">
        <v>50</v>
      </c>
      <c r="B67" s="177" t="s">
        <v>1228</v>
      </c>
      <c r="C67" s="188" t="s">
        <v>1229</v>
      </c>
      <c r="D67" s="178" t="s">
        <v>233</v>
      </c>
      <c r="E67" s="179">
        <v>9</v>
      </c>
      <c r="F67" s="180"/>
      <c r="G67" s="181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21</v>
      </c>
      <c r="M67" s="157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7"/>
      <c r="S67" s="157" t="s">
        <v>195</v>
      </c>
      <c r="T67" s="157" t="s">
        <v>195</v>
      </c>
      <c r="U67" s="157">
        <v>0.61699999999999999</v>
      </c>
      <c r="V67" s="157">
        <f t="shared" si="20"/>
        <v>5.55</v>
      </c>
      <c r="W67" s="157"/>
      <c r="X67" s="157" t="s">
        <v>196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394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6">
        <v>51</v>
      </c>
      <c r="B68" s="177" t="s">
        <v>1230</v>
      </c>
      <c r="C68" s="188" t="s">
        <v>1231</v>
      </c>
      <c r="D68" s="178" t="s">
        <v>233</v>
      </c>
      <c r="E68" s="179">
        <v>4</v>
      </c>
      <c r="F68" s="180"/>
      <c r="G68" s="181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21</v>
      </c>
      <c r="M68" s="157">
        <f t="shared" si="17"/>
        <v>0</v>
      </c>
      <c r="N68" s="157">
        <v>0</v>
      </c>
      <c r="O68" s="157">
        <f t="shared" si="18"/>
        <v>0</v>
      </c>
      <c r="P68" s="157">
        <v>0</v>
      </c>
      <c r="Q68" s="157">
        <f t="shared" si="19"/>
        <v>0</v>
      </c>
      <c r="R68" s="157"/>
      <c r="S68" s="157" t="s">
        <v>195</v>
      </c>
      <c r="T68" s="157" t="s">
        <v>195</v>
      </c>
      <c r="U68" s="157">
        <v>0.92900000000000005</v>
      </c>
      <c r="V68" s="157">
        <f t="shared" si="20"/>
        <v>3.72</v>
      </c>
      <c r="W68" s="157"/>
      <c r="X68" s="157" t="s">
        <v>196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394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6">
        <v>52</v>
      </c>
      <c r="B69" s="177" t="s">
        <v>1232</v>
      </c>
      <c r="C69" s="188" t="s">
        <v>1233</v>
      </c>
      <c r="D69" s="178" t="s">
        <v>233</v>
      </c>
      <c r="E69" s="179">
        <v>13</v>
      </c>
      <c r="F69" s="180"/>
      <c r="G69" s="181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21</v>
      </c>
      <c r="M69" s="157">
        <f t="shared" si="17"/>
        <v>0</v>
      </c>
      <c r="N69" s="157">
        <v>0</v>
      </c>
      <c r="O69" s="157">
        <f t="shared" si="18"/>
        <v>0</v>
      </c>
      <c r="P69" s="157">
        <v>0</v>
      </c>
      <c r="Q69" s="157">
        <f t="shared" si="19"/>
        <v>0</v>
      </c>
      <c r="R69" s="157"/>
      <c r="S69" s="157" t="s">
        <v>195</v>
      </c>
      <c r="T69" s="157" t="s">
        <v>195</v>
      </c>
      <c r="U69" s="157">
        <v>0.86799999999999999</v>
      </c>
      <c r="V69" s="157">
        <f t="shared" si="20"/>
        <v>11.28</v>
      </c>
      <c r="W69" s="157"/>
      <c r="X69" s="157" t="s">
        <v>196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394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6">
        <v>53</v>
      </c>
      <c r="B70" s="177" t="s">
        <v>1234</v>
      </c>
      <c r="C70" s="188" t="s">
        <v>1235</v>
      </c>
      <c r="D70" s="178" t="s">
        <v>233</v>
      </c>
      <c r="E70" s="179">
        <v>3</v>
      </c>
      <c r="F70" s="180"/>
      <c r="G70" s="181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21</v>
      </c>
      <c r="M70" s="157">
        <f t="shared" si="17"/>
        <v>0</v>
      </c>
      <c r="N70" s="157">
        <v>8.0000000000000007E-5</v>
      </c>
      <c r="O70" s="157">
        <f t="shared" si="18"/>
        <v>0</v>
      </c>
      <c r="P70" s="157">
        <v>2.06E-2</v>
      </c>
      <c r="Q70" s="157">
        <f t="shared" si="19"/>
        <v>0.06</v>
      </c>
      <c r="R70" s="157"/>
      <c r="S70" s="157" t="s">
        <v>195</v>
      </c>
      <c r="T70" s="157" t="s">
        <v>195</v>
      </c>
      <c r="U70" s="157">
        <v>0.33</v>
      </c>
      <c r="V70" s="157">
        <f t="shared" si="20"/>
        <v>0.99</v>
      </c>
      <c r="W70" s="157"/>
      <c r="X70" s="157" t="s">
        <v>196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394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6">
        <v>54</v>
      </c>
      <c r="B71" s="177" t="s">
        <v>1234</v>
      </c>
      <c r="C71" s="188" t="s">
        <v>1235</v>
      </c>
      <c r="D71" s="178" t="s">
        <v>233</v>
      </c>
      <c r="E71" s="179">
        <v>6</v>
      </c>
      <c r="F71" s="180"/>
      <c r="G71" s="181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21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2.06E-2</v>
      </c>
      <c r="Q71" s="157">
        <f t="shared" si="19"/>
        <v>0.12</v>
      </c>
      <c r="R71" s="157"/>
      <c r="S71" s="157" t="s">
        <v>195</v>
      </c>
      <c r="T71" s="157" t="s">
        <v>195</v>
      </c>
      <c r="U71" s="157">
        <v>0.33</v>
      </c>
      <c r="V71" s="157">
        <f t="shared" si="20"/>
        <v>1.98</v>
      </c>
      <c r="W71" s="157"/>
      <c r="X71" s="157" t="s">
        <v>196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394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76">
        <v>55</v>
      </c>
      <c r="B72" s="177" t="s">
        <v>1236</v>
      </c>
      <c r="C72" s="188" t="s">
        <v>1237</v>
      </c>
      <c r="D72" s="178" t="s">
        <v>194</v>
      </c>
      <c r="E72" s="179">
        <v>250</v>
      </c>
      <c r="F72" s="180"/>
      <c r="G72" s="181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21</v>
      </c>
      <c r="M72" s="157">
        <f t="shared" si="17"/>
        <v>0</v>
      </c>
      <c r="N72" s="157">
        <v>0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195</v>
      </c>
      <c r="T72" s="157" t="s">
        <v>195</v>
      </c>
      <c r="U72" s="157">
        <v>3.1E-2</v>
      </c>
      <c r="V72" s="157">
        <f t="shared" si="20"/>
        <v>7.75</v>
      </c>
      <c r="W72" s="157"/>
      <c r="X72" s="157" t="s">
        <v>196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394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76">
        <v>56</v>
      </c>
      <c r="B73" s="177" t="s">
        <v>1236</v>
      </c>
      <c r="C73" s="188" t="s">
        <v>1237</v>
      </c>
      <c r="D73" s="178" t="s">
        <v>194</v>
      </c>
      <c r="E73" s="179">
        <v>250</v>
      </c>
      <c r="F73" s="180"/>
      <c r="G73" s="181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21</v>
      </c>
      <c r="M73" s="157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195</v>
      </c>
      <c r="T73" s="157" t="s">
        <v>195</v>
      </c>
      <c r="U73" s="157">
        <v>3.1E-2</v>
      </c>
      <c r="V73" s="157">
        <f t="shared" si="20"/>
        <v>7.75</v>
      </c>
      <c r="W73" s="157"/>
      <c r="X73" s="157" t="s">
        <v>196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394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 x14ac:dyDescent="0.25">
      <c r="A74" s="176">
        <v>57</v>
      </c>
      <c r="B74" s="177" t="s">
        <v>1238</v>
      </c>
      <c r="C74" s="188" t="s">
        <v>1239</v>
      </c>
      <c r="D74" s="178" t="s">
        <v>194</v>
      </c>
      <c r="E74" s="179">
        <v>250</v>
      </c>
      <c r="F74" s="180"/>
      <c r="G74" s="181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21</v>
      </c>
      <c r="M74" s="157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195</v>
      </c>
      <c r="T74" s="157" t="s">
        <v>195</v>
      </c>
      <c r="U74" s="157">
        <v>5.1999999999999998E-2</v>
      </c>
      <c r="V74" s="157">
        <f t="shared" si="20"/>
        <v>13</v>
      </c>
      <c r="W74" s="157"/>
      <c r="X74" s="157" t="s">
        <v>196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394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6">
        <v>58</v>
      </c>
      <c r="B75" s="177" t="s">
        <v>1238</v>
      </c>
      <c r="C75" s="188" t="s">
        <v>1239</v>
      </c>
      <c r="D75" s="178" t="s">
        <v>194</v>
      </c>
      <c r="E75" s="179">
        <v>250</v>
      </c>
      <c r="F75" s="180"/>
      <c r="G75" s="181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21</v>
      </c>
      <c r="M75" s="157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195</v>
      </c>
      <c r="T75" s="157" t="s">
        <v>195</v>
      </c>
      <c r="U75" s="157">
        <v>5.1999999999999998E-2</v>
      </c>
      <c r="V75" s="157">
        <f t="shared" si="20"/>
        <v>13</v>
      </c>
      <c r="W75" s="157"/>
      <c r="X75" s="157" t="s">
        <v>196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394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6">
        <v>59</v>
      </c>
      <c r="B76" s="177" t="s">
        <v>1240</v>
      </c>
      <c r="C76" s="188" t="s">
        <v>1241</v>
      </c>
      <c r="D76" s="178" t="s">
        <v>194</v>
      </c>
      <c r="E76" s="179">
        <v>250</v>
      </c>
      <c r="F76" s="180"/>
      <c r="G76" s="181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21</v>
      </c>
      <c r="M76" s="157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195</v>
      </c>
      <c r="T76" s="157" t="s">
        <v>195</v>
      </c>
      <c r="U76" s="157">
        <v>2.5999999999999999E-2</v>
      </c>
      <c r="V76" s="157">
        <f t="shared" si="20"/>
        <v>6.5</v>
      </c>
      <c r="W76" s="157"/>
      <c r="X76" s="157" t="s">
        <v>196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671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6">
        <v>60</v>
      </c>
      <c r="B77" s="177" t="s">
        <v>1242</v>
      </c>
      <c r="C77" s="188" t="s">
        <v>1243</v>
      </c>
      <c r="D77" s="178" t="s">
        <v>1244</v>
      </c>
      <c r="E77" s="179">
        <v>10</v>
      </c>
      <c r="F77" s="180"/>
      <c r="G77" s="181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21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370</v>
      </c>
      <c r="T77" s="157" t="s">
        <v>371</v>
      </c>
      <c r="U77" s="157">
        <v>0</v>
      </c>
      <c r="V77" s="157">
        <f t="shared" si="20"/>
        <v>0</v>
      </c>
      <c r="W77" s="157"/>
      <c r="X77" s="157" t="s">
        <v>210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70">
        <v>61</v>
      </c>
      <c r="B78" s="171" t="s">
        <v>1245</v>
      </c>
      <c r="C78" s="185" t="s">
        <v>1246</v>
      </c>
      <c r="D78" s="172" t="s">
        <v>1244</v>
      </c>
      <c r="E78" s="173">
        <v>10</v>
      </c>
      <c r="F78" s="174"/>
      <c r="G78" s="175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21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370</v>
      </c>
      <c r="T78" s="157" t="s">
        <v>371</v>
      </c>
      <c r="U78" s="157">
        <v>0</v>
      </c>
      <c r="V78" s="157">
        <f t="shared" si="20"/>
        <v>0</v>
      </c>
      <c r="W78" s="157"/>
      <c r="X78" s="157" t="s">
        <v>196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394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>
        <v>62</v>
      </c>
      <c r="B79" s="155" t="s">
        <v>1247</v>
      </c>
      <c r="C79" s="189" t="s">
        <v>1248</v>
      </c>
      <c r="D79" s="156" t="s">
        <v>0</v>
      </c>
      <c r="E79" s="182"/>
      <c r="F79" s="158"/>
      <c r="G79" s="157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21</v>
      </c>
      <c r="M79" s="157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195</v>
      </c>
      <c r="T79" s="157" t="s">
        <v>195</v>
      </c>
      <c r="U79" s="157">
        <v>0</v>
      </c>
      <c r="V79" s="157">
        <f t="shared" si="20"/>
        <v>0</v>
      </c>
      <c r="W79" s="157"/>
      <c r="X79" s="157" t="s">
        <v>401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402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5">
      <c r="A80" s="164" t="s">
        <v>190</v>
      </c>
      <c r="B80" s="165" t="s">
        <v>147</v>
      </c>
      <c r="C80" s="184" t="s">
        <v>148</v>
      </c>
      <c r="D80" s="166"/>
      <c r="E80" s="167"/>
      <c r="F80" s="168"/>
      <c r="G80" s="169">
        <f>SUMIF(AG81:AG81,"&lt;&gt;NOR",G81:G81)</f>
        <v>0</v>
      </c>
      <c r="H80" s="163"/>
      <c r="I80" s="163">
        <f>SUM(I81:I81)</f>
        <v>0</v>
      </c>
      <c r="J80" s="163"/>
      <c r="K80" s="163">
        <f>SUM(K81:K81)</f>
        <v>0</v>
      </c>
      <c r="L80" s="163"/>
      <c r="M80" s="163">
        <f>SUM(M81:M81)</f>
        <v>0</v>
      </c>
      <c r="N80" s="163"/>
      <c r="O80" s="163">
        <f>SUM(O81:O81)</f>
        <v>0</v>
      </c>
      <c r="P80" s="163"/>
      <c r="Q80" s="163">
        <f>SUM(Q81:Q81)</f>
        <v>0</v>
      </c>
      <c r="R80" s="163"/>
      <c r="S80" s="163"/>
      <c r="T80" s="163"/>
      <c r="U80" s="163"/>
      <c r="V80" s="163">
        <f>SUM(V81:V81)</f>
        <v>0.36</v>
      </c>
      <c r="W80" s="163"/>
      <c r="X80" s="163"/>
      <c r="AG80" t="s">
        <v>191</v>
      </c>
    </row>
    <row r="81" spans="1:60" outlineLevel="1" x14ac:dyDescent="0.25">
      <c r="A81" s="170">
        <v>63</v>
      </c>
      <c r="B81" s="171" t="s">
        <v>1249</v>
      </c>
      <c r="C81" s="185" t="s">
        <v>1250</v>
      </c>
      <c r="D81" s="172" t="s">
        <v>285</v>
      </c>
      <c r="E81" s="173">
        <v>4</v>
      </c>
      <c r="F81" s="174"/>
      <c r="G81" s="175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7">
        <v>6.9999999999999994E-5</v>
      </c>
      <c r="O81" s="157">
        <f>ROUND(E81*N81,2)</f>
        <v>0</v>
      </c>
      <c r="P81" s="157">
        <v>0</v>
      </c>
      <c r="Q81" s="157">
        <f>ROUND(E81*P81,2)</f>
        <v>0</v>
      </c>
      <c r="R81" s="157"/>
      <c r="S81" s="157" t="s">
        <v>195</v>
      </c>
      <c r="T81" s="157" t="s">
        <v>195</v>
      </c>
      <c r="U81" s="157">
        <v>8.8999999999999996E-2</v>
      </c>
      <c r="V81" s="157">
        <f>ROUND(E81*U81,2)</f>
        <v>0.36</v>
      </c>
      <c r="W81" s="157"/>
      <c r="X81" s="157" t="s">
        <v>196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394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5">
      <c r="A82" s="3"/>
      <c r="B82" s="4"/>
      <c r="C82" s="190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177</v>
      </c>
    </row>
    <row r="83" spans="1:60" x14ac:dyDescent="0.25">
      <c r="A83" s="150"/>
      <c r="B83" s="151" t="s">
        <v>31</v>
      </c>
      <c r="C83" s="191"/>
      <c r="D83" s="152"/>
      <c r="E83" s="153"/>
      <c r="F83" s="153"/>
      <c r="G83" s="183">
        <f>G8+G10+G12+G14+G17+G19+G25+G43+G61+G80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944</v>
      </c>
    </row>
    <row r="84" spans="1:60" x14ac:dyDescent="0.25">
      <c r="A84" s="3"/>
      <c r="B84" s="4"/>
      <c r="C84" s="190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60" x14ac:dyDescent="0.25">
      <c r="A85" s="3"/>
      <c r="B85" s="4"/>
      <c r="C85" s="190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60" x14ac:dyDescent="0.25">
      <c r="A86" s="256" t="s">
        <v>945</v>
      </c>
      <c r="B86" s="256"/>
      <c r="C86" s="257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60" x14ac:dyDescent="0.25">
      <c r="A87" s="258"/>
      <c r="B87" s="259"/>
      <c r="C87" s="260"/>
      <c r="D87" s="259"/>
      <c r="E87" s="259"/>
      <c r="F87" s="259"/>
      <c r="G87" s="26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G87" t="s">
        <v>946</v>
      </c>
    </row>
    <row r="88" spans="1:60" x14ac:dyDescent="0.25">
      <c r="A88" s="262"/>
      <c r="B88" s="263"/>
      <c r="C88" s="264"/>
      <c r="D88" s="263"/>
      <c r="E88" s="263"/>
      <c r="F88" s="263"/>
      <c r="G88" s="26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60" x14ac:dyDescent="0.25">
      <c r="A89" s="262"/>
      <c r="B89" s="263"/>
      <c r="C89" s="264"/>
      <c r="D89" s="263"/>
      <c r="E89" s="263"/>
      <c r="F89" s="263"/>
      <c r="G89" s="26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60" x14ac:dyDescent="0.25">
      <c r="A90" s="262"/>
      <c r="B90" s="263"/>
      <c r="C90" s="264"/>
      <c r="D90" s="263"/>
      <c r="E90" s="263"/>
      <c r="F90" s="263"/>
      <c r="G90" s="26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 x14ac:dyDescent="0.25">
      <c r="A91" s="266"/>
      <c r="B91" s="267"/>
      <c r="C91" s="268"/>
      <c r="D91" s="267"/>
      <c r="E91" s="267"/>
      <c r="F91" s="267"/>
      <c r="G91" s="269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5">
      <c r="A92" s="3"/>
      <c r="B92" s="4"/>
      <c r="C92" s="190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C93" s="192"/>
      <c r="D93" s="10"/>
      <c r="AG93" t="s">
        <v>947</v>
      </c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87:G91"/>
    <mergeCell ref="A1:G1"/>
    <mergeCell ref="C2:G2"/>
    <mergeCell ref="C3:G3"/>
    <mergeCell ref="C4:G4"/>
    <mergeCell ref="A86:C8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C77C-9DA5-467D-BA00-454EDEF3EB7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165</v>
      </c>
    </row>
    <row r="2" spans="1:60" ht="25.05" customHeight="1" x14ac:dyDescent="0.25">
      <c r="A2" s="139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166</v>
      </c>
    </row>
    <row r="3" spans="1:60" ht="25.05" customHeight="1" x14ac:dyDescent="0.25">
      <c r="A3" s="139" t="s">
        <v>9</v>
      </c>
      <c r="B3" s="49" t="s">
        <v>46</v>
      </c>
      <c r="C3" s="250" t="s">
        <v>47</v>
      </c>
      <c r="D3" s="251"/>
      <c r="E3" s="251"/>
      <c r="F3" s="251"/>
      <c r="G3" s="252"/>
      <c r="AC3" s="121" t="s">
        <v>166</v>
      </c>
      <c r="AG3" t="s">
        <v>167</v>
      </c>
    </row>
    <row r="4" spans="1:60" ht="25.05" customHeight="1" x14ac:dyDescent="0.25">
      <c r="A4" s="140" t="s">
        <v>10</v>
      </c>
      <c r="B4" s="141" t="s">
        <v>58</v>
      </c>
      <c r="C4" s="253" t="s">
        <v>59</v>
      </c>
      <c r="D4" s="254"/>
      <c r="E4" s="254"/>
      <c r="F4" s="254"/>
      <c r="G4" s="255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190</v>
      </c>
      <c r="B8" s="165" t="s">
        <v>153</v>
      </c>
      <c r="C8" s="184" t="s">
        <v>152</v>
      </c>
      <c r="D8" s="166"/>
      <c r="E8" s="167"/>
      <c r="F8" s="168"/>
      <c r="G8" s="169">
        <f>SUMIF(AG9:AG74,"&lt;&gt;NOR",G9:G74)</f>
        <v>0</v>
      </c>
      <c r="H8" s="163"/>
      <c r="I8" s="163">
        <f>SUM(I9:I74)</f>
        <v>0</v>
      </c>
      <c r="J8" s="163"/>
      <c r="K8" s="163">
        <f>SUM(K9:K74)</f>
        <v>0</v>
      </c>
      <c r="L8" s="163"/>
      <c r="M8" s="163">
        <f>SUM(M9:M74)</f>
        <v>0</v>
      </c>
      <c r="N8" s="163"/>
      <c r="O8" s="163">
        <f>SUM(O9:O74)</f>
        <v>0.77000000000000013</v>
      </c>
      <c r="P8" s="163"/>
      <c r="Q8" s="163">
        <f>SUM(Q9:Q74)</f>
        <v>0</v>
      </c>
      <c r="R8" s="163"/>
      <c r="S8" s="163"/>
      <c r="T8" s="163"/>
      <c r="U8" s="163"/>
      <c r="V8" s="163">
        <f>SUM(V9:V74)</f>
        <v>225</v>
      </c>
      <c r="W8" s="163"/>
      <c r="X8" s="163"/>
      <c r="AG8" t="s">
        <v>191</v>
      </c>
    </row>
    <row r="9" spans="1:60" outlineLevel="1" x14ac:dyDescent="0.25">
      <c r="A9" s="176">
        <v>1</v>
      </c>
      <c r="B9" s="177" t="s">
        <v>1251</v>
      </c>
      <c r="C9" s="188" t="s">
        <v>1252</v>
      </c>
      <c r="D9" s="178" t="s">
        <v>1253</v>
      </c>
      <c r="E9" s="179">
        <v>70</v>
      </c>
      <c r="F9" s="180"/>
      <c r="G9" s="181">
        <f t="shared" ref="G9:G40" si="0">ROUND(E9*F9,2)</f>
        <v>0</v>
      </c>
      <c r="H9" s="158"/>
      <c r="I9" s="157">
        <f t="shared" ref="I9:I40" si="1">ROUND(E9*H9,2)</f>
        <v>0</v>
      </c>
      <c r="J9" s="158"/>
      <c r="K9" s="157">
        <f t="shared" ref="K9:K40" si="2">ROUND(E9*J9,2)</f>
        <v>0</v>
      </c>
      <c r="L9" s="157">
        <v>21</v>
      </c>
      <c r="M9" s="157">
        <f t="shared" ref="M9:M40" si="3">G9*(1+L9/100)</f>
        <v>0</v>
      </c>
      <c r="N9" s="157">
        <v>0</v>
      </c>
      <c r="O9" s="157">
        <f t="shared" ref="O9:O40" si="4">ROUND(E9*N9,2)</f>
        <v>0</v>
      </c>
      <c r="P9" s="157">
        <v>0</v>
      </c>
      <c r="Q9" s="157">
        <f t="shared" ref="Q9:Q40" si="5">ROUND(E9*P9,2)</f>
        <v>0</v>
      </c>
      <c r="R9" s="157"/>
      <c r="S9" s="157" t="s">
        <v>370</v>
      </c>
      <c r="T9" s="157" t="s">
        <v>371</v>
      </c>
      <c r="U9" s="157">
        <v>0</v>
      </c>
      <c r="V9" s="157">
        <f t="shared" ref="V9:V40" si="6">ROUND(E9*U9,2)</f>
        <v>0</v>
      </c>
      <c r="W9" s="157"/>
      <c r="X9" s="157" t="s">
        <v>196</v>
      </c>
      <c r="Y9" s="147"/>
      <c r="Z9" s="147"/>
      <c r="AA9" s="147"/>
      <c r="AB9" s="147"/>
      <c r="AC9" s="147"/>
      <c r="AD9" s="147"/>
      <c r="AE9" s="147"/>
      <c r="AF9" s="147"/>
      <c r="AG9" s="147" t="s">
        <v>935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6">
        <v>2</v>
      </c>
      <c r="B10" s="177" t="s">
        <v>1254</v>
      </c>
      <c r="C10" s="188" t="s">
        <v>1255</v>
      </c>
      <c r="D10" s="178" t="s">
        <v>233</v>
      </c>
      <c r="E10" s="179">
        <v>7</v>
      </c>
      <c r="F10" s="180"/>
      <c r="G10" s="181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370</v>
      </c>
      <c r="T10" s="157" t="s">
        <v>371</v>
      </c>
      <c r="U10" s="157">
        <v>0</v>
      </c>
      <c r="V10" s="157">
        <f t="shared" si="6"/>
        <v>0</v>
      </c>
      <c r="W10" s="157"/>
      <c r="X10" s="157" t="s">
        <v>196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935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3</v>
      </c>
      <c r="B11" s="177" t="s">
        <v>1256</v>
      </c>
      <c r="C11" s="188" t="s">
        <v>1257</v>
      </c>
      <c r="D11" s="178" t="s">
        <v>233</v>
      </c>
      <c r="E11" s="179">
        <v>35</v>
      </c>
      <c r="F11" s="180"/>
      <c r="G11" s="181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370</v>
      </c>
      <c r="T11" s="157" t="s">
        <v>371</v>
      </c>
      <c r="U11" s="157">
        <v>0</v>
      </c>
      <c r="V11" s="157">
        <f t="shared" si="6"/>
        <v>0</v>
      </c>
      <c r="W11" s="157"/>
      <c r="X11" s="157" t="s">
        <v>196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935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6">
        <v>4</v>
      </c>
      <c r="B12" s="177" t="s">
        <v>1258</v>
      </c>
      <c r="C12" s="188" t="s">
        <v>1259</v>
      </c>
      <c r="D12" s="178" t="s">
        <v>233</v>
      </c>
      <c r="E12" s="179">
        <v>4</v>
      </c>
      <c r="F12" s="180"/>
      <c r="G12" s="181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370</v>
      </c>
      <c r="T12" s="157" t="s">
        <v>371</v>
      </c>
      <c r="U12" s="157">
        <v>0</v>
      </c>
      <c r="V12" s="157">
        <f t="shared" si="6"/>
        <v>0</v>
      </c>
      <c r="W12" s="157"/>
      <c r="X12" s="157" t="s">
        <v>196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935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5</v>
      </c>
      <c r="B13" s="177" t="s">
        <v>1260</v>
      </c>
      <c r="C13" s="188" t="s">
        <v>1261</v>
      </c>
      <c r="D13" s="178" t="s">
        <v>233</v>
      </c>
      <c r="E13" s="179">
        <v>23</v>
      </c>
      <c r="F13" s="180"/>
      <c r="G13" s="181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370</v>
      </c>
      <c r="T13" s="157" t="s">
        <v>371</v>
      </c>
      <c r="U13" s="157">
        <v>0</v>
      </c>
      <c r="V13" s="157">
        <f t="shared" si="6"/>
        <v>0</v>
      </c>
      <c r="W13" s="157"/>
      <c r="X13" s="157" t="s">
        <v>196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935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6">
        <v>6</v>
      </c>
      <c r="B14" s="177" t="s">
        <v>1262</v>
      </c>
      <c r="C14" s="188" t="s">
        <v>1263</v>
      </c>
      <c r="D14" s="178" t="s">
        <v>233</v>
      </c>
      <c r="E14" s="179">
        <v>20</v>
      </c>
      <c r="F14" s="180"/>
      <c r="G14" s="181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370</v>
      </c>
      <c r="T14" s="157" t="s">
        <v>371</v>
      </c>
      <c r="U14" s="157">
        <v>0</v>
      </c>
      <c r="V14" s="157">
        <f t="shared" si="6"/>
        <v>0</v>
      </c>
      <c r="W14" s="157"/>
      <c r="X14" s="157" t="s">
        <v>196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935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7</v>
      </c>
      <c r="B15" s="177" t="s">
        <v>1264</v>
      </c>
      <c r="C15" s="188" t="s">
        <v>1265</v>
      </c>
      <c r="D15" s="178" t="s">
        <v>233</v>
      </c>
      <c r="E15" s="179">
        <v>10</v>
      </c>
      <c r="F15" s="180"/>
      <c r="G15" s="181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370</v>
      </c>
      <c r="T15" s="157" t="s">
        <v>371</v>
      </c>
      <c r="U15" s="157">
        <v>0</v>
      </c>
      <c r="V15" s="157">
        <f t="shared" si="6"/>
        <v>0</v>
      </c>
      <c r="W15" s="157"/>
      <c r="X15" s="157" t="s">
        <v>196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935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8</v>
      </c>
      <c r="B16" s="177" t="s">
        <v>1266</v>
      </c>
      <c r="C16" s="188" t="s">
        <v>1267</v>
      </c>
      <c r="D16" s="178" t="s">
        <v>233</v>
      </c>
      <c r="E16" s="179">
        <v>12</v>
      </c>
      <c r="F16" s="180"/>
      <c r="G16" s="181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370</v>
      </c>
      <c r="T16" s="157" t="s">
        <v>371</v>
      </c>
      <c r="U16" s="157">
        <v>0</v>
      </c>
      <c r="V16" s="157">
        <f t="shared" si="6"/>
        <v>0</v>
      </c>
      <c r="W16" s="157"/>
      <c r="X16" s="157" t="s">
        <v>196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935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6">
        <v>9</v>
      </c>
      <c r="B17" s="177" t="s">
        <v>1268</v>
      </c>
      <c r="C17" s="188" t="s">
        <v>1269</v>
      </c>
      <c r="D17" s="178" t="s">
        <v>1253</v>
      </c>
      <c r="E17" s="179">
        <v>10</v>
      </c>
      <c r="F17" s="180"/>
      <c r="G17" s="181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370</v>
      </c>
      <c r="T17" s="157" t="s">
        <v>371</v>
      </c>
      <c r="U17" s="157">
        <v>0</v>
      </c>
      <c r="V17" s="157">
        <f t="shared" si="6"/>
        <v>0</v>
      </c>
      <c r="W17" s="157"/>
      <c r="X17" s="157" t="s">
        <v>196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935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6">
        <v>10</v>
      </c>
      <c r="B18" s="177" t="s">
        <v>1270</v>
      </c>
      <c r="C18" s="188" t="s">
        <v>1271</v>
      </c>
      <c r="D18" s="178" t="s">
        <v>1253</v>
      </c>
      <c r="E18" s="179">
        <v>20</v>
      </c>
      <c r="F18" s="180"/>
      <c r="G18" s="181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370</v>
      </c>
      <c r="T18" s="157" t="s">
        <v>371</v>
      </c>
      <c r="U18" s="157">
        <v>0</v>
      </c>
      <c r="V18" s="157">
        <f t="shared" si="6"/>
        <v>0</v>
      </c>
      <c r="W18" s="157"/>
      <c r="X18" s="157" t="s">
        <v>196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935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6">
        <v>11</v>
      </c>
      <c r="B19" s="177" t="s">
        <v>1272</v>
      </c>
      <c r="C19" s="188" t="s">
        <v>1273</v>
      </c>
      <c r="D19" s="178" t="s">
        <v>233</v>
      </c>
      <c r="E19" s="179">
        <v>5</v>
      </c>
      <c r="F19" s="180"/>
      <c r="G19" s="181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370</v>
      </c>
      <c r="T19" s="157" t="s">
        <v>371</v>
      </c>
      <c r="U19" s="157">
        <v>0</v>
      </c>
      <c r="V19" s="157">
        <f t="shared" si="6"/>
        <v>0</v>
      </c>
      <c r="W19" s="157"/>
      <c r="X19" s="157" t="s">
        <v>196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935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6">
        <v>12</v>
      </c>
      <c r="B20" s="177" t="s">
        <v>1274</v>
      </c>
      <c r="C20" s="188" t="s">
        <v>1275</v>
      </c>
      <c r="D20" s="178" t="s">
        <v>233</v>
      </c>
      <c r="E20" s="179">
        <v>29</v>
      </c>
      <c r="F20" s="180"/>
      <c r="G20" s="181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370</v>
      </c>
      <c r="T20" s="157" t="s">
        <v>371</v>
      </c>
      <c r="U20" s="157">
        <v>0</v>
      </c>
      <c r="V20" s="157">
        <f t="shared" si="6"/>
        <v>0</v>
      </c>
      <c r="W20" s="157"/>
      <c r="X20" s="157" t="s">
        <v>196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935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6">
        <v>13</v>
      </c>
      <c r="B21" s="177" t="s">
        <v>1276</v>
      </c>
      <c r="C21" s="188" t="s">
        <v>1277</v>
      </c>
      <c r="D21" s="178" t="s">
        <v>233</v>
      </c>
      <c r="E21" s="179">
        <v>1</v>
      </c>
      <c r="F21" s="180"/>
      <c r="G21" s="181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370</v>
      </c>
      <c r="T21" s="157" t="s">
        <v>371</v>
      </c>
      <c r="U21" s="157">
        <v>0</v>
      </c>
      <c r="V21" s="157">
        <f t="shared" si="6"/>
        <v>0</v>
      </c>
      <c r="W21" s="157"/>
      <c r="X21" s="157" t="s">
        <v>210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6">
        <v>14</v>
      </c>
      <c r="B22" s="177" t="s">
        <v>1278</v>
      </c>
      <c r="C22" s="188" t="s">
        <v>1279</v>
      </c>
      <c r="D22" s="178" t="s">
        <v>233</v>
      </c>
      <c r="E22" s="179">
        <v>1</v>
      </c>
      <c r="F22" s="180"/>
      <c r="G22" s="181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370</v>
      </c>
      <c r="T22" s="157" t="s">
        <v>371</v>
      </c>
      <c r="U22" s="157">
        <v>0</v>
      </c>
      <c r="V22" s="157">
        <f t="shared" si="6"/>
        <v>0</v>
      </c>
      <c r="W22" s="157"/>
      <c r="X22" s="157" t="s">
        <v>210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6">
        <v>15</v>
      </c>
      <c r="B23" s="177" t="s">
        <v>1280</v>
      </c>
      <c r="C23" s="188" t="s">
        <v>1281</v>
      </c>
      <c r="D23" s="178" t="s">
        <v>233</v>
      </c>
      <c r="E23" s="179">
        <v>1</v>
      </c>
      <c r="F23" s="180"/>
      <c r="G23" s="181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370</v>
      </c>
      <c r="T23" s="157" t="s">
        <v>371</v>
      </c>
      <c r="U23" s="157">
        <v>0</v>
      </c>
      <c r="V23" s="157">
        <f t="shared" si="6"/>
        <v>0</v>
      </c>
      <c r="W23" s="157"/>
      <c r="X23" s="157" t="s">
        <v>210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16</v>
      </c>
      <c r="B24" s="177" t="s">
        <v>1282</v>
      </c>
      <c r="C24" s="188" t="s">
        <v>1283</v>
      </c>
      <c r="D24" s="178" t="s">
        <v>233</v>
      </c>
      <c r="E24" s="179">
        <v>1</v>
      </c>
      <c r="F24" s="180"/>
      <c r="G24" s="181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370</v>
      </c>
      <c r="T24" s="157" t="s">
        <v>371</v>
      </c>
      <c r="U24" s="157">
        <v>0</v>
      </c>
      <c r="V24" s="157">
        <f t="shared" si="6"/>
        <v>0</v>
      </c>
      <c r="W24" s="157"/>
      <c r="X24" s="157" t="s">
        <v>210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6">
        <v>17</v>
      </c>
      <c r="B25" s="177" t="s">
        <v>1284</v>
      </c>
      <c r="C25" s="188" t="s">
        <v>1285</v>
      </c>
      <c r="D25" s="178" t="s">
        <v>233</v>
      </c>
      <c r="E25" s="179">
        <v>2</v>
      </c>
      <c r="F25" s="180"/>
      <c r="G25" s="181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370</v>
      </c>
      <c r="T25" s="157" t="s">
        <v>371</v>
      </c>
      <c r="U25" s="157">
        <v>0</v>
      </c>
      <c r="V25" s="157">
        <f t="shared" si="6"/>
        <v>0</v>
      </c>
      <c r="W25" s="157"/>
      <c r="X25" s="157" t="s">
        <v>210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6">
        <v>18</v>
      </c>
      <c r="B26" s="177" t="s">
        <v>1286</v>
      </c>
      <c r="C26" s="188" t="s">
        <v>1287</v>
      </c>
      <c r="D26" s="178" t="s">
        <v>233</v>
      </c>
      <c r="E26" s="179">
        <v>1</v>
      </c>
      <c r="F26" s="180"/>
      <c r="G26" s="181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7"/>
      <c r="S26" s="157" t="s">
        <v>370</v>
      </c>
      <c r="T26" s="157" t="s">
        <v>371</v>
      </c>
      <c r="U26" s="157">
        <v>0</v>
      </c>
      <c r="V26" s="157">
        <f t="shared" si="6"/>
        <v>0</v>
      </c>
      <c r="W26" s="157"/>
      <c r="X26" s="157" t="s">
        <v>210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6">
        <v>19</v>
      </c>
      <c r="B27" s="177" t="s">
        <v>1288</v>
      </c>
      <c r="C27" s="188" t="s">
        <v>1289</v>
      </c>
      <c r="D27" s="178" t="s">
        <v>1137</v>
      </c>
      <c r="E27" s="179">
        <v>20</v>
      </c>
      <c r="F27" s="180"/>
      <c r="G27" s="181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7" t="s">
        <v>1138</v>
      </c>
      <c r="S27" s="157" t="s">
        <v>195</v>
      </c>
      <c r="T27" s="157" t="s">
        <v>371</v>
      </c>
      <c r="U27" s="157">
        <v>1</v>
      </c>
      <c r="V27" s="157">
        <f t="shared" si="6"/>
        <v>20</v>
      </c>
      <c r="W27" s="157"/>
      <c r="X27" s="157" t="s">
        <v>1139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1140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6">
        <v>20</v>
      </c>
      <c r="B28" s="177" t="s">
        <v>1288</v>
      </c>
      <c r="C28" s="188" t="s">
        <v>1290</v>
      </c>
      <c r="D28" s="178" t="s">
        <v>1137</v>
      </c>
      <c r="E28" s="179">
        <v>25</v>
      </c>
      <c r="F28" s="180"/>
      <c r="G28" s="181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7" t="s">
        <v>1138</v>
      </c>
      <c r="S28" s="157" t="s">
        <v>195</v>
      </c>
      <c r="T28" s="157" t="s">
        <v>371</v>
      </c>
      <c r="U28" s="157">
        <v>1</v>
      </c>
      <c r="V28" s="157">
        <f t="shared" si="6"/>
        <v>25</v>
      </c>
      <c r="W28" s="157"/>
      <c r="X28" s="157" t="s">
        <v>1139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1140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6">
        <v>21</v>
      </c>
      <c r="B29" s="177" t="s">
        <v>1291</v>
      </c>
      <c r="C29" s="188" t="s">
        <v>1292</v>
      </c>
      <c r="D29" s="178" t="s">
        <v>233</v>
      </c>
      <c r="E29" s="179">
        <v>19</v>
      </c>
      <c r="F29" s="180"/>
      <c r="G29" s="181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7"/>
      <c r="S29" s="157" t="s">
        <v>370</v>
      </c>
      <c r="T29" s="157" t="s">
        <v>371</v>
      </c>
      <c r="U29" s="157">
        <v>0</v>
      </c>
      <c r="V29" s="157">
        <f t="shared" si="6"/>
        <v>0</v>
      </c>
      <c r="W29" s="157"/>
      <c r="X29" s="157" t="s">
        <v>196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935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6">
        <v>22</v>
      </c>
      <c r="B30" s="177" t="s">
        <v>1293</v>
      </c>
      <c r="C30" s="188" t="s">
        <v>1294</v>
      </c>
      <c r="D30" s="178" t="s">
        <v>233</v>
      </c>
      <c r="E30" s="179">
        <v>2</v>
      </c>
      <c r="F30" s="180"/>
      <c r="G30" s="181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7"/>
      <c r="S30" s="157" t="s">
        <v>370</v>
      </c>
      <c r="T30" s="157" t="s">
        <v>371</v>
      </c>
      <c r="U30" s="157">
        <v>0</v>
      </c>
      <c r="V30" s="157">
        <f t="shared" si="6"/>
        <v>0</v>
      </c>
      <c r="W30" s="157"/>
      <c r="X30" s="157" t="s">
        <v>196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935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6">
        <v>23</v>
      </c>
      <c r="B31" s="177" t="s">
        <v>1295</v>
      </c>
      <c r="C31" s="188" t="s">
        <v>1296</v>
      </c>
      <c r="D31" s="178" t="s">
        <v>1253</v>
      </c>
      <c r="E31" s="179">
        <v>10</v>
      </c>
      <c r="F31" s="180"/>
      <c r="G31" s="181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7"/>
      <c r="S31" s="157" t="s">
        <v>370</v>
      </c>
      <c r="T31" s="157" t="s">
        <v>371</v>
      </c>
      <c r="U31" s="157">
        <v>0</v>
      </c>
      <c r="V31" s="157">
        <f t="shared" si="6"/>
        <v>0</v>
      </c>
      <c r="W31" s="157"/>
      <c r="X31" s="157" t="s">
        <v>196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935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6">
        <v>24</v>
      </c>
      <c r="B32" s="177" t="s">
        <v>1297</v>
      </c>
      <c r="C32" s="188" t="s">
        <v>1298</v>
      </c>
      <c r="D32" s="178" t="s">
        <v>1253</v>
      </c>
      <c r="E32" s="179">
        <v>180</v>
      </c>
      <c r="F32" s="180"/>
      <c r="G32" s="181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7"/>
      <c r="S32" s="157" t="s">
        <v>370</v>
      </c>
      <c r="T32" s="157" t="s">
        <v>371</v>
      </c>
      <c r="U32" s="157">
        <v>0</v>
      </c>
      <c r="V32" s="157">
        <f t="shared" si="6"/>
        <v>0</v>
      </c>
      <c r="W32" s="157"/>
      <c r="X32" s="157" t="s">
        <v>196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935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6">
        <v>25</v>
      </c>
      <c r="B33" s="177" t="s">
        <v>1299</v>
      </c>
      <c r="C33" s="188" t="s">
        <v>1300</v>
      </c>
      <c r="D33" s="178" t="s">
        <v>1253</v>
      </c>
      <c r="E33" s="179">
        <v>15</v>
      </c>
      <c r="F33" s="180"/>
      <c r="G33" s="181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7"/>
      <c r="S33" s="157" t="s">
        <v>370</v>
      </c>
      <c r="T33" s="157" t="s">
        <v>371</v>
      </c>
      <c r="U33" s="157">
        <v>0</v>
      </c>
      <c r="V33" s="157">
        <f t="shared" si="6"/>
        <v>0</v>
      </c>
      <c r="W33" s="157"/>
      <c r="X33" s="157" t="s">
        <v>196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935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6">
        <v>26</v>
      </c>
      <c r="B34" s="177" t="s">
        <v>1301</v>
      </c>
      <c r="C34" s="188" t="s">
        <v>1302</v>
      </c>
      <c r="D34" s="178" t="s">
        <v>1253</v>
      </c>
      <c r="E34" s="179">
        <v>30</v>
      </c>
      <c r="F34" s="180"/>
      <c r="G34" s="181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7"/>
      <c r="S34" s="157" t="s">
        <v>370</v>
      </c>
      <c r="T34" s="157" t="s">
        <v>371</v>
      </c>
      <c r="U34" s="157">
        <v>0</v>
      </c>
      <c r="V34" s="157">
        <f t="shared" si="6"/>
        <v>0</v>
      </c>
      <c r="W34" s="157"/>
      <c r="X34" s="157" t="s">
        <v>196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935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6">
        <v>27</v>
      </c>
      <c r="B35" s="177" t="s">
        <v>1303</v>
      </c>
      <c r="C35" s="188" t="s">
        <v>1304</v>
      </c>
      <c r="D35" s="178" t="s">
        <v>1253</v>
      </c>
      <c r="E35" s="179">
        <v>8</v>
      </c>
      <c r="F35" s="180"/>
      <c r="G35" s="181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7"/>
      <c r="S35" s="157" t="s">
        <v>370</v>
      </c>
      <c r="T35" s="157" t="s">
        <v>371</v>
      </c>
      <c r="U35" s="157">
        <v>0</v>
      </c>
      <c r="V35" s="157">
        <f t="shared" si="6"/>
        <v>0</v>
      </c>
      <c r="W35" s="157"/>
      <c r="X35" s="157" t="s">
        <v>196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935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6">
        <v>28</v>
      </c>
      <c r="B36" s="177" t="s">
        <v>1305</v>
      </c>
      <c r="C36" s="188" t="s">
        <v>1304</v>
      </c>
      <c r="D36" s="178" t="s">
        <v>1253</v>
      </c>
      <c r="E36" s="179">
        <v>2</v>
      </c>
      <c r="F36" s="180"/>
      <c r="G36" s="181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7"/>
      <c r="S36" s="157" t="s">
        <v>370</v>
      </c>
      <c r="T36" s="157" t="s">
        <v>371</v>
      </c>
      <c r="U36" s="157">
        <v>0</v>
      </c>
      <c r="V36" s="157">
        <f t="shared" si="6"/>
        <v>0</v>
      </c>
      <c r="W36" s="157"/>
      <c r="X36" s="157" t="s">
        <v>196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935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6">
        <v>29</v>
      </c>
      <c r="B37" s="177" t="s">
        <v>1306</v>
      </c>
      <c r="C37" s="188" t="s">
        <v>1307</v>
      </c>
      <c r="D37" s="178" t="s">
        <v>1253</v>
      </c>
      <c r="E37" s="179">
        <v>110</v>
      </c>
      <c r="F37" s="180"/>
      <c r="G37" s="181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7"/>
      <c r="S37" s="157" t="s">
        <v>370</v>
      </c>
      <c r="T37" s="157" t="s">
        <v>371</v>
      </c>
      <c r="U37" s="157">
        <v>0</v>
      </c>
      <c r="V37" s="157">
        <f t="shared" si="6"/>
        <v>0</v>
      </c>
      <c r="W37" s="157"/>
      <c r="X37" s="157" t="s">
        <v>196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935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6">
        <v>30</v>
      </c>
      <c r="B38" s="177" t="s">
        <v>1308</v>
      </c>
      <c r="C38" s="188" t="s">
        <v>1309</v>
      </c>
      <c r="D38" s="178" t="s">
        <v>1253</v>
      </c>
      <c r="E38" s="179">
        <v>90</v>
      </c>
      <c r="F38" s="180"/>
      <c r="G38" s="181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7"/>
      <c r="S38" s="157" t="s">
        <v>370</v>
      </c>
      <c r="T38" s="157" t="s">
        <v>371</v>
      </c>
      <c r="U38" s="157">
        <v>0</v>
      </c>
      <c r="V38" s="157">
        <f t="shared" si="6"/>
        <v>0</v>
      </c>
      <c r="W38" s="157"/>
      <c r="X38" s="157" t="s">
        <v>196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935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6">
        <v>31</v>
      </c>
      <c r="B39" s="177" t="s">
        <v>1310</v>
      </c>
      <c r="C39" s="188" t="s">
        <v>1311</v>
      </c>
      <c r="D39" s="178" t="s">
        <v>1253</v>
      </c>
      <c r="E39" s="179">
        <v>25</v>
      </c>
      <c r="F39" s="180"/>
      <c r="G39" s="181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7"/>
      <c r="S39" s="157" t="s">
        <v>370</v>
      </c>
      <c r="T39" s="157" t="s">
        <v>371</v>
      </c>
      <c r="U39" s="157">
        <v>0</v>
      </c>
      <c r="V39" s="157">
        <f t="shared" si="6"/>
        <v>0</v>
      </c>
      <c r="W39" s="157"/>
      <c r="X39" s="157" t="s">
        <v>196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935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6">
        <v>32</v>
      </c>
      <c r="B40" s="177" t="s">
        <v>1149</v>
      </c>
      <c r="C40" s="188" t="s">
        <v>1312</v>
      </c>
      <c r="D40" s="178" t="s">
        <v>1137</v>
      </c>
      <c r="E40" s="179">
        <v>180</v>
      </c>
      <c r="F40" s="180"/>
      <c r="G40" s="181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7"/>
      <c r="S40" s="157" t="s">
        <v>370</v>
      </c>
      <c r="T40" s="157" t="s">
        <v>371</v>
      </c>
      <c r="U40" s="157">
        <v>1</v>
      </c>
      <c r="V40" s="157">
        <f t="shared" si="6"/>
        <v>180</v>
      </c>
      <c r="W40" s="157"/>
      <c r="X40" s="157" t="s">
        <v>1139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1140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6">
        <v>33</v>
      </c>
      <c r="B41" s="177" t="s">
        <v>1313</v>
      </c>
      <c r="C41" s="188" t="s">
        <v>1314</v>
      </c>
      <c r="D41" s="178" t="s">
        <v>285</v>
      </c>
      <c r="E41" s="179">
        <v>1620</v>
      </c>
      <c r="F41" s="180"/>
      <c r="G41" s="181">
        <f t="shared" ref="G41:G72" si="7">ROUND(E41*F41,2)</f>
        <v>0</v>
      </c>
      <c r="H41" s="158"/>
      <c r="I41" s="157">
        <f t="shared" ref="I41:I72" si="8">ROUND(E41*H41,2)</f>
        <v>0</v>
      </c>
      <c r="J41" s="158"/>
      <c r="K41" s="157">
        <f t="shared" ref="K41:K72" si="9">ROUND(E41*J41,2)</f>
        <v>0</v>
      </c>
      <c r="L41" s="157">
        <v>21</v>
      </c>
      <c r="M41" s="157">
        <f t="shared" ref="M41:M72" si="10">G41*(1+L41/100)</f>
        <v>0</v>
      </c>
      <c r="N41" s="157">
        <v>1.4999999999999999E-4</v>
      </c>
      <c r="O41" s="157">
        <f t="shared" ref="O41:O72" si="11">ROUND(E41*N41,2)</f>
        <v>0.24</v>
      </c>
      <c r="P41" s="157">
        <v>0</v>
      </c>
      <c r="Q41" s="157">
        <f t="shared" ref="Q41:Q72" si="12">ROUND(E41*P41,2)</f>
        <v>0</v>
      </c>
      <c r="R41" s="157" t="s">
        <v>209</v>
      </c>
      <c r="S41" s="157" t="s">
        <v>195</v>
      </c>
      <c r="T41" s="157" t="s">
        <v>371</v>
      </c>
      <c r="U41" s="157">
        <v>0</v>
      </c>
      <c r="V41" s="157">
        <f t="shared" ref="V41:V72" si="13">ROUND(E41*U41,2)</f>
        <v>0</v>
      </c>
      <c r="W41" s="157"/>
      <c r="X41" s="157" t="s">
        <v>210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6">
        <v>34</v>
      </c>
      <c r="B42" s="177" t="s">
        <v>1313</v>
      </c>
      <c r="C42" s="188" t="s">
        <v>1314</v>
      </c>
      <c r="D42" s="178" t="s">
        <v>285</v>
      </c>
      <c r="E42" s="179">
        <v>136</v>
      </c>
      <c r="F42" s="180"/>
      <c r="G42" s="181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7">
        <v>1.4999999999999999E-4</v>
      </c>
      <c r="O42" s="157">
        <f t="shared" si="11"/>
        <v>0.02</v>
      </c>
      <c r="P42" s="157">
        <v>0</v>
      </c>
      <c r="Q42" s="157">
        <f t="shared" si="12"/>
        <v>0</v>
      </c>
      <c r="R42" s="157" t="s">
        <v>209</v>
      </c>
      <c r="S42" s="157" t="s">
        <v>195</v>
      </c>
      <c r="T42" s="157" t="s">
        <v>371</v>
      </c>
      <c r="U42" s="157">
        <v>0</v>
      </c>
      <c r="V42" s="157">
        <f t="shared" si="13"/>
        <v>0</v>
      </c>
      <c r="W42" s="157"/>
      <c r="X42" s="157" t="s">
        <v>210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6">
        <v>35</v>
      </c>
      <c r="B43" s="177" t="s">
        <v>1315</v>
      </c>
      <c r="C43" s="188" t="s">
        <v>1316</v>
      </c>
      <c r="D43" s="178" t="s">
        <v>285</v>
      </c>
      <c r="E43" s="179">
        <v>1230</v>
      </c>
      <c r="F43" s="180"/>
      <c r="G43" s="181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7">
        <v>2.0000000000000001E-4</v>
      </c>
      <c r="O43" s="157">
        <f t="shared" si="11"/>
        <v>0.25</v>
      </c>
      <c r="P43" s="157">
        <v>0</v>
      </c>
      <c r="Q43" s="157">
        <f t="shared" si="12"/>
        <v>0</v>
      </c>
      <c r="R43" s="157" t="s">
        <v>209</v>
      </c>
      <c r="S43" s="157" t="s">
        <v>195</v>
      </c>
      <c r="T43" s="157" t="s">
        <v>371</v>
      </c>
      <c r="U43" s="157">
        <v>0</v>
      </c>
      <c r="V43" s="157">
        <f t="shared" si="13"/>
        <v>0</v>
      </c>
      <c r="W43" s="157"/>
      <c r="X43" s="157" t="s">
        <v>210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6">
        <v>36</v>
      </c>
      <c r="B44" s="177" t="s">
        <v>1317</v>
      </c>
      <c r="C44" s="188" t="s">
        <v>1318</v>
      </c>
      <c r="D44" s="178" t="s">
        <v>285</v>
      </c>
      <c r="E44" s="179">
        <v>15</v>
      </c>
      <c r="F44" s="180"/>
      <c r="G44" s="181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7">
        <v>8.8999999999999995E-4</v>
      </c>
      <c r="O44" s="157">
        <f t="shared" si="11"/>
        <v>0.01</v>
      </c>
      <c r="P44" s="157">
        <v>0</v>
      </c>
      <c r="Q44" s="157">
        <f t="shared" si="12"/>
        <v>0</v>
      </c>
      <c r="R44" s="157" t="s">
        <v>209</v>
      </c>
      <c r="S44" s="157" t="s">
        <v>195</v>
      </c>
      <c r="T44" s="157" t="s">
        <v>371</v>
      </c>
      <c r="U44" s="157">
        <v>0</v>
      </c>
      <c r="V44" s="157">
        <f t="shared" si="13"/>
        <v>0</v>
      </c>
      <c r="W44" s="157"/>
      <c r="X44" s="157" t="s">
        <v>210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6">
        <v>37</v>
      </c>
      <c r="B45" s="177" t="s">
        <v>1319</v>
      </c>
      <c r="C45" s="188" t="s">
        <v>1320</v>
      </c>
      <c r="D45" s="178" t="s">
        <v>285</v>
      </c>
      <c r="E45" s="179">
        <v>185</v>
      </c>
      <c r="F45" s="180"/>
      <c r="G45" s="181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7">
        <v>2.1000000000000001E-4</v>
      </c>
      <c r="O45" s="157">
        <f t="shared" si="11"/>
        <v>0.04</v>
      </c>
      <c r="P45" s="157">
        <v>0</v>
      </c>
      <c r="Q45" s="157">
        <f t="shared" si="12"/>
        <v>0</v>
      </c>
      <c r="R45" s="157" t="s">
        <v>209</v>
      </c>
      <c r="S45" s="157" t="s">
        <v>195</v>
      </c>
      <c r="T45" s="157" t="s">
        <v>371</v>
      </c>
      <c r="U45" s="157">
        <v>0</v>
      </c>
      <c r="V45" s="157">
        <f t="shared" si="13"/>
        <v>0</v>
      </c>
      <c r="W45" s="157"/>
      <c r="X45" s="157" t="s">
        <v>210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6">
        <v>38</v>
      </c>
      <c r="B46" s="177" t="s">
        <v>1321</v>
      </c>
      <c r="C46" s="188" t="s">
        <v>1322</v>
      </c>
      <c r="D46" s="178" t="s">
        <v>285</v>
      </c>
      <c r="E46" s="179">
        <v>59</v>
      </c>
      <c r="F46" s="180"/>
      <c r="G46" s="181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7">
        <v>4.0999999999999999E-4</v>
      </c>
      <c r="O46" s="157">
        <f t="shared" si="11"/>
        <v>0.02</v>
      </c>
      <c r="P46" s="157">
        <v>0</v>
      </c>
      <c r="Q46" s="157">
        <f t="shared" si="12"/>
        <v>0</v>
      </c>
      <c r="R46" s="157" t="s">
        <v>209</v>
      </c>
      <c r="S46" s="157" t="s">
        <v>195</v>
      </c>
      <c r="T46" s="157" t="s">
        <v>371</v>
      </c>
      <c r="U46" s="157">
        <v>0</v>
      </c>
      <c r="V46" s="157">
        <f t="shared" si="13"/>
        <v>0</v>
      </c>
      <c r="W46" s="157"/>
      <c r="X46" s="157" t="s">
        <v>210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6">
        <v>39</v>
      </c>
      <c r="B47" s="177" t="s">
        <v>1323</v>
      </c>
      <c r="C47" s="188" t="s">
        <v>1324</v>
      </c>
      <c r="D47" s="178" t="s">
        <v>285</v>
      </c>
      <c r="E47" s="179">
        <v>10</v>
      </c>
      <c r="F47" s="180"/>
      <c r="G47" s="181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7">
        <v>5.2999999999999998E-4</v>
      </c>
      <c r="O47" s="157">
        <f t="shared" si="11"/>
        <v>0.01</v>
      </c>
      <c r="P47" s="157">
        <v>0</v>
      </c>
      <c r="Q47" s="157">
        <f t="shared" si="12"/>
        <v>0</v>
      </c>
      <c r="R47" s="157" t="s">
        <v>209</v>
      </c>
      <c r="S47" s="157" t="s">
        <v>195</v>
      </c>
      <c r="T47" s="157" t="s">
        <v>371</v>
      </c>
      <c r="U47" s="157">
        <v>0</v>
      </c>
      <c r="V47" s="157">
        <f t="shared" si="13"/>
        <v>0</v>
      </c>
      <c r="W47" s="157"/>
      <c r="X47" s="157" t="s">
        <v>210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6">
        <v>40</v>
      </c>
      <c r="B48" s="177" t="s">
        <v>1325</v>
      </c>
      <c r="C48" s="188" t="s">
        <v>1326</v>
      </c>
      <c r="D48" s="178" t="s">
        <v>285</v>
      </c>
      <c r="E48" s="179">
        <v>25</v>
      </c>
      <c r="F48" s="180"/>
      <c r="G48" s="181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7">
        <v>7.6000000000000004E-4</v>
      </c>
      <c r="O48" s="157">
        <f t="shared" si="11"/>
        <v>0.02</v>
      </c>
      <c r="P48" s="157">
        <v>0</v>
      </c>
      <c r="Q48" s="157">
        <f t="shared" si="12"/>
        <v>0</v>
      </c>
      <c r="R48" s="157" t="s">
        <v>209</v>
      </c>
      <c r="S48" s="157" t="s">
        <v>195</v>
      </c>
      <c r="T48" s="157" t="s">
        <v>371</v>
      </c>
      <c r="U48" s="157">
        <v>0</v>
      </c>
      <c r="V48" s="157">
        <f t="shared" si="13"/>
        <v>0</v>
      </c>
      <c r="W48" s="157"/>
      <c r="X48" s="157" t="s">
        <v>210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6">
        <v>41</v>
      </c>
      <c r="B49" s="177" t="s">
        <v>1327</v>
      </c>
      <c r="C49" s="188" t="s">
        <v>1328</v>
      </c>
      <c r="D49" s="178" t="s">
        <v>285</v>
      </c>
      <c r="E49" s="179">
        <v>20</v>
      </c>
      <c r="F49" s="180"/>
      <c r="G49" s="181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7">
        <v>4.0000000000000003E-5</v>
      </c>
      <c r="O49" s="157">
        <f t="shared" si="11"/>
        <v>0</v>
      </c>
      <c r="P49" s="157">
        <v>0</v>
      </c>
      <c r="Q49" s="157">
        <f t="shared" si="12"/>
        <v>0</v>
      </c>
      <c r="R49" s="157" t="s">
        <v>209</v>
      </c>
      <c r="S49" s="157" t="s">
        <v>195</v>
      </c>
      <c r="T49" s="157" t="s">
        <v>371</v>
      </c>
      <c r="U49" s="157">
        <v>0</v>
      </c>
      <c r="V49" s="157">
        <f t="shared" si="13"/>
        <v>0</v>
      </c>
      <c r="W49" s="157"/>
      <c r="X49" s="157" t="s">
        <v>210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644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6">
        <v>42</v>
      </c>
      <c r="B50" s="177" t="s">
        <v>1329</v>
      </c>
      <c r="C50" s="188" t="s">
        <v>1330</v>
      </c>
      <c r="D50" s="178" t="s">
        <v>285</v>
      </c>
      <c r="E50" s="179">
        <v>20</v>
      </c>
      <c r="F50" s="180"/>
      <c r="G50" s="181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21</v>
      </c>
      <c r="M50" s="157">
        <f t="shared" si="10"/>
        <v>0</v>
      </c>
      <c r="N50" s="157">
        <v>1.1E-4</v>
      </c>
      <c r="O50" s="157">
        <f t="shared" si="11"/>
        <v>0</v>
      </c>
      <c r="P50" s="157">
        <v>0</v>
      </c>
      <c r="Q50" s="157">
        <f t="shared" si="12"/>
        <v>0</v>
      </c>
      <c r="R50" s="157" t="s">
        <v>209</v>
      </c>
      <c r="S50" s="157" t="s">
        <v>195</v>
      </c>
      <c r="T50" s="157" t="s">
        <v>371</v>
      </c>
      <c r="U50" s="157">
        <v>0</v>
      </c>
      <c r="V50" s="157">
        <f t="shared" si="13"/>
        <v>0</v>
      </c>
      <c r="W50" s="157"/>
      <c r="X50" s="157" t="s">
        <v>210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644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6">
        <v>43</v>
      </c>
      <c r="B51" s="177" t="s">
        <v>1331</v>
      </c>
      <c r="C51" s="188" t="s">
        <v>1332</v>
      </c>
      <c r="D51" s="178" t="s">
        <v>285</v>
      </c>
      <c r="E51" s="179">
        <v>16</v>
      </c>
      <c r="F51" s="180"/>
      <c r="G51" s="181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7">
        <v>2.5999999999999998E-4</v>
      </c>
      <c r="O51" s="157">
        <f t="shared" si="11"/>
        <v>0</v>
      </c>
      <c r="P51" s="157">
        <v>0</v>
      </c>
      <c r="Q51" s="157">
        <f t="shared" si="12"/>
        <v>0</v>
      </c>
      <c r="R51" s="157" t="s">
        <v>209</v>
      </c>
      <c r="S51" s="157" t="s">
        <v>195</v>
      </c>
      <c r="T51" s="157" t="s">
        <v>371</v>
      </c>
      <c r="U51" s="157">
        <v>0</v>
      </c>
      <c r="V51" s="157">
        <f t="shared" si="13"/>
        <v>0</v>
      </c>
      <c r="W51" s="157"/>
      <c r="X51" s="157" t="s">
        <v>210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644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6">
        <v>44</v>
      </c>
      <c r="B52" s="177" t="s">
        <v>1333</v>
      </c>
      <c r="C52" s="188" t="s">
        <v>1334</v>
      </c>
      <c r="D52" s="178" t="s">
        <v>285</v>
      </c>
      <c r="E52" s="179">
        <v>25</v>
      </c>
      <c r="F52" s="180"/>
      <c r="G52" s="181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7">
        <v>1.1E-4</v>
      </c>
      <c r="O52" s="157">
        <f t="shared" si="11"/>
        <v>0</v>
      </c>
      <c r="P52" s="157">
        <v>0</v>
      </c>
      <c r="Q52" s="157">
        <f t="shared" si="12"/>
        <v>0</v>
      </c>
      <c r="R52" s="157" t="s">
        <v>209</v>
      </c>
      <c r="S52" s="157" t="s">
        <v>195</v>
      </c>
      <c r="T52" s="157" t="s">
        <v>371</v>
      </c>
      <c r="U52" s="157">
        <v>0</v>
      </c>
      <c r="V52" s="157">
        <f t="shared" si="13"/>
        <v>0</v>
      </c>
      <c r="W52" s="157"/>
      <c r="X52" s="157" t="s">
        <v>210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644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6">
        <v>45</v>
      </c>
      <c r="B53" s="177" t="s">
        <v>1335</v>
      </c>
      <c r="C53" s="188" t="s">
        <v>1336</v>
      </c>
      <c r="D53" s="178" t="s">
        <v>233</v>
      </c>
      <c r="E53" s="179">
        <v>1</v>
      </c>
      <c r="F53" s="180"/>
      <c r="G53" s="181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21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370</v>
      </c>
      <c r="T53" s="157" t="s">
        <v>371</v>
      </c>
      <c r="U53" s="157">
        <v>0</v>
      </c>
      <c r="V53" s="157">
        <f t="shared" si="13"/>
        <v>0</v>
      </c>
      <c r="W53" s="157"/>
      <c r="X53" s="157" t="s">
        <v>210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6">
        <v>46</v>
      </c>
      <c r="B54" s="177" t="s">
        <v>1337</v>
      </c>
      <c r="C54" s="188" t="s">
        <v>1338</v>
      </c>
      <c r="D54" s="178" t="s">
        <v>233</v>
      </c>
      <c r="E54" s="179">
        <v>50</v>
      </c>
      <c r="F54" s="180"/>
      <c r="G54" s="181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21</v>
      </c>
      <c r="M54" s="157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7"/>
      <c r="S54" s="157" t="s">
        <v>370</v>
      </c>
      <c r="T54" s="157" t="s">
        <v>371</v>
      </c>
      <c r="U54" s="157">
        <v>0</v>
      </c>
      <c r="V54" s="157">
        <f t="shared" si="13"/>
        <v>0</v>
      </c>
      <c r="W54" s="157"/>
      <c r="X54" s="157" t="s">
        <v>210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6">
        <v>47</v>
      </c>
      <c r="B55" s="177" t="s">
        <v>1339</v>
      </c>
      <c r="C55" s="188" t="s">
        <v>1340</v>
      </c>
      <c r="D55" s="178" t="s">
        <v>285</v>
      </c>
      <c r="E55" s="179">
        <v>40</v>
      </c>
      <c r="F55" s="180"/>
      <c r="G55" s="181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21</v>
      </c>
      <c r="M55" s="157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7"/>
      <c r="S55" s="157" t="s">
        <v>370</v>
      </c>
      <c r="T55" s="157" t="s">
        <v>371</v>
      </c>
      <c r="U55" s="157">
        <v>0</v>
      </c>
      <c r="V55" s="157">
        <f t="shared" si="13"/>
        <v>0</v>
      </c>
      <c r="W55" s="157"/>
      <c r="X55" s="157" t="s">
        <v>210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6">
        <v>48</v>
      </c>
      <c r="B56" s="177" t="s">
        <v>1341</v>
      </c>
      <c r="C56" s="188" t="s">
        <v>1342</v>
      </c>
      <c r="D56" s="178" t="s">
        <v>233</v>
      </c>
      <c r="E56" s="179">
        <v>12</v>
      </c>
      <c r="F56" s="180"/>
      <c r="G56" s="181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21</v>
      </c>
      <c r="M56" s="157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370</v>
      </c>
      <c r="T56" s="157" t="s">
        <v>371</v>
      </c>
      <c r="U56" s="157">
        <v>0</v>
      </c>
      <c r="V56" s="157">
        <f t="shared" si="13"/>
        <v>0</v>
      </c>
      <c r="W56" s="157"/>
      <c r="X56" s="157" t="s">
        <v>210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6">
        <v>49</v>
      </c>
      <c r="B57" s="177" t="s">
        <v>1343</v>
      </c>
      <c r="C57" s="188" t="s">
        <v>1344</v>
      </c>
      <c r="D57" s="178" t="s">
        <v>233</v>
      </c>
      <c r="E57" s="179">
        <v>1</v>
      </c>
      <c r="F57" s="180"/>
      <c r="G57" s="181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21</v>
      </c>
      <c r="M57" s="157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370</v>
      </c>
      <c r="T57" s="157" t="s">
        <v>371</v>
      </c>
      <c r="U57" s="157">
        <v>0</v>
      </c>
      <c r="V57" s="157">
        <f t="shared" si="13"/>
        <v>0</v>
      </c>
      <c r="W57" s="157"/>
      <c r="X57" s="157" t="s">
        <v>210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6">
        <v>50</v>
      </c>
      <c r="B58" s="177" t="s">
        <v>1345</v>
      </c>
      <c r="C58" s="188" t="s">
        <v>1346</v>
      </c>
      <c r="D58" s="178" t="s">
        <v>233</v>
      </c>
      <c r="E58" s="179">
        <v>11</v>
      </c>
      <c r="F58" s="180"/>
      <c r="G58" s="181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21</v>
      </c>
      <c r="M58" s="157">
        <f t="shared" si="10"/>
        <v>0</v>
      </c>
      <c r="N58" s="157">
        <v>1.0000000000000001E-5</v>
      </c>
      <c r="O58" s="157">
        <f t="shared" si="11"/>
        <v>0</v>
      </c>
      <c r="P58" s="157">
        <v>0</v>
      </c>
      <c r="Q58" s="157">
        <f t="shared" si="12"/>
        <v>0</v>
      </c>
      <c r="R58" s="157" t="s">
        <v>209</v>
      </c>
      <c r="S58" s="157" t="s">
        <v>195</v>
      </c>
      <c r="T58" s="157" t="s">
        <v>371</v>
      </c>
      <c r="U58" s="157">
        <v>0</v>
      </c>
      <c r="V58" s="157">
        <f t="shared" si="13"/>
        <v>0</v>
      </c>
      <c r="W58" s="157"/>
      <c r="X58" s="157" t="s">
        <v>210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6">
        <v>51</v>
      </c>
      <c r="B59" s="177" t="s">
        <v>1347</v>
      </c>
      <c r="C59" s="188" t="s">
        <v>1348</v>
      </c>
      <c r="D59" s="178" t="s">
        <v>233</v>
      </c>
      <c r="E59" s="179">
        <v>42</v>
      </c>
      <c r="F59" s="180"/>
      <c r="G59" s="181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21</v>
      </c>
      <c r="M59" s="157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370</v>
      </c>
      <c r="T59" s="157" t="s">
        <v>371</v>
      </c>
      <c r="U59" s="157">
        <v>0</v>
      </c>
      <c r="V59" s="157">
        <f t="shared" si="13"/>
        <v>0</v>
      </c>
      <c r="W59" s="157"/>
      <c r="X59" s="157" t="s">
        <v>210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6">
        <v>52</v>
      </c>
      <c r="B60" s="177" t="s">
        <v>1349</v>
      </c>
      <c r="C60" s="188" t="s">
        <v>1350</v>
      </c>
      <c r="D60" s="178" t="s">
        <v>233</v>
      </c>
      <c r="E60" s="179">
        <v>146</v>
      </c>
      <c r="F60" s="180"/>
      <c r="G60" s="181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21</v>
      </c>
      <c r="M60" s="157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370</v>
      </c>
      <c r="T60" s="157" t="s">
        <v>371</v>
      </c>
      <c r="U60" s="157">
        <v>0</v>
      </c>
      <c r="V60" s="157">
        <f t="shared" si="13"/>
        <v>0</v>
      </c>
      <c r="W60" s="157"/>
      <c r="X60" s="157" t="s">
        <v>210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6">
        <v>53</v>
      </c>
      <c r="B61" s="177" t="s">
        <v>1351</v>
      </c>
      <c r="C61" s="188" t="s">
        <v>1352</v>
      </c>
      <c r="D61" s="178" t="s">
        <v>233</v>
      </c>
      <c r="E61" s="179">
        <v>4</v>
      </c>
      <c r="F61" s="180"/>
      <c r="G61" s="181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21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370</v>
      </c>
      <c r="T61" s="157" t="s">
        <v>371</v>
      </c>
      <c r="U61" s="157">
        <v>0</v>
      </c>
      <c r="V61" s="157">
        <f t="shared" si="13"/>
        <v>0</v>
      </c>
      <c r="W61" s="157"/>
      <c r="X61" s="157" t="s">
        <v>210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6">
        <v>54</v>
      </c>
      <c r="B62" s="177" t="s">
        <v>1353</v>
      </c>
      <c r="C62" s="188" t="s">
        <v>1354</v>
      </c>
      <c r="D62" s="178" t="s">
        <v>233</v>
      </c>
      <c r="E62" s="179">
        <v>8</v>
      </c>
      <c r="F62" s="180"/>
      <c r="G62" s="181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21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370</v>
      </c>
      <c r="T62" s="157" t="s">
        <v>371</v>
      </c>
      <c r="U62" s="157">
        <v>0</v>
      </c>
      <c r="V62" s="157">
        <f t="shared" si="13"/>
        <v>0</v>
      </c>
      <c r="W62" s="157"/>
      <c r="X62" s="157" t="s">
        <v>210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6">
        <v>55</v>
      </c>
      <c r="B63" s="177" t="s">
        <v>1355</v>
      </c>
      <c r="C63" s="188" t="s">
        <v>1356</v>
      </c>
      <c r="D63" s="178" t="s">
        <v>233</v>
      </c>
      <c r="E63" s="179">
        <v>3</v>
      </c>
      <c r="F63" s="180"/>
      <c r="G63" s="181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21</v>
      </c>
      <c r="M63" s="157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7"/>
      <c r="S63" s="157" t="s">
        <v>370</v>
      </c>
      <c r="T63" s="157" t="s">
        <v>371</v>
      </c>
      <c r="U63" s="157">
        <v>0</v>
      </c>
      <c r="V63" s="157">
        <f t="shared" si="13"/>
        <v>0</v>
      </c>
      <c r="W63" s="157"/>
      <c r="X63" s="157" t="s">
        <v>210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6">
        <v>56</v>
      </c>
      <c r="B64" s="177" t="s">
        <v>1357</v>
      </c>
      <c r="C64" s="188" t="s">
        <v>1358</v>
      </c>
      <c r="D64" s="178" t="s">
        <v>233</v>
      </c>
      <c r="E64" s="179">
        <v>260</v>
      </c>
      <c r="F64" s="180"/>
      <c r="G64" s="181">
        <f t="shared" si="7"/>
        <v>0</v>
      </c>
      <c r="H64" s="158"/>
      <c r="I64" s="157">
        <f t="shared" si="8"/>
        <v>0</v>
      </c>
      <c r="J64" s="158"/>
      <c r="K64" s="157">
        <f t="shared" si="9"/>
        <v>0</v>
      </c>
      <c r="L64" s="157">
        <v>21</v>
      </c>
      <c r="M64" s="157">
        <f t="shared" si="10"/>
        <v>0</v>
      </c>
      <c r="N64" s="157">
        <v>0</v>
      </c>
      <c r="O64" s="157">
        <f t="shared" si="11"/>
        <v>0</v>
      </c>
      <c r="P64" s="157">
        <v>0</v>
      </c>
      <c r="Q64" s="157">
        <f t="shared" si="12"/>
        <v>0</v>
      </c>
      <c r="R64" s="157" t="s">
        <v>209</v>
      </c>
      <c r="S64" s="157" t="s">
        <v>195</v>
      </c>
      <c r="T64" s="157" t="s">
        <v>371</v>
      </c>
      <c r="U64" s="157">
        <v>0</v>
      </c>
      <c r="V64" s="157">
        <f t="shared" si="13"/>
        <v>0</v>
      </c>
      <c r="W64" s="157"/>
      <c r="X64" s="157" t="s">
        <v>210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6">
        <v>57</v>
      </c>
      <c r="B65" s="177" t="s">
        <v>1359</v>
      </c>
      <c r="C65" s="188" t="s">
        <v>1360</v>
      </c>
      <c r="D65" s="178" t="s">
        <v>233</v>
      </c>
      <c r="E65" s="179">
        <v>30</v>
      </c>
      <c r="F65" s="180"/>
      <c r="G65" s="181">
        <f t="shared" si="7"/>
        <v>0</v>
      </c>
      <c r="H65" s="158"/>
      <c r="I65" s="157">
        <f t="shared" si="8"/>
        <v>0</v>
      </c>
      <c r="J65" s="158"/>
      <c r="K65" s="157">
        <f t="shared" si="9"/>
        <v>0</v>
      </c>
      <c r="L65" s="157">
        <v>21</v>
      </c>
      <c r="M65" s="157">
        <f t="shared" si="10"/>
        <v>0</v>
      </c>
      <c r="N65" s="157">
        <v>2.0000000000000002E-5</v>
      </c>
      <c r="O65" s="157">
        <f t="shared" si="11"/>
        <v>0</v>
      </c>
      <c r="P65" s="157">
        <v>0</v>
      </c>
      <c r="Q65" s="157">
        <f t="shared" si="12"/>
        <v>0</v>
      </c>
      <c r="R65" s="157" t="s">
        <v>209</v>
      </c>
      <c r="S65" s="157" t="s">
        <v>195</v>
      </c>
      <c r="T65" s="157" t="s">
        <v>371</v>
      </c>
      <c r="U65" s="157">
        <v>0</v>
      </c>
      <c r="V65" s="157">
        <f t="shared" si="13"/>
        <v>0</v>
      </c>
      <c r="W65" s="157"/>
      <c r="X65" s="157" t="s">
        <v>210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6">
        <v>58</v>
      </c>
      <c r="B66" s="177" t="s">
        <v>1361</v>
      </c>
      <c r="C66" s="188" t="s">
        <v>1362</v>
      </c>
      <c r="D66" s="178" t="s">
        <v>233</v>
      </c>
      <c r="E66" s="179">
        <v>236</v>
      </c>
      <c r="F66" s="180"/>
      <c r="G66" s="181">
        <f t="shared" si="7"/>
        <v>0</v>
      </c>
      <c r="H66" s="158"/>
      <c r="I66" s="157">
        <f t="shared" si="8"/>
        <v>0</v>
      </c>
      <c r="J66" s="158"/>
      <c r="K66" s="157">
        <f t="shared" si="9"/>
        <v>0</v>
      </c>
      <c r="L66" s="157">
        <v>21</v>
      </c>
      <c r="M66" s="157">
        <f t="shared" si="10"/>
        <v>0</v>
      </c>
      <c r="N66" s="157">
        <v>3.0000000000000001E-5</v>
      </c>
      <c r="O66" s="157">
        <f t="shared" si="11"/>
        <v>0.01</v>
      </c>
      <c r="P66" s="157">
        <v>0</v>
      </c>
      <c r="Q66" s="157">
        <f t="shared" si="12"/>
        <v>0</v>
      </c>
      <c r="R66" s="157" t="s">
        <v>209</v>
      </c>
      <c r="S66" s="157" t="s">
        <v>195</v>
      </c>
      <c r="T66" s="157" t="s">
        <v>371</v>
      </c>
      <c r="U66" s="157">
        <v>0</v>
      </c>
      <c r="V66" s="157">
        <f t="shared" si="13"/>
        <v>0</v>
      </c>
      <c r="W66" s="157"/>
      <c r="X66" s="157" t="s">
        <v>210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6">
        <v>59</v>
      </c>
      <c r="B67" s="177" t="s">
        <v>1363</v>
      </c>
      <c r="C67" s="188" t="s">
        <v>1364</v>
      </c>
      <c r="D67" s="178" t="s">
        <v>233</v>
      </c>
      <c r="E67" s="179">
        <v>20</v>
      </c>
      <c r="F67" s="180"/>
      <c r="G67" s="181">
        <f t="shared" si="7"/>
        <v>0</v>
      </c>
      <c r="H67" s="158"/>
      <c r="I67" s="157">
        <f t="shared" si="8"/>
        <v>0</v>
      </c>
      <c r="J67" s="158"/>
      <c r="K67" s="157">
        <f t="shared" si="9"/>
        <v>0</v>
      </c>
      <c r="L67" s="157">
        <v>21</v>
      </c>
      <c r="M67" s="157">
        <f t="shared" si="10"/>
        <v>0</v>
      </c>
      <c r="N67" s="157">
        <v>3.0000000000000001E-5</v>
      </c>
      <c r="O67" s="157">
        <f t="shared" si="11"/>
        <v>0</v>
      </c>
      <c r="P67" s="157">
        <v>0</v>
      </c>
      <c r="Q67" s="157">
        <f t="shared" si="12"/>
        <v>0</v>
      </c>
      <c r="R67" s="157" t="s">
        <v>209</v>
      </c>
      <c r="S67" s="157" t="s">
        <v>195</v>
      </c>
      <c r="T67" s="157" t="s">
        <v>371</v>
      </c>
      <c r="U67" s="157">
        <v>0</v>
      </c>
      <c r="V67" s="157">
        <f t="shared" si="13"/>
        <v>0</v>
      </c>
      <c r="W67" s="157"/>
      <c r="X67" s="157" t="s">
        <v>210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6">
        <v>60</v>
      </c>
      <c r="B68" s="177" t="s">
        <v>1365</v>
      </c>
      <c r="C68" s="188" t="s">
        <v>1366</v>
      </c>
      <c r="D68" s="178" t="s">
        <v>233</v>
      </c>
      <c r="E68" s="179">
        <v>20</v>
      </c>
      <c r="F68" s="180"/>
      <c r="G68" s="181">
        <f t="shared" si="7"/>
        <v>0</v>
      </c>
      <c r="H68" s="158"/>
      <c r="I68" s="157">
        <f t="shared" si="8"/>
        <v>0</v>
      </c>
      <c r="J68" s="158"/>
      <c r="K68" s="157">
        <f t="shared" si="9"/>
        <v>0</v>
      </c>
      <c r="L68" s="157">
        <v>21</v>
      </c>
      <c r="M68" s="157">
        <f t="shared" si="10"/>
        <v>0</v>
      </c>
      <c r="N68" s="157">
        <v>1.0000000000000001E-5</v>
      </c>
      <c r="O68" s="157">
        <f t="shared" si="11"/>
        <v>0</v>
      </c>
      <c r="P68" s="157">
        <v>0</v>
      </c>
      <c r="Q68" s="157">
        <f t="shared" si="12"/>
        <v>0</v>
      </c>
      <c r="R68" s="157" t="s">
        <v>209</v>
      </c>
      <c r="S68" s="157" t="s">
        <v>195</v>
      </c>
      <c r="T68" s="157" t="s">
        <v>371</v>
      </c>
      <c r="U68" s="157">
        <v>0</v>
      </c>
      <c r="V68" s="157">
        <f t="shared" si="13"/>
        <v>0</v>
      </c>
      <c r="W68" s="157"/>
      <c r="X68" s="157" t="s">
        <v>210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6">
        <v>61</v>
      </c>
      <c r="B69" s="177" t="s">
        <v>1367</v>
      </c>
      <c r="C69" s="188" t="s">
        <v>1368</v>
      </c>
      <c r="D69" s="178" t="s">
        <v>233</v>
      </c>
      <c r="E69" s="179">
        <v>35</v>
      </c>
      <c r="F69" s="180"/>
      <c r="G69" s="181">
        <f t="shared" si="7"/>
        <v>0</v>
      </c>
      <c r="H69" s="158"/>
      <c r="I69" s="157">
        <f t="shared" si="8"/>
        <v>0</v>
      </c>
      <c r="J69" s="158"/>
      <c r="K69" s="157">
        <f t="shared" si="9"/>
        <v>0</v>
      </c>
      <c r="L69" s="157">
        <v>21</v>
      </c>
      <c r="M69" s="157">
        <f t="shared" si="10"/>
        <v>0</v>
      </c>
      <c r="N69" s="157">
        <v>3.0000000000000001E-5</v>
      </c>
      <c r="O69" s="157">
        <f t="shared" si="11"/>
        <v>0</v>
      </c>
      <c r="P69" s="157">
        <v>0</v>
      </c>
      <c r="Q69" s="157">
        <f t="shared" si="12"/>
        <v>0</v>
      </c>
      <c r="R69" s="157" t="s">
        <v>209</v>
      </c>
      <c r="S69" s="157" t="s">
        <v>195</v>
      </c>
      <c r="T69" s="157" t="s">
        <v>371</v>
      </c>
      <c r="U69" s="157">
        <v>0</v>
      </c>
      <c r="V69" s="157">
        <f t="shared" si="13"/>
        <v>0</v>
      </c>
      <c r="W69" s="157"/>
      <c r="X69" s="157" t="s">
        <v>210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6">
        <v>62</v>
      </c>
      <c r="B70" s="177" t="s">
        <v>1369</v>
      </c>
      <c r="C70" s="188" t="s">
        <v>1370</v>
      </c>
      <c r="D70" s="178" t="s">
        <v>233</v>
      </c>
      <c r="E70" s="179">
        <v>15</v>
      </c>
      <c r="F70" s="180"/>
      <c r="G70" s="181">
        <f t="shared" si="7"/>
        <v>0</v>
      </c>
      <c r="H70" s="158"/>
      <c r="I70" s="157">
        <f t="shared" si="8"/>
        <v>0</v>
      </c>
      <c r="J70" s="158"/>
      <c r="K70" s="157">
        <f t="shared" si="9"/>
        <v>0</v>
      </c>
      <c r="L70" s="157">
        <v>21</v>
      </c>
      <c r="M70" s="157">
        <f t="shared" si="10"/>
        <v>0</v>
      </c>
      <c r="N70" s="157">
        <v>6.0000000000000002E-5</v>
      </c>
      <c r="O70" s="157">
        <f t="shared" si="11"/>
        <v>0</v>
      </c>
      <c r="P70" s="157">
        <v>0</v>
      </c>
      <c r="Q70" s="157">
        <f t="shared" si="12"/>
        <v>0</v>
      </c>
      <c r="R70" s="157" t="s">
        <v>209</v>
      </c>
      <c r="S70" s="157" t="s">
        <v>195</v>
      </c>
      <c r="T70" s="157" t="s">
        <v>371</v>
      </c>
      <c r="U70" s="157">
        <v>0</v>
      </c>
      <c r="V70" s="157">
        <f t="shared" si="13"/>
        <v>0</v>
      </c>
      <c r="W70" s="157"/>
      <c r="X70" s="157" t="s">
        <v>210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6">
        <v>63</v>
      </c>
      <c r="B71" s="177" t="s">
        <v>1371</v>
      </c>
      <c r="C71" s="188" t="s">
        <v>1372</v>
      </c>
      <c r="D71" s="178" t="s">
        <v>233</v>
      </c>
      <c r="E71" s="179">
        <v>4</v>
      </c>
      <c r="F71" s="180"/>
      <c r="G71" s="181">
        <f t="shared" si="7"/>
        <v>0</v>
      </c>
      <c r="H71" s="158"/>
      <c r="I71" s="157">
        <f t="shared" si="8"/>
        <v>0</v>
      </c>
      <c r="J71" s="158"/>
      <c r="K71" s="157">
        <f t="shared" si="9"/>
        <v>0</v>
      </c>
      <c r="L71" s="157">
        <v>21</v>
      </c>
      <c r="M71" s="157">
        <f t="shared" si="10"/>
        <v>0</v>
      </c>
      <c r="N71" s="157">
        <v>0</v>
      </c>
      <c r="O71" s="157">
        <f t="shared" si="11"/>
        <v>0</v>
      </c>
      <c r="P71" s="157">
        <v>0</v>
      </c>
      <c r="Q71" s="157">
        <f t="shared" si="12"/>
        <v>0</v>
      </c>
      <c r="R71" s="157" t="s">
        <v>209</v>
      </c>
      <c r="S71" s="157" t="s">
        <v>195</v>
      </c>
      <c r="T71" s="157" t="s">
        <v>371</v>
      </c>
      <c r="U71" s="157">
        <v>0</v>
      </c>
      <c r="V71" s="157">
        <f t="shared" si="13"/>
        <v>0</v>
      </c>
      <c r="W71" s="157"/>
      <c r="X71" s="157" t="s">
        <v>210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6">
        <v>64</v>
      </c>
      <c r="B72" s="177" t="s">
        <v>1373</v>
      </c>
      <c r="C72" s="188" t="s">
        <v>1374</v>
      </c>
      <c r="D72" s="178" t="s">
        <v>285</v>
      </c>
      <c r="E72" s="179">
        <v>4</v>
      </c>
      <c r="F72" s="180"/>
      <c r="G72" s="181">
        <f t="shared" si="7"/>
        <v>0</v>
      </c>
      <c r="H72" s="158"/>
      <c r="I72" s="157">
        <f t="shared" si="8"/>
        <v>0</v>
      </c>
      <c r="J72" s="158"/>
      <c r="K72" s="157">
        <f t="shared" si="9"/>
        <v>0</v>
      </c>
      <c r="L72" s="157">
        <v>21</v>
      </c>
      <c r="M72" s="157">
        <f t="shared" si="10"/>
        <v>0</v>
      </c>
      <c r="N72" s="157">
        <v>6.0000000000000002E-5</v>
      </c>
      <c r="O72" s="157">
        <f t="shared" si="11"/>
        <v>0</v>
      </c>
      <c r="P72" s="157">
        <v>0</v>
      </c>
      <c r="Q72" s="157">
        <f t="shared" si="12"/>
        <v>0</v>
      </c>
      <c r="R72" s="157" t="s">
        <v>209</v>
      </c>
      <c r="S72" s="157" t="s">
        <v>195</v>
      </c>
      <c r="T72" s="157" t="s">
        <v>371</v>
      </c>
      <c r="U72" s="157">
        <v>0</v>
      </c>
      <c r="V72" s="157">
        <f t="shared" si="13"/>
        <v>0</v>
      </c>
      <c r="W72" s="157"/>
      <c r="X72" s="157" t="s">
        <v>210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6">
        <v>65</v>
      </c>
      <c r="B73" s="177" t="s">
        <v>1375</v>
      </c>
      <c r="C73" s="188" t="s">
        <v>1376</v>
      </c>
      <c r="D73" s="178" t="s">
        <v>247</v>
      </c>
      <c r="E73" s="179">
        <v>0.15</v>
      </c>
      <c r="F73" s="180"/>
      <c r="G73" s="181">
        <f t="shared" ref="G73:G104" si="14">ROUND(E73*F73,2)</f>
        <v>0</v>
      </c>
      <c r="H73" s="158"/>
      <c r="I73" s="157">
        <f t="shared" ref="I73:I104" si="15">ROUND(E73*H73,2)</f>
        <v>0</v>
      </c>
      <c r="J73" s="158"/>
      <c r="K73" s="157">
        <f t="shared" ref="K73:K104" si="16">ROUND(E73*J73,2)</f>
        <v>0</v>
      </c>
      <c r="L73" s="157">
        <v>21</v>
      </c>
      <c r="M73" s="157">
        <f t="shared" ref="M73:M104" si="17">G73*(1+L73/100)</f>
        <v>0</v>
      </c>
      <c r="N73" s="157">
        <v>1</v>
      </c>
      <c r="O73" s="157">
        <f t="shared" ref="O73:O104" si="18">ROUND(E73*N73,2)</f>
        <v>0.15</v>
      </c>
      <c r="P73" s="157">
        <v>0</v>
      </c>
      <c r="Q73" s="157">
        <f t="shared" ref="Q73:Q104" si="19">ROUND(E73*P73,2)</f>
        <v>0</v>
      </c>
      <c r="R73" s="157" t="s">
        <v>209</v>
      </c>
      <c r="S73" s="157" t="s">
        <v>195</v>
      </c>
      <c r="T73" s="157" t="s">
        <v>371</v>
      </c>
      <c r="U73" s="157">
        <v>0</v>
      </c>
      <c r="V73" s="157">
        <f t="shared" ref="V73:V104" si="20">ROUND(E73*U73,2)</f>
        <v>0</v>
      </c>
      <c r="W73" s="157"/>
      <c r="X73" s="157" t="s">
        <v>210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66</v>
      </c>
      <c r="B74" s="171" t="s">
        <v>1377</v>
      </c>
      <c r="C74" s="185" t="s">
        <v>1378</v>
      </c>
      <c r="D74" s="172" t="s">
        <v>1379</v>
      </c>
      <c r="E74" s="173">
        <v>1</v>
      </c>
      <c r="F74" s="174"/>
      <c r="G74" s="175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21</v>
      </c>
      <c r="M74" s="157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370</v>
      </c>
      <c r="T74" s="157" t="s">
        <v>371</v>
      </c>
      <c r="U74" s="157">
        <v>0</v>
      </c>
      <c r="V74" s="157">
        <f t="shared" si="20"/>
        <v>0</v>
      </c>
      <c r="W74" s="157"/>
      <c r="X74" s="157" t="s">
        <v>210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5">
      <c r="A75" s="3"/>
      <c r="B75" s="4"/>
      <c r="C75" s="190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v>15</v>
      </c>
      <c r="AF75">
        <v>21</v>
      </c>
      <c r="AG75" t="s">
        <v>177</v>
      </c>
    </row>
    <row r="76" spans="1:60" x14ac:dyDescent="0.25">
      <c r="A76" s="150"/>
      <c r="B76" s="151" t="s">
        <v>31</v>
      </c>
      <c r="C76" s="191"/>
      <c r="D76" s="152"/>
      <c r="E76" s="153"/>
      <c r="F76" s="153"/>
      <c r="G76" s="183">
        <f>G8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f>SUMIF(L7:L74,AE75,G7:G74)</f>
        <v>0</v>
      </c>
      <c r="AF76">
        <f>SUMIF(L7:L74,AF75,G7:G74)</f>
        <v>0</v>
      </c>
      <c r="AG76" t="s">
        <v>944</v>
      </c>
    </row>
    <row r="77" spans="1:60" x14ac:dyDescent="0.25">
      <c r="A77" s="3"/>
      <c r="B77" s="4"/>
      <c r="C77" s="190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5">
      <c r="A78" s="3"/>
      <c r="B78" s="4"/>
      <c r="C78" s="190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5">
      <c r="A79" s="256" t="s">
        <v>945</v>
      </c>
      <c r="B79" s="256"/>
      <c r="C79" s="257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5">
      <c r="A80" s="258"/>
      <c r="B80" s="259"/>
      <c r="C80" s="260"/>
      <c r="D80" s="259"/>
      <c r="E80" s="259"/>
      <c r="F80" s="259"/>
      <c r="G80" s="26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G80" t="s">
        <v>946</v>
      </c>
    </row>
    <row r="81" spans="1:33" x14ac:dyDescent="0.25">
      <c r="A81" s="262"/>
      <c r="B81" s="263"/>
      <c r="C81" s="264"/>
      <c r="D81" s="263"/>
      <c r="E81" s="263"/>
      <c r="F81" s="263"/>
      <c r="G81" s="26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5">
      <c r="A82" s="262"/>
      <c r="B82" s="263"/>
      <c r="C82" s="264"/>
      <c r="D82" s="263"/>
      <c r="E82" s="263"/>
      <c r="F82" s="263"/>
      <c r="G82" s="26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5">
      <c r="A83" s="262"/>
      <c r="B83" s="263"/>
      <c r="C83" s="264"/>
      <c r="D83" s="263"/>
      <c r="E83" s="263"/>
      <c r="F83" s="263"/>
      <c r="G83" s="26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5">
      <c r="A84" s="266"/>
      <c r="B84" s="267"/>
      <c r="C84" s="268"/>
      <c r="D84" s="267"/>
      <c r="E84" s="267"/>
      <c r="F84" s="267"/>
      <c r="G84" s="26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5">
      <c r="A85" s="3"/>
      <c r="B85" s="4"/>
      <c r="C85" s="190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5">
      <c r="C86" s="192"/>
      <c r="D86" s="10"/>
      <c r="AG86" t="s">
        <v>947</v>
      </c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80:G84"/>
    <mergeCell ref="A1:G1"/>
    <mergeCell ref="C2:G2"/>
    <mergeCell ref="C3:G3"/>
    <mergeCell ref="C4:G4"/>
    <mergeCell ref="A79:C7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0E92-BEDB-4B4A-9723-209DC35BE72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165</v>
      </c>
    </row>
    <row r="2" spans="1:60" ht="25.05" customHeight="1" x14ac:dyDescent="0.25">
      <c r="A2" s="139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166</v>
      </c>
    </row>
    <row r="3" spans="1:60" ht="25.05" customHeight="1" x14ac:dyDescent="0.25">
      <c r="A3" s="139" t="s">
        <v>9</v>
      </c>
      <c r="B3" s="49" t="s">
        <v>46</v>
      </c>
      <c r="C3" s="250" t="s">
        <v>47</v>
      </c>
      <c r="D3" s="251"/>
      <c r="E3" s="251"/>
      <c r="F3" s="251"/>
      <c r="G3" s="252"/>
      <c r="AC3" s="121" t="s">
        <v>166</v>
      </c>
      <c r="AG3" t="s">
        <v>167</v>
      </c>
    </row>
    <row r="4" spans="1:60" ht="25.05" customHeight="1" x14ac:dyDescent="0.25">
      <c r="A4" s="140" t="s">
        <v>10</v>
      </c>
      <c r="B4" s="141" t="s">
        <v>60</v>
      </c>
      <c r="C4" s="253" t="s">
        <v>61</v>
      </c>
      <c r="D4" s="254"/>
      <c r="E4" s="254"/>
      <c r="F4" s="254"/>
      <c r="G4" s="255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190</v>
      </c>
      <c r="B8" s="165" t="s">
        <v>156</v>
      </c>
      <c r="C8" s="184" t="s">
        <v>157</v>
      </c>
      <c r="D8" s="166"/>
      <c r="E8" s="167"/>
      <c r="F8" s="168"/>
      <c r="G8" s="169">
        <f>SUMIF(AG9:AG26,"&lt;&gt;NOR",G9:G26)</f>
        <v>0</v>
      </c>
      <c r="H8" s="163"/>
      <c r="I8" s="163">
        <f>SUM(I9:I26)</f>
        <v>0</v>
      </c>
      <c r="J8" s="163"/>
      <c r="K8" s="163">
        <f>SUM(K9:K26)</f>
        <v>0</v>
      </c>
      <c r="L8" s="163"/>
      <c r="M8" s="163">
        <f>SUM(M9:M26)</f>
        <v>0</v>
      </c>
      <c r="N8" s="163"/>
      <c r="O8" s="163">
        <f>SUM(O9:O26)</f>
        <v>0</v>
      </c>
      <c r="P8" s="163"/>
      <c r="Q8" s="163">
        <f>SUM(Q9:Q26)</f>
        <v>0</v>
      </c>
      <c r="R8" s="163"/>
      <c r="S8" s="163"/>
      <c r="T8" s="163"/>
      <c r="U8" s="163"/>
      <c r="V8" s="163">
        <f>SUM(V9:V26)</f>
        <v>0</v>
      </c>
      <c r="W8" s="163"/>
      <c r="X8" s="163"/>
      <c r="AG8" t="s">
        <v>191</v>
      </c>
    </row>
    <row r="9" spans="1:60" ht="20.399999999999999" outlineLevel="1" x14ac:dyDescent="0.25">
      <c r="A9" s="176">
        <v>1</v>
      </c>
      <c r="B9" s="177" t="s">
        <v>1380</v>
      </c>
      <c r="C9" s="188" t="s">
        <v>1381</v>
      </c>
      <c r="D9" s="178" t="s">
        <v>233</v>
      </c>
      <c r="E9" s="179">
        <v>1</v>
      </c>
      <c r="F9" s="180"/>
      <c r="G9" s="181">
        <f t="shared" ref="G9:G26" si="0">ROUND(E9*F9,2)</f>
        <v>0</v>
      </c>
      <c r="H9" s="158"/>
      <c r="I9" s="157">
        <f t="shared" ref="I9:I26" si="1">ROUND(E9*H9,2)</f>
        <v>0</v>
      </c>
      <c r="J9" s="158"/>
      <c r="K9" s="157">
        <f t="shared" ref="K9:K26" si="2">ROUND(E9*J9,2)</f>
        <v>0</v>
      </c>
      <c r="L9" s="157">
        <v>21</v>
      </c>
      <c r="M9" s="157">
        <f t="shared" ref="M9:M26" si="3">G9*(1+L9/100)</f>
        <v>0</v>
      </c>
      <c r="N9" s="157">
        <v>0</v>
      </c>
      <c r="O9" s="157">
        <f t="shared" ref="O9:O26" si="4">ROUND(E9*N9,2)</f>
        <v>0</v>
      </c>
      <c r="P9" s="157">
        <v>0</v>
      </c>
      <c r="Q9" s="157">
        <f t="shared" ref="Q9:Q26" si="5">ROUND(E9*P9,2)</f>
        <v>0</v>
      </c>
      <c r="R9" s="157"/>
      <c r="S9" s="157" t="s">
        <v>370</v>
      </c>
      <c r="T9" s="157" t="s">
        <v>371</v>
      </c>
      <c r="U9" s="157">
        <v>0</v>
      </c>
      <c r="V9" s="157">
        <f t="shared" ref="V9:V26" si="6">ROUND(E9*U9,2)</f>
        <v>0</v>
      </c>
      <c r="W9" s="157"/>
      <c r="X9" s="157" t="s">
        <v>210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6">
        <v>2</v>
      </c>
      <c r="B10" s="177" t="s">
        <v>1382</v>
      </c>
      <c r="C10" s="188" t="s">
        <v>1383</v>
      </c>
      <c r="D10" s="178" t="s">
        <v>285</v>
      </c>
      <c r="E10" s="179">
        <v>12</v>
      </c>
      <c r="F10" s="180"/>
      <c r="G10" s="181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370</v>
      </c>
      <c r="T10" s="157" t="s">
        <v>371</v>
      </c>
      <c r="U10" s="157">
        <v>0</v>
      </c>
      <c r="V10" s="157">
        <f t="shared" si="6"/>
        <v>0</v>
      </c>
      <c r="W10" s="157"/>
      <c r="X10" s="157" t="s">
        <v>196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935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3</v>
      </c>
      <c r="B11" s="177" t="s">
        <v>1384</v>
      </c>
      <c r="C11" s="188" t="s">
        <v>1385</v>
      </c>
      <c r="D11" s="178" t="s">
        <v>650</v>
      </c>
      <c r="E11" s="179">
        <v>15</v>
      </c>
      <c r="F11" s="180"/>
      <c r="G11" s="181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370</v>
      </c>
      <c r="T11" s="157" t="s">
        <v>371</v>
      </c>
      <c r="U11" s="157">
        <v>0</v>
      </c>
      <c r="V11" s="157">
        <f t="shared" si="6"/>
        <v>0</v>
      </c>
      <c r="W11" s="157"/>
      <c r="X11" s="157" t="s">
        <v>210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6">
        <v>4</v>
      </c>
      <c r="B12" s="177" t="s">
        <v>1386</v>
      </c>
      <c r="C12" s="188" t="s">
        <v>1387</v>
      </c>
      <c r="D12" s="178" t="s">
        <v>285</v>
      </c>
      <c r="E12" s="179">
        <v>25</v>
      </c>
      <c r="F12" s="180"/>
      <c r="G12" s="181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370</v>
      </c>
      <c r="T12" s="157" t="s">
        <v>371</v>
      </c>
      <c r="U12" s="157">
        <v>0</v>
      </c>
      <c r="V12" s="157">
        <f t="shared" si="6"/>
        <v>0</v>
      </c>
      <c r="W12" s="157"/>
      <c r="X12" s="157" t="s">
        <v>196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935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5</v>
      </c>
      <c r="B13" s="177" t="s">
        <v>1388</v>
      </c>
      <c r="C13" s="188" t="s">
        <v>1389</v>
      </c>
      <c r="D13" s="178" t="s">
        <v>1390</v>
      </c>
      <c r="E13" s="179">
        <v>1</v>
      </c>
      <c r="F13" s="180"/>
      <c r="G13" s="181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370</v>
      </c>
      <c r="T13" s="157" t="s">
        <v>371</v>
      </c>
      <c r="U13" s="157">
        <v>0</v>
      </c>
      <c r="V13" s="157">
        <f t="shared" si="6"/>
        <v>0</v>
      </c>
      <c r="W13" s="157"/>
      <c r="X13" s="157" t="s">
        <v>196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935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6">
        <v>6</v>
      </c>
      <c r="B14" s="177" t="s">
        <v>1391</v>
      </c>
      <c r="C14" s="188" t="s">
        <v>1392</v>
      </c>
      <c r="D14" s="178" t="s">
        <v>650</v>
      </c>
      <c r="E14" s="179">
        <v>25</v>
      </c>
      <c r="F14" s="180"/>
      <c r="G14" s="181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370</v>
      </c>
      <c r="T14" s="157" t="s">
        <v>371</v>
      </c>
      <c r="U14" s="157">
        <v>0</v>
      </c>
      <c r="V14" s="157">
        <f t="shared" si="6"/>
        <v>0</v>
      </c>
      <c r="W14" s="157"/>
      <c r="X14" s="157" t="s">
        <v>210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7</v>
      </c>
      <c r="B15" s="177" t="s">
        <v>1393</v>
      </c>
      <c r="C15" s="188" t="s">
        <v>1394</v>
      </c>
      <c r="D15" s="178" t="s">
        <v>233</v>
      </c>
      <c r="E15" s="179">
        <v>1</v>
      </c>
      <c r="F15" s="180"/>
      <c r="G15" s="181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370</v>
      </c>
      <c r="T15" s="157" t="s">
        <v>371</v>
      </c>
      <c r="U15" s="157">
        <v>0</v>
      </c>
      <c r="V15" s="157">
        <f t="shared" si="6"/>
        <v>0</v>
      </c>
      <c r="W15" s="157"/>
      <c r="X15" s="157" t="s">
        <v>210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8</v>
      </c>
      <c r="B16" s="177" t="s">
        <v>1395</v>
      </c>
      <c r="C16" s="188" t="s">
        <v>1396</v>
      </c>
      <c r="D16" s="178" t="s">
        <v>1397</v>
      </c>
      <c r="E16" s="179">
        <v>14</v>
      </c>
      <c r="F16" s="180"/>
      <c r="G16" s="181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370</v>
      </c>
      <c r="T16" s="157" t="s">
        <v>371</v>
      </c>
      <c r="U16" s="157">
        <v>0</v>
      </c>
      <c r="V16" s="157">
        <f t="shared" si="6"/>
        <v>0</v>
      </c>
      <c r="W16" s="157"/>
      <c r="X16" s="157" t="s">
        <v>210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6">
        <v>9</v>
      </c>
      <c r="B17" s="177" t="s">
        <v>1398</v>
      </c>
      <c r="C17" s="188" t="s">
        <v>1399</v>
      </c>
      <c r="D17" s="178" t="s">
        <v>233</v>
      </c>
      <c r="E17" s="179">
        <v>2</v>
      </c>
      <c r="F17" s="180"/>
      <c r="G17" s="181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370</v>
      </c>
      <c r="T17" s="157" t="s">
        <v>371</v>
      </c>
      <c r="U17" s="157">
        <v>0</v>
      </c>
      <c r="V17" s="157">
        <f t="shared" si="6"/>
        <v>0</v>
      </c>
      <c r="W17" s="157"/>
      <c r="X17" s="157" t="s">
        <v>210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6">
        <v>10</v>
      </c>
      <c r="B18" s="177" t="s">
        <v>1400</v>
      </c>
      <c r="C18" s="188" t="s">
        <v>1401</v>
      </c>
      <c r="D18" s="178" t="s">
        <v>233</v>
      </c>
      <c r="E18" s="179">
        <v>2</v>
      </c>
      <c r="F18" s="180"/>
      <c r="G18" s="181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370</v>
      </c>
      <c r="T18" s="157" t="s">
        <v>371</v>
      </c>
      <c r="U18" s="157">
        <v>0</v>
      </c>
      <c r="V18" s="157">
        <f t="shared" si="6"/>
        <v>0</v>
      </c>
      <c r="W18" s="157"/>
      <c r="X18" s="157" t="s">
        <v>210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6">
        <v>11</v>
      </c>
      <c r="B19" s="177" t="s">
        <v>1402</v>
      </c>
      <c r="C19" s="188" t="s">
        <v>1403</v>
      </c>
      <c r="D19" s="178" t="s">
        <v>194</v>
      </c>
      <c r="E19" s="179">
        <v>10</v>
      </c>
      <c r="F19" s="180"/>
      <c r="G19" s="181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370</v>
      </c>
      <c r="T19" s="157" t="s">
        <v>371</v>
      </c>
      <c r="U19" s="157">
        <v>0</v>
      </c>
      <c r="V19" s="157">
        <f t="shared" si="6"/>
        <v>0</v>
      </c>
      <c r="W19" s="157"/>
      <c r="X19" s="157" t="s">
        <v>210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6">
        <v>12</v>
      </c>
      <c r="B20" s="177" t="s">
        <v>1404</v>
      </c>
      <c r="C20" s="188" t="s">
        <v>1405</v>
      </c>
      <c r="D20" s="178" t="s">
        <v>1406</v>
      </c>
      <c r="E20" s="179">
        <v>2</v>
      </c>
      <c r="F20" s="180"/>
      <c r="G20" s="181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370</v>
      </c>
      <c r="T20" s="157" t="s">
        <v>371</v>
      </c>
      <c r="U20" s="157">
        <v>0</v>
      </c>
      <c r="V20" s="157">
        <f t="shared" si="6"/>
        <v>0</v>
      </c>
      <c r="W20" s="157"/>
      <c r="X20" s="157" t="s">
        <v>210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6">
        <v>13</v>
      </c>
      <c r="B21" s="177" t="s">
        <v>1407</v>
      </c>
      <c r="C21" s="188" t="s">
        <v>1408</v>
      </c>
      <c r="D21" s="178" t="s">
        <v>1406</v>
      </c>
      <c r="E21" s="179">
        <v>2</v>
      </c>
      <c r="F21" s="180"/>
      <c r="G21" s="181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370</v>
      </c>
      <c r="T21" s="157" t="s">
        <v>371</v>
      </c>
      <c r="U21" s="157">
        <v>0</v>
      </c>
      <c r="V21" s="157">
        <f t="shared" si="6"/>
        <v>0</v>
      </c>
      <c r="W21" s="157"/>
      <c r="X21" s="157" t="s">
        <v>196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935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6">
        <v>14</v>
      </c>
      <c r="B22" s="177" t="s">
        <v>1409</v>
      </c>
      <c r="C22" s="188" t="s">
        <v>1410</v>
      </c>
      <c r="D22" s="178" t="s">
        <v>233</v>
      </c>
      <c r="E22" s="179">
        <v>1</v>
      </c>
      <c r="F22" s="180"/>
      <c r="G22" s="181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370</v>
      </c>
      <c r="T22" s="157" t="s">
        <v>371</v>
      </c>
      <c r="U22" s="157">
        <v>0</v>
      </c>
      <c r="V22" s="157">
        <f t="shared" si="6"/>
        <v>0</v>
      </c>
      <c r="W22" s="157"/>
      <c r="X22" s="157" t="s">
        <v>210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6">
        <v>15</v>
      </c>
      <c r="B23" s="177" t="s">
        <v>1411</v>
      </c>
      <c r="C23" s="188" t="s">
        <v>1412</v>
      </c>
      <c r="D23" s="178" t="s">
        <v>1390</v>
      </c>
      <c r="E23" s="179">
        <v>1</v>
      </c>
      <c r="F23" s="180"/>
      <c r="G23" s="181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370</v>
      </c>
      <c r="T23" s="157" t="s">
        <v>371</v>
      </c>
      <c r="U23" s="157">
        <v>0</v>
      </c>
      <c r="V23" s="157">
        <f t="shared" si="6"/>
        <v>0</v>
      </c>
      <c r="W23" s="157"/>
      <c r="X23" s="157" t="s">
        <v>196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935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16</v>
      </c>
      <c r="B24" s="177" t="s">
        <v>1413</v>
      </c>
      <c r="C24" s="188" t="s">
        <v>1414</v>
      </c>
      <c r="D24" s="178" t="s">
        <v>1390</v>
      </c>
      <c r="E24" s="179">
        <v>1</v>
      </c>
      <c r="F24" s="180"/>
      <c r="G24" s="181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370</v>
      </c>
      <c r="T24" s="157" t="s">
        <v>371</v>
      </c>
      <c r="U24" s="157">
        <v>0</v>
      </c>
      <c r="V24" s="157">
        <f t="shared" si="6"/>
        <v>0</v>
      </c>
      <c r="W24" s="157"/>
      <c r="X24" s="157" t="s">
        <v>210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6">
        <v>17</v>
      </c>
      <c r="B25" s="177" t="s">
        <v>1415</v>
      </c>
      <c r="C25" s="188" t="s">
        <v>1416</v>
      </c>
      <c r="D25" s="178" t="s">
        <v>1390</v>
      </c>
      <c r="E25" s="179">
        <v>1</v>
      </c>
      <c r="F25" s="180"/>
      <c r="G25" s="181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370</v>
      </c>
      <c r="T25" s="157" t="s">
        <v>371</v>
      </c>
      <c r="U25" s="157">
        <v>0</v>
      </c>
      <c r="V25" s="157">
        <f t="shared" si="6"/>
        <v>0</v>
      </c>
      <c r="W25" s="157"/>
      <c r="X25" s="157" t="s">
        <v>210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0">
        <v>18</v>
      </c>
      <c r="B26" s="171" t="s">
        <v>1417</v>
      </c>
      <c r="C26" s="185" t="s">
        <v>1418</v>
      </c>
      <c r="D26" s="172" t="s">
        <v>650</v>
      </c>
      <c r="E26" s="173">
        <v>733.5</v>
      </c>
      <c r="F26" s="174"/>
      <c r="G26" s="175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7"/>
      <c r="S26" s="157" t="s">
        <v>370</v>
      </c>
      <c r="T26" s="157" t="s">
        <v>371</v>
      </c>
      <c r="U26" s="157">
        <v>0</v>
      </c>
      <c r="V26" s="157">
        <f t="shared" si="6"/>
        <v>0</v>
      </c>
      <c r="W26" s="157"/>
      <c r="X26" s="157" t="s">
        <v>196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935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177</v>
      </c>
    </row>
    <row r="28" spans="1:60" x14ac:dyDescent="0.25">
      <c r="A28" s="150"/>
      <c r="B28" s="151" t="s">
        <v>31</v>
      </c>
      <c r="C28" s="191"/>
      <c r="D28" s="152"/>
      <c r="E28" s="153"/>
      <c r="F28" s="153"/>
      <c r="G28" s="183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944</v>
      </c>
    </row>
    <row r="29" spans="1:60" x14ac:dyDescent="0.25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56" t="s">
        <v>945</v>
      </c>
      <c r="B31" s="256"/>
      <c r="C31" s="25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58"/>
      <c r="B32" s="259"/>
      <c r="C32" s="260"/>
      <c r="D32" s="259"/>
      <c r="E32" s="259"/>
      <c r="F32" s="259"/>
      <c r="G32" s="26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946</v>
      </c>
    </row>
    <row r="33" spans="1:33" x14ac:dyDescent="0.25">
      <c r="A33" s="262"/>
      <c r="B33" s="263"/>
      <c r="C33" s="264"/>
      <c r="D33" s="263"/>
      <c r="E33" s="263"/>
      <c r="F33" s="263"/>
      <c r="G33" s="26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62"/>
      <c r="B34" s="263"/>
      <c r="C34" s="264"/>
      <c r="D34" s="263"/>
      <c r="E34" s="263"/>
      <c r="F34" s="263"/>
      <c r="G34" s="26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62"/>
      <c r="B35" s="263"/>
      <c r="C35" s="264"/>
      <c r="D35" s="263"/>
      <c r="E35" s="263"/>
      <c r="F35" s="263"/>
      <c r="G35" s="26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266"/>
      <c r="B36" s="267"/>
      <c r="C36" s="268"/>
      <c r="D36" s="267"/>
      <c r="E36" s="267"/>
      <c r="F36" s="267"/>
      <c r="G36" s="26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3"/>
      <c r="B37" s="4"/>
      <c r="C37" s="19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C38" s="192"/>
      <c r="D38" s="10"/>
      <c r="AG38" t="s">
        <v>947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2:G36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C668-5468-4B2A-AE2B-53A2C83956D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165</v>
      </c>
    </row>
    <row r="2" spans="1:60" ht="25.05" customHeight="1" x14ac:dyDescent="0.25">
      <c r="A2" s="139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166</v>
      </c>
    </row>
    <row r="3" spans="1:60" ht="25.05" customHeight="1" x14ac:dyDescent="0.25">
      <c r="A3" s="139" t="s">
        <v>9</v>
      </c>
      <c r="B3" s="49" t="s">
        <v>46</v>
      </c>
      <c r="C3" s="250" t="s">
        <v>47</v>
      </c>
      <c r="D3" s="251"/>
      <c r="E3" s="251"/>
      <c r="F3" s="251"/>
      <c r="G3" s="252"/>
      <c r="AC3" s="121" t="s">
        <v>166</v>
      </c>
      <c r="AG3" t="s">
        <v>167</v>
      </c>
    </row>
    <row r="4" spans="1:60" ht="25.05" customHeight="1" x14ac:dyDescent="0.25">
      <c r="A4" s="140" t="s">
        <v>10</v>
      </c>
      <c r="B4" s="141" t="s">
        <v>62</v>
      </c>
      <c r="C4" s="253" t="s">
        <v>63</v>
      </c>
      <c r="D4" s="254"/>
      <c r="E4" s="254"/>
      <c r="F4" s="254"/>
      <c r="G4" s="255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190</v>
      </c>
      <c r="B8" s="165" t="s">
        <v>151</v>
      </c>
      <c r="C8" s="184" t="s">
        <v>152</v>
      </c>
      <c r="D8" s="166"/>
      <c r="E8" s="167"/>
      <c r="F8" s="168"/>
      <c r="G8" s="169">
        <f>SUMIF(AG9:AG80,"&lt;&gt;NOR",G9:G80)</f>
        <v>0</v>
      </c>
      <c r="H8" s="163"/>
      <c r="I8" s="163">
        <f>SUM(I9:I80)</f>
        <v>0</v>
      </c>
      <c r="J8" s="163"/>
      <c r="K8" s="163">
        <f>SUM(K9:K80)</f>
        <v>0</v>
      </c>
      <c r="L8" s="163"/>
      <c r="M8" s="163">
        <f>SUM(M9:M80)</f>
        <v>0</v>
      </c>
      <c r="N8" s="163"/>
      <c r="O8" s="163">
        <f>SUM(O9:O80)</f>
        <v>0</v>
      </c>
      <c r="P8" s="163"/>
      <c r="Q8" s="163">
        <f>SUM(Q9:Q80)</f>
        <v>0</v>
      </c>
      <c r="R8" s="163"/>
      <c r="S8" s="163"/>
      <c r="T8" s="163"/>
      <c r="U8" s="163"/>
      <c r="V8" s="163">
        <f>SUM(V9:V80)</f>
        <v>159.77000000000004</v>
      </c>
      <c r="W8" s="163"/>
      <c r="X8" s="163"/>
      <c r="AG8" t="s">
        <v>191</v>
      </c>
    </row>
    <row r="9" spans="1:60" outlineLevel="1" x14ac:dyDescent="0.25">
      <c r="A9" s="176">
        <v>1</v>
      </c>
      <c r="B9" s="177" t="s">
        <v>1419</v>
      </c>
      <c r="C9" s="188" t="s">
        <v>1420</v>
      </c>
      <c r="D9" s="178" t="s">
        <v>285</v>
      </c>
      <c r="E9" s="179">
        <v>40</v>
      </c>
      <c r="F9" s="180"/>
      <c r="G9" s="181">
        <f t="shared" ref="G9:G40" si="0">ROUND(E9*F9,2)</f>
        <v>0</v>
      </c>
      <c r="H9" s="158"/>
      <c r="I9" s="157">
        <f t="shared" ref="I9:I40" si="1">ROUND(E9*H9,2)</f>
        <v>0</v>
      </c>
      <c r="J9" s="158"/>
      <c r="K9" s="157">
        <f t="shared" ref="K9:K40" si="2">ROUND(E9*J9,2)</f>
        <v>0</v>
      </c>
      <c r="L9" s="157">
        <v>21</v>
      </c>
      <c r="M9" s="157">
        <f t="shared" ref="M9:M40" si="3">G9*(1+L9/100)</f>
        <v>0</v>
      </c>
      <c r="N9" s="157">
        <v>0</v>
      </c>
      <c r="O9" s="157">
        <f t="shared" ref="O9:O40" si="4">ROUND(E9*N9,2)</f>
        <v>0</v>
      </c>
      <c r="P9" s="157">
        <v>0</v>
      </c>
      <c r="Q9" s="157">
        <f t="shared" ref="Q9:Q40" si="5">ROUND(E9*P9,2)</f>
        <v>0</v>
      </c>
      <c r="R9" s="157"/>
      <c r="S9" s="157" t="s">
        <v>195</v>
      </c>
      <c r="T9" s="157" t="s">
        <v>195</v>
      </c>
      <c r="U9" s="157">
        <v>8.0170000000000005E-2</v>
      </c>
      <c r="V9" s="157">
        <f t="shared" ref="V9:V40" si="6">ROUND(E9*U9,2)</f>
        <v>3.21</v>
      </c>
      <c r="W9" s="157"/>
      <c r="X9" s="157" t="s">
        <v>196</v>
      </c>
      <c r="Y9" s="147"/>
      <c r="Z9" s="147"/>
      <c r="AA9" s="147"/>
      <c r="AB9" s="147"/>
      <c r="AC9" s="147"/>
      <c r="AD9" s="147"/>
      <c r="AE9" s="147"/>
      <c r="AF9" s="147"/>
      <c r="AG9" s="147" t="s">
        <v>197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6">
        <v>2</v>
      </c>
      <c r="B10" s="177" t="s">
        <v>1421</v>
      </c>
      <c r="C10" s="188" t="s">
        <v>1422</v>
      </c>
      <c r="D10" s="178" t="s">
        <v>285</v>
      </c>
      <c r="E10" s="179">
        <v>40</v>
      </c>
      <c r="F10" s="180"/>
      <c r="G10" s="181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370</v>
      </c>
      <c r="T10" s="157" t="s">
        <v>371</v>
      </c>
      <c r="U10" s="157">
        <v>0</v>
      </c>
      <c r="V10" s="157">
        <f t="shared" si="6"/>
        <v>0</v>
      </c>
      <c r="W10" s="157"/>
      <c r="X10" s="157" t="s">
        <v>210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3</v>
      </c>
      <c r="B11" s="177" t="s">
        <v>1423</v>
      </c>
      <c r="C11" s="188" t="s">
        <v>1424</v>
      </c>
      <c r="D11" s="178" t="s">
        <v>233</v>
      </c>
      <c r="E11" s="179">
        <v>16</v>
      </c>
      <c r="F11" s="180"/>
      <c r="G11" s="181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195</v>
      </c>
      <c r="T11" s="157" t="s">
        <v>195</v>
      </c>
      <c r="U11" s="157">
        <v>0.14130000000000001</v>
      </c>
      <c r="V11" s="157">
        <f t="shared" si="6"/>
        <v>2.2599999999999998</v>
      </c>
      <c r="W11" s="157"/>
      <c r="X11" s="157" t="s">
        <v>196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6">
        <v>4</v>
      </c>
      <c r="B12" s="177" t="s">
        <v>1425</v>
      </c>
      <c r="C12" s="188" t="s">
        <v>1426</v>
      </c>
      <c r="D12" s="178" t="s">
        <v>233</v>
      </c>
      <c r="E12" s="179">
        <v>16</v>
      </c>
      <c r="F12" s="180"/>
      <c r="G12" s="181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 t="s">
        <v>209</v>
      </c>
      <c r="S12" s="157" t="s">
        <v>195</v>
      </c>
      <c r="T12" s="157" t="s">
        <v>195</v>
      </c>
      <c r="U12" s="157">
        <v>0</v>
      </c>
      <c r="V12" s="157">
        <f t="shared" si="6"/>
        <v>0</v>
      </c>
      <c r="W12" s="157"/>
      <c r="X12" s="157" t="s">
        <v>210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5</v>
      </c>
      <c r="B13" s="177" t="s">
        <v>1427</v>
      </c>
      <c r="C13" s="188" t="s">
        <v>1428</v>
      </c>
      <c r="D13" s="178" t="s">
        <v>233</v>
      </c>
      <c r="E13" s="179">
        <v>27</v>
      </c>
      <c r="F13" s="180"/>
      <c r="G13" s="181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195</v>
      </c>
      <c r="T13" s="157" t="s">
        <v>195</v>
      </c>
      <c r="U13" s="157">
        <v>0.39017000000000002</v>
      </c>
      <c r="V13" s="157">
        <f t="shared" si="6"/>
        <v>10.53</v>
      </c>
      <c r="W13" s="157"/>
      <c r="X13" s="157" t="s">
        <v>196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6">
        <v>6</v>
      </c>
      <c r="B14" s="177" t="s">
        <v>1429</v>
      </c>
      <c r="C14" s="188" t="s">
        <v>1430</v>
      </c>
      <c r="D14" s="178" t="s">
        <v>233</v>
      </c>
      <c r="E14" s="179">
        <v>27</v>
      </c>
      <c r="F14" s="180"/>
      <c r="G14" s="181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370</v>
      </c>
      <c r="T14" s="157" t="s">
        <v>371</v>
      </c>
      <c r="U14" s="157">
        <v>0</v>
      </c>
      <c r="V14" s="157">
        <f t="shared" si="6"/>
        <v>0</v>
      </c>
      <c r="W14" s="157"/>
      <c r="X14" s="157" t="s">
        <v>210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7</v>
      </c>
      <c r="B15" s="177" t="s">
        <v>1431</v>
      </c>
      <c r="C15" s="188" t="s">
        <v>1432</v>
      </c>
      <c r="D15" s="178" t="s">
        <v>233</v>
      </c>
      <c r="E15" s="179">
        <v>2</v>
      </c>
      <c r="F15" s="180"/>
      <c r="G15" s="181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195</v>
      </c>
      <c r="T15" s="157" t="s">
        <v>195</v>
      </c>
      <c r="U15" s="157">
        <v>0.67500000000000004</v>
      </c>
      <c r="V15" s="157">
        <f t="shared" si="6"/>
        <v>1.35</v>
      </c>
      <c r="W15" s="157"/>
      <c r="X15" s="157" t="s">
        <v>196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8</v>
      </c>
      <c r="B16" s="177" t="s">
        <v>1433</v>
      </c>
      <c r="C16" s="188" t="s">
        <v>1434</v>
      </c>
      <c r="D16" s="178" t="s">
        <v>233</v>
      </c>
      <c r="E16" s="179">
        <v>2</v>
      </c>
      <c r="F16" s="180"/>
      <c r="G16" s="181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370</v>
      </c>
      <c r="T16" s="157" t="s">
        <v>371</v>
      </c>
      <c r="U16" s="157">
        <v>0</v>
      </c>
      <c r="V16" s="157">
        <f t="shared" si="6"/>
        <v>0</v>
      </c>
      <c r="W16" s="157"/>
      <c r="X16" s="157" t="s">
        <v>210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6">
        <v>9</v>
      </c>
      <c r="B17" s="177" t="s">
        <v>1435</v>
      </c>
      <c r="C17" s="188" t="s">
        <v>1436</v>
      </c>
      <c r="D17" s="178" t="s">
        <v>233</v>
      </c>
      <c r="E17" s="179">
        <v>47</v>
      </c>
      <c r="F17" s="180"/>
      <c r="G17" s="181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195</v>
      </c>
      <c r="T17" s="157" t="s">
        <v>195</v>
      </c>
      <c r="U17" s="157">
        <v>0.31117</v>
      </c>
      <c r="V17" s="157">
        <f t="shared" si="6"/>
        <v>14.62</v>
      </c>
      <c r="W17" s="157"/>
      <c r="X17" s="157" t="s">
        <v>196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6">
        <v>10</v>
      </c>
      <c r="B18" s="177" t="s">
        <v>1437</v>
      </c>
      <c r="C18" s="188" t="s">
        <v>1438</v>
      </c>
      <c r="D18" s="178" t="s">
        <v>247</v>
      </c>
      <c r="E18" s="179">
        <v>0.14099999999999999</v>
      </c>
      <c r="F18" s="180"/>
      <c r="G18" s="181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370</v>
      </c>
      <c r="T18" s="157" t="s">
        <v>371</v>
      </c>
      <c r="U18" s="157">
        <v>0</v>
      </c>
      <c r="V18" s="157">
        <f t="shared" si="6"/>
        <v>0</v>
      </c>
      <c r="W18" s="157"/>
      <c r="X18" s="157" t="s">
        <v>210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6">
        <v>11</v>
      </c>
      <c r="B19" s="177" t="s">
        <v>1439</v>
      </c>
      <c r="C19" s="188" t="s">
        <v>1436</v>
      </c>
      <c r="D19" s="178" t="s">
        <v>233</v>
      </c>
      <c r="E19" s="179">
        <v>1</v>
      </c>
      <c r="F19" s="180"/>
      <c r="G19" s="181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195</v>
      </c>
      <c r="T19" s="157" t="s">
        <v>195</v>
      </c>
      <c r="U19" s="157">
        <v>0.45067000000000002</v>
      </c>
      <c r="V19" s="157">
        <f t="shared" si="6"/>
        <v>0.45</v>
      </c>
      <c r="W19" s="157"/>
      <c r="X19" s="157" t="s">
        <v>196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6">
        <v>12</v>
      </c>
      <c r="B20" s="177" t="s">
        <v>1440</v>
      </c>
      <c r="C20" s="188" t="s">
        <v>1441</v>
      </c>
      <c r="D20" s="178" t="s">
        <v>247</v>
      </c>
      <c r="E20" s="179">
        <v>5.0000000000000001E-3</v>
      </c>
      <c r="F20" s="180"/>
      <c r="G20" s="181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370</v>
      </c>
      <c r="T20" s="157" t="s">
        <v>371</v>
      </c>
      <c r="U20" s="157">
        <v>0</v>
      </c>
      <c r="V20" s="157">
        <f t="shared" si="6"/>
        <v>0</v>
      </c>
      <c r="W20" s="157"/>
      <c r="X20" s="157" t="s">
        <v>210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6">
        <v>13</v>
      </c>
      <c r="B21" s="177" t="s">
        <v>1442</v>
      </c>
      <c r="C21" s="188" t="s">
        <v>1443</v>
      </c>
      <c r="D21" s="178" t="s">
        <v>233</v>
      </c>
      <c r="E21" s="179">
        <v>21</v>
      </c>
      <c r="F21" s="180"/>
      <c r="G21" s="181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195</v>
      </c>
      <c r="T21" s="157" t="s">
        <v>195</v>
      </c>
      <c r="U21" s="157">
        <v>5.0500000000000003E-2</v>
      </c>
      <c r="V21" s="157">
        <f t="shared" si="6"/>
        <v>1.06</v>
      </c>
      <c r="W21" s="157"/>
      <c r="X21" s="157" t="s">
        <v>196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6">
        <v>14</v>
      </c>
      <c r="B22" s="177" t="s">
        <v>1444</v>
      </c>
      <c r="C22" s="188" t="s">
        <v>1443</v>
      </c>
      <c r="D22" s="178" t="s">
        <v>233</v>
      </c>
      <c r="E22" s="179">
        <v>20</v>
      </c>
      <c r="F22" s="180"/>
      <c r="G22" s="181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195</v>
      </c>
      <c r="T22" s="157" t="s">
        <v>195</v>
      </c>
      <c r="U22" s="157">
        <v>0.06</v>
      </c>
      <c r="V22" s="157">
        <f t="shared" si="6"/>
        <v>1.2</v>
      </c>
      <c r="W22" s="157"/>
      <c r="X22" s="157" t="s">
        <v>196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6">
        <v>15</v>
      </c>
      <c r="B23" s="177" t="s">
        <v>1445</v>
      </c>
      <c r="C23" s="188" t="s">
        <v>1443</v>
      </c>
      <c r="D23" s="178" t="s">
        <v>233</v>
      </c>
      <c r="E23" s="179">
        <v>8</v>
      </c>
      <c r="F23" s="180"/>
      <c r="G23" s="181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195</v>
      </c>
      <c r="T23" s="157" t="s">
        <v>195</v>
      </c>
      <c r="U23" s="157">
        <v>8.2170000000000007E-2</v>
      </c>
      <c r="V23" s="157">
        <f t="shared" si="6"/>
        <v>0.66</v>
      </c>
      <c r="W23" s="157"/>
      <c r="X23" s="157" t="s">
        <v>196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16</v>
      </c>
      <c r="B24" s="177" t="s">
        <v>1446</v>
      </c>
      <c r="C24" s="188" t="s">
        <v>1447</v>
      </c>
      <c r="D24" s="178" t="s">
        <v>233</v>
      </c>
      <c r="E24" s="179">
        <v>4</v>
      </c>
      <c r="F24" s="180"/>
      <c r="G24" s="181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370</v>
      </c>
      <c r="T24" s="157" t="s">
        <v>371</v>
      </c>
      <c r="U24" s="157">
        <v>0</v>
      </c>
      <c r="V24" s="157">
        <f t="shared" si="6"/>
        <v>0</v>
      </c>
      <c r="W24" s="157"/>
      <c r="X24" s="157" t="s">
        <v>196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197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6">
        <v>17</v>
      </c>
      <c r="B25" s="177" t="s">
        <v>1448</v>
      </c>
      <c r="C25" s="188" t="s">
        <v>1447</v>
      </c>
      <c r="D25" s="178" t="s">
        <v>233</v>
      </c>
      <c r="E25" s="179">
        <v>7</v>
      </c>
      <c r="F25" s="180"/>
      <c r="G25" s="181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370</v>
      </c>
      <c r="T25" s="157" t="s">
        <v>371</v>
      </c>
      <c r="U25" s="157">
        <v>0</v>
      </c>
      <c r="V25" s="157">
        <f t="shared" si="6"/>
        <v>0</v>
      </c>
      <c r="W25" s="157"/>
      <c r="X25" s="157" t="s">
        <v>196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6">
        <v>18</v>
      </c>
      <c r="B26" s="177" t="s">
        <v>1449</v>
      </c>
      <c r="C26" s="188" t="s">
        <v>1447</v>
      </c>
      <c r="D26" s="178" t="s">
        <v>233</v>
      </c>
      <c r="E26" s="179">
        <v>2</v>
      </c>
      <c r="F26" s="180"/>
      <c r="G26" s="181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7"/>
      <c r="S26" s="157" t="s">
        <v>195</v>
      </c>
      <c r="T26" s="157" t="s">
        <v>195</v>
      </c>
      <c r="U26" s="157">
        <v>0.23183000000000001</v>
      </c>
      <c r="V26" s="157">
        <f t="shared" si="6"/>
        <v>0.46</v>
      </c>
      <c r="W26" s="157"/>
      <c r="X26" s="157" t="s">
        <v>196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197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6">
        <v>19</v>
      </c>
      <c r="B27" s="177" t="s">
        <v>1450</v>
      </c>
      <c r="C27" s="188" t="s">
        <v>1451</v>
      </c>
      <c r="D27" s="178" t="s">
        <v>233</v>
      </c>
      <c r="E27" s="179">
        <v>2</v>
      </c>
      <c r="F27" s="180"/>
      <c r="G27" s="181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7"/>
      <c r="S27" s="157" t="s">
        <v>195</v>
      </c>
      <c r="T27" s="157" t="s">
        <v>195</v>
      </c>
      <c r="U27" s="157">
        <v>0.39</v>
      </c>
      <c r="V27" s="157">
        <f t="shared" si="6"/>
        <v>0.78</v>
      </c>
      <c r="W27" s="157"/>
      <c r="X27" s="157" t="s">
        <v>196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6">
        <v>20</v>
      </c>
      <c r="B28" s="177" t="s">
        <v>1452</v>
      </c>
      <c r="C28" s="188" t="s">
        <v>1453</v>
      </c>
      <c r="D28" s="178" t="s">
        <v>233</v>
      </c>
      <c r="E28" s="179">
        <v>2</v>
      </c>
      <c r="F28" s="180"/>
      <c r="G28" s="181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7"/>
      <c r="S28" s="157" t="s">
        <v>370</v>
      </c>
      <c r="T28" s="157" t="s">
        <v>371</v>
      </c>
      <c r="U28" s="157">
        <v>0</v>
      </c>
      <c r="V28" s="157">
        <f t="shared" si="6"/>
        <v>0</v>
      </c>
      <c r="W28" s="157"/>
      <c r="X28" s="157" t="s">
        <v>210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6">
        <v>21</v>
      </c>
      <c r="B29" s="177" t="s">
        <v>1454</v>
      </c>
      <c r="C29" s="188" t="s">
        <v>1455</v>
      </c>
      <c r="D29" s="178" t="s">
        <v>233</v>
      </c>
      <c r="E29" s="179">
        <v>2</v>
      </c>
      <c r="F29" s="180"/>
      <c r="G29" s="181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7"/>
      <c r="S29" s="157" t="s">
        <v>195</v>
      </c>
      <c r="T29" s="157" t="s">
        <v>195</v>
      </c>
      <c r="U29" s="157">
        <v>0.41099999999999998</v>
      </c>
      <c r="V29" s="157">
        <f t="shared" si="6"/>
        <v>0.82</v>
      </c>
      <c r="W29" s="157"/>
      <c r="X29" s="157" t="s">
        <v>196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197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6">
        <v>22</v>
      </c>
      <c r="B30" s="177" t="s">
        <v>1456</v>
      </c>
      <c r="C30" s="188" t="s">
        <v>1457</v>
      </c>
      <c r="D30" s="178" t="s">
        <v>233</v>
      </c>
      <c r="E30" s="179">
        <v>2</v>
      </c>
      <c r="F30" s="180"/>
      <c r="G30" s="181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7"/>
      <c r="S30" s="157" t="s">
        <v>370</v>
      </c>
      <c r="T30" s="157" t="s">
        <v>371</v>
      </c>
      <c r="U30" s="157">
        <v>0</v>
      </c>
      <c r="V30" s="157">
        <f t="shared" si="6"/>
        <v>0</v>
      </c>
      <c r="W30" s="157"/>
      <c r="X30" s="157" t="s">
        <v>196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197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6">
        <v>23</v>
      </c>
      <c r="B31" s="177" t="s">
        <v>1458</v>
      </c>
      <c r="C31" s="188" t="s">
        <v>1459</v>
      </c>
      <c r="D31" s="178" t="s">
        <v>233</v>
      </c>
      <c r="E31" s="179">
        <v>2</v>
      </c>
      <c r="F31" s="180"/>
      <c r="G31" s="181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7"/>
      <c r="S31" s="157" t="s">
        <v>370</v>
      </c>
      <c r="T31" s="157" t="s">
        <v>371</v>
      </c>
      <c r="U31" s="157">
        <v>0</v>
      </c>
      <c r="V31" s="157">
        <f t="shared" si="6"/>
        <v>0</v>
      </c>
      <c r="W31" s="157"/>
      <c r="X31" s="157" t="s">
        <v>196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6">
        <v>24</v>
      </c>
      <c r="B32" s="177" t="s">
        <v>1460</v>
      </c>
      <c r="C32" s="188" t="s">
        <v>1461</v>
      </c>
      <c r="D32" s="178" t="s">
        <v>233</v>
      </c>
      <c r="E32" s="179">
        <v>4</v>
      </c>
      <c r="F32" s="180"/>
      <c r="G32" s="181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7"/>
      <c r="S32" s="157" t="s">
        <v>580</v>
      </c>
      <c r="T32" s="157" t="s">
        <v>580</v>
      </c>
      <c r="U32" s="157">
        <v>0.3795</v>
      </c>
      <c r="V32" s="157">
        <f t="shared" si="6"/>
        <v>1.52</v>
      </c>
      <c r="W32" s="157"/>
      <c r="X32" s="157" t="s">
        <v>196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197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6">
        <v>25</v>
      </c>
      <c r="B33" s="177" t="s">
        <v>1462</v>
      </c>
      <c r="C33" s="188" t="s">
        <v>1463</v>
      </c>
      <c r="D33" s="178" t="s">
        <v>233</v>
      </c>
      <c r="E33" s="179">
        <v>4</v>
      </c>
      <c r="F33" s="180"/>
      <c r="G33" s="181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7"/>
      <c r="S33" s="157" t="s">
        <v>370</v>
      </c>
      <c r="T33" s="157" t="s">
        <v>371</v>
      </c>
      <c r="U33" s="157">
        <v>0</v>
      </c>
      <c r="V33" s="157">
        <f t="shared" si="6"/>
        <v>0</v>
      </c>
      <c r="W33" s="157"/>
      <c r="X33" s="157" t="s">
        <v>196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197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6">
        <v>26</v>
      </c>
      <c r="B34" s="177" t="s">
        <v>1464</v>
      </c>
      <c r="C34" s="188" t="s">
        <v>1465</v>
      </c>
      <c r="D34" s="178" t="s">
        <v>233</v>
      </c>
      <c r="E34" s="179">
        <v>10</v>
      </c>
      <c r="F34" s="180"/>
      <c r="G34" s="181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7"/>
      <c r="S34" s="157" t="s">
        <v>195</v>
      </c>
      <c r="T34" s="157" t="s">
        <v>195</v>
      </c>
      <c r="U34" s="157">
        <v>0.46383000000000002</v>
      </c>
      <c r="V34" s="157">
        <f t="shared" si="6"/>
        <v>4.6399999999999997</v>
      </c>
      <c r="W34" s="157"/>
      <c r="X34" s="157" t="s">
        <v>196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197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6">
        <v>27</v>
      </c>
      <c r="B35" s="177" t="s">
        <v>1466</v>
      </c>
      <c r="C35" s="188" t="s">
        <v>1467</v>
      </c>
      <c r="D35" s="178" t="s">
        <v>233</v>
      </c>
      <c r="E35" s="179">
        <v>10</v>
      </c>
      <c r="F35" s="180"/>
      <c r="G35" s="181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7"/>
      <c r="S35" s="157" t="s">
        <v>370</v>
      </c>
      <c r="T35" s="157" t="s">
        <v>371</v>
      </c>
      <c r="U35" s="157">
        <v>0</v>
      </c>
      <c r="V35" s="157">
        <f t="shared" si="6"/>
        <v>0</v>
      </c>
      <c r="W35" s="157"/>
      <c r="X35" s="157" t="s">
        <v>210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6">
        <v>28</v>
      </c>
      <c r="B36" s="177" t="s">
        <v>1468</v>
      </c>
      <c r="C36" s="188" t="s">
        <v>1469</v>
      </c>
      <c r="D36" s="178" t="s">
        <v>233</v>
      </c>
      <c r="E36" s="179">
        <v>3</v>
      </c>
      <c r="F36" s="180"/>
      <c r="G36" s="181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7"/>
      <c r="S36" s="157" t="s">
        <v>195</v>
      </c>
      <c r="T36" s="157" t="s">
        <v>195</v>
      </c>
      <c r="U36" s="157">
        <v>1.567E-2</v>
      </c>
      <c r="V36" s="157">
        <f t="shared" si="6"/>
        <v>0.05</v>
      </c>
      <c r="W36" s="157"/>
      <c r="X36" s="157" t="s">
        <v>196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6">
        <v>29</v>
      </c>
      <c r="B37" s="177" t="s">
        <v>1470</v>
      </c>
      <c r="C37" s="188" t="s">
        <v>1471</v>
      </c>
      <c r="D37" s="178" t="s">
        <v>233</v>
      </c>
      <c r="E37" s="179">
        <v>3</v>
      </c>
      <c r="F37" s="180"/>
      <c r="G37" s="181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7"/>
      <c r="S37" s="157" t="s">
        <v>370</v>
      </c>
      <c r="T37" s="157" t="s">
        <v>371</v>
      </c>
      <c r="U37" s="157">
        <v>0</v>
      </c>
      <c r="V37" s="157">
        <f t="shared" si="6"/>
        <v>0</v>
      </c>
      <c r="W37" s="157"/>
      <c r="X37" s="157" t="s">
        <v>210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6">
        <v>30</v>
      </c>
      <c r="B38" s="177" t="s">
        <v>1472</v>
      </c>
      <c r="C38" s="188" t="s">
        <v>1473</v>
      </c>
      <c r="D38" s="178" t="s">
        <v>233</v>
      </c>
      <c r="E38" s="179">
        <v>1</v>
      </c>
      <c r="F38" s="180"/>
      <c r="G38" s="181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7"/>
      <c r="S38" s="157" t="s">
        <v>370</v>
      </c>
      <c r="T38" s="157" t="s">
        <v>371</v>
      </c>
      <c r="U38" s="157">
        <v>0</v>
      </c>
      <c r="V38" s="157">
        <f t="shared" si="6"/>
        <v>0</v>
      </c>
      <c r="W38" s="157"/>
      <c r="X38" s="157" t="s">
        <v>196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197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6">
        <v>31</v>
      </c>
      <c r="B39" s="177" t="s">
        <v>1474</v>
      </c>
      <c r="C39" s="188" t="s">
        <v>1475</v>
      </c>
      <c r="D39" s="178" t="s">
        <v>233</v>
      </c>
      <c r="E39" s="179">
        <v>1</v>
      </c>
      <c r="F39" s="180"/>
      <c r="G39" s="181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7"/>
      <c r="S39" s="157" t="s">
        <v>370</v>
      </c>
      <c r="T39" s="157" t="s">
        <v>371</v>
      </c>
      <c r="U39" s="157">
        <v>0</v>
      </c>
      <c r="V39" s="157">
        <f t="shared" si="6"/>
        <v>0</v>
      </c>
      <c r="W39" s="157"/>
      <c r="X39" s="157" t="s">
        <v>196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6">
        <v>32</v>
      </c>
      <c r="B40" s="177" t="s">
        <v>1476</v>
      </c>
      <c r="C40" s="188" t="s">
        <v>1477</v>
      </c>
      <c r="D40" s="178" t="s">
        <v>233</v>
      </c>
      <c r="E40" s="179">
        <v>1</v>
      </c>
      <c r="F40" s="180"/>
      <c r="G40" s="181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7"/>
      <c r="S40" s="157" t="s">
        <v>195</v>
      </c>
      <c r="T40" s="157" t="s">
        <v>195</v>
      </c>
      <c r="U40" s="157">
        <v>1</v>
      </c>
      <c r="V40" s="157">
        <f t="shared" si="6"/>
        <v>1</v>
      </c>
      <c r="W40" s="157"/>
      <c r="X40" s="157" t="s">
        <v>196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6">
        <v>33</v>
      </c>
      <c r="B41" s="177" t="s">
        <v>1478</v>
      </c>
      <c r="C41" s="188" t="s">
        <v>1479</v>
      </c>
      <c r="D41" s="178" t="s">
        <v>233</v>
      </c>
      <c r="E41" s="179">
        <v>1</v>
      </c>
      <c r="F41" s="180"/>
      <c r="G41" s="181">
        <f t="shared" ref="G41:G72" si="7">ROUND(E41*F41,2)</f>
        <v>0</v>
      </c>
      <c r="H41" s="158"/>
      <c r="I41" s="157">
        <f t="shared" ref="I41:I72" si="8">ROUND(E41*H41,2)</f>
        <v>0</v>
      </c>
      <c r="J41" s="158"/>
      <c r="K41" s="157">
        <f t="shared" ref="K41:K72" si="9">ROUND(E41*J41,2)</f>
        <v>0</v>
      </c>
      <c r="L41" s="157">
        <v>21</v>
      </c>
      <c r="M41" s="157">
        <f t="shared" ref="M41:M72" si="10">G41*(1+L41/100)</f>
        <v>0</v>
      </c>
      <c r="N41" s="157">
        <v>0</v>
      </c>
      <c r="O41" s="157">
        <f t="shared" ref="O41:O72" si="11">ROUND(E41*N41,2)</f>
        <v>0</v>
      </c>
      <c r="P41" s="157">
        <v>0</v>
      </c>
      <c r="Q41" s="157">
        <f t="shared" ref="Q41:Q72" si="12">ROUND(E41*P41,2)</f>
        <v>0</v>
      </c>
      <c r="R41" s="157"/>
      <c r="S41" s="157" t="s">
        <v>370</v>
      </c>
      <c r="T41" s="157" t="s">
        <v>371</v>
      </c>
      <c r="U41" s="157">
        <v>0</v>
      </c>
      <c r="V41" s="157">
        <f t="shared" ref="V41:V72" si="13">ROUND(E41*U41,2)</f>
        <v>0</v>
      </c>
      <c r="W41" s="157"/>
      <c r="X41" s="157" t="s">
        <v>210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6">
        <v>34</v>
      </c>
      <c r="B42" s="177" t="s">
        <v>1480</v>
      </c>
      <c r="C42" s="188" t="s">
        <v>1481</v>
      </c>
      <c r="D42" s="178" t="s">
        <v>233</v>
      </c>
      <c r="E42" s="179">
        <v>2</v>
      </c>
      <c r="F42" s="180"/>
      <c r="G42" s="181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7"/>
      <c r="S42" s="157" t="s">
        <v>195</v>
      </c>
      <c r="T42" s="157" t="s">
        <v>195</v>
      </c>
      <c r="U42" s="157">
        <v>7.3830000000000007E-2</v>
      </c>
      <c r="V42" s="157">
        <f t="shared" si="13"/>
        <v>0.15</v>
      </c>
      <c r="W42" s="157"/>
      <c r="X42" s="157" t="s">
        <v>196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197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6">
        <v>35</v>
      </c>
      <c r="B43" s="177" t="s">
        <v>1482</v>
      </c>
      <c r="C43" s="188" t="s">
        <v>1483</v>
      </c>
      <c r="D43" s="178" t="s">
        <v>233</v>
      </c>
      <c r="E43" s="179">
        <v>2</v>
      </c>
      <c r="F43" s="180"/>
      <c r="G43" s="181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7"/>
      <c r="S43" s="157" t="s">
        <v>370</v>
      </c>
      <c r="T43" s="157" t="s">
        <v>371</v>
      </c>
      <c r="U43" s="157">
        <v>0</v>
      </c>
      <c r="V43" s="157">
        <f t="shared" si="13"/>
        <v>0</v>
      </c>
      <c r="W43" s="157"/>
      <c r="X43" s="157" t="s">
        <v>210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6">
        <v>36</v>
      </c>
      <c r="B44" s="177" t="s">
        <v>1484</v>
      </c>
      <c r="C44" s="188" t="s">
        <v>1485</v>
      </c>
      <c r="D44" s="178" t="s">
        <v>233</v>
      </c>
      <c r="E44" s="179">
        <v>3</v>
      </c>
      <c r="F44" s="180"/>
      <c r="G44" s="181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7"/>
      <c r="S44" s="157" t="s">
        <v>501</v>
      </c>
      <c r="T44" s="157" t="s">
        <v>501</v>
      </c>
      <c r="U44" s="157">
        <v>0.54817000000000005</v>
      </c>
      <c r="V44" s="157">
        <f t="shared" si="13"/>
        <v>1.64</v>
      </c>
      <c r="W44" s="157"/>
      <c r="X44" s="157" t="s">
        <v>196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6">
        <v>37</v>
      </c>
      <c r="B45" s="177" t="s">
        <v>1486</v>
      </c>
      <c r="C45" s="188" t="s">
        <v>1487</v>
      </c>
      <c r="D45" s="178" t="s">
        <v>233</v>
      </c>
      <c r="E45" s="179">
        <v>3</v>
      </c>
      <c r="F45" s="180"/>
      <c r="G45" s="181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7"/>
      <c r="S45" s="157" t="s">
        <v>370</v>
      </c>
      <c r="T45" s="157" t="s">
        <v>371</v>
      </c>
      <c r="U45" s="157">
        <v>0</v>
      </c>
      <c r="V45" s="157">
        <f t="shared" si="13"/>
        <v>0</v>
      </c>
      <c r="W45" s="157"/>
      <c r="X45" s="157" t="s">
        <v>210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6">
        <v>38</v>
      </c>
      <c r="B46" s="177" t="s">
        <v>1488</v>
      </c>
      <c r="C46" s="188" t="s">
        <v>1489</v>
      </c>
      <c r="D46" s="178" t="s">
        <v>233</v>
      </c>
      <c r="E46" s="179">
        <v>4</v>
      </c>
      <c r="F46" s="180"/>
      <c r="G46" s="181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7"/>
      <c r="S46" s="157" t="s">
        <v>216</v>
      </c>
      <c r="T46" s="157" t="s">
        <v>216</v>
      </c>
      <c r="U46" s="157">
        <v>0.94867000000000001</v>
      </c>
      <c r="V46" s="157">
        <f t="shared" si="13"/>
        <v>3.79</v>
      </c>
      <c r="W46" s="157"/>
      <c r="X46" s="157" t="s">
        <v>196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197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6">
        <v>39</v>
      </c>
      <c r="B47" s="177" t="s">
        <v>1490</v>
      </c>
      <c r="C47" s="188" t="s">
        <v>1491</v>
      </c>
      <c r="D47" s="178" t="s">
        <v>233</v>
      </c>
      <c r="E47" s="179">
        <v>28</v>
      </c>
      <c r="F47" s="180"/>
      <c r="G47" s="181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7"/>
      <c r="S47" s="157" t="s">
        <v>501</v>
      </c>
      <c r="T47" s="157" t="s">
        <v>501</v>
      </c>
      <c r="U47" s="157">
        <v>0.84333000000000002</v>
      </c>
      <c r="V47" s="157">
        <f t="shared" si="13"/>
        <v>23.61</v>
      </c>
      <c r="W47" s="157"/>
      <c r="X47" s="157" t="s">
        <v>196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197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6">
        <v>40</v>
      </c>
      <c r="B48" s="177" t="s">
        <v>1492</v>
      </c>
      <c r="C48" s="188" t="s">
        <v>1493</v>
      </c>
      <c r="D48" s="178" t="s">
        <v>233</v>
      </c>
      <c r="E48" s="179">
        <v>28</v>
      </c>
      <c r="F48" s="180"/>
      <c r="G48" s="181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7"/>
      <c r="S48" s="157" t="s">
        <v>370</v>
      </c>
      <c r="T48" s="157" t="s">
        <v>371</v>
      </c>
      <c r="U48" s="157">
        <v>0</v>
      </c>
      <c r="V48" s="157">
        <f t="shared" si="13"/>
        <v>0</v>
      </c>
      <c r="W48" s="157"/>
      <c r="X48" s="157" t="s">
        <v>210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6">
        <v>41</v>
      </c>
      <c r="B49" s="177" t="s">
        <v>1494</v>
      </c>
      <c r="C49" s="188" t="s">
        <v>1495</v>
      </c>
      <c r="D49" s="178" t="s">
        <v>233</v>
      </c>
      <c r="E49" s="179">
        <v>20</v>
      </c>
      <c r="F49" s="180"/>
      <c r="G49" s="181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7"/>
      <c r="S49" s="157" t="s">
        <v>216</v>
      </c>
      <c r="T49" s="157" t="s">
        <v>216</v>
      </c>
      <c r="U49" s="157">
        <v>0.3795</v>
      </c>
      <c r="V49" s="157">
        <f t="shared" si="13"/>
        <v>7.59</v>
      </c>
      <c r="W49" s="157"/>
      <c r="X49" s="157" t="s">
        <v>196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6">
        <v>42</v>
      </c>
      <c r="B50" s="177" t="s">
        <v>1496</v>
      </c>
      <c r="C50" s="188" t="s">
        <v>1497</v>
      </c>
      <c r="D50" s="178" t="s">
        <v>233</v>
      </c>
      <c r="E50" s="179">
        <v>20</v>
      </c>
      <c r="F50" s="180"/>
      <c r="G50" s="181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21</v>
      </c>
      <c r="M50" s="157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7"/>
      <c r="S50" s="157" t="s">
        <v>370</v>
      </c>
      <c r="T50" s="157" t="s">
        <v>371</v>
      </c>
      <c r="U50" s="157">
        <v>0</v>
      </c>
      <c r="V50" s="157">
        <f t="shared" si="13"/>
        <v>0</v>
      </c>
      <c r="W50" s="157"/>
      <c r="X50" s="157" t="s">
        <v>210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6">
        <v>43</v>
      </c>
      <c r="B51" s="177" t="s">
        <v>1498</v>
      </c>
      <c r="C51" s="188" t="s">
        <v>1499</v>
      </c>
      <c r="D51" s="178" t="s">
        <v>285</v>
      </c>
      <c r="E51" s="179">
        <v>80</v>
      </c>
      <c r="F51" s="180"/>
      <c r="G51" s="181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7"/>
      <c r="S51" s="157" t="s">
        <v>195</v>
      </c>
      <c r="T51" s="157" t="s">
        <v>195</v>
      </c>
      <c r="U51" s="157">
        <v>0.54400000000000004</v>
      </c>
      <c r="V51" s="157">
        <f t="shared" si="13"/>
        <v>43.52</v>
      </c>
      <c r="W51" s="157"/>
      <c r="X51" s="157" t="s">
        <v>196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6">
        <v>44</v>
      </c>
      <c r="B52" s="177" t="s">
        <v>1500</v>
      </c>
      <c r="C52" s="188" t="s">
        <v>1501</v>
      </c>
      <c r="D52" s="178" t="s">
        <v>650</v>
      </c>
      <c r="E52" s="179">
        <v>32</v>
      </c>
      <c r="F52" s="180"/>
      <c r="G52" s="181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7"/>
      <c r="S52" s="157" t="s">
        <v>370</v>
      </c>
      <c r="T52" s="157" t="s">
        <v>371</v>
      </c>
      <c r="U52" s="157">
        <v>0</v>
      </c>
      <c r="V52" s="157">
        <f t="shared" si="13"/>
        <v>0</v>
      </c>
      <c r="W52" s="157"/>
      <c r="X52" s="157" t="s">
        <v>210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6">
        <v>45</v>
      </c>
      <c r="B53" s="177" t="s">
        <v>1502</v>
      </c>
      <c r="C53" s="188" t="s">
        <v>1503</v>
      </c>
      <c r="D53" s="178" t="s">
        <v>233</v>
      </c>
      <c r="E53" s="179">
        <v>3</v>
      </c>
      <c r="F53" s="180"/>
      <c r="G53" s="181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21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195</v>
      </c>
      <c r="T53" s="157" t="s">
        <v>195</v>
      </c>
      <c r="U53" s="157">
        <v>1.7733300000000001</v>
      </c>
      <c r="V53" s="157">
        <f t="shared" si="13"/>
        <v>5.32</v>
      </c>
      <c r="W53" s="157"/>
      <c r="X53" s="157" t="s">
        <v>196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197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6">
        <v>46</v>
      </c>
      <c r="B54" s="177" t="s">
        <v>1504</v>
      </c>
      <c r="C54" s="188" t="s">
        <v>1505</v>
      </c>
      <c r="D54" s="178" t="s">
        <v>233</v>
      </c>
      <c r="E54" s="179">
        <v>3</v>
      </c>
      <c r="F54" s="180"/>
      <c r="G54" s="181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21</v>
      </c>
      <c r="M54" s="157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7"/>
      <c r="S54" s="157" t="s">
        <v>370</v>
      </c>
      <c r="T54" s="157" t="s">
        <v>371</v>
      </c>
      <c r="U54" s="157">
        <v>0</v>
      </c>
      <c r="V54" s="157">
        <f t="shared" si="13"/>
        <v>0</v>
      </c>
      <c r="W54" s="157"/>
      <c r="X54" s="157" t="s">
        <v>210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6">
        <v>47</v>
      </c>
      <c r="B55" s="177" t="s">
        <v>1506</v>
      </c>
      <c r="C55" s="188" t="s">
        <v>1507</v>
      </c>
      <c r="D55" s="178" t="s">
        <v>233</v>
      </c>
      <c r="E55" s="179">
        <v>2</v>
      </c>
      <c r="F55" s="180"/>
      <c r="G55" s="181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21</v>
      </c>
      <c r="M55" s="157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7"/>
      <c r="S55" s="157" t="s">
        <v>195</v>
      </c>
      <c r="T55" s="157" t="s">
        <v>195</v>
      </c>
      <c r="U55" s="157">
        <v>0.24399999999999999</v>
      </c>
      <c r="V55" s="157">
        <f t="shared" si="13"/>
        <v>0.49</v>
      </c>
      <c r="W55" s="157"/>
      <c r="X55" s="157" t="s">
        <v>196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197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6">
        <v>48</v>
      </c>
      <c r="B56" s="177" t="s">
        <v>1508</v>
      </c>
      <c r="C56" s="188" t="s">
        <v>1509</v>
      </c>
      <c r="D56" s="178" t="s">
        <v>233</v>
      </c>
      <c r="E56" s="179">
        <v>2</v>
      </c>
      <c r="F56" s="180"/>
      <c r="G56" s="181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21</v>
      </c>
      <c r="M56" s="157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370</v>
      </c>
      <c r="T56" s="157" t="s">
        <v>371</v>
      </c>
      <c r="U56" s="157">
        <v>0</v>
      </c>
      <c r="V56" s="157">
        <f t="shared" si="13"/>
        <v>0</v>
      </c>
      <c r="W56" s="157"/>
      <c r="X56" s="157" t="s">
        <v>210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6">
        <v>49</v>
      </c>
      <c r="B57" s="177" t="s">
        <v>1510</v>
      </c>
      <c r="C57" s="188" t="s">
        <v>1511</v>
      </c>
      <c r="D57" s="178" t="s">
        <v>233</v>
      </c>
      <c r="E57" s="179">
        <v>8</v>
      </c>
      <c r="F57" s="180"/>
      <c r="G57" s="181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21</v>
      </c>
      <c r="M57" s="157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195</v>
      </c>
      <c r="T57" s="157" t="s">
        <v>195</v>
      </c>
      <c r="U57" s="157">
        <v>0.35216999999999998</v>
      </c>
      <c r="V57" s="157">
        <f t="shared" si="13"/>
        <v>2.82</v>
      </c>
      <c r="W57" s="157"/>
      <c r="X57" s="157" t="s">
        <v>196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6">
        <v>50</v>
      </c>
      <c r="B58" s="177" t="s">
        <v>1512</v>
      </c>
      <c r="C58" s="188" t="s">
        <v>1513</v>
      </c>
      <c r="D58" s="178" t="s">
        <v>233</v>
      </c>
      <c r="E58" s="179">
        <v>4</v>
      </c>
      <c r="F58" s="180"/>
      <c r="G58" s="181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21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370</v>
      </c>
      <c r="T58" s="157" t="s">
        <v>371</v>
      </c>
      <c r="U58" s="157">
        <v>0</v>
      </c>
      <c r="V58" s="157">
        <f t="shared" si="13"/>
        <v>0</v>
      </c>
      <c r="W58" s="157"/>
      <c r="X58" s="157" t="s">
        <v>210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6">
        <v>51</v>
      </c>
      <c r="B59" s="177" t="s">
        <v>1514</v>
      </c>
      <c r="C59" s="188" t="s">
        <v>1515</v>
      </c>
      <c r="D59" s="178" t="s">
        <v>233</v>
      </c>
      <c r="E59" s="179">
        <v>2</v>
      </c>
      <c r="F59" s="180"/>
      <c r="G59" s="181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21</v>
      </c>
      <c r="M59" s="157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370</v>
      </c>
      <c r="T59" s="157" t="s">
        <v>371</v>
      </c>
      <c r="U59" s="157">
        <v>0</v>
      </c>
      <c r="V59" s="157">
        <f t="shared" si="13"/>
        <v>0</v>
      </c>
      <c r="W59" s="157"/>
      <c r="X59" s="157" t="s">
        <v>210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6">
        <v>52</v>
      </c>
      <c r="B60" s="177" t="s">
        <v>1516</v>
      </c>
      <c r="C60" s="188" t="s">
        <v>1517</v>
      </c>
      <c r="D60" s="178" t="s">
        <v>233</v>
      </c>
      <c r="E60" s="179">
        <v>2</v>
      </c>
      <c r="F60" s="180"/>
      <c r="G60" s="181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21</v>
      </c>
      <c r="M60" s="157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370</v>
      </c>
      <c r="T60" s="157" t="s">
        <v>371</v>
      </c>
      <c r="U60" s="157">
        <v>0</v>
      </c>
      <c r="V60" s="157">
        <f t="shared" si="13"/>
        <v>0</v>
      </c>
      <c r="W60" s="157"/>
      <c r="X60" s="157" t="s">
        <v>210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6">
        <v>53</v>
      </c>
      <c r="B61" s="177" t="s">
        <v>1518</v>
      </c>
      <c r="C61" s="188" t="s">
        <v>1519</v>
      </c>
      <c r="D61" s="178" t="s">
        <v>233</v>
      </c>
      <c r="E61" s="179">
        <v>4</v>
      </c>
      <c r="F61" s="180"/>
      <c r="G61" s="181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21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195</v>
      </c>
      <c r="T61" s="157" t="s">
        <v>195</v>
      </c>
      <c r="U61" s="157">
        <v>1.871</v>
      </c>
      <c r="V61" s="157">
        <f t="shared" si="13"/>
        <v>7.48</v>
      </c>
      <c r="W61" s="157"/>
      <c r="X61" s="157" t="s">
        <v>196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6">
        <v>54</v>
      </c>
      <c r="B62" s="177" t="s">
        <v>1520</v>
      </c>
      <c r="C62" s="188" t="s">
        <v>1521</v>
      </c>
      <c r="D62" s="178" t="s">
        <v>233</v>
      </c>
      <c r="E62" s="179">
        <v>10</v>
      </c>
      <c r="F62" s="180"/>
      <c r="G62" s="181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21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370</v>
      </c>
      <c r="T62" s="157" t="s">
        <v>371</v>
      </c>
      <c r="U62" s="157">
        <v>0</v>
      </c>
      <c r="V62" s="157">
        <f t="shared" si="13"/>
        <v>0</v>
      </c>
      <c r="W62" s="157"/>
      <c r="X62" s="157" t="s">
        <v>210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6">
        <v>55</v>
      </c>
      <c r="B63" s="177" t="s">
        <v>1522</v>
      </c>
      <c r="C63" s="188" t="s">
        <v>1523</v>
      </c>
      <c r="D63" s="178" t="s">
        <v>233</v>
      </c>
      <c r="E63" s="179">
        <v>2</v>
      </c>
      <c r="F63" s="180"/>
      <c r="G63" s="181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21</v>
      </c>
      <c r="M63" s="157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7"/>
      <c r="S63" s="157" t="s">
        <v>195</v>
      </c>
      <c r="T63" s="157" t="s">
        <v>195</v>
      </c>
      <c r="U63" s="157">
        <v>0.871</v>
      </c>
      <c r="V63" s="157">
        <f t="shared" si="13"/>
        <v>1.74</v>
      </c>
      <c r="W63" s="157"/>
      <c r="X63" s="157" t="s">
        <v>196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197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6">
        <v>56</v>
      </c>
      <c r="B64" s="177" t="s">
        <v>1524</v>
      </c>
      <c r="C64" s="188" t="s">
        <v>1525</v>
      </c>
      <c r="D64" s="178" t="s">
        <v>233</v>
      </c>
      <c r="E64" s="179">
        <v>2</v>
      </c>
      <c r="F64" s="180"/>
      <c r="G64" s="181">
        <f t="shared" si="7"/>
        <v>0</v>
      </c>
      <c r="H64" s="158"/>
      <c r="I64" s="157">
        <f t="shared" si="8"/>
        <v>0</v>
      </c>
      <c r="J64" s="158"/>
      <c r="K64" s="157">
        <f t="shared" si="9"/>
        <v>0</v>
      </c>
      <c r="L64" s="157">
        <v>21</v>
      </c>
      <c r="M64" s="157">
        <f t="shared" si="10"/>
        <v>0</v>
      </c>
      <c r="N64" s="157">
        <v>0</v>
      </c>
      <c r="O64" s="157">
        <f t="shared" si="11"/>
        <v>0</v>
      </c>
      <c r="P64" s="157">
        <v>0</v>
      </c>
      <c r="Q64" s="157">
        <f t="shared" si="12"/>
        <v>0</v>
      </c>
      <c r="R64" s="157"/>
      <c r="S64" s="157" t="s">
        <v>370</v>
      </c>
      <c r="T64" s="157" t="s">
        <v>371</v>
      </c>
      <c r="U64" s="157">
        <v>0</v>
      </c>
      <c r="V64" s="157">
        <f t="shared" si="13"/>
        <v>0</v>
      </c>
      <c r="W64" s="157"/>
      <c r="X64" s="157" t="s">
        <v>210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6">
        <v>57</v>
      </c>
      <c r="B65" s="177" t="s">
        <v>1526</v>
      </c>
      <c r="C65" s="188" t="s">
        <v>1527</v>
      </c>
      <c r="D65" s="178" t="s">
        <v>233</v>
      </c>
      <c r="E65" s="179">
        <v>1</v>
      </c>
      <c r="F65" s="180"/>
      <c r="G65" s="181">
        <f t="shared" si="7"/>
        <v>0</v>
      </c>
      <c r="H65" s="158"/>
      <c r="I65" s="157">
        <f t="shared" si="8"/>
        <v>0</v>
      </c>
      <c r="J65" s="158"/>
      <c r="K65" s="157">
        <f t="shared" si="9"/>
        <v>0</v>
      </c>
      <c r="L65" s="157">
        <v>21</v>
      </c>
      <c r="M65" s="157">
        <f t="shared" si="10"/>
        <v>0</v>
      </c>
      <c r="N65" s="157">
        <v>0</v>
      </c>
      <c r="O65" s="157">
        <f t="shared" si="11"/>
        <v>0</v>
      </c>
      <c r="P65" s="157">
        <v>0</v>
      </c>
      <c r="Q65" s="157">
        <f t="shared" si="12"/>
        <v>0</v>
      </c>
      <c r="R65" s="157"/>
      <c r="S65" s="157" t="s">
        <v>370</v>
      </c>
      <c r="T65" s="157" t="s">
        <v>371</v>
      </c>
      <c r="U65" s="157">
        <v>0</v>
      </c>
      <c r="V65" s="157">
        <f t="shared" si="13"/>
        <v>0</v>
      </c>
      <c r="W65" s="157"/>
      <c r="X65" s="157" t="s">
        <v>196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76">
        <v>58</v>
      </c>
      <c r="B66" s="177" t="s">
        <v>1528</v>
      </c>
      <c r="C66" s="188" t="s">
        <v>1529</v>
      </c>
      <c r="D66" s="178" t="s">
        <v>285</v>
      </c>
      <c r="E66" s="179">
        <v>160</v>
      </c>
      <c r="F66" s="180"/>
      <c r="G66" s="181">
        <f t="shared" si="7"/>
        <v>0</v>
      </c>
      <c r="H66" s="158"/>
      <c r="I66" s="157">
        <f t="shared" si="8"/>
        <v>0</v>
      </c>
      <c r="J66" s="158"/>
      <c r="K66" s="157">
        <f t="shared" si="9"/>
        <v>0</v>
      </c>
      <c r="L66" s="157">
        <v>21</v>
      </c>
      <c r="M66" s="157">
        <f t="shared" si="10"/>
        <v>0</v>
      </c>
      <c r="N66" s="157">
        <v>0</v>
      </c>
      <c r="O66" s="157">
        <f t="shared" si="11"/>
        <v>0</v>
      </c>
      <c r="P66" s="157">
        <v>0</v>
      </c>
      <c r="Q66" s="157">
        <f t="shared" si="12"/>
        <v>0</v>
      </c>
      <c r="R66" s="157"/>
      <c r="S66" s="157" t="s">
        <v>195</v>
      </c>
      <c r="T66" s="157" t="s">
        <v>195</v>
      </c>
      <c r="U66" s="157">
        <v>5.0959999999999998E-2</v>
      </c>
      <c r="V66" s="157">
        <f t="shared" si="13"/>
        <v>8.15</v>
      </c>
      <c r="W66" s="157"/>
      <c r="X66" s="157" t="s">
        <v>196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197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6">
        <v>59</v>
      </c>
      <c r="B67" s="177" t="s">
        <v>1530</v>
      </c>
      <c r="C67" s="188" t="s">
        <v>1531</v>
      </c>
      <c r="D67" s="178" t="s">
        <v>285</v>
      </c>
      <c r="E67" s="179">
        <v>160</v>
      </c>
      <c r="F67" s="180"/>
      <c r="G67" s="181">
        <f t="shared" si="7"/>
        <v>0</v>
      </c>
      <c r="H67" s="158"/>
      <c r="I67" s="157">
        <f t="shared" si="8"/>
        <v>0</v>
      </c>
      <c r="J67" s="158"/>
      <c r="K67" s="157">
        <f t="shared" si="9"/>
        <v>0</v>
      </c>
      <c r="L67" s="157">
        <v>21</v>
      </c>
      <c r="M67" s="157">
        <f t="shared" si="10"/>
        <v>0</v>
      </c>
      <c r="N67" s="157">
        <v>0</v>
      </c>
      <c r="O67" s="157">
        <f t="shared" si="11"/>
        <v>0</v>
      </c>
      <c r="P67" s="157">
        <v>0</v>
      </c>
      <c r="Q67" s="157">
        <f t="shared" si="12"/>
        <v>0</v>
      </c>
      <c r="R67" s="157"/>
      <c r="S67" s="157" t="s">
        <v>370</v>
      </c>
      <c r="T67" s="157" t="s">
        <v>371</v>
      </c>
      <c r="U67" s="157">
        <v>0</v>
      </c>
      <c r="V67" s="157">
        <f t="shared" si="13"/>
        <v>0</v>
      </c>
      <c r="W67" s="157"/>
      <c r="X67" s="157" t="s">
        <v>210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.399999999999999" outlineLevel="1" x14ac:dyDescent="0.25">
      <c r="A68" s="176">
        <v>60</v>
      </c>
      <c r="B68" s="177" t="s">
        <v>1532</v>
      </c>
      <c r="C68" s="188" t="s">
        <v>1529</v>
      </c>
      <c r="D68" s="178" t="s">
        <v>285</v>
      </c>
      <c r="E68" s="179">
        <v>70</v>
      </c>
      <c r="F68" s="180"/>
      <c r="G68" s="181">
        <f t="shared" si="7"/>
        <v>0</v>
      </c>
      <c r="H68" s="158"/>
      <c r="I68" s="157">
        <f t="shared" si="8"/>
        <v>0</v>
      </c>
      <c r="J68" s="158"/>
      <c r="K68" s="157">
        <f t="shared" si="9"/>
        <v>0</v>
      </c>
      <c r="L68" s="157">
        <v>21</v>
      </c>
      <c r="M68" s="157">
        <f t="shared" si="10"/>
        <v>0</v>
      </c>
      <c r="N68" s="157">
        <v>0</v>
      </c>
      <c r="O68" s="157">
        <f t="shared" si="11"/>
        <v>0</v>
      </c>
      <c r="P68" s="157">
        <v>0</v>
      </c>
      <c r="Q68" s="157">
        <f t="shared" si="12"/>
        <v>0</v>
      </c>
      <c r="R68" s="157"/>
      <c r="S68" s="157" t="s">
        <v>195</v>
      </c>
      <c r="T68" s="157" t="s">
        <v>195</v>
      </c>
      <c r="U68" s="157">
        <v>5.0959999999999998E-2</v>
      </c>
      <c r="V68" s="157">
        <f t="shared" si="13"/>
        <v>3.57</v>
      </c>
      <c r="W68" s="157"/>
      <c r="X68" s="157" t="s">
        <v>196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197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6">
        <v>61</v>
      </c>
      <c r="B69" s="177" t="s">
        <v>1533</v>
      </c>
      <c r="C69" s="188" t="s">
        <v>1534</v>
      </c>
      <c r="D69" s="178" t="s">
        <v>285</v>
      </c>
      <c r="E69" s="179">
        <v>70</v>
      </c>
      <c r="F69" s="180"/>
      <c r="G69" s="181">
        <f t="shared" si="7"/>
        <v>0</v>
      </c>
      <c r="H69" s="158"/>
      <c r="I69" s="157">
        <f t="shared" si="8"/>
        <v>0</v>
      </c>
      <c r="J69" s="158"/>
      <c r="K69" s="157">
        <f t="shared" si="9"/>
        <v>0</v>
      </c>
      <c r="L69" s="157">
        <v>21</v>
      </c>
      <c r="M69" s="157">
        <f t="shared" si="10"/>
        <v>0</v>
      </c>
      <c r="N69" s="157">
        <v>0</v>
      </c>
      <c r="O69" s="157">
        <f t="shared" si="11"/>
        <v>0</v>
      </c>
      <c r="P69" s="157">
        <v>0</v>
      </c>
      <c r="Q69" s="157">
        <f t="shared" si="12"/>
        <v>0</v>
      </c>
      <c r="R69" s="157"/>
      <c r="S69" s="157" t="s">
        <v>370</v>
      </c>
      <c r="T69" s="157" t="s">
        <v>371</v>
      </c>
      <c r="U69" s="157">
        <v>0</v>
      </c>
      <c r="V69" s="157">
        <f t="shared" si="13"/>
        <v>0</v>
      </c>
      <c r="W69" s="157"/>
      <c r="X69" s="157" t="s">
        <v>210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6">
        <v>62</v>
      </c>
      <c r="B70" s="177" t="s">
        <v>1535</v>
      </c>
      <c r="C70" s="188" t="s">
        <v>1536</v>
      </c>
      <c r="D70" s="178" t="s">
        <v>285</v>
      </c>
      <c r="E70" s="179">
        <v>20</v>
      </c>
      <c r="F70" s="180"/>
      <c r="G70" s="181">
        <f t="shared" si="7"/>
        <v>0</v>
      </c>
      <c r="H70" s="158"/>
      <c r="I70" s="157">
        <f t="shared" si="8"/>
        <v>0</v>
      </c>
      <c r="J70" s="158"/>
      <c r="K70" s="157">
        <f t="shared" si="9"/>
        <v>0</v>
      </c>
      <c r="L70" s="157">
        <v>21</v>
      </c>
      <c r="M70" s="157">
        <f t="shared" si="10"/>
        <v>0</v>
      </c>
      <c r="N70" s="157">
        <v>0</v>
      </c>
      <c r="O70" s="157">
        <f t="shared" si="11"/>
        <v>0</v>
      </c>
      <c r="P70" s="157">
        <v>0</v>
      </c>
      <c r="Q70" s="157">
        <f t="shared" si="12"/>
        <v>0</v>
      </c>
      <c r="R70" s="157"/>
      <c r="S70" s="157" t="s">
        <v>195</v>
      </c>
      <c r="T70" s="157" t="s">
        <v>195</v>
      </c>
      <c r="U70" s="157">
        <v>5.7939999999999998E-2</v>
      </c>
      <c r="V70" s="157">
        <f t="shared" si="13"/>
        <v>1.1599999999999999</v>
      </c>
      <c r="W70" s="157"/>
      <c r="X70" s="157" t="s">
        <v>196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197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6">
        <v>63</v>
      </c>
      <c r="B71" s="177" t="s">
        <v>1537</v>
      </c>
      <c r="C71" s="188" t="s">
        <v>1538</v>
      </c>
      <c r="D71" s="178" t="s">
        <v>285</v>
      </c>
      <c r="E71" s="179">
        <v>20</v>
      </c>
      <c r="F71" s="180"/>
      <c r="G71" s="181">
        <f t="shared" si="7"/>
        <v>0</v>
      </c>
      <c r="H71" s="158"/>
      <c r="I71" s="157">
        <f t="shared" si="8"/>
        <v>0</v>
      </c>
      <c r="J71" s="158"/>
      <c r="K71" s="157">
        <f t="shared" si="9"/>
        <v>0</v>
      </c>
      <c r="L71" s="157">
        <v>21</v>
      </c>
      <c r="M71" s="157">
        <f t="shared" si="10"/>
        <v>0</v>
      </c>
      <c r="N71" s="157">
        <v>0</v>
      </c>
      <c r="O71" s="157">
        <f t="shared" si="11"/>
        <v>0</v>
      </c>
      <c r="P71" s="157">
        <v>0</v>
      </c>
      <c r="Q71" s="157">
        <f t="shared" si="12"/>
        <v>0</v>
      </c>
      <c r="R71" s="157"/>
      <c r="S71" s="157" t="s">
        <v>370</v>
      </c>
      <c r="T71" s="157" t="s">
        <v>371</v>
      </c>
      <c r="U71" s="157">
        <v>0</v>
      </c>
      <c r="V71" s="157">
        <f t="shared" si="13"/>
        <v>0</v>
      </c>
      <c r="W71" s="157"/>
      <c r="X71" s="157" t="s">
        <v>210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76">
        <v>64</v>
      </c>
      <c r="B72" s="177" t="s">
        <v>1539</v>
      </c>
      <c r="C72" s="188" t="s">
        <v>1529</v>
      </c>
      <c r="D72" s="178" t="s">
        <v>285</v>
      </c>
      <c r="E72" s="179">
        <v>20</v>
      </c>
      <c r="F72" s="180"/>
      <c r="G72" s="181">
        <f t="shared" si="7"/>
        <v>0</v>
      </c>
      <c r="H72" s="158"/>
      <c r="I72" s="157">
        <f t="shared" si="8"/>
        <v>0</v>
      </c>
      <c r="J72" s="158"/>
      <c r="K72" s="157">
        <f t="shared" si="9"/>
        <v>0</v>
      </c>
      <c r="L72" s="157">
        <v>21</v>
      </c>
      <c r="M72" s="157">
        <f t="shared" si="10"/>
        <v>0</v>
      </c>
      <c r="N72" s="157">
        <v>0</v>
      </c>
      <c r="O72" s="157">
        <f t="shared" si="11"/>
        <v>0</v>
      </c>
      <c r="P72" s="157">
        <v>0</v>
      </c>
      <c r="Q72" s="157">
        <f t="shared" si="12"/>
        <v>0</v>
      </c>
      <c r="R72" s="157"/>
      <c r="S72" s="157" t="s">
        <v>195</v>
      </c>
      <c r="T72" s="157" t="s">
        <v>195</v>
      </c>
      <c r="U72" s="157">
        <v>5.0959999999999998E-2</v>
      </c>
      <c r="V72" s="157">
        <f t="shared" si="13"/>
        <v>1.02</v>
      </c>
      <c r="W72" s="157"/>
      <c r="X72" s="157" t="s">
        <v>196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197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6">
        <v>65</v>
      </c>
      <c r="B73" s="177" t="s">
        <v>1540</v>
      </c>
      <c r="C73" s="188" t="s">
        <v>1541</v>
      </c>
      <c r="D73" s="178" t="s">
        <v>285</v>
      </c>
      <c r="E73" s="179">
        <v>20</v>
      </c>
      <c r="F73" s="180"/>
      <c r="G73" s="181">
        <f t="shared" ref="G73:G104" si="14">ROUND(E73*F73,2)</f>
        <v>0</v>
      </c>
      <c r="H73" s="158"/>
      <c r="I73" s="157">
        <f t="shared" ref="I73:I104" si="15">ROUND(E73*H73,2)</f>
        <v>0</v>
      </c>
      <c r="J73" s="158"/>
      <c r="K73" s="157">
        <f t="shared" ref="K73:K104" si="16">ROUND(E73*J73,2)</f>
        <v>0</v>
      </c>
      <c r="L73" s="157">
        <v>21</v>
      </c>
      <c r="M73" s="157">
        <f t="shared" ref="M73:M104" si="17">G73*(1+L73/100)</f>
        <v>0</v>
      </c>
      <c r="N73" s="157">
        <v>0</v>
      </c>
      <c r="O73" s="157">
        <f t="shared" ref="O73:O104" si="18">ROUND(E73*N73,2)</f>
        <v>0</v>
      </c>
      <c r="P73" s="157">
        <v>0</v>
      </c>
      <c r="Q73" s="157">
        <f t="shared" ref="Q73:Q104" si="19">ROUND(E73*P73,2)</f>
        <v>0</v>
      </c>
      <c r="R73" s="157"/>
      <c r="S73" s="157" t="s">
        <v>370</v>
      </c>
      <c r="T73" s="157" t="s">
        <v>371</v>
      </c>
      <c r="U73" s="157">
        <v>0</v>
      </c>
      <c r="V73" s="157">
        <f t="shared" ref="V73:V104" si="20">ROUND(E73*U73,2)</f>
        <v>0</v>
      </c>
      <c r="W73" s="157"/>
      <c r="X73" s="157" t="s">
        <v>210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6">
        <v>66</v>
      </c>
      <c r="B74" s="177" t="s">
        <v>1542</v>
      </c>
      <c r="C74" s="188" t="s">
        <v>1543</v>
      </c>
      <c r="D74" s="178" t="s">
        <v>285</v>
      </c>
      <c r="E74" s="179">
        <v>20</v>
      </c>
      <c r="F74" s="180"/>
      <c r="G74" s="181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21</v>
      </c>
      <c r="M74" s="157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370</v>
      </c>
      <c r="T74" s="157" t="s">
        <v>371</v>
      </c>
      <c r="U74" s="157">
        <v>0</v>
      </c>
      <c r="V74" s="157">
        <f t="shared" si="20"/>
        <v>0</v>
      </c>
      <c r="W74" s="157"/>
      <c r="X74" s="157" t="s">
        <v>210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6">
        <v>67</v>
      </c>
      <c r="B75" s="177" t="s">
        <v>1544</v>
      </c>
      <c r="C75" s="188" t="s">
        <v>1529</v>
      </c>
      <c r="D75" s="178" t="s">
        <v>285</v>
      </c>
      <c r="E75" s="179">
        <v>20</v>
      </c>
      <c r="F75" s="180"/>
      <c r="G75" s="181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21</v>
      </c>
      <c r="M75" s="157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195</v>
      </c>
      <c r="T75" s="157" t="s">
        <v>195</v>
      </c>
      <c r="U75" s="157">
        <v>5.0959999999999998E-2</v>
      </c>
      <c r="V75" s="157">
        <f t="shared" si="20"/>
        <v>1.02</v>
      </c>
      <c r="W75" s="157"/>
      <c r="X75" s="157" t="s">
        <v>196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197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 x14ac:dyDescent="0.25">
      <c r="A76" s="176">
        <v>68</v>
      </c>
      <c r="B76" s="177" t="s">
        <v>1545</v>
      </c>
      <c r="C76" s="188" t="s">
        <v>1529</v>
      </c>
      <c r="D76" s="178" t="s">
        <v>285</v>
      </c>
      <c r="E76" s="179">
        <v>15</v>
      </c>
      <c r="F76" s="180"/>
      <c r="G76" s="181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21</v>
      </c>
      <c r="M76" s="157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195</v>
      </c>
      <c r="T76" s="157" t="s">
        <v>195</v>
      </c>
      <c r="U76" s="157">
        <v>0.13915</v>
      </c>
      <c r="V76" s="157">
        <f t="shared" si="20"/>
        <v>2.09</v>
      </c>
      <c r="W76" s="157"/>
      <c r="X76" s="157" t="s">
        <v>196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197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6">
        <v>69</v>
      </c>
      <c r="B77" s="177" t="s">
        <v>1546</v>
      </c>
      <c r="C77" s="188" t="s">
        <v>1547</v>
      </c>
      <c r="D77" s="178" t="s">
        <v>285</v>
      </c>
      <c r="E77" s="179">
        <v>15</v>
      </c>
      <c r="F77" s="180"/>
      <c r="G77" s="181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21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 t="s">
        <v>209</v>
      </c>
      <c r="S77" s="157" t="s">
        <v>195</v>
      </c>
      <c r="T77" s="157" t="s">
        <v>195</v>
      </c>
      <c r="U77" s="157">
        <v>0</v>
      </c>
      <c r="V77" s="157">
        <f t="shared" si="20"/>
        <v>0</v>
      </c>
      <c r="W77" s="157"/>
      <c r="X77" s="157" t="s">
        <v>210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6">
        <v>70</v>
      </c>
      <c r="B78" s="177" t="s">
        <v>1548</v>
      </c>
      <c r="C78" s="188" t="s">
        <v>1549</v>
      </c>
      <c r="D78" s="178" t="s">
        <v>1253</v>
      </c>
      <c r="E78" s="179">
        <v>70</v>
      </c>
      <c r="F78" s="180"/>
      <c r="G78" s="181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21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370</v>
      </c>
      <c r="T78" s="157" t="s">
        <v>371</v>
      </c>
      <c r="U78" s="157">
        <v>0</v>
      </c>
      <c r="V78" s="157">
        <f t="shared" si="20"/>
        <v>0</v>
      </c>
      <c r="W78" s="157"/>
      <c r="X78" s="157" t="s">
        <v>196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197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6">
        <v>71</v>
      </c>
      <c r="B79" s="177" t="s">
        <v>1548</v>
      </c>
      <c r="C79" s="188" t="s">
        <v>1549</v>
      </c>
      <c r="D79" s="178" t="s">
        <v>1253</v>
      </c>
      <c r="E79" s="179">
        <v>45</v>
      </c>
      <c r="F79" s="180"/>
      <c r="G79" s="181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21</v>
      </c>
      <c r="M79" s="157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370</v>
      </c>
      <c r="T79" s="157" t="s">
        <v>371</v>
      </c>
      <c r="U79" s="157">
        <v>0</v>
      </c>
      <c r="V79" s="157">
        <f t="shared" si="20"/>
        <v>0</v>
      </c>
      <c r="W79" s="157"/>
      <c r="X79" s="157" t="s">
        <v>196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6">
        <v>72</v>
      </c>
      <c r="B80" s="177" t="s">
        <v>1550</v>
      </c>
      <c r="C80" s="188" t="s">
        <v>1551</v>
      </c>
      <c r="D80" s="178" t="s">
        <v>1253</v>
      </c>
      <c r="E80" s="179">
        <v>25</v>
      </c>
      <c r="F80" s="180"/>
      <c r="G80" s="181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21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370</v>
      </c>
      <c r="T80" s="157" t="s">
        <v>371</v>
      </c>
      <c r="U80" s="157">
        <v>0</v>
      </c>
      <c r="V80" s="157">
        <f t="shared" si="20"/>
        <v>0</v>
      </c>
      <c r="W80" s="157"/>
      <c r="X80" s="157" t="s">
        <v>196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197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5">
      <c r="A81" s="164" t="s">
        <v>190</v>
      </c>
      <c r="B81" s="165" t="s">
        <v>101</v>
      </c>
      <c r="C81" s="184" t="s">
        <v>102</v>
      </c>
      <c r="D81" s="166"/>
      <c r="E81" s="167"/>
      <c r="F81" s="168"/>
      <c r="G81" s="169">
        <f>SUMIF(AG82:AG83,"&lt;&gt;NOR",G82:G83)</f>
        <v>0</v>
      </c>
      <c r="H81" s="163"/>
      <c r="I81" s="163">
        <f>SUM(I82:I83)</f>
        <v>0</v>
      </c>
      <c r="J81" s="163"/>
      <c r="K81" s="163">
        <f>SUM(K82:K83)</f>
        <v>0</v>
      </c>
      <c r="L81" s="163"/>
      <c r="M81" s="163">
        <f>SUM(M82:M83)</f>
        <v>0</v>
      </c>
      <c r="N81" s="163"/>
      <c r="O81" s="163">
        <f>SUM(O82:O83)</f>
        <v>0</v>
      </c>
      <c r="P81" s="163"/>
      <c r="Q81" s="163">
        <f>SUM(Q82:Q83)</f>
        <v>0</v>
      </c>
      <c r="R81" s="163"/>
      <c r="S81" s="163"/>
      <c r="T81" s="163"/>
      <c r="U81" s="163"/>
      <c r="V81" s="163">
        <f>SUM(V82:V83)</f>
        <v>0</v>
      </c>
      <c r="W81" s="163"/>
      <c r="X81" s="163"/>
      <c r="AG81" t="s">
        <v>191</v>
      </c>
    </row>
    <row r="82" spans="1:60" outlineLevel="1" x14ac:dyDescent="0.25">
      <c r="A82" s="176">
        <v>73</v>
      </c>
      <c r="B82" s="177" t="s">
        <v>1552</v>
      </c>
      <c r="C82" s="188" t="s">
        <v>1553</v>
      </c>
      <c r="D82" s="178" t="s">
        <v>1253</v>
      </c>
      <c r="E82" s="179">
        <v>45</v>
      </c>
      <c r="F82" s="180"/>
      <c r="G82" s="181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7">
        <v>0</v>
      </c>
      <c r="O82" s="157">
        <f>ROUND(E82*N82,2)</f>
        <v>0</v>
      </c>
      <c r="P82" s="157">
        <v>0</v>
      </c>
      <c r="Q82" s="157">
        <f>ROUND(E82*P82,2)</f>
        <v>0</v>
      </c>
      <c r="R82" s="157"/>
      <c r="S82" s="157" t="s">
        <v>370</v>
      </c>
      <c r="T82" s="157" t="s">
        <v>371</v>
      </c>
      <c r="U82" s="157">
        <v>0</v>
      </c>
      <c r="V82" s="157">
        <f>ROUND(E82*U82,2)</f>
        <v>0</v>
      </c>
      <c r="W82" s="157"/>
      <c r="X82" s="157" t="s">
        <v>196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197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0">
        <v>74</v>
      </c>
      <c r="B83" s="171" t="s">
        <v>1554</v>
      </c>
      <c r="C83" s="185" t="s">
        <v>1555</v>
      </c>
      <c r="D83" s="172" t="s">
        <v>1253</v>
      </c>
      <c r="E83" s="173">
        <v>40</v>
      </c>
      <c r="F83" s="174"/>
      <c r="G83" s="175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7"/>
      <c r="S83" s="157" t="s">
        <v>370</v>
      </c>
      <c r="T83" s="157" t="s">
        <v>371</v>
      </c>
      <c r="U83" s="157">
        <v>0</v>
      </c>
      <c r="V83" s="157">
        <f>ROUND(E83*U83,2)</f>
        <v>0</v>
      </c>
      <c r="W83" s="157"/>
      <c r="X83" s="157" t="s">
        <v>196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5">
      <c r="A84" s="3"/>
      <c r="B84" s="4"/>
      <c r="C84" s="190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v>15</v>
      </c>
      <c r="AF84">
        <v>21</v>
      </c>
      <c r="AG84" t="s">
        <v>177</v>
      </c>
    </row>
    <row r="85" spans="1:60" x14ac:dyDescent="0.25">
      <c r="A85" s="150"/>
      <c r="B85" s="151" t="s">
        <v>31</v>
      </c>
      <c r="C85" s="191"/>
      <c r="D85" s="152"/>
      <c r="E85" s="153"/>
      <c r="F85" s="153"/>
      <c r="G85" s="183">
        <f>G8+G81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f>SUMIF(L7:L83,AE84,G7:G83)</f>
        <v>0</v>
      </c>
      <c r="AF85">
        <f>SUMIF(L7:L83,AF84,G7:G83)</f>
        <v>0</v>
      </c>
      <c r="AG85" t="s">
        <v>944</v>
      </c>
    </row>
    <row r="86" spans="1:60" x14ac:dyDescent="0.25">
      <c r="A86" s="3"/>
      <c r="B86" s="4"/>
      <c r="C86" s="190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60" x14ac:dyDescent="0.25">
      <c r="A87" s="3"/>
      <c r="B87" s="4"/>
      <c r="C87" s="190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60" x14ac:dyDescent="0.25">
      <c r="A88" s="256" t="s">
        <v>945</v>
      </c>
      <c r="B88" s="256"/>
      <c r="C88" s="257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60" x14ac:dyDescent="0.25">
      <c r="A89" s="258"/>
      <c r="B89" s="259"/>
      <c r="C89" s="260"/>
      <c r="D89" s="259"/>
      <c r="E89" s="259"/>
      <c r="F89" s="259"/>
      <c r="G89" s="26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G89" t="s">
        <v>946</v>
      </c>
    </row>
    <row r="90" spans="1:60" x14ac:dyDescent="0.25">
      <c r="A90" s="262"/>
      <c r="B90" s="263"/>
      <c r="C90" s="264"/>
      <c r="D90" s="263"/>
      <c r="E90" s="263"/>
      <c r="F90" s="263"/>
      <c r="G90" s="26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 x14ac:dyDescent="0.25">
      <c r="A91" s="262"/>
      <c r="B91" s="263"/>
      <c r="C91" s="264"/>
      <c r="D91" s="263"/>
      <c r="E91" s="263"/>
      <c r="F91" s="263"/>
      <c r="G91" s="26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5">
      <c r="A92" s="262"/>
      <c r="B92" s="263"/>
      <c r="C92" s="264"/>
      <c r="D92" s="263"/>
      <c r="E92" s="263"/>
      <c r="F92" s="263"/>
      <c r="G92" s="26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266"/>
      <c r="B93" s="267"/>
      <c r="C93" s="268"/>
      <c r="D93" s="267"/>
      <c r="E93" s="267"/>
      <c r="F93" s="267"/>
      <c r="G93" s="269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A94" s="3"/>
      <c r="B94" s="4"/>
      <c r="C94" s="190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C95" s="192"/>
      <c r="D95" s="10"/>
      <c r="AG95" t="s">
        <v>947</v>
      </c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89:G93"/>
    <mergeCell ref="A1:G1"/>
    <mergeCell ref="C2:G2"/>
    <mergeCell ref="C3:G3"/>
    <mergeCell ref="C4:G4"/>
    <mergeCell ref="A88:C8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A484-BF6E-4C8E-9B6C-310B911500F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165</v>
      </c>
    </row>
    <row r="2" spans="1:60" ht="25.05" customHeight="1" x14ac:dyDescent="0.25">
      <c r="A2" s="139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166</v>
      </c>
    </row>
    <row r="3" spans="1:60" ht="25.05" customHeight="1" x14ac:dyDescent="0.25">
      <c r="A3" s="139" t="s">
        <v>9</v>
      </c>
      <c r="B3" s="49" t="s">
        <v>64</v>
      </c>
      <c r="C3" s="250" t="s">
        <v>65</v>
      </c>
      <c r="D3" s="251"/>
      <c r="E3" s="251"/>
      <c r="F3" s="251"/>
      <c r="G3" s="252"/>
      <c r="AC3" s="121" t="s">
        <v>166</v>
      </c>
      <c r="AG3" t="s">
        <v>167</v>
      </c>
    </row>
    <row r="4" spans="1:60" ht="25.05" customHeight="1" x14ac:dyDescent="0.25">
      <c r="A4" s="140" t="s">
        <v>10</v>
      </c>
      <c r="B4" s="141" t="s">
        <v>66</v>
      </c>
      <c r="C4" s="253" t="s">
        <v>67</v>
      </c>
      <c r="D4" s="254"/>
      <c r="E4" s="254"/>
      <c r="F4" s="254"/>
      <c r="G4" s="255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190</v>
      </c>
      <c r="B8" s="165" t="s">
        <v>163</v>
      </c>
      <c r="C8" s="184" t="s">
        <v>29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3"/>
      <c r="S8" s="163"/>
      <c r="T8" s="163"/>
      <c r="U8" s="163"/>
      <c r="V8" s="163">
        <f>SUM(V9:V11)</f>
        <v>0</v>
      </c>
      <c r="W8" s="163"/>
      <c r="X8" s="163"/>
      <c r="AG8" t="s">
        <v>191</v>
      </c>
    </row>
    <row r="9" spans="1:60" outlineLevel="1" x14ac:dyDescent="0.25">
      <c r="A9" s="176">
        <v>1</v>
      </c>
      <c r="B9" s="177" t="s">
        <v>1556</v>
      </c>
      <c r="C9" s="188" t="s">
        <v>1557</v>
      </c>
      <c r="D9" s="178" t="s">
        <v>1558</v>
      </c>
      <c r="E9" s="179">
        <v>1</v>
      </c>
      <c r="F9" s="180"/>
      <c r="G9" s="18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195</v>
      </c>
      <c r="T9" s="157" t="s">
        <v>371</v>
      </c>
      <c r="U9" s="157">
        <v>0</v>
      </c>
      <c r="V9" s="157">
        <f>ROUND(E9*U9,2)</f>
        <v>0</v>
      </c>
      <c r="W9" s="157"/>
      <c r="X9" s="157" t="s">
        <v>1559</v>
      </c>
      <c r="Y9" s="147"/>
      <c r="Z9" s="147"/>
      <c r="AA9" s="147"/>
      <c r="AB9" s="147"/>
      <c r="AC9" s="147"/>
      <c r="AD9" s="147"/>
      <c r="AE9" s="147"/>
      <c r="AF9" s="147"/>
      <c r="AG9" s="147" t="s">
        <v>1560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6">
        <v>2</v>
      </c>
      <c r="B10" s="177" t="s">
        <v>1561</v>
      </c>
      <c r="C10" s="188" t="s">
        <v>1562</v>
      </c>
      <c r="D10" s="178" t="s">
        <v>1558</v>
      </c>
      <c r="E10" s="179">
        <v>1</v>
      </c>
      <c r="F10" s="180"/>
      <c r="G10" s="181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7"/>
      <c r="S10" s="157" t="s">
        <v>195</v>
      </c>
      <c r="T10" s="157" t="s">
        <v>371</v>
      </c>
      <c r="U10" s="157">
        <v>0</v>
      </c>
      <c r="V10" s="157">
        <f>ROUND(E10*U10,2)</f>
        <v>0</v>
      </c>
      <c r="W10" s="157"/>
      <c r="X10" s="157" t="s">
        <v>1559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1560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3</v>
      </c>
      <c r="B11" s="177" t="s">
        <v>1563</v>
      </c>
      <c r="C11" s="188" t="s">
        <v>1564</v>
      </c>
      <c r="D11" s="178" t="s">
        <v>1558</v>
      </c>
      <c r="E11" s="179">
        <v>1</v>
      </c>
      <c r="F11" s="180"/>
      <c r="G11" s="18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195</v>
      </c>
      <c r="T11" s="157" t="s">
        <v>371</v>
      </c>
      <c r="U11" s="157">
        <v>0</v>
      </c>
      <c r="V11" s="157">
        <f>ROUND(E11*U11,2)</f>
        <v>0</v>
      </c>
      <c r="W11" s="157"/>
      <c r="X11" s="157" t="s">
        <v>1559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1560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5">
      <c r="A12" s="164" t="s">
        <v>190</v>
      </c>
      <c r="B12" s="165" t="s">
        <v>164</v>
      </c>
      <c r="C12" s="184" t="s">
        <v>30</v>
      </c>
      <c r="D12" s="166"/>
      <c r="E12" s="167"/>
      <c r="F12" s="168"/>
      <c r="G12" s="169">
        <f>SUMIF(AG13:AG16,"&lt;&gt;NOR",G13:G16)</f>
        <v>0</v>
      </c>
      <c r="H12" s="163"/>
      <c r="I12" s="163">
        <f>SUM(I13:I16)</f>
        <v>0</v>
      </c>
      <c r="J12" s="163"/>
      <c r="K12" s="163">
        <f>SUM(K13:K16)</f>
        <v>0</v>
      </c>
      <c r="L12" s="163"/>
      <c r="M12" s="163">
        <f>SUM(M13:M16)</f>
        <v>0</v>
      </c>
      <c r="N12" s="163"/>
      <c r="O12" s="163">
        <f>SUM(O13:O16)</f>
        <v>0</v>
      </c>
      <c r="P12" s="163"/>
      <c r="Q12" s="163">
        <f>SUM(Q13:Q16)</f>
        <v>0</v>
      </c>
      <c r="R12" s="163"/>
      <c r="S12" s="163"/>
      <c r="T12" s="163"/>
      <c r="U12" s="163"/>
      <c r="V12" s="163">
        <f>SUM(V13:V16)</f>
        <v>0</v>
      </c>
      <c r="W12" s="163"/>
      <c r="X12" s="163"/>
      <c r="AG12" t="s">
        <v>191</v>
      </c>
    </row>
    <row r="13" spans="1:60" outlineLevel="1" x14ac:dyDescent="0.25">
      <c r="A13" s="176">
        <v>4</v>
      </c>
      <c r="B13" s="177" t="s">
        <v>1565</v>
      </c>
      <c r="C13" s="188" t="s">
        <v>1566</v>
      </c>
      <c r="D13" s="178" t="s">
        <v>1558</v>
      </c>
      <c r="E13" s="179">
        <v>1</v>
      </c>
      <c r="F13" s="180"/>
      <c r="G13" s="181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195</v>
      </c>
      <c r="T13" s="157" t="s">
        <v>371</v>
      </c>
      <c r="U13" s="157">
        <v>0</v>
      </c>
      <c r="V13" s="157">
        <f>ROUND(E13*U13,2)</f>
        <v>0</v>
      </c>
      <c r="W13" s="157"/>
      <c r="X13" s="157" t="s">
        <v>1559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1560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6">
        <v>5</v>
      </c>
      <c r="B14" s="177" t="s">
        <v>1567</v>
      </c>
      <c r="C14" s="188" t="s">
        <v>1568</v>
      </c>
      <c r="D14" s="178" t="s">
        <v>1558</v>
      </c>
      <c r="E14" s="179">
        <v>1</v>
      </c>
      <c r="F14" s="180"/>
      <c r="G14" s="181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7"/>
      <c r="S14" s="157" t="s">
        <v>195</v>
      </c>
      <c r="T14" s="157" t="s">
        <v>371</v>
      </c>
      <c r="U14" s="157">
        <v>0</v>
      </c>
      <c r="V14" s="157">
        <f>ROUND(E14*U14,2)</f>
        <v>0</v>
      </c>
      <c r="W14" s="157"/>
      <c r="X14" s="157" t="s">
        <v>1559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1560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6</v>
      </c>
      <c r="B15" s="177" t="s">
        <v>1569</v>
      </c>
      <c r="C15" s="188" t="s">
        <v>1570</v>
      </c>
      <c r="D15" s="178" t="s">
        <v>1558</v>
      </c>
      <c r="E15" s="179">
        <v>1</v>
      </c>
      <c r="F15" s="180"/>
      <c r="G15" s="181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195</v>
      </c>
      <c r="T15" s="157" t="s">
        <v>371</v>
      </c>
      <c r="U15" s="157">
        <v>0</v>
      </c>
      <c r="V15" s="157">
        <f>ROUND(E15*U15,2)</f>
        <v>0</v>
      </c>
      <c r="W15" s="157"/>
      <c r="X15" s="157" t="s">
        <v>1559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1560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0">
        <v>7</v>
      </c>
      <c r="B16" s="171" t="s">
        <v>1571</v>
      </c>
      <c r="C16" s="185" t="s">
        <v>1572</v>
      </c>
      <c r="D16" s="172" t="s">
        <v>1558</v>
      </c>
      <c r="E16" s="173">
        <v>1</v>
      </c>
      <c r="F16" s="174"/>
      <c r="G16" s="175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7"/>
      <c r="S16" s="157" t="s">
        <v>195</v>
      </c>
      <c r="T16" s="157" t="s">
        <v>371</v>
      </c>
      <c r="U16" s="157">
        <v>0</v>
      </c>
      <c r="V16" s="157">
        <f>ROUND(E16*U16,2)</f>
        <v>0</v>
      </c>
      <c r="W16" s="157"/>
      <c r="X16" s="157" t="s">
        <v>1559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1560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33" x14ac:dyDescent="0.25">
      <c r="A17" s="3"/>
      <c r="B17" s="4"/>
      <c r="C17" s="19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177</v>
      </c>
    </row>
    <row r="18" spans="1:33" x14ac:dyDescent="0.25">
      <c r="A18" s="150"/>
      <c r="B18" s="151" t="s">
        <v>31</v>
      </c>
      <c r="C18" s="191"/>
      <c r="D18" s="152"/>
      <c r="E18" s="153"/>
      <c r="F18" s="153"/>
      <c r="G18" s="183">
        <f>G8+G12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944</v>
      </c>
    </row>
    <row r="19" spans="1:33" x14ac:dyDescent="0.25">
      <c r="A19" s="3"/>
      <c r="B19" s="4"/>
      <c r="C19" s="19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19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56" t="s">
        <v>945</v>
      </c>
      <c r="B21" s="256"/>
      <c r="C21" s="25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58"/>
      <c r="B22" s="259"/>
      <c r="C22" s="260"/>
      <c r="D22" s="259"/>
      <c r="E22" s="259"/>
      <c r="F22" s="259"/>
      <c r="G22" s="26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946</v>
      </c>
    </row>
    <row r="23" spans="1:33" x14ac:dyDescent="0.25">
      <c r="A23" s="262"/>
      <c r="B23" s="263"/>
      <c r="C23" s="264"/>
      <c r="D23" s="263"/>
      <c r="E23" s="263"/>
      <c r="F23" s="263"/>
      <c r="G23" s="26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62"/>
      <c r="B24" s="263"/>
      <c r="C24" s="264"/>
      <c r="D24" s="263"/>
      <c r="E24" s="263"/>
      <c r="F24" s="263"/>
      <c r="G24" s="26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62"/>
      <c r="B25" s="263"/>
      <c r="C25" s="264"/>
      <c r="D25" s="263"/>
      <c r="E25" s="263"/>
      <c r="F25" s="263"/>
      <c r="G25" s="26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66"/>
      <c r="B26" s="267"/>
      <c r="C26" s="268"/>
      <c r="D26" s="267"/>
      <c r="E26" s="267"/>
      <c r="F26" s="267"/>
      <c r="G26" s="26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192"/>
      <c r="D28" s="10"/>
      <c r="AG28" t="s">
        <v>947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D.1.1 Pol</vt:lpstr>
      <vt:lpstr>01 D.1.1.A Pol</vt:lpstr>
      <vt:lpstr>01 D.1.1.B Pol</vt:lpstr>
      <vt:lpstr>01 D.1.3.1.a Pol</vt:lpstr>
      <vt:lpstr>01 D.1.3.1.b Pol</vt:lpstr>
      <vt:lpstr>01 D.1.3.2 Pol</vt:lpstr>
      <vt:lpstr>01 D.1.3.4. Pol</vt:lpstr>
      <vt:lpstr>01 D.1.4.4. Pol</vt:lpstr>
      <vt:lpstr>02 D.2.1.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 Pol'!Názvy_tisku</vt:lpstr>
      <vt:lpstr>'01 D.1.1.A Pol'!Názvy_tisku</vt:lpstr>
      <vt:lpstr>'01 D.1.1.B Pol'!Názvy_tisku</vt:lpstr>
      <vt:lpstr>'01 D.1.3.1.a Pol'!Názvy_tisku</vt:lpstr>
      <vt:lpstr>'01 D.1.3.1.b Pol'!Názvy_tisku</vt:lpstr>
      <vt:lpstr>'01 D.1.3.2 Pol'!Názvy_tisku</vt:lpstr>
      <vt:lpstr>'01 D.1.3.4. Pol'!Názvy_tisku</vt:lpstr>
      <vt:lpstr>'01 D.1.4.4. Pol'!Názvy_tisku</vt:lpstr>
      <vt:lpstr>'02 D.2.1. Pol'!Názvy_tisku</vt:lpstr>
      <vt:lpstr>oadresa</vt:lpstr>
      <vt:lpstr>Stavba!Objednatel</vt:lpstr>
      <vt:lpstr>Stavba!Objekt</vt:lpstr>
      <vt:lpstr>'01 D.1.1 Pol'!Oblast_tisku</vt:lpstr>
      <vt:lpstr>'01 D.1.1.A Pol'!Oblast_tisku</vt:lpstr>
      <vt:lpstr>'01 D.1.1.B Pol'!Oblast_tisku</vt:lpstr>
      <vt:lpstr>'01 D.1.3.1.a Pol'!Oblast_tisku</vt:lpstr>
      <vt:lpstr>'01 D.1.3.1.b Pol'!Oblast_tisku</vt:lpstr>
      <vt:lpstr>'01 D.1.3.2 Pol'!Oblast_tisku</vt:lpstr>
      <vt:lpstr>'01 D.1.3.4. Pol'!Oblast_tisku</vt:lpstr>
      <vt:lpstr>'01 D.1.4.4. Pol'!Oblast_tisku</vt:lpstr>
      <vt:lpstr>'02 D.2.1.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Churý</dc:creator>
  <cp:lastModifiedBy>Jiří Churý</cp:lastModifiedBy>
  <cp:lastPrinted>2021-05-14T10:03:49Z</cp:lastPrinted>
  <dcterms:created xsi:type="dcterms:W3CDTF">2009-04-08T07:15:50Z</dcterms:created>
  <dcterms:modified xsi:type="dcterms:W3CDTF">2021-05-14T10:04:19Z</dcterms:modified>
</cp:coreProperties>
</file>