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2022\PTO\Rekonstrukce obkladů a podlahy v místnosti myčky nádobí\"/>
    </mc:Choice>
  </mc:AlternateContent>
  <xr:revisionPtr revIDLastSave="0" documentId="13_ncr:1_{DC5CF449-6D42-4DE3-B662-EDCEE7097047}" xr6:coauthVersionLast="45" xr6:coauthVersionMax="45" xr10:uidLastSave="{00000000-0000-0000-0000-000000000000}"/>
  <bookViews>
    <workbookView xWindow="390" yWindow="390" windowWidth="13440" windowHeight="15150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Pol'!$A$1:$U$42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2" l="1"/>
  <c r="G38" i="12"/>
  <c r="G37" i="12"/>
  <c r="G36" i="12"/>
  <c r="G34" i="12"/>
  <c r="G33" i="12"/>
  <c r="G32" i="12"/>
  <c r="G31" i="12"/>
  <c r="M31" i="12" s="1"/>
  <c r="G29" i="12"/>
  <c r="G28" i="12"/>
  <c r="G26" i="12"/>
  <c r="G24" i="12"/>
  <c r="G23" i="12"/>
  <c r="G22" i="12"/>
  <c r="G20" i="12"/>
  <c r="G19" i="12"/>
  <c r="G17" i="12"/>
  <c r="G15" i="12"/>
  <c r="G14" i="12" s="1"/>
  <c r="G13" i="12"/>
  <c r="M13" i="12" s="1"/>
  <c r="G12" i="12"/>
  <c r="G10" i="12" s="1"/>
  <c r="G11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U8" i="12" s="1"/>
  <c r="I11" i="12"/>
  <c r="K11" i="12"/>
  <c r="K10" i="12" s="1"/>
  <c r="M11" i="12"/>
  <c r="O11" i="12"/>
  <c r="Q11" i="12"/>
  <c r="U11" i="12"/>
  <c r="U10" i="12" s="1"/>
  <c r="I12" i="12"/>
  <c r="K12" i="12"/>
  <c r="O12" i="12"/>
  <c r="Q12" i="12"/>
  <c r="U12" i="12"/>
  <c r="I13" i="12"/>
  <c r="K13" i="12"/>
  <c r="O13" i="12"/>
  <c r="Q13" i="12"/>
  <c r="U13" i="12"/>
  <c r="K14" i="12"/>
  <c r="U14" i="12"/>
  <c r="I15" i="12"/>
  <c r="I14" i="12" s="1"/>
  <c r="K15" i="12"/>
  <c r="O15" i="12"/>
  <c r="O14" i="12" s="1"/>
  <c r="Q15" i="12"/>
  <c r="Q14" i="12" s="1"/>
  <c r="U15" i="12"/>
  <c r="G16" i="12"/>
  <c r="K16" i="12"/>
  <c r="I17" i="12"/>
  <c r="I16" i="12" s="1"/>
  <c r="K17" i="12"/>
  <c r="M17" i="12"/>
  <c r="M16" i="12" s="1"/>
  <c r="O17" i="12"/>
  <c r="O16" i="12" s="1"/>
  <c r="Q17" i="12"/>
  <c r="Q16" i="12" s="1"/>
  <c r="U17" i="12"/>
  <c r="U16" i="12" s="1"/>
  <c r="G18" i="12"/>
  <c r="I19" i="12"/>
  <c r="K19" i="12"/>
  <c r="M19" i="12"/>
  <c r="O19" i="12"/>
  <c r="Q19" i="12"/>
  <c r="U19" i="12"/>
  <c r="I20" i="12"/>
  <c r="I18" i="12" s="1"/>
  <c r="K20" i="12"/>
  <c r="M20" i="12"/>
  <c r="O20" i="12"/>
  <c r="Q20" i="12"/>
  <c r="U20" i="12"/>
  <c r="G21" i="12"/>
  <c r="I22" i="12"/>
  <c r="K22" i="12"/>
  <c r="K21" i="12" s="1"/>
  <c r="M22" i="12"/>
  <c r="O22" i="12"/>
  <c r="Q22" i="12"/>
  <c r="U22" i="12"/>
  <c r="I23" i="12"/>
  <c r="I21" i="12" s="1"/>
  <c r="K23" i="12"/>
  <c r="M23" i="12"/>
  <c r="O23" i="12"/>
  <c r="O21" i="12" s="1"/>
  <c r="Q23" i="12"/>
  <c r="Q21" i="12" s="1"/>
  <c r="U23" i="12"/>
  <c r="I24" i="12"/>
  <c r="K24" i="12"/>
  <c r="M24" i="12"/>
  <c r="O24" i="12"/>
  <c r="Q24" i="12"/>
  <c r="U24" i="12"/>
  <c r="G25" i="12"/>
  <c r="I26" i="12"/>
  <c r="I25" i="12" s="1"/>
  <c r="K26" i="12"/>
  <c r="K25" i="12" s="1"/>
  <c r="M26" i="12"/>
  <c r="M25" i="12" s="1"/>
  <c r="O26" i="12"/>
  <c r="O25" i="12" s="1"/>
  <c r="Q26" i="12"/>
  <c r="Q25" i="12" s="1"/>
  <c r="U26" i="12"/>
  <c r="U25" i="12" s="1"/>
  <c r="G27" i="12"/>
  <c r="I28" i="12"/>
  <c r="K28" i="12"/>
  <c r="M28" i="12"/>
  <c r="O28" i="12"/>
  <c r="Q28" i="12"/>
  <c r="Q27" i="12" s="1"/>
  <c r="U28" i="12"/>
  <c r="I29" i="12"/>
  <c r="K29" i="12"/>
  <c r="M29" i="12"/>
  <c r="O29" i="12"/>
  <c r="Q29" i="12"/>
  <c r="U29" i="12"/>
  <c r="G30" i="12"/>
  <c r="I31" i="12"/>
  <c r="K31" i="12"/>
  <c r="O31" i="12"/>
  <c r="Q31" i="12"/>
  <c r="U31" i="12"/>
  <c r="I32" i="12"/>
  <c r="K32" i="12"/>
  <c r="M32" i="12"/>
  <c r="O32" i="12"/>
  <c r="Q32" i="12"/>
  <c r="Q30" i="12" s="1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G35" i="12"/>
  <c r="I36" i="12"/>
  <c r="K36" i="12"/>
  <c r="M36" i="12"/>
  <c r="M35" i="12" s="1"/>
  <c r="O36" i="12"/>
  <c r="Q36" i="12"/>
  <c r="U36" i="12"/>
  <c r="I37" i="12"/>
  <c r="I35" i="12" s="1"/>
  <c r="K37" i="12"/>
  <c r="M37" i="12"/>
  <c r="O37" i="12"/>
  <c r="Q37" i="12"/>
  <c r="Q35" i="12" s="1"/>
  <c r="U37" i="12"/>
  <c r="I38" i="12"/>
  <c r="K38" i="12"/>
  <c r="M38" i="12"/>
  <c r="O38" i="12"/>
  <c r="Q38" i="12"/>
  <c r="U38" i="12"/>
  <c r="G39" i="12"/>
  <c r="I40" i="12"/>
  <c r="I39" i="12" s="1"/>
  <c r="K40" i="12"/>
  <c r="K39" i="12" s="1"/>
  <c r="M40" i="12"/>
  <c r="M39" i="12" s="1"/>
  <c r="O40" i="12"/>
  <c r="O39" i="12" s="1"/>
  <c r="Q40" i="12"/>
  <c r="Q39" i="12" s="1"/>
  <c r="U40" i="12"/>
  <c r="U39" i="12" s="1"/>
  <c r="I58" i="1"/>
  <c r="F40" i="1"/>
  <c r="G40" i="1"/>
  <c r="H40" i="1"/>
  <c r="I40" i="1"/>
  <c r="J39" i="1" s="1"/>
  <c r="J40" i="1" s="1"/>
  <c r="I21" i="1"/>
  <c r="J28" i="1"/>
  <c r="J26" i="1"/>
  <c r="G38" i="1"/>
  <c r="F38" i="1"/>
  <c r="H32" i="1"/>
  <c r="J23" i="1"/>
  <c r="J24" i="1"/>
  <c r="J25" i="1"/>
  <c r="J27" i="1"/>
  <c r="E24" i="1"/>
  <c r="E26" i="1"/>
  <c r="G8" i="12" l="1"/>
  <c r="K30" i="12"/>
  <c r="O30" i="12"/>
  <c r="U27" i="12"/>
  <c r="U18" i="12"/>
  <c r="O10" i="12"/>
  <c r="I10" i="12"/>
  <c r="I30" i="12"/>
  <c r="U21" i="12"/>
  <c r="Q18" i="12"/>
  <c r="K35" i="12"/>
  <c r="U30" i="12"/>
  <c r="O27" i="12"/>
  <c r="K27" i="12"/>
  <c r="O18" i="12"/>
  <c r="K18" i="12"/>
  <c r="Q10" i="12"/>
  <c r="U35" i="12"/>
  <c r="O35" i="12"/>
  <c r="I27" i="12"/>
  <c r="M30" i="12"/>
  <c r="M27" i="12"/>
  <c r="M21" i="12"/>
  <c r="M18" i="12"/>
  <c r="M15" i="12"/>
  <c r="M14" i="12" s="1"/>
  <c r="M12" i="12"/>
  <c r="M1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<sst xmlns="http://schemas.openxmlformats.org/spreadsheetml/2006/main" count="274" uniqueCount="161">
  <si>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</si>
  <si>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</si>
  <si>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</si>
  <si>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</si>
  <si>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</si>
  <si>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</si>
  <si>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</si>
  <si>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</si>
  <si>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</si>
  <si>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</si>
  <si>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</si>
  <si>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</si>
  <si>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</si>
  <si>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</si>
  <si>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</si>
  <si>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</si>
  <si>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</si>
  <si>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</si>
  <si>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</si>
  <si>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</si>
  <si>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</si>
  <si>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</si>
  <si>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</si>
  <si>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</si>
  <si>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</si>
  <si>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</si>
  <si>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</si>
  <si>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</si>
  <si>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</si>
  <si>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</si>
  <si>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</si>
  <si>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</si>
  <si>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</si>
  <si>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</si>
  <si>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</si>
  <si>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</si>
  <si>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</si>
  <si>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</si>
  <si>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</si>
  <si>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</si>
  <si>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</si>
  <si>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</si>
  <si>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</si>
  <si>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</si>
  <si>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</si>
  <si>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Rekonstrukce podlahy myčka</t>
  </si>
  <si>
    <t>Nemocnice Vyškov, příspěvková organizace</t>
  </si>
  <si>
    <t>Purkyňova 235/36</t>
  </si>
  <si>
    <t>Vyškov-Nosálovice</t>
  </si>
  <si>
    <t>68201</t>
  </si>
  <si>
    <t>00839205</t>
  </si>
  <si>
    <t>CZ00839205</t>
  </si>
  <si>
    <t>Rozpočet</t>
  </si>
  <si>
    <t>Celkem za stavbu</t>
  </si>
  <si>
    <t>CZK</t>
  </si>
  <si>
    <t>Rekapitulace dílů</t>
  </si>
  <si>
    <t>Typ dílu</t>
  </si>
  <si>
    <t>61</t>
  </si>
  <si>
    <t>Upravy povrchů vnitřní</t>
  </si>
  <si>
    <t>63</t>
  </si>
  <si>
    <t>Podlahy a podlahové konstrukce</t>
  </si>
  <si>
    <t>8</t>
  </si>
  <si>
    <t>Trubní vedení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</si>
  <si>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</si>
  <si>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</si>
  <si>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</si>
  <si>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</si>
  <si>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</si>
  <si>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</si>
  <si>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</si>
  <si>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</si>
  <si>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</si>
  <si>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</si>
  <si>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771</t>
  </si>
  <si>
    <t>Podlahy z dlaždic a obklady</t>
  </si>
  <si>
    <t>781</t>
  </si>
  <si>
    <t>Obklady keramické</t>
  </si>
  <si>
    <t>783</t>
  </si>
  <si>
    <t>Nátěry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</si>
  <si>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</si>
  <si>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</si>
  <si>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</si>
  <si>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</si>
  <si>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</si>
  <si>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</si>
  <si>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</si>
  <si>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</si>
  <si>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</si>
  <si>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</si>
  <si>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</si>
  <si>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</si>
  <si>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</si>
  <si>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</si>
  <si>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</si>
  <si>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</si>
  <si>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</si>
  <si>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</si>
  <si>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</si>
  <si>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</si>
  <si>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</si>
  <si>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</si>
  <si>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</si>
  <si>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</si>
  <si>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</si>
  <si>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</si>
  <si>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</si>
  <si>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</si>
  <si>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</si>
  <si>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612100031RA0</t>
  </si>
  <si>
    <t>Oprava omítek stěn po odsekání obkladu</t>
  </si>
  <si>
    <t>m2</t>
  </si>
  <si>
    <t>POL2_0</t>
  </si>
  <si>
    <t>630900020RA0</t>
  </si>
  <si>
    <t>Vybourání betonové mazaniny</t>
  </si>
  <si>
    <t>59764201R</t>
  </si>
  <si>
    <t>POL3_0</t>
  </si>
  <si>
    <t>631320021RA0</t>
  </si>
  <si>
    <t>Mazanina vyztužená sítí,  tl. 8 cm</t>
  </si>
  <si>
    <t>831350012RA0</t>
  </si>
  <si>
    <t>kpl</t>
  </si>
  <si>
    <t>952901111R00</t>
  </si>
  <si>
    <t>Vyčištění budov o výšce podlaží do 4 m</t>
  </si>
  <si>
    <t>POL1_0</t>
  </si>
  <si>
    <t>965100032RA0</t>
  </si>
  <si>
    <t>Bourání dlažeb keramických</t>
  </si>
  <si>
    <t>968083021R00</t>
  </si>
  <si>
    <t>979990103R00</t>
  </si>
  <si>
    <t>Poplatek za skládku suti - beton do 30x30 cm</t>
  </si>
  <si>
    <t>t</t>
  </si>
  <si>
    <t>979088212R00</t>
  </si>
  <si>
    <t>Nakládání suti na dopr.prostředky-zvlášt.zakl.obj.</t>
  </si>
  <si>
    <t>979100011RA0</t>
  </si>
  <si>
    <t>Odvoz suti a vyb.hmot do 10 km, vnitrost. 15 m</t>
  </si>
  <si>
    <t>998011001R00</t>
  </si>
  <si>
    <t>Přesun hmot pro budovy zděné výšky do 6 m</t>
  </si>
  <si>
    <t>711212001RS3</t>
  </si>
  <si>
    <t xml:space="preserve">Hydroizolační povlak - nátěr, Den Braven </t>
  </si>
  <si>
    <t>711404123R00</t>
  </si>
  <si>
    <t>Páska Deb Braven , 50 m</t>
  </si>
  <si>
    <t>m</t>
  </si>
  <si>
    <t>771570014RA0</t>
  </si>
  <si>
    <t>Dlažba z dlaždic včetně lepidla , bez dodavky dlažby</t>
  </si>
  <si>
    <t>771579793RT3</t>
  </si>
  <si>
    <t>Příplatek za spárovací hmotu - plošně,keram.dlažba, malta Keracolor FF (Mapei)</t>
  </si>
  <si>
    <t>59760128.AR</t>
  </si>
  <si>
    <t>Lišta obkl/obkl plast Schlüter DILEX-HKW  U11/O11</t>
  </si>
  <si>
    <t>Příplatek za spárovací hmotu - plošně,keram.obklad, malta Keracolor FF (Mapei)</t>
  </si>
  <si>
    <t>781415023RA0</t>
  </si>
  <si>
    <t>781475114RA0</t>
  </si>
  <si>
    <t>Obklad vnitřní keramicky, včetně tmele bez obkladů</t>
  </si>
  <si>
    <t>781900010RA0</t>
  </si>
  <si>
    <t>Odsekání obkladů vnitřních</t>
  </si>
  <si>
    <t>783896210R00</t>
  </si>
  <si>
    <t>Penetrace betonových podkladů BASF 1x</t>
  </si>
  <si>
    <t/>
  </si>
  <si>
    <t>END</t>
  </si>
  <si>
    <t>Rekonstrukce obkladů a podlahy myčky nádobí</t>
  </si>
  <si>
    <t>Dlažba Taurus 300x300 barva dle výběru, protiskluz R12</t>
  </si>
  <si>
    <t>Obklad pórovinový 250 x 500, barva dle výběru</t>
  </si>
  <si>
    <t>Nerezové krabicové žlaby š. 200, délka 1,5 m, protiskluzný</t>
  </si>
  <si>
    <t>Vybourání zárubní + protiprašná přepážka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</si>
</sst>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opLeftCell="B32" zoomScaleNormal="100" zoomScaleSheetLayoutView="75" workbookViewId="0">
      <selection activeCell="C47" sqref="C47:E4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4"/>
      <c r="B2" s="81" t="s">
        <v>40</v>
      </c>
      <c r="C2" s="82"/>
      <c r="D2" s="217" t="s">
        <v>156</v>
      </c>
      <c r="E2" s="218"/>
      <c r="F2" s="218"/>
      <c r="G2" s="218"/>
      <c r="H2" s="218"/>
      <c r="I2" s="218"/>
      <c r="J2" s="219"/>
      <c r="O2" s="2"/>
    </row>
    <row r="3" spans="1:15" ht="23.25" hidden="1" customHeight="1" x14ac:dyDescent="0.2">
      <c r="A3" s="4"/>
      <c r="B3" s="83" t="s">
        <v>43</v>
      </c>
      <c r="C3" s="84"/>
      <c r="D3" s="210"/>
      <c r="E3" s="211"/>
      <c r="F3" s="211"/>
      <c r="G3" s="211"/>
      <c r="H3" s="211"/>
      <c r="I3" s="211"/>
      <c r="J3" s="212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1"/>
      <c r="E11" s="221"/>
      <c r="F11" s="221"/>
      <c r="G11" s="221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08"/>
      <c r="E12" s="208"/>
      <c r="F12" s="208"/>
      <c r="G12" s="208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09"/>
      <c r="E13" s="209"/>
      <c r="F13" s="209"/>
      <c r="G13" s="2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0"/>
      <c r="F15" s="220"/>
      <c r="G15" s="205"/>
      <c r="H15" s="205"/>
      <c r="I15" s="205" t="s">
        <v>28</v>
      </c>
      <c r="J15" s="206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0"/>
      <c r="F16" s="207"/>
      <c r="G16" s="200"/>
      <c r="H16" s="207"/>
      <c r="I16" s="200">
        <v>0</v>
      </c>
      <c r="J16" s="201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0"/>
      <c r="F17" s="207"/>
      <c r="G17" s="200"/>
      <c r="H17" s="207"/>
      <c r="I17" s="200">
        <v>0</v>
      </c>
      <c r="J17" s="201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0"/>
      <c r="F18" s="207"/>
      <c r="G18" s="200"/>
      <c r="H18" s="207"/>
      <c r="I18" s="200">
        <v>0</v>
      </c>
      <c r="J18" s="201"/>
    </row>
    <row r="19" spans="1:10" ht="23.25" customHeight="1" x14ac:dyDescent="0.2">
      <c r="A19" s="139" t="s">
        <v>79</v>
      </c>
      <c r="B19" s="140" t="s">
        <v>26</v>
      </c>
      <c r="C19" s="58"/>
      <c r="D19" s="59"/>
      <c r="E19" s="200"/>
      <c r="F19" s="207"/>
      <c r="G19" s="200"/>
      <c r="H19" s="207"/>
      <c r="I19" s="200">
        <v>0</v>
      </c>
      <c r="J19" s="201"/>
    </row>
    <row r="20" spans="1:10" ht="23.25" customHeight="1" x14ac:dyDescent="0.2">
      <c r="A20" s="139" t="s">
        <v>80</v>
      </c>
      <c r="B20" s="140" t="s">
        <v>27</v>
      </c>
      <c r="C20" s="58"/>
      <c r="D20" s="59"/>
      <c r="E20" s="200"/>
      <c r="F20" s="207"/>
      <c r="G20" s="200"/>
      <c r="H20" s="207"/>
      <c r="I20" s="200">
        <v>0</v>
      </c>
      <c r="J20" s="201"/>
    </row>
    <row r="21" spans="1:10" ht="23.25" customHeight="1" x14ac:dyDescent="0.2">
      <c r="A21" s="4"/>
      <c r="B21" s="74" t="s">
        <v>28</v>
      </c>
      <c r="C21" s="75"/>
      <c r="D21" s="76"/>
      <c r="E21" s="202"/>
      <c r="F21" s="203"/>
      <c r="G21" s="202"/>
      <c r="H21" s="203"/>
      <c r="I21" s="202">
        <f>SUM(I16:J20)</f>
        <v>0</v>
      </c>
      <c r="J21" s="21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8">
        <v>0</v>
      </c>
      <c r="H23" s="199"/>
      <c r="I23" s="19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8">
        <v>0</v>
      </c>
      <c r="H25" s="199"/>
      <c r="I25" s="19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4">
        <v>0</v>
      </c>
      <c r="H26" s="195"/>
      <c r="I26" s="19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6">
        <v>0</v>
      </c>
      <c r="H27" s="196"/>
      <c r="I27" s="196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7">
        <v>0</v>
      </c>
      <c r="H28" s="204"/>
      <c r="I28" s="204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7">
        <v>0</v>
      </c>
      <c r="H29" s="197"/>
      <c r="I29" s="197"/>
      <c r="J29" s="118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44573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 t="s">
        <v>52</v>
      </c>
      <c r="C39" s="225" t="s">
        <v>45</v>
      </c>
      <c r="D39" s="226"/>
      <c r="E39" s="226"/>
      <c r="F39" s="107">
        <v>0</v>
      </c>
      <c r="G39" s="108">
        <v>0</v>
      </c>
      <c r="H39" s="109">
        <v>0</v>
      </c>
      <c r="I39" s="109">
        <v>0</v>
      </c>
      <c r="J39" s="103" t="str">
        <f>IF(CenaCelkemVypocet=0,"",I39/CenaCelkemVypocet*100)</f>
        <v/>
      </c>
    </row>
    <row r="40" spans="1:10" ht="25.5" hidden="1" customHeight="1" x14ac:dyDescent="0.2">
      <c r="A40" s="96"/>
      <c r="B40" s="227" t="s">
        <v>53</v>
      </c>
      <c r="C40" s="228"/>
      <c r="D40" s="228"/>
      <c r="E40" s="229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4" spans="1:10" ht="15.75" x14ac:dyDescent="0.25">
      <c r="B44" s="119" t="s">
        <v>55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56</v>
      </c>
      <c r="G46" s="128"/>
      <c r="H46" s="128"/>
      <c r="I46" s="230" t="s">
        <v>28</v>
      </c>
      <c r="J46" s="230"/>
    </row>
    <row r="47" spans="1:10" ht="25.5" customHeight="1" x14ac:dyDescent="0.2">
      <c r="A47" s="121"/>
      <c r="B47" s="129" t="s">
        <v>57</v>
      </c>
      <c r="C47" s="232" t="s">
        <v>58</v>
      </c>
      <c r="D47" s="233"/>
      <c r="E47" s="233"/>
      <c r="F47" s="131" t="s">
        <v>23</v>
      </c>
      <c r="G47" s="132"/>
      <c r="H47" s="132"/>
      <c r="I47" s="231">
        <v>0</v>
      </c>
      <c r="J47" s="231"/>
    </row>
    <row r="48" spans="1:10" ht="25.5" customHeight="1" x14ac:dyDescent="0.2">
      <c r="A48" s="121"/>
      <c r="B48" s="123" t="s">
        <v>59</v>
      </c>
      <c r="C48" s="215" t="s">
        <v>60</v>
      </c>
      <c r="D48" s="216"/>
      <c r="E48" s="216"/>
      <c r="F48" s="133" t="s">
        <v>23</v>
      </c>
      <c r="G48" s="134"/>
      <c r="H48" s="134"/>
      <c r="I48" s="214">
        <v>0</v>
      </c>
      <c r="J48" s="214"/>
    </row>
    <row r="49" spans="1:10" ht="25.5" customHeight="1" x14ac:dyDescent="0.2">
      <c r="A49" s="121"/>
      <c r="B49" s="123" t="s">
        <v>61</v>
      </c>
      <c r="C49" s="215" t="s">
        <v>62</v>
      </c>
      <c r="D49" s="216"/>
      <c r="E49" s="216"/>
      <c r="F49" s="133" t="s">
        <v>23</v>
      </c>
      <c r="G49" s="134"/>
      <c r="H49" s="134"/>
      <c r="I49" s="214">
        <v>0</v>
      </c>
      <c r="J49" s="214"/>
    </row>
    <row r="50" spans="1:10" ht="25.5" customHeight="1" x14ac:dyDescent="0.2">
      <c r="A50" s="121"/>
      <c r="B50" s="123" t="s">
        <v>63</v>
      </c>
      <c r="C50" s="215" t="s">
        <v>64</v>
      </c>
      <c r="D50" s="216"/>
      <c r="E50" s="216"/>
      <c r="F50" s="133" t="s">
        <v>23</v>
      </c>
      <c r="G50" s="134"/>
      <c r="H50" s="134"/>
      <c r="I50" s="214">
        <v>0</v>
      </c>
      <c r="J50" s="214"/>
    </row>
    <row r="51" spans="1:10" ht="25.5" customHeight="1" x14ac:dyDescent="0.2">
      <c r="A51" s="121"/>
      <c r="B51" s="123" t="s">
        <v>65</v>
      </c>
      <c r="C51" s="215" t="s">
        <v>66</v>
      </c>
      <c r="D51" s="216"/>
      <c r="E51" s="216"/>
      <c r="F51" s="133" t="s">
        <v>23</v>
      </c>
      <c r="G51" s="134"/>
      <c r="H51" s="134"/>
      <c r="I51" s="214">
        <v>0</v>
      </c>
      <c r="J51" s="214"/>
    </row>
    <row r="52" spans="1:10" ht="25.5" customHeight="1" x14ac:dyDescent="0.2">
      <c r="A52" s="121"/>
      <c r="B52" s="123" t="s">
        <v>67</v>
      </c>
      <c r="C52" s="215" t="s">
        <v>68</v>
      </c>
      <c r="D52" s="216"/>
      <c r="E52" s="216"/>
      <c r="F52" s="133" t="s">
        <v>23</v>
      </c>
      <c r="G52" s="134"/>
      <c r="H52" s="134"/>
      <c r="I52" s="214">
        <v>0</v>
      </c>
      <c r="J52" s="214"/>
    </row>
    <row r="53" spans="1:10" ht="25.5" customHeight="1" x14ac:dyDescent="0.2">
      <c r="A53" s="121"/>
      <c r="B53" s="123" t="s">
        <v>69</v>
      </c>
      <c r="C53" s="215" t="s">
        <v>70</v>
      </c>
      <c r="D53" s="216"/>
      <c r="E53" s="216"/>
      <c r="F53" s="133" t="s">
        <v>23</v>
      </c>
      <c r="G53" s="134"/>
      <c r="H53" s="134"/>
      <c r="I53" s="214">
        <v>0</v>
      </c>
      <c r="J53" s="214"/>
    </row>
    <row r="54" spans="1:10" ht="25.5" customHeight="1" x14ac:dyDescent="0.2">
      <c r="A54" s="121"/>
      <c r="B54" s="123" t="s">
        <v>71</v>
      </c>
      <c r="C54" s="215" t="s">
        <v>72</v>
      </c>
      <c r="D54" s="216"/>
      <c r="E54" s="216"/>
      <c r="F54" s="133" t="s">
        <v>24</v>
      </c>
      <c r="G54" s="134"/>
      <c r="H54" s="134"/>
      <c r="I54" s="214">
        <v>0</v>
      </c>
      <c r="J54" s="214"/>
    </row>
    <row r="55" spans="1:10" ht="25.5" customHeight="1" x14ac:dyDescent="0.2">
      <c r="A55" s="121"/>
      <c r="B55" s="123" t="s">
        <v>73</v>
      </c>
      <c r="C55" s="215" t="s">
        <v>74</v>
      </c>
      <c r="D55" s="216"/>
      <c r="E55" s="216"/>
      <c r="F55" s="133" t="s">
        <v>24</v>
      </c>
      <c r="G55" s="134"/>
      <c r="H55" s="134"/>
      <c r="I55" s="214">
        <v>0</v>
      </c>
      <c r="J55" s="214"/>
    </row>
    <row r="56" spans="1:10" ht="25.5" customHeight="1" x14ac:dyDescent="0.2">
      <c r="A56" s="121"/>
      <c r="B56" s="123" t="s">
        <v>75</v>
      </c>
      <c r="C56" s="215" t="s">
        <v>76</v>
      </c>
      <c r="D56" s="216"/>
      <c r="E56" s="216"/>
      <c r="F56" s="133" t="s">
        <v>24</v>
      </c>
      <c r="G56" s="134"/>
      <c r="H56" s="134"/>
      <c r="I56" s="214">
        <v>0</v>
      </c>
      <c r="J56" s="214"/>
    </row>
    <row r="57" spans="1:10" ht="25.5" customHeight="1" x14ac:dyDescent="0.2">
      <c r="A57" s="121"/>
      <c r="B57" s="130" t="s">
        <v>77</v>
      </c>
      <c r="C57" s="236" t="s">
        <v>78</v>
      </c>
      <c r="D57" s="237"/>
      <c r="E57" s="237"/>
      <c r="F57" s="135" t="s">
        <v>24</v>
      </c>
      <c r="G57" s="136"/>
      <c r="H57" s="136"/>
      <c r="I57" s="235">
        <v>0</v>
      </c>
      <c r="J57" s="235"/>
    </row>
    <row r="58" spans="1:10" ht="25.5" customHeight="1" x14ac:dyDescent="0.2">
      <c r="A58" s="122"/>
      <c r="B58" s="126" t="s">
        <v>1</v>
      </c>
      <c r="C58" s="126"/>
      <c r="D58" s="127"/>
      <c r="E58" s="127"/>
      <c r="F58" s="137"/>
      <c r="G58" s="138"/>
      <c r="H58" s="138"/>
      <c r="I58" s="234">
        <f>SUM(I47:I57)</f>
        <v>0</v>
      </c>
      <c r="J58" s="234"/>
    </row>
    <row r="59" spans="1:10" x14ac:dyDescent="0.2">
      <c r="F59" s="94"/>
      <c r="G59" s="95"/>
      <c r="H59" s="94"/>
      <c r="I59" s="95"/>
      <c r="J59" s="95"/>
    </row>
    <row r="60" spans="1:10" x14ac:dyDescent="0.2">
      <c r="F60" s="94"/>
      <c r="G60" s="95"/>
      <c r="H60" s="94"/>
      <c r="I60" s="95"/>
      <c r="J60" s="95"/>
    </row>
    <row r="61" spans="1:10" x14ac:dyDescent="0.2">
      <c r="F61" s="94"/>
      <c r="G61" s="95"/>
      <c r="H61" s="94"/>
      <c r="I61" s="95"/>
      <c r="J61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41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2"/>
  <sheetViews>
    <sheetView tabSelected="1" workbookViewId="0">
      <selection activeCell="X14" sqref="X14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40.42578125" style="93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6</v>
      </c>
      <c r="B1" s="242"/>
      <c r="C1" s="242"/>
      <c r="D1" s="242"/>
      <c r="E1" s="242"/>
      <c r="F1" s="242"/>
      <c r="G1" s="242"/>
      <c r="AE1" t="s">
        <v>82</v>
      </c>
    </row>
    <row r="2" spans="1:60" ht="25.15" customHeight="1" x14ac:dyDescent="0.2">
      <c r="A2" s="143" t="s">
        <v>81</v>
      </c>
      <c r="B2" s="141"/>
      <c r="C2" s="243" t="s">
        <v>156</v>
      </c>
      <c r="D2" s="244"/>
      <c r="E2" s="244"/>
      <c r="F2" s="244"/>
      <c r="G2" s="245"/>
      <c r="AE2" t="s">
        <v>83</v>
      </c>
    </row>
    <row r="3" spans="1:60" ht="25.15" hidden="1" customHeight="1" x14ac:dyDescent="0.2">
      <c r="A3" s="144" t="s">
        <v>7</v>
      </c>
      <c r="B3" s="142"/>
      <c r="C3" s="246"/>
      <c r="D3" s="247"/>
      <c r="E3" s="247"/>
      <c r="F3" s="247"/>
      <c r="G3" s="248"/>
      <c r="AE3" t="s">
        <v>84</v>
      </c>
    </row>
    <row r="4" spans="1:60" ht="25.15" hidden="1" customHeight="1" x14ac:dyDescent="0.2">
      <c r="A4" s="144" t="s">
        <v>8</v>
      </c>
      <c r="B4" s="142"/>
      <c r="C4" s="246"/>
      <c r="D4" s="247"/>
      <c r="E4" s="247"/>
      <c r="F4" s="247"/>
      <c r="G4" s="248"/>
      <c r="AE4" t="s">
        <v>85</v>
      </c>
    </row>
    <row r="5" spans="1:60" hidden="1" x14ac:dyDescent="0.2">
      <c r="A5" s="145" t="s">
        <v>86</v>
      </c>
      <c r="B5" s="146"/>
      <c r="C5" s="147"/>
      <c r="D5" s="148"/>
      <c r="E5" s="148"/>
      <c r="F5" s="148"/>
      <c r="G5" s="149"/>
      <c r="AE5" t="s">
        <v>87</v>
      </c>
    </row>
    <row r="7" spans="1:60" ht="38.25" x14ac:dyDescent="0.2">
      <c r="A7" s="154" t="s">
        <v>88</v>
      </c>
      <c r="B7" s="155" t="s">
        <v>89</v>
      </c>
      <c r="C7" s="155" t="s">
        <v>90</v>
      </c>
      <c r="D7" s="154" t="s">
        <v>91</v>
      </c>
      <c r="E7" s="154" t="s">
        <v>92</v>
      </c>
      <c r="F7" s="150" t="s">
        <v>93</v>
      </c>
      <c r="G7" s="170" t="s">
        <v>28</v>
      </c>
      <c r="H7" s="171" t="s">
        <v>29</v>
      </c>
      <c r="I7" s="171" t="s">
        <v>94</v>
      </c>
      <c r="J7" s="171" t="s">
        <v>30</v>
      </c>
      <c r="K7" s="171" t="s">
        <v>95</v>
      </c>
      <c r="L7" s="171" t="s">
        <v>96</v>
      </c>
      <c r="M7" s="171" t="s">
        <v>97</v>
      </c>
      <c r="N7" s="171" t="s">
        <v>98</v>
      </c>
      <c r="O7" s="171" t="s">
        <v>99</v>
      </c>
      <c r="P7" s="171" t="s">
        <v>100</v>
      </c>
      <c r="Q7" s="171" t="s">
        <v>101</v>
      </c>
      <c r="R7" s="171" t="s">
        <v>102</v>
      </c>
      <c r="S7" s="171" t="s">
        <v>103</v>
      </c>
      <c r="T7" s="171" t="s">
        <v>104</v>
      </c>
      <c r="U7" s="157" t="s">
        <v>105</v>
      </c>
    </row>
    <row r="8" spans="1:60" x14ac:dyDescent="0.2">
      <c r="A8" s="172" t="s">
        <v>106</v>
      </c>
      <c r="B8" s="173" t="s">
        <v>57</v>
      </c>
      <c r="C8" s="174" t="s">
        <v>58</v>
      </c>
      <c r="D8" s="175"/>
      <c r="E8" s="176"/>
      <c r="F8" s="177"/>
      <c r="G8" s="177">
        <f>SUMIF(AE9:AE9,"&lt;&gt;NOR",G9:G9)</f>
        <v>0</v>
      </c>
      <c r="H8" s="177"/>
      <c r="I8" s="177">
        <f>SUM(I9:I9)</f>
        <v>0</v>
      </c>
      <c r="J8" s="177"/>
      <c r="K8" s="177">
        <f>SUM(K9:K9)</f>
        <v>0</v>
      </c>
      <c r="L8" s="177"/>
      <c r="M8" s="177">
        <f>SUM(M9:M9)</f>
        <v>0</v>
      </c>
      <c r="N8" s="156"/>
      <c r="O8" s="156">
        <f>SUM(O9:O9)</f>
        <v>0.50510999999999995</v>
      </c>
      <c r="P8" s="156"/>
      <c r="Q8" s="156">
        <f>SUM(Q9:Q9)</f>
        <v>0.35759999999999997</v>
      </c>
      <c r="R8" s="156"/>
      <c r="S8" s="156"/>
      <c r="T8" s="172"/>
      <c r="U8" s="156">
        <f>SUM(U9:U9)</f>
        <v>32.14</v>
      </c>
      <c r="AE8" t="s">
        <v>107</v>
      </c>
    </row>
    <row r="9" spans="1:60" outlineLevel="1" x14ac:dyDescent="0.2">
      <c r="A9" s="152">
        <v>1</v>
      </c>
      <c r="B9" s="158" t="s">
        <v>108</v>
      </c>
      <c r="C9" s="185" t="s">
        <v>109</v>
      </c>
      <c r="D9" s="160" t="s">
        <v>110</v>
      </c>
      <c r="E9" s="166">
        <v>89.4</v>
      </c>
      <c r="F9" s="168">
        <v>0</v>
      </c>
      <c r="G9" s="168">
        <f>PRODUCT(E9,F9)</f>
        <v>0</v>
      </c>
      <c r="H9" s="168">
        <v>0</v>
      </c>
      <c r="I9" s="168">
        <f>ROUND(E9*H9,2)</f>
        <v>0</v>
      </c>
      <c r="J9" s="168">
        <v>0</v>
      </c>
      <c r="K9" s="168">
        <f>ROUND(E9*J9,2)</f>
        <v>0</v>
      </c>
      <c r="L9" s="168">
        <v>21</v>
      </c>
      <c r="M9" s="168">
        <f>G9*(1+L9/100)</f>
        <v>0</v>
      </c>
      <c r="N9" s="161">
        <v>5.6499999999999996E-3</v>
      </c>
      <c r="O9" s="161">
        <f>ROUND(E9*N9,5)</f>
        <v>0.50510999999999995</v>
      </c>
      <c r="P9" s="161">
        <v>4.0000000000000001E-3</v>
      </c>
      <c r="Q9" s="161">
        <f>ROUND(E9*P9,5)</f>
        <v>0.35759999999999997</v>
      </c>
      <c r="R9" s="161"/>
      <c r="S9" s="161"/>
      <c r="T9" s="162">
        <v>0.35951</v>
      </c>
      <c r="U9" s="161">
        <f>ROUND(E9*T9,2)</f>
        <v>32.14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111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x14ac:dyDescent="0.2">
      <c r="A10" s="153" t="s">
        <v>106</v>
      </c>
      <c r="B10" s="159" t="s">
        <v>59</v>
      </c>
      <c r="C10" s="186" t="s">
        <v>60</v>
      </c>
      <c r="D10" s="163"/>
      <c r="E10" s="167"/>
      <c r="F10" s="169"/>
      <c r="G10" s="169">
        <f>SUMIF(AE11:AE13,"&lt;&gt;NOR",G11:G13)</f>
        <v>0</v>
      </c>
      <c r="H10" s="169"/>
      <c r="I10" s="169">
        <f>SUM(I11:I13)</f>
        <v>0</v>
      </c>
      <c r="J10" s="169"/>
      <c r="K10" s="169">
        <f>SUM(K11:K13)</f>
        <v>0</v>
      </c>
      <c r="L10" s="169"/>
      <c r="M10" s="169">
        <f>SUM(M11:M13)</f>
        <v>0</v>
      </c>
      <c r="N10" s="164"/>
      <c r="O10" s="164">
        <f>SUM(O11:O13)</f>
        <v>17.092649999999999</v>
      </c>
      <c r="P10" s="164"/>
      <c r="Q10" s="164">
        <f>SUM(Q11:Q13)</f>
        <v>8.25</v>
      </c>
      <c r="R10" s="164"/>
      <c r="S10" s="164"/>
      <c r="T10" s="165"/>
      <c r="U10" s="164">
        <f>SUM(U11:U13)</f>
        <v>105</v>
      </c>
      <c r="AE10" t="s">
        <v>107</v>
      </c>
    </row>
    <row r="11" spans="1:60" outlineLevel="1" x14ac:dyDescent="0.2">
      <c r="A11" s="152">
        <v>2</v>
      </c>
      <c r="B11" s="158" t="s">
        <v>112</v>
      </c>
      <c r="C11" s="185" t="s">
        <v>113</v>
      </c>
      <c r="D11" s="160" t="s">
        <v>110</v>
      </c>
      <c r="E11" s="166">
        <v>75</v>
      </c>
      <c r="F11" s="168">
        <v>0</v>
      </c>
      <c r="G11" s="168">
        <f>PRODUCT(E11,F11)</f>
        <v>0</v>
      </c>
      <c r="H11" s="168">
        <v>0</v>
      </c>
      <c r="I11" s="168">
        <f>ROUND(E11*H11,2)</f>
        <v>0</v>
      </c>
      <c r="J11" s="168">
        <v>0</v>
      </c>
      <c r="K11" s="168">
        <f>ROUND(E11*J11,2)</f>
        <v>0</v>
      </c>
      <c r="L11" s="168">
        <v>21</v>
      </c>
      <c r="M11" s="168">
        <f>G11*(1+L11/100)</f>
        <v>0</v>
      </c>
      <c r="N11" s="161">
        <v>0</v>
      </c>
      <c r="O11" s="161">
        <f>ROUND(E11*N11,5)</f>
        <v>0</v>
      </c>
      <c r="P11" s="161">
        <v>0.11</v>
      </c>
      <c r="Q11" s="161">
        <f>ROUND(E11*P11,5)</f>
        <v>8.25</v>
      </c>
      <c r="R11" s="161"/>
      <c r="S11" s="161"/>
      <c r="T11" s="162">
        <v>0.85035000000000005</v>
      </c>
      <c r="U11" s="161">
        <f>ROUND(E11*T11,2)</f>
        <v>63.78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111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>
        <v>3</v>
      </c>
      <c r="B12" s="158" t="s">
        <v>114</v>
      </c>
      <c r="C12" s="185" t="s">
        <v>157</v>
      </c>
      <c r="D12" s="160" t="s">
        <v>110</v>
      </c>
      <c r="E12" s="166">
        <v>87</v>
      </c>
      <c r="F12" s="168">
        <v>0</v>
      </c>
      <c r="G12" s="168">
        <f>PRODUCT(E12,F12)</f>
        <v>0</v>
      </c>
      <c r="H12" s="168">
        <v>0</v>
      </c>
      <c r="I12" s="168">
        <f>ROUND(E12*H12,2)</f>
        <v>0</v>
      </c>
      <c r="J12" s="168">
        <v>0</v>
      </c>
      <c r="K12" s="168">
        <f>ROUND(E12*J12,2)</f>
        <v>0</v>
      </c>
      <c r="L12" s="168">
        <v>21</v>
      </c>
      <c r="M12" s="168">
        <f>G12*(1+L12/100)</f>
        <v>0</v>
      </c>
      <c r="N12" s="161">
        <v>1.9199999999999998E-2</v>
      </c>
      <c r="O12" s="161">
        <f>ROUND(E12*N12,5)</f>
        <v>1.6704000000000001</v>
      </c>
      <c r="P12" s="161">
        <v>0</v>
      </c>
      <c r="Q12" s="161">
        <f>ROUND(E12*P12,5)</f>
        <v>0</v>
      </c>
      <c r="R12" s="161"/>
      <c r="S12" s="161"/>
      <c r="T12" s="162">
        <v>0</v>
      </c>
      <c r="U12" s="161">
        <f>ROUND(E12*T12,2)</f>
        <v>0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115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4</v>
      </c>
      <c r="B13" s="158" t="s">
        <v>116</v>
      </c>
      <c r="C13" s="185" t="s">
        <v>117</v>
      </c>
      <c r="D13" s="160" t="s">
        <v>110</v>
      </c>
      <c r="E13" s="166">
        <v>75</v>
      </c>
      <c r="F13" s="168">
        <v>0</v>
      </c>
      <c r="G13" s="168">
        <f>PRODUCT(E13,F13)</f>
        <v>0</v>
      </c>
      <c r="H13" s="168">
        <v>0</v>
      </c>
      <c r="I13" s="168">
        <f>ROUND(E13*H13,2)</f>
        <v>0</v>
      </c>
      <c r="J13" s="168">
        <v>0</v>
      </c>
      <c r="K13" s="168">
        <f>ROUND(E13*J13,2)</f>
        <v>0</v>
      </c>
      <c r="L13" s="168">
        <v>21</v>
      </c>
      <c r="M13" s="168">
        <f>G13*(1+L13/100)</f>
        <v>0</v>
      </c>
      <c r="N13" s="161">
        <v>0.20563000000000001</v>
      </c>
      <c r="O13" s="161">
        <f>ROUND(E13*N13,5)</f>
        <v>15.42225</v>
      </c>
      <c r="P13" s="161">
        <v>0</v>
      </c>
      <c r="Q13" s="161">
        <f>ROUND(E13*P13,5)</f>
        <v>0</v>
      </c>
      <c r="R13" s="161"/>
      <c r="S13" s="161"/>
      <c r="T13" s="162">
        <v>0.54962</v>
      </c>
      <c r="U13" s="161">
        <f>ROUND(E13*T13,2)</f>
        <v>41.22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111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53" t="s">
        <v>106</v>
      </c>
      <c r="B14" s="159" t="s">
        <v>61</v>
      </c>
      <c r="C14" s="186" t="s">
        <v>62</v>
      </c>
      <c r="D14" s="163"/>
      <c r="E14" s="167"/>
      <c r="F14" s="169"/>
      <c r="G14" s="169">
        <f>SUMIF(AE15:AE15,"&lt;&gt;NOR",G15:G15)</f>
        <v>0</v>
      </c>
      <c r="H14" s="169"/>
      <c r="I14" s="169">
        <f>SUM(I15:I15)</f>
        <v>0</v>
      </c>
      <c r="J14" s="169"/>
      <c r="K14" s="169">
        <f>SUM(K15:K15)</f>
        <v>0</v>
      </c>
      <c r="L14" s="169"/>
      <c r="M14" s="169">
        <f>SUM(M15:M15)</f>
        <v>0</v>
      </c>
      <c r="N14" s="164"/>
      <c r="O14" s="164">
        <f>SUM(O15:O15)</f>
        <v>2.7270599999999998</v>
      </c>
      <c r="P14" s="164"/>
      <c r="Q14" s="164">
        <f>SUM(Q15:Q15)</f>
        <v>0</v>
      </c>
      <c r="R14" s="164"/>
      <c r="S14" s="164"/>
      <c r="T14" s="165"/>
      <c r="U14" s="164">
        <f>SUM(U15:U15)</f>
        <v>10.23</v>
      </c>
      <c r="AE14" t="s">
        <v>107</v>
      </c>
    </row>
    <row r="15" spans="1:60" ht="22.5" outlineLevel="1" x14ac:dyDescent="0.2">
      <c r="A15" s="152">
        <v>5</v>
      </c>
      <c r="B15" s="158" t="s">
        <v>118</v>
      </c>
      <c r="C15" s="185" t="s">
        <v>159</v>
      </c>
      <c r="D15" s="160" t="s">
        <v>119</v>
      </c>
      <c r="E15" s="166">
        <v>3</v>
      </c>
      <c r="F15" s="168">
        <v>0</v>
      </c>
      <c r="G15" s="168">
        <f>PRODUCT(E15,F15)</f>
        <v>0</v>
      </c>
      <c r="H15" s="168">
        <v>0</v>
      </c>
      <c r="I15" s="168">
        <f>ROUND(E15*H15,2)</f>
        <v>0</v>
      </c>
      <c r="J15" s="168">
        <v>0</v>
      </c>
      <c r="K15" s="168">
        <f>ROUND(E15*J15,2)</f>
        <v>0</v>
      </c>
      <c r="L15" s="168">
        <v>21</v>
      </c>
      <c r="M15" s="168">
        <f>G15*(1+L15/100)</f>
        <v>0</v>
      </c>
      <c r="N15" s="161">
        <v>0.90902000000000005</v>
      </c>
      <c r="O15" s="161">
        <f>ROUND(E15*N15,5)</f>
        <v>2.7270599999999998</v>
      </c>
      <c r="P15" s="161">
        <v>0</v>
      </c>
      <c r="Q15" s="161">
        <f>ROUND(E15*P15,5)</f>
        <v>0</v>
      </c>
      <c r="R15" s="161"/>
      <c r="S15" s="161"/>
      <c r="T15" s="162">
        <v>3.41066</v>
      </c>
      <c r="U15" s="161">
        <f>ROUND(E15*T15,2)</f>
        <v>10.23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111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53" t="s">
        <v>106</v>
      </c>
      <c r="B16" s="159" t="s">
        <v>63</v>
      </c>
      <c r="C16" s="186" t="s">
        <v>64</v>
      </c>
      <c r="D16" s="163"/>
      <c r="E16" s="167"/>
      <c r="F16" s="169"/>
      <c r="G16" s="169">
        <f>SUMIF(AE17:AE17,"&lt;&gt;NOR",G17:G17)</f>
        <v>0</v>
      </c>
      <c r="H16" s="169"/>
      <c r="I16" s="169">
        <f>SUM(I17:I17)</f>
        <v>0</v>
      </c>
      <c r="J16" s="169"/>
      <c r="K16" s="169">
        <f>SUM(K17:K17)</f>
        <v>0</v>
      </c>
      <c r="L16" s="169"/>
      <c r="M16" s="169">
        <f>SUM(M17:M17)</f>
        <v>0</v>
      </c>
      <c r="N16" s="164"/>
      <c r="O16" s="164">
        <f>SUM(O17:O17)</f>
        <v>3.0000000000000001E-3</v>
      </c>
      <c r="P16" s="164"/>
      <c r="Q16" s="164">
        <f>SUM(Q17:Q17)</f>
        <v>0</v>
      </c>
      <c r="R16" s="164"/>
      <c r="S16" s="164"/>
      <c r="T16" s="165"/>
      <c r="U16" s="164">
        <f>SUM(U17:U17)</f>
        <v>23.1</v>
      </c>
      <c r="AE16" t="s">
        <v>107</v>
      </c>
    </row>
    <row r="17" spans="1:60" outlineLevel="1" x14ac:dyDescent="0.2">
      <c r="A17" s="152">
        <v>6</v>
      </c>
      <c r="B17" s="158" t="s">
        <v>120</v>
      </c>
      <c r="C17" s="185" t="s">
        <v>121</v>
      </c>
      <c r="D17" s="160" t="s">
        <v>110</v>
      </c>
      <c r="E17" s="166">
        <v>75</v>
      </c>
      <c r="F17" s="168">
        <v>0</v>
      </c>
      <c r="G17" s="168">
        <f>PRODUCT(E17,F17)</f>
        <v>0</v>
      </c>
      <c r="H17" s="168">
        <v>0</v>
      </c>
      <c r="I17" s="168">
        <f>ROUND(E17*H17,2)</f>
        <v>0</v>
      </c>
      <c r="J17" s="168">
        <v>0</v>
      </c>
      <c r="K17" s="168">
        <f>ROUND(E17*J17,2)</f>
        <v>0</v>
      </c>
      <c r="L17" s="168">
        <v>21</v>
      </c>
      <c r="M17" s="168">
        <f>G17*(1+L17/100)</f>
        <v>0</v>
      </c>
      <c r="N17" s="161">
        <v>4.0000000000000003E-5</v>
      </c>
      <c r="O17" s="161">
        <f>ROUND(E17*N17,5)</f>
        <v>3.0000000000000001E-3</v>
      </c>
      <c r="P17" s="161">
        <v>0</v>
      </c>
      <c r="Q17" s="161">
        <f>ROUND(E17*P17,5)</f>
        <v>0</v>
      </c>
      <c r="R17" s="161"/>
      <c r="S17" s="161"/>
      <c r="T17" s="162">
        <v>0.308</v>
      </c>
      <c r="U17" s="161">
        <f>ROUND(E17*T17,2)</f>
        <v>23.1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122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">
      <c r="A18" s="153" t="s">
        <v>106</v>
      </c>
      <c r="B18" s="159" t="s">
        <v>65</v>
      </c>
      <c r="C18" s="186" t="s">
        <v>66</v>
      </c>
      <c r="D18" s="163"/>
      <c r="E18" s="167"/>
      <c r="F18" s="169"/>
      <c r="G18" s="169">
        <f>SUMIF(AE19:AE20,"&lt;&gt;NOR",G19:G20)</f>
        <v>0</v>
      </c>
      <c r="H18" s="169"/>
      <c r="I18" s="169">
        <f>SUM(I19:I20)</f>
        <v>0</v>
      </c>
      <c r="J18" s="169"/>
      <c r="K18" s="169">
        <f>SUM(K19:K20)</f>
        <v>0</v>
      </c>
      <c r="L18" s="169"/>
      <c r="M18" s="169">
        <f>SUM(M19:M20)</f>
        <v>0</v>
      </c>
      <c r="N18" s="164"/>
      <c r="O18" s="164">
        <f>SUM(O19:O20)</f>
        <v>3.7399999999999998E-3</v>
      </c>
      <c r="P18" s="164"/>
      <c r="Q18" s="164">
        <f>SUM(Q19:Q20)</f>
        <v>1.5960000000000001</v>
      </c>
      <c r="R18" s="164"/>
      <c r="S18" s="164"/>
      <c r="T18" s="165"/>
      <c r="U18" s="164">
        <f>SUM(U19:U20)</f>
        <v>23.72</v>
      </c>
      <c r="AE18" t="s">
        <v>107</v>
      </c>
    </row>
    <row r="19" spans="1:60" outlineLevel="1" x14ac:dyDescent="0.2">
      <c r="A19" s="152">
        <v>7</v>
      </c>
      <c r="B19" s="158" t="s">
        <v>123</v>
      </c>
      <c r="C19" s="185" t="s">
        <v>124</v>
      </c>
      <c r="D19" s="160" t="s">
        <v>110</v>
      </c>
      <c r="E19" s="166">
        <v>75</v>
      </c>
      <c r="F19" s="168">
        <v>0</v>
      </c>
      <c r="G19" s="168">
        <f>PRODUCT(E19,F19)</f>
        <v>0</v>
      </c>
      <c r="H19" s="168">
        <v>0</v>
      </c>
      <c r="I19" s="168">
        <f>ROUND(E19*H19,2)</f>
        <v>0</v>
      </c>
      <c r="J19" s="168">
        <v>0</v>
      </c>
      <c r="K19" s="168">
        <f>ROUND(E19*J19,2)</f>
        <v>0</v>
      </c>
      <c r="L19" s="168">
        <v>21</v>
      </c>
      <c r="M19" s="168">
        <f>G19*(1+L19/100)</f>
        <v>0</v>
      </c>
      <c r="N19" s="161">
        <v>0</v>
      </c>
      <c r="O19" s="161">
        <f>ROUND(E19*N19,5)</f>
        <v>0</v>
      </c>
      <c r="P19" s="161">
        <v>0.02</v>
      </c>
      <c r="Q19" s="161">
        <f>ROUND(E19*P19,5)</f>
        <v>1.5</v>
      </c>
      <c r="R19" s="161"/>
      <c r="S19" s="161"/>
      <c r="T19" s="162">
        <v>0.29570000000000002</v>
      </c>
      <c r="U19" s="161">
        <f>ROUND(E19*T19,2)</f>
        <v>22.18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111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8</v>
      </c>
      <c r="B20" s="158" t="s">
        <v>125</v>
      </c>
      <c r="C20" s="185" t="s">
        <v>160</v>
      </c>
      <c r="D20" s="160" t="s">
        <v>110</v>
      </c>
      <c r="E20" s="166">
        <v>3.2</v>
      </c>
      <c r="F20" s="168">
        <v>0</v>
      </c>
      <c r="G20" s="168">
        <f>PRODUCT(E20,F20)</f>
        <v>0</v>
      </c>
      <c r="H20" s="168">
        <v>0</v>
      </c>
      <c r="I20" s="168">
        <f>ROUND(E20*H20,2)</f>
        <v>0</v>
      </c>
      <c r="J20" s="168">
        <v>0</v>
      </c>
      <c r="K20" s="168">
        <f>ROUND(E20*J20,2)</f>
        <v>0</v>
      </c>
      <c r="L20" s="168">
        <v>21</v>
      </c>
      <c r="M20" s="168">
        <f>G20*(1+L20/100)</f>
        <v>0</v>
      </c>
      <c r="N20" s="161">
        <v>1.17E-3</v>
      </c>
      <c r="O20" s="161">
        <f>ROUND(E20*N20,5)</f>
        <v>3.7399999999999998E-3</v>
      </c>
      <c r="P20" s="161">
        <v>0.03</v>
      </c>
      <c r="Q20" s="161">
        <f>ROUND(E20*P20,5)</f>
        <v>9.6000000000000002E-2</v>
      </c>
      <c r="R20" s="161"/>
      <c r="S20" s="161"/>
      <c r="T20" s="162">
        <v>0.48099999999999998</v>
      </c>
      <c r="U20" s="161">
        <f>ROUND(E20*T20,2)</f>
        <v>1.54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122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53" t="s">
        <v>106</v>
      </c>
      <c r="B21" s="159" t="s">
        <v>67</v>
      </c>
      <c r="C21" s="186" t="s">
        <v>68</v>
      </c>
      <c r="D21" s="163"/>
      <c r="E21" s="167"/>
      <c r="F21" s="169"/>
      <c r="G21" s="169">
        <f>SUMIF(AE22:AE24,"&lt;&gt;NOR",G22:G24)</f>
        <v>0</v>
      </c>
      <c r="H21" s="169"/>
      <c r="I21" s="169">
        <f>SUM(I22:I24)</f>
        <v>0</v>
      </c>
      <c r="J21" s="169"/>
      <c r="K21" s="169">
        <f>SUM(K22:K24)</f>
        <v>0</v>
      </c>
      <c r="L21" s="169"/>
      <c r="M21" s="169">
        <f>SUM(M22:M24)</f>
        <v>0</v>
      </c>
      <c r="N21" s="164"/>
      <c r="O21" s="164">
        <f>SUM(O22:O24)</f>
        <v>0</v>
      </c>
      <c r="P21" s="164"/>
      <c r="Q21" s="164">
        <f>SUM(Q22:Q24)</f>
        <v>0</v>
      </c>
      <c r="R21" s="164"/>
      <c r="S21" s="164"/>
      <c r="T21" s="165"/>
      <c r="U21" s="164">
        <f>SUM(U22:U24)</f>
        <v>43.67</v>
      </c>
      <c r="AE21" t="s">
        <v>107</v>
      </c>
    </row>
    <row r="22" spans="1:60" outlineLevel="1" x14ac:dyDescent="0.2">
      <c r="A22" s="152">
        <v>9</v>
      </c>
      <c r="B22" s="158" t="s">
        <v>126</v>
      </c>
      <c r="C22" s="185" t="s">
        <v>127</v>
      </c>
      <c r="D22" s="160" t="s">
        <v>128</v>
      </c>
      <c r="E22" s="166">
        <v>17</v>
      </c>
      <c r="F22" s="168">
        <v>0</v>
      </c>
      <c r="G22" s="168">
        <f>PRODUCT(E22,F22)</f>
        <v>0</v>
      </c>
      <c r="H22" s="168">
        <v>0</v>
      </c>
      <c r="I22" s="168">
        <f>ROUND(E22*H22,2)</f>
        <v>0</v>
      </c>
      <c r="J22" s="168">
        <v>0</v>
      </c>
      <c r="K22" s="168">
        <f>ROUND(E22*J22,2)</f>
        <v>0</v>
      </c>
      <c r="L22" s="168">
        <v>21</v>
      </c>
      <c r="M22" s="168">
        <f>G22*(1+L22/100)</f>
        <v>0</v>
      </c>
      <c r="N22" s="161">
        <v>0</v>
      </c>
      <c r="O22" s="161">
        <f>ROUND(E22*N22,5)</f>
        <v>0</v>
      </c>
      <c r="P22" s="161">
        <v>0</v>
      </c>
      <c r="Q22" s="161">
        <f>ROUND(E22*P22,5)</f>
        <v>0</v>
      </c>
      <c r="R22" s="161"/>
      <c r="S22" s="161"/>
      <c r="T22" s="162">
        <v>0</v>
      </c>
      <c r="U22" s="161">
        <f>ROUND(E22*T22,2)</f>
        <v>0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122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>
        <v>10</v>
      </c>
      <c r="B23" s="158" t="s">
        <v>129</v>
      </c>
      <c r="C23" s="185" t="s">
        <v>130</v>
      </c>
      <c r="D23" s="160" t="s">
        <v>128</v>
      </c>
      <c r="E23" s="166">
        <v>17</v>
      </c>
      <c r="F23" s="168">
        <v>0</v>
      </c>
      <c r="G23" s="168">
        <f>PRODUCT(E23,F23)</f>
        <v>0</v>
      </c>
      <c r="H23" s="168">
        <v>0</v>
      </c>
      <c r="I23" s="168">
        <f>ROUND(E23*H23,2)</f>
        <v>0</v>
      </c>
      <c r="J23" s="168">
        <v>0</v>
      </c>
      <c r="K23" s="168">
        <f>ROUND(E23*J23,2)</f>
        <v>0</v>
      </c>
      <c r="L23" s="168">
        <v>21</v>
      </c>
      <c r="M23" s="168">
        <f>G23*(1+L23/100)</f>
        <v>0</v>
      </c>
      <c r="N23" s="161">
        <v>0</v>
      </c>
      <c r="O23" s="161">
        <f>ROUND(E23*N23,5)</f>
        <v>0</v>
      </c>
      <c r="P23" s="161">
        <v>0</v>
      </c>
      <c r="Q23" s="161">
        <f>ROUND(E23*P23,5)</f>
        <v>0</v>
      </c>
      <c r="R23" s="161"/>
      <c r="S23" s="161"/>
      <c r="T23" s="162">
        <v>9.9000000000000005E-2</v>
      </c>
      <c r="U23" s="161">
        <f>ROUND(E23*T23,2)</f>
        <v>1.68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122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11</v>
      </c>
      <c r="B24" s="158" t="s">
        <v>131</v>
      </c>
      <c r="C24" s="185" t="s">
        <v>132</v>
      </c>
      <c r="D24" s="160" t="s">
        <v>128</v>
      </c>
      <c r="E24" s="166">
        <v>17</v>
      </c>
      <c r="F24" s="168">
        <v>0</v>
      </c>
      <c r="G24" s="168">
        <f>PRODUCT(E24,F24)</f>
        <v>0</v>
      </c>
      <c r="H24" s="168">
        <v>0</v>
      </c>
      <c r="I24" s="168">
        <f>ROUND(E24*H24,2)</f>
        <v>0</v>
      </c>
      <c r="J24" s="168">
        <v>0</v>
      </c>
      <c r="K24" s="168">
        <f>ROUND(E24*J24,2)</f>
        <v>0</v>
      </c>
      <c r="L24" s="168">
        <v>21</v>
      </c>
      <c r="M24" s="168">
        <f>G24*(1+L24/100)</f>
        <v>0</v>
      </c>
      <c r="N24" s="161">
        <v>0</v>
      </c>
      <c r="O24" s="161">
        <f>ROUND(E24*N24,5)</f>
        <v>0</v>
      </c>
      <c r="P24" s="161">
        <v>0</v>
      </c>
      <c r="Q24" s="161">
        <f>ROUND(E24*P24,5)</f>
        <v>0</v>
      </c>
      <c r="R24" s="161"/>
      <c r="S24" s="161"/>
      <c r="T24" s="162">
        <v>2.4700000000000002</v>
      </c>
      <c r="U24" s="161">
        <f>ROUND(E24*T24,2)</f>
        <v>41.99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111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53" t="s">
        <v>106</v>
      </c>
      <c r="B25" s="159" t="s">
        <v>69</v>
      </c>
      <c r="C25" s="186" t="s">
        <v>70</v>
      </c>
      <c r="D25" s="163"/>
      <c r="E25" s="167"/>
      <c r="F25" s="169"/>
      <c r="G25" s="169">
        <f>SUMIF(AE26:AE26,"&lt;&gt;NOR",G26:G26)</f>
        <v>0</v>
      </c>
      <c r="H25" s="169"/>
      <c r="I25" s="169">
        <f>SUM(I26:I26)</f>
        <v>0</v>
      </c>
      <c r="J25" s="169"/>
      <c r="K25" s="169">
        <f>SUM(K26:K26)</f>
        <v>0</v>
      </c>
      <c r="L25" s="169"/>
      <c r="M25" s="169">
        <f>SUM(M26:M26)</f>
        <v>0</v>
      </c>
      <c r="N25" s="164"/>
      <c r="O25" s="164">
        <f>SUM(O26:O26)</f>
        <v>0</v>
      </c>
      <c r="P25" s="164"/>
      <c r="Q25" s="164">
        <f>SUM(Q26:Q26)</f>
        <v>0</v>
      </c>
      <c r="R25" s="164"/>
      <c r="S25" s="164"/>
      <c r="T25" s="165"/>
      <c r="U25" s="164">
        <f>SUM(U26:U26)</f>
        <v>8.52</v>
      </c>
      <c r="AE25" t="s">
        <v>107</v>
      </c>
    </row>
    <row r="26" spans="1:60" outlineLevel="1" x14ac:dyDescent="0.2">
      <c r="A26" s="152">
        <v>12</v>
      </c>
      <c r="B26" s="158" t="s">
        <v>133</v>
      </c>
      <c r="C26" s="185" t="s">
        <v>134</v>
      </c>
      <c r="D26" s="160" t="s">
        <v>128</v>
      </c>
      <c r="E26" s="166">
        <v>10</v>
      </c>
      <c r="F26" s="168">
        <v>0</v>
      </c>
      <c r="G26" s="168">
        <f>PRODUCT(E26,F26)</f>
        <v>0</v>
      </c>
      <c r="H26" s="168">
        <v>0</v>
      </c>
      <c r="I26" s="168">
        <f>ROUND(E26*H26,2)</f>
        <v>0</v>
      </c>
      <c r="J26" s="168">
        <v>0</v>
      </c>
      <c r="K26" s="168">
        <f>ROUND(E26*J26,2)</f>
        <v>0</v>
      </c>
      <c r="L26" s="168">
        <v>21</v>
      </c>
      <c r="M26" s="168">
        <f>G26*(1+L26/100)</f>
        <v>0</v>
      </c>
      <c r="N26" s="161">
        <v>0</v>
      </c>
      <c r="O26" s="161">
        <f>ROUND(E26*N26,5)</f>
        <v>0</v>
      </c>
      <c r="P26" s="161">
        <v>0</v>
      </c>
      <c r="Q26" s="161">
        <f>ROUND(E26*P26,5)</f>
        <v>0</v>
      </c>
      <c r="R26" s="161"/>
      <c r="S26" s="161"/>
      <c r="T26" s="162">
        <v>0.85199999999999998</v>
      </c>
      <c r="U26" s="161">
        <f>ROUND(E26*T26,2)</f>
        <v>8.52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122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">
      <c r="A27" s="153" t="s">
        <v>106</v>
      </c>
      <c r="B27" s="159" t="s">
        <v>71</v>
      </c>
      <c r="C27" s="186" t="s">
        <v>72</v>
      </c>
      <c r="D27" s="163"/>
      <c r="E27" s="167"/>
      <c r="F27" s="169"/>
      <c r="G27" s="169">
        <f>SUMIF(AE28:AE29,"&lt;&gt;NOR",G28:G29)</f>
        <v>0</v>
      </c>
      <c r="H27" s="169"/>
      <c r="I27" s="169">
        <f>SUM(I28:I29)</f>
        <v>0</v>
      </c>
      <c r="J27" s="169"/>
      <c r="K27" s="169">
        <f>SUM(K28:K29)</f>
        <v>0</v>
      </c>
      <c r="L27" s="169"/>
      <c r="M27" s="169">
        <f>SUM(M28:M29)</f>
        <v>0</v>
      </c>
      <c r="N27" s="164"/>
      <c r="O27" s="164">
        <f>SUM(O28:O29)</f>
        <v>0.17849999999999999</v>
      </c>
      <c r="P27" s="164"/>
      <c r="Q27" s="164">
        <f>SUM(Q28:Q29)</f>
        <v>0</v>
      </c>
      <c r="R27" s="164"/>
      <c r="S27" s="164"/>
      <c r="T27" s="165"/>
      <c r="U27" s="164">
        <f>SUM(U28:U29)</f>
        <v>25.5</v>
      </c>
      <c r="AE27" t="s">
        <v>107</v>
      </c>
    </row>
    <row r="28" spans="1:60" outlineLevel="1" x14ac:dyDescent="0.2">
      <c r="A28" s="152">
        <v>13</v>
      </c>
      <c r="B28" s="158" t="s">
        <v>135</v>
      </c>
      <c r="C28" s="185" t="s">
        <v>136</v>
      </c>
      <c r="D28" s="160" t="s">
        <v>110</v>
      </c>
      <c r="E28" s="166">
        <v>75</v>
      </c>
      <c r="F28" s="168">
        <v>0</v>
      </c>
      <c r="G28" s="168">
        <f>PRODUCT(E28,F28)</f>
        <v>0</v>
      </c>
      <c r="H28" s="168">
        <v>0</v>
      </c>
      <c r="I28" s="168">
        <f>ROUND(E28*H28,2)</f>
        <v>0</v>
      </c>
      <c r="J28" s="168">
        <v>0</v>
      </c>
      <c r="K28" s="168">
        <f>ROUND(E28*J28,2)</f>
        <v>0</v>
      </c>
      <c r="L28" s="168">
        <v>21</v>
      </c>
      <c r="M28" s="168">
        <f>G28*(1+L28/100)</f>
        <v>0</v>
      </c>
      <c r="N28" s="161">
        <v>2.0999999999999999E-3</v>
      </c>
      <c r="O28" s="161">
        <f>ROUND(E28*N28,5)</f>
        <v>0.1575</v>
      </c>
      <c r="P28" s="161">
        <v>0</v>
      </c>
      <c r="Q28" s="161">
        <f>ROUND(E28*P28,5)</f>
        <v>0</v>
      </c>
      <c r="R28" s="161"/>
      <c r="S28" s="161"/>
      <c r="T28" s="162">
        <v>0.26</v>
      </c>
      <c r="U28" s="161">
        <f>ROUND(E28*T28,2)</f>
        <v>19.5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122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14</v>
      </c>
      <c r="B29" s="158" t="s">
        <v>137</v>
      </c>
      <c r="C29" s="185" t="s">
        <v>138</v>
      </c>
      <c r="D29" s="160" t="s">
        <v>139</v>
      </c>
      <c r="E29" s="166">
        <v>60</v>
      </c>
      <c r="F29" s="168">
        <v>0</v>
      </c>
      <c r="G29" s="168">
        <f>PRODUCT(E29,F29)</f>
        <v>0</v>
      </c>
      <c r="H29" s="168">
        <v>0</v>
      </c>
      <c r="I29" s="168">
        <f>ROUND(E29*H29,2)</f>
        <v>0</v>
      </c>
      <c r="J29" s="168">
        <v>0</v>
      </c>
      <c r="K29" s="168">
        <f>ROUND(E29*J29,2)</f>
        <v>0</v>
      </c>
      <c r="L29" s="168">
        <v>21</v>
      </c>
      <c r="M29" s="168">
        <f>G29*(1+L29/100)</f>
        <v>0</v>
      </c>
      <c r="N29" s="161">
        <v>3.5E-4</v>
      </c>
      <c r="O29" s="161">
        <f>ROUND(E29*N29,5)</f>
        <v>2.1000000000000001E-2</v>
      </c>
      <c r="P29" s="161">
        <v>0</v>
      </c>
      <c r="Q29" s="161">
        <f>ROUND(E29*P29,5)</f>
        <v>0</v>
      </c>
      <c r="R29" s="161"/>
      <c r="S29" s="161"/>
      <c r="T29" s="162">
        <v>0.1</v>
      </c>
      <c r="U29" s="161">
        <f>ROUND(E29*T29,2)</f>
        <v>6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122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x14ac:dyDescent="0.2">
      <c r="A30" s="153" t="s">
        <v>106</v>
      </c>
      <c r="B30" s="159" t="s">
        <v>73</v>
      </c>
      <c r="C30" s="186" t="s">
        <v>74</v>
      </c>
      <c r="D30" s="163"/>
      <c r="E30" s="167"/>
      <c r="F30" s="169"/>
      <c r="G30" s="169">
        <f>SUMIF(AE31:AE34,"&lt;&gt;NOR",G31:G34)</f>
        <v>0</v>
      </c>
      <c r="H30" s="169"/>
      <c r="I30" s="169">
        <f>SUM(I31:I34)</f>
        <v>0</v>
      </c>
      <c r="J30" s="169"/>
      <c r="K30" s="169">
        <f>SUM(K31:K34)</f>
        <v>0</v>
      </c>
      <c r="L30" s="169"/>
      <c r="M30" s="169">
        <f>SUM(M31:M34)</f>
        <v>0</v>
      </c>
      <c r="N30" s="164"/>
      <c r="O30" s="164">
        <f>SUM(O31:O34)</f>
        <v>5.7828599999999994</v>
      </c>
      <c r="P30" s="164"/>
      <c r="Q30" s="164">
        <f>SUM(Q31:Q34)</f>
        <v>0</v>
      </c>
      <c r="R30" s="164"/>
      <c r="S30" s="164"/>
      <c r="T30" s="165"/>
      <c r="U30" s="164">
        <f>SUM(U31:U34)</f>
        <v>99.72</v>
      </c>
      <c r="AE30" t="s">
        <v>107</v>
      </c>
    </row>
    <row r="31" spans="1:60" outlineLevel="1" x14ac:dyDescent="0.2">
      <c r="A31" s="152">
        <v>15</v>
      </c>
      <c r="B31" s="158" t="s">
        <v>140</v>
      </c>
      <c r="C31" s="185" t="s">
        <v>141</v>
      </c>
      <c r="D31" s="160" t="s">
        <v>110</v>
      </c>
      <c r="E31" s="166">
        <v>75</v>
      </c>
      <c r="F31" s="168">
        <v>0</v>
      </c>
      <c r="G31" s="168">
        <f>PRODUCT(E31,F31)</f>
        <v>0</v>
      </c>
      <c r="H31" s="168">
        <v>0</v>
      </c>
      <c r="I31" s="168">
        <f>ROUND(E31*H31,2)</f>
        <v>0</v>
      </c>
      <c r="J31" s="168">
        <v>0</v>
      </c>
      <c r="K31" s="168">
        <f>ROUND(E31*J31,2)</f>
        <v>0</v>
      </c>
      <c r="L31" s="168">
        <v>21</v>
      </c>
      <c r="M31" s="168">
        <f>G31*(1+L31/100)</f>
        <v>0</v>
      </c>
      <c r="N31" s="161">
        <v>7.6139999999999999E-2</v>
      </c>
      <c r="O31" s="161">
        <f>ROUND(E31*N31,5)</f>
        <v>5.7104999999999997</v>
      </c>
      <c r="P31" s="161">
        <v>0</v>
      </c>
      <c r="Q31" s="161">
        <f>ROUND(E31*P31,5)</f>
        <v>0</v>
      </c>
      <c r="R31" s="161"/>
      <c r="S31" s="161"/>
      <c r="T31" s="162">
        <v>1.32961</v>
      </c>
      <c r="U31" s="161">
        <f>ROUND(E31*T31,2)</f>
        <v>99.72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111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22.5" outlineLevel="1" x14ac:dyDescent="0.2">
      <c r="A32" s="152">
        <v>16</v>
      </c>
      <c r="B32" s="158" t="s">
        <v>142</v>
      </c>
      <c r="C32" s="185" t="s">
        <v>143</v>
      </c>
      <c r="D32" s="160" t="s">
        <v>110</v>
      </c>
      <c r="E32" s="166">
        <v>75</v>
      </c>
      <c r="F32" s="168">
        <v>0</v>
      </c>
      <c r="G32" s="168">
        <f>PRODUCT(E32,F32)</f>
        <v>0</v>
      </c>
      <c r="H32" s="168">
        <v>0</v>
      </c>
      <c r="I32" s="168">
        <f>ROUND(E32*H32,2)</f>
        <v>0</v>
      </c>
      <c r="J32" s="168">
        <v>0</v>
      </c>
      <c r="K32" s="168">
        <f>ROUND(E32*J32,2)</f>
        <v>0</v>
      </c>
      <c r="L32" s="168">
        <v>21</v>
      </c>
      <c r="M32" s="168">
        <f>G32*(1+L32/100)</f>
        <v>0</v>
      </c>
      <c r="N32" s="161">
        <v>4.0000000000000002E-4</v>
      </c>
      <c r="O32" s="161">
        <f>ROUND(E32*N32,5)</f>
        <v>0.03</v>
      </c>
      <c r="P32" s="161">
        <v>0</v>
      </c>
      <c r="Q32" s="161">
        <f>ROUND(E32*P32,5)</f>
        <v>0</v>
      </c>
      <c r="R32" s="161"/>
      <c r="S32" s="161"/>
      <c r="T32" s="162">
        <v>0</v>
      </c>
      <c r="U32" s="161">
        <f>ROUND(E32*T32,2)</f>
        <v>0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122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17</v>
      </c>
      <c r="B33" s="158" t="s">
        <v>144</v>
      </c>
      <c r="C33" s="185" t="s">
        <v>145</v>
      </c>
      <c r="D33" s="160" t="s">
        <v>139</v>
      </c>
      <c r="E33" s="166">
        <v>30</v>
      </c>
      <c r="F33" s="168">
        <v>0</v>
      </c>
      <c r="G33" s="168">
        <f>PRODUCT(E33,F33)</f>
        <v>0</v>
      </c>
      <c r="H33" s="168">
        <v>0</v>
      </c>
      <c r="I33" s="168">
        <f>ROUND(E33*H33,2)</f>
        <v>0</v>
      </c>
      <c r="J33" s="168">
        <v>0</v>
      </c>
      <c r="K33" s="168">
        <f>ROUND(E33*J33,2)</f>
        <v>0</v>
      </c>
      <c r="L33" s="168">
        <v>21</v>
      </c>
      <c r="M33" s="168">
        <f>G33*(1+L33/100)</f>
        <v>0</v>
      </c>
      <c r="N33" s="161">
        <v>2.2000000000000001E-4</v>
      </c>
      <c r="O33" s="161">
        <f>ROUND(E33*N33,5)</f>
        <v>6.6E-3</v>
      </c>
      <c r="P33" s="161">
        <v>0</v>
      </c>
      <c r="Q33" s="161">
        <f>ROUND(E33*P33,5)</f>
        <v>0</v>
      </c>
      <c r="R33" s="161"/>
      <c r="S33" s="161"/>
      <c r="T33" s="162">
        <v>0</v>
      </c>
      <c r="U33" s="161">
        <f>ROUND(E33*T33,2)</f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115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52">
        <v>18</v>
      </c>
      <c r="B34" s="158" t="s">
        <v>142</v>
      </c>
      <c r="C34" s="185" t="s">
        <v>146</v>
      </c>
      <c r="D34" s="160" t="s">
        <v>110</v>
      </c>
      <c r="E34" s="166">
        <v>89.4</v>
      </c>
      <c r="F34" s="168">
        <v>0</v>
      </c>
      <c r="G34" s="168">
        <f>PRODUCT(E34,F34)</f>
        <v>0</v>
      </c>
      <c r="H34" s="168">
        <v>0</v>
      </c>
      <c r="I34" s="168">
        <f>ROUND(E34*H34,2)</f>
        <v>0</v>
      </c>
      <c r="J34" s="168">
        <v>0</v>
      </c>
      <c r="K34" s="168">
        <f>ROUND(E34*J34,2)</f>
        <v>0</v>
      </c>
      <c r="L34" s="168">
        <v>21</v>
      </c>
      <c r="M34" s="168">
        <f>G34*(1+L34/100)</f>
        <v>0</v>
      </c>
      <c r="N34" s="161">
        <v>4.0000000000000002E-4</v>
      </c>
      <c r="O34" s="161">
        <f>ROUND(E34*N34,5)</f>
        <v>3.576E-2</v>
      </c>
      <c r="P34" s="161">
        <v>0</v>
      </c>
      <c r="Q34" s="161">
        <f>ROUND(E34*P34,5)</f>
        <v>0</v>
      </c>
      <c r="R34" s="161"/>
      <c r="S34" s="161"/>
      <c r="T34" s="162">
        <v>0</v>
      </c>
      <c r="U34" s="161">
        <f>ROUND(E34*T34,2)</f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122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">
      <c r="A35" s="153" t="s">
        <v>106</v>
      </c>
      <c r="B35" s="159" t="s">
        <v>75</v>
      </c>
      <c r="C35" s="186" t="s">
        <v>76</v>
      </c>
      <c r="D35" s="163"/>
      <c r="E35" s="167"/>
      <c r="F35" s="169"/>
      <c r="G35" s="169">
        <f>SUMIF(AE36:AE38,"&lt;&gt;NOR",G36:G38)</f>
        <v>0</v>
      </c>
      <c r="H35" s="169"/>
      <c r="I35" s="169">
        <f>SUM(I36:I38)</f>
        <v>0</v>
      </c>
      <c r="J35" s="169"/>
      <c r="K35" s="169">
        <f>SUM(K36:K38)</f>
        <v>0</v>
      </c>
      <c r="L35" s="169"/>
      <c r="M35" s="169">
        <f>SUM(M36:M38)</f>
        <v>0</v>
      </c>
      <c r="N35" s="164"/>
      <c r="O35" s="164">
        <f>SUM(O36:O38)</f>
        <v>2.9631799999999999</v>
      </c>
      <c r="P35" s="164"/>
      <c r="Q35" s="164">
        <f>SUM(Q36:Q38)</f>
        <v>6.0792000000000002</v>
      </c>
      <c r="R35" s="164"/>
      <c r="S35" s="164"/>
      <c r="T35" s="165"/>
      <c r="U35" s="164">
        <f>SUM(U36:U38)</f>
        <v>301.49</v>
      </c>
      <c r="AE35" t="s">
        <v>107</v>
      </c>
    </row>
    <row r="36" spans="1:60" outlineLevel="1" x14ac:dyDescent="0.2">
      <c r="A36" s="152">
        <v>19</v>
      </c>
      <c r="B36" s="158" t="s">
        <v>147</v>
      </c>
      <c r="C36" s="185" t="s">
        <v>158</v>
      </c>
      <c r="D36" s="160" t="s">
        <v>110</v>
      </c>
      <c r="E36" s="166">
        <v>95</v>
      </c>
      <c r="F36" s="168">
        <v>0</v>
      </c>
      <c r="G36" s="168">
        <f>PRODUCT(E36,F36)</f>
        <v>0</v>
      </c>
      <c r="H36" s="168">
        <v>0</v>
      </c>
      <c r="I36" s="168">
        <f>ROUND(E36*H36,2)</f>
        <v>0</v>
      </c>
      <c r="J36" s="168">
        <v>0</v>
      </c>
      <c r="K36" s="168">
        <f>ROUND(E36*J36,2)</f>
        <v>0</v>
      </c>
      <c r="L36" s="168">
        <v>21</v>
      </c>
      <c r="M36" s="168">
        <f>G36*(1+L36/100)</f>
        <v>0</v>
      </c>
      <c r="N36" s="161">
        <v>1.4930000000000001E-2</v>
      </c>
      <c r="O36" s="161">
        <f>ROUND(E36*N36,5)</f>
        <v>1.41835</v>
      </c>
      <c r="P36" s="161">
        <v>0</v>
      </c>
      <c r="Q36" s="161">
        <f>ROUND(E36*P36,5)</f>
        <v>0</v>
      </c>
      <c r="R36" s="161"/>
      <c r="S36" s="161"/>
      <c r="T36" s="162">
        <v>1.4502900000000001</v>
      </c>
      <c r="U36" s="161">
        <f>ROUND(E36*T36,2)</f>
        <v>137.78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111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20</v>
      </c>
      <c r="B37" s="158" t="s">
        <v>148</v>
      </c>
      <c r="C37" s="185" t="s">
        <v>149</v>
      </c>
      <c r="D37" s="160" t="s">
        <v>110</v>
      </c>
      <c r="E37" s="166">
        <v>89.4</v>
      </c>
      <c r="F37" s="168">
        <v>0</v>
      </c>
      <c r="G37" s="168">
        <f>PRODUCT(E37,F37)</f>
        <v>0</v>
      </c>
      <c r="H37" s="168">
        <v>0</v>
      </c>
      <c r="I37" s="168">
        <f>ROUND(E37*H37,2)</f>
        <v>0</v>
      </c>
      <c r="J37" s="168">
        <v>0</v>
      </c>
      <c r="K37" s="168">
        <f>ROUND(E37*J37,2)</f>
        <v>0</v>
      </c>
      <c r="L37" s="168">
        <v>21</v>
      </c>
      <c r="M37" s="168">
        <f>G37*(1+L37/100)</f>
        <v>0</v>
      </c>
      <c r="N37" s="161">
        <v>1.728E-2</v>
      </c>
      <c r="O37" s="161">
        <f>ROUND(E37*N37,5)</f>
        <v>1.5448299999999999</v>
      </c>
      <c r="P37" s="161">
        <v>0</v>
      </c>
      <c r="Q37" s="161">
        <f>ROUND(E37*P37,5)</f>
        <v>0</v>
      </c>
      <c r="R37" s="161"/>
      <c r="S37" s="161"/>
      <c r="T37" s="162">
        <v>1.1618599999999999</v>
      </c>
      <c r="U37" s="161">
        <f>ROUND(E37*T37,2)</f>
        <v>103.87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111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21</v>
      </c>
      <c r="B38" s="158" t="s">
        <v>150</v>
      </c>
      <c r="C38" s="185" t="s">
        <v>151</v>
      </c>
      <c r="D38" s="160" t="s">
        <v>110</v>
      </c>
      <c r="E38" s="166">
        <v>89.4</v>
      </c>
      <c r="F38" s="168">
        <v>0</v>
      </c>
      <c r="G38" s="168">
        <f>PRODUCT(E38,F38)</f>
        <v>0</v>
      </c>
      <c r="H38" s="168">
        <v>0</v>
      </c>
      <c r="I38" s="168">
        <f>ROUND(E38*H38,2)</f>
        <v>0</v>
      </c>
      <c r="J38" s="168">
        <v>0</v>
      </c>
      <c r="K38" s="168">
        <f>ROUND(E38*J38,2)</f>
        <v>0</v>
      </c>
      <c r="L38" s="168">
        <v>21</v>
      </c>
      <c r="M38" s="168">
        <f>G38*(1+L38/100)</f>
        <v>0</v>
      </c>
      <c r="N38" s="161">
        <v>0</v>
      </c>
      <c r="O38" s="161">
        <f>ROUND(E38*N38,5)</f>
        <v>0</v>
      </c>
      <c r="P38" s="161">
        <v>6.8000000000000005E-2</v>
      </c>
      <c r="Q38" s="161">
        <f>ROUND(E38*P38,5)</f>
        <v>6.0792000000000002</v>
      </c>
      <c r="R38" s="161"/>
      <c r="S38" s="161"/>
      <c r="T38" s="162">
        <v>0.66937999999999998</v>
      </c>
      <c r="U38" s="161">
        <f>ROUND(E38*T38,2)</f>
        <v>59.84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111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53" t="s">
        <v>106</v>
      </c>
      <c r="B39" s="159" t="s">
        <v>77</v>
      </c>
      <c r="C39" s="186" t="s">
        <v>78</v>
      </c>
      <c r="D39" s="163"/>
      <c r="E39" s="167"/>
      <c r="F39" s="169"/>
      <c r="G39" s="169">
        <f>SUMIF(AE40:AE40,"&lt;&gt;NOR",G40:G40)</f>
        <v>0</v>
      </c>
      <c r="H39" s="169"/>
      <c r="I39" s="169">
        <f>SUM(I40:I40)</f>
        <v>0</v>
      </c>
      <c r="J39" s="169"/>
      <c r="K39" s="169">
        <f>SUM(K40:K40)</f>
        <v>0</v>
      </c>
      <c r="L39" s="169"/>
      <c r="M39" s="169">
        <f>SUM(M40:M40)</f>
        <v>0</v>
      </c>
      <c r="N39" s="164"/>
      <c r="O39" s="164">
        <f>SUM(O40:O40)</f>
        <v>3.6409999999999998E-2</v>
      </c>
      <c r="P39" s="164"/>
      <c r="Q39" s="164">
        <f>SUM(Q40:Q40)</f>
        <v>0</v>
      </c>
      <c r="R39" s="164"/>
      <c r="S39" s="164"/>
      <c r="T39" s="165"/>
      <c r="U39" s="164">
        <f>SUM(U40:U40)</f>
        <v>15.61</v>
      </c>
      <c r="AE39" t="s">
        <v>107</v>
      </c>
    </row>
    <row r="40" spans="1:60" outlineLevel="1" x14ac:dyDescent="0.2">
      <c r="A40" s="178">
        <v>22</v>
      </c>
      <c r="B40" s="179" t="s">
        <v>152</v>
      </c>
      <c r="C40" s="187" t="s">
        <v>153</v>
      </c>
      <c r="D40" s="180" t="s">
        <v>110</v>
      </c>
      <c r="E40" s="181">
        <v>173.4</v>
      </c>
      <c r="F40" s="182">
        <v>0</v>
      </c>
      <c r="G40" s="182">
        <f>PRODUCT(E40,F40)</f>
        <v>0</v>
      </c>
      <c r="H40" s="182">
        <v>0</v>
      </c>
      <c r="I40" s="182">
        <f>ROUND(E40*H40,2)</f>
        <v>0</v>
      </c>
      <c r="J40" s="182">
        <v>0</v>
      </c>
      <c r="K40" s="182">
        <f>ROUND(E40*J40,2)</f>
        <v>0</v>
      </c>
      <c r="L40" s="182">
        <v>21</v>
      </c>
      <c r="M40" s="182">
        <f>G40*(1+L40/100)</f>
        <v>0</v>
      </c>
      <c r="N40" s="183">
        <v>2.1000000000000001E-4</v>
      </c>
      <c r="O40" s="183">
        <f>ROUND(E40*N40,5)</f>
        <v>3.6409999999999998E-2</v>
      </c>
      <c r="P40" s="183">
        <v>0</v>
      </c>
      <c r="Q40" s="183">
        <f>ROUND(E40*P40,5)</f>
        <v>0</v>
      </c>
      <c r="R40" s="183"/>
      <c r="S40" s="183"/>
      <c r="T40" s="184">
        <v>0.09</v>
      </c>
      <c r="U40" s="183">
        <f>ROUND(E40*T40,2)</f>
        <v>15.61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122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x14ac:dyDescent="0.2">
      <c r="A41" s="6"/>
      <c r="B41" s="7" t="s">
        <v>154</v>
      </c>
      <c r="C41" s="188" t="s">
        <v>154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AC41">
        <v>15</v>
      </c>
      <c r="AD41">
        <v>21</v>
      </c>
    </row>
    <row r="42" spans="1:60" x14ac:dyDescent="0.2">
      <c r="C42" s="189"/>
      <c r="AE42" t="s">
        <v>155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Herzán Jaromír</cp:lastModifiedBy>
  <cp:lastPrinted>2014-02-28T09:52:57Z</cp:lastPrinted>
  <dcterms:created xsi:type="dcterms:W3CDTF">2009-04-08T07:15:50Z</dcterms:created>
  <dcterms:modified xsi:type="dcterms:W3CDTF">2022-01-12T10:48:10Z</dcterms:modified>
</cp:coreProperties>
</file>