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20730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Rekapitulace!$G$18</definedName>
    <definedName name="Dodavka0">Položky!#REF!</definedName>
    <definedName name="HSV">Rekapitulace!$E$18</definedName>
    <definedName name="HSV0">Položky!#REF!</definedName>
    <definedName name="HZS">Rekapitulace!$I$18</definedName>
    <definedName name="HZS0">Položky!#REF!</definedName>
    <definedName name="JKSO">'Krycí list'!$F$4</definedName>
    <definedName name="MJ">'Krycí list'!$G$4</definedName>
    <definedName name="Mont">Rekapitulace!$H$18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Položky!$A$1:$G$76</definedName>
    <definedName name="_xlnm.Print_Area" localSheetId="1">Rekapitulace!$A$1:$I$24</definedName>
    <definedName name="PocetMJ">'Krycí list'!$G$7</definedName>
    <definedName name="Poznamka">'Krycí list'!$B$37</definedName>
    <definedName name="Projektant">'Krycí list'!$C$7</definedName>
    <definedName name="PSV">Rekapitulace!$F$18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Rekapitulace!$H$24</definedName>
    <definedName name="VRNKc">Rekapitulace!$E$23</definedName>
    <definedName name="VRNnazev">Rekapitulace!$A$23</definedName>
    <definedName name="VRNproc">Rekapitulace!$F$23</definedName>
    <definedName name="VRNzakl">Rekapitulace!$G$23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BE75" i="3" l="1"/>
  <c r="BC75" i="3"/>
  <c r="BB75" i="3"/>
  <c r="BA75" i="3"/>
  <c r="G75" i="3"/>
  <c r="BD75" i="3" s="1"/>
  <c r="BE74" i="3"/>
  <c r="BC74" i="3"/>
  <c r="BB74" i="3"/>
  <c r="BA74" i="3"/>
  <c r="G74" i="3"/>
  <c r="BD74" i="3" s="1"/>
  <c r="BE73" i="3"/>
  <c r="BD73" i="3"/>
  <c r="BB73" i="3"/>
  <c r="BA73" i="3"/>
  <c r="G73" i="3"/>
  <c r="BC73" i="3" s="1"/>
  <c r="BE72" i="3"/>
  <c r="BC72" i="3"/>
  <c r="BB72" i="3"/>
  <c r="BA72" i="3"/>
  <c r="G72" i="3"/>
  <c r="BD72" i="3" s="1"/>
  <c r="BE71" i="3"/>
  <c r="BC71" i="3"/>
  <c r="BB71" i="3"/>
  <c r="BA71" i="3"/>
  <c r="G71" i="3"/>
  <c r="BD71" i="3" s="1"/>
  <c r="BE70" i="3"/>
  <c r="BC70" i="3"/>
  <c r="BB70" i="3"/>
  <c r="BA70" i="3"/>
  <c r="G70" i="3"/>
  <c r="BD70" i="3" s="1"/>
  <c r="BE69" i="3"/>
  <c r="BC69" i="3"/>
  <c r="BB69" i="3"/>
  <c r="BA69" i="3"/>
  <c r="G69" i="3"/>
  <c r="BD69" i="3" s="1"/>
  <c r="BE68" i="3"/>
  <c r="BC68" i="3"/>
  <c r="BB68" i="3"/>
  <c r="BA68" i="3"/>
  <c r="G68" i="3"/>
  <c r="BD68" i="3" s="1"/>
  <c r="BE67" i="3"/>
  <c r="BC67" i="3"/>
  <c r="BB67" i="3"/>
  <c r="BA67" i="3"/>
  <c r="G67" i="3"/>
  <c r="BD67" i="3" s="1"/>
  <c r="BE66" i="3"/>
  <c r="BC66" i="3"/>
  <c r="BB66" i="3"/>
  <c r="BA66" i="3"/>
  <c r="G66" i="3"/>
  <c r="B17" i="2"/>
  <c r="A17" i="2"/>
  <c r="C76" i="3"/>
  <c r="BE63" i="3"/>
  <c r="BD63" i="3"/>
  <c r="BC63" i="3"/>
  <c r="BA63" i="3"/>
  <c r="G63" i="3"/>
  <c r="BB63" i="3" s="1"/>
  <c r="BE62" i="3"/>
  <c r="BD62" i="3"/>
  <c r="BC62" i="3"/>
  <c r="BA62" i="3"/>
  <c r="G62" i="3"/>
  <c r="B16" i="2"/>
  <c r="A16" i="2"/>
  <c r="C64" i="3"/>
  <c r="BE59" i="3"/>
  <c r="BE60" i="3" s="1"/>
  <c r="I15" i="2" s="1"/>
  <c r="BD59" i="3"/>
  <c r="BD60" i="3" s="1"/>
  <c r="H15" i="2" s="1"/>
  <c r="BC59" i="3"/>
  <c r="BC60" i="3" s="1"/>
  <c r="G15" i="2" s="1"/>
  <c r="BA59" i="3"/>
  <c r="BA60" i="3" s="1"/>
  <c r="E15" i="2" s="1"/>
  <c r="G59" i="3"/>
  <c r="G60" i="3" s="1"/>
  <c r="B15" i="2"/>
  <c r="A15" i="2"/>
  <c r="C60" i="3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E53" i="3"/>
  <c r="BD53" i="3"/>
  <c r="BC53" i="3"/>
  <c r="BA53" i="3"/>
  <c r="G53" i="3"/>
  <c r="BB53" i="3" s="1"/>
  <c r="BE52" i="3"/>
  <c r="BD52" i="3"/>
  <c r="BC52" i="3"/>
  <c r="BA52" i="3"/>
  <c r="G52" i="3"/>
  <c r="B14" i="2"/>
  <c r="A14" i="2"/>
  <c r="C57" i="3"/>
  <c r="BE49" i="3"/>
  <c r="BD49" i="3"/>
  <c r="BC49" i="3"/>
  <c r="BA49" i="3"/>
  <c r="G49" i="3"/>
  <c r="BB49" i="3" s="1"/>
  <c r="BE48" i="3"/>
  <c r="BD48" i="3"/>
  <c r="BC48" i="3"/>
  <c r="BA48" i="3"/>
  <c r="G48" i="3"/>
  <c r="BB48" i="3" s="1"/>
  <c r="BE47" i="3"/>
  <c r="BD47" i="3"/>
  <c r="BC47" i="3"/>
  <c r="BA47" i="3"/>
  <c r="G47" i="3"/>
  <c r="B13" i="2"/>
  <c r="A13" i="2"/>
  <c r="C50" i="3"/>
  <c r="BE44" i="3"/>
  <c r="BD44" i="3"/>
  <c r="BC44" i="3"/>
  <c r="BA44" i="3"/>
  <c r="G44" i="3"/>
  <c r="BB44" i="3" s="1"/>
  <c r="BE43" i="3"/>
  <c r="BD43" i="3"/>
  <c r="BC43" i="3"/>
  <c r="BA43" i="3"/>
  <c r="G43" i="3"/>
  <c r="BB43" i="3" s="1"/>
  <c r="BE42" i="3"/>
  <c r="BD42" i="3"/>
  <c r="BC42" i="3"/>
  <c r="BA42" i="3"/>
  <c r="G42" i="3"/>
  <c r="BB42" i="3" s="1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D38" i="3"/>
  <c r="BC38" i="3"/>
  <c r="BA38" i="3"/>
  <c r="G38" i="3"/>
  <c r="BB38" i="3" s="1"/>
  <c r="BE37" i="3"/>
  <c r="BD37" i="3"/>
  <c r="BC37" i="3"/>
  <c r="BA37" i="3"/>
  <c r="G37" i="3"/>
  <c r="BB37" i="3" s="1"/>
  <c r="BE36" i="3"/>
  <c r="BD36" i="3"/>
  <c r="BC36" i="3"/>
  <c r="BA36" i="3"/>
  <c r="G36" i="3"/>
  <c r="B12" i="2"/>
  <c r="A12" i="2"/>
  <c r="C45" i="3"/>
  <c r="BE33" i="3"/>
  <c r="BD33" i="3"/>
  <c r="BC33" i="3"/>
  <c r="BA33" i="3"/>
  <c r="G33" i="3"/>
  <c r="BB33" i="3" s="1"/>
  <c r="BE32" i="3"/>
  <c r="BD32" i="3"/>
  <c r="BC32" i="3"/>
  <c r="BA32" i="3"/>
  <c r="G32" i="3"/>
  <c r="BB32" i="3" s="1"/>
  <c r="BE31" i="3"/>
  <c r="BD31" i="3"/>
  <c r="BC31" i="3"/>
  <c r="BA31" i="3"/>
  <c r="G31" i="3"/>
  <c r="BB31" i="3" s="1"/>
  <c r="BE30" i="3"/>
  <c r="BD30" i="3"/>
  <c r="BC30" i="3"/>
  <c r="BA30" i="3"/>
  <c r="G30" i="3"/>
  <c r="B11" i="2"/>
  <c r="A11" i="2"/>
  <c r="C34" i="3"/>
  <c r="BE27" i="3"/>
  <c r="BD27" i="3"/>
  <c r="BC27" i="3"/>
  <c r="BB27" i="3"/>
  <c r="G27" i="3"/>
  <c r="BA27" i="3" s="1"/>
  <c r="BE26" i="3"/>
  <c r="BD26" i="3"/>
  <c r="BC26" i="3"/>
  <c r="BB26" i="3"/>
  <c r="G26" i="3"/>
  <c r="BA26" i="3" s="1"/>
  <c r="BE25" i="3"/>
  <c r="BD25" i="3"/>
  <c r="BC25" i="3"/>
  <c r="BB25" i="3"/>
  <c r="G25" i="3"/>
  <c r="BA25" i="3" s="1"/>
  <c r="B10" i="2"/>
  <c r="A10" i="2"/>
  <c r="C28" i="3"/>
  <c r="BE22" i="3"/>
  <c r="BE23" i="3" s="1"/>
  <c r="I9" i="2" s="1"/>
  <c r="BD22" i="3"/>
  <c r="BD23" i="3" s="1"/>
  <c r="H9" i="2" s="1"/>
  <c r="BC22" i="3"/>
  <c r="BC23" i="3" s="1"/>
  <c r="G9" i="2" s="1"/>
  <c r="BB22" i="3"/>
  <c r="BB23" i="3" s="1"/>
  <c r="F9" i="2" s="1"/>
  <c r="G22" i="3"/>
  <c r="BA22" i="3" s="1"/>
  <c r="BA23" i="3" s="1"/>
  <c r="E9" i="2" s="1"/>
  <c r="B9" i="2"/>
  <c r="A9" i="2"/>
  <c r="C23" i="3"/>
  <c r="BE19" i="3"/>
  <c r="BE20" i="3" s="1"/>
  <c r="I8" i="2" s="1"/>
  <c r="BD19" i="3"/>
  <c r="BD20" i="3" s="1"/>
  <c r="H8" i="2" s="1"/>
  <c r="BC19" i="3"/>
  <c r="BC20" i="3" s="1"/>
  <c r="G8" i="2" s="1"/>
  <c r="BB19" i="3"/>
  <c r="BB20" i="3" s="1"/>
  <c r="F8" i="2" s="1"/>
  <c r="G19" i="3"/>
  <c r="BA19" i="3" s="1"/>
  <c r="BA20" i="3" s="1"/>
  <c r="E8" i="2" s="1"/>
  <c r="B8" i="2"/>
  <c r="A8" i="2"/>
  <c r="C20" i="3"/>
  <c r="BE16" i="3"/>
  <c r="BD16" i="3"/>
  <c r="BC16" i="3"/>
  <c r="BB16" i="3"/>
  <c r="G16" i="3"/>
  <c r="BA16" i="3" s="1"/>
  <c r="BE15" i="3"/>
  <c r="BD15" i="3"/>
  <c r="BC15" i="3"/>
  <c r="BB15" i="3"/>
  <c r="G15" i="3"/>
  <c r="BA15" i="3" s="1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A8" i="3" s="1"/>
  <c r="B7" i="2"/>
  <c r="A7" i="2"/>
  <c r="C17" i="3"/>
  <c r="C4" i="3"/>
  <c r="F3" i="3"/>
  <c r="C3" i="3"/>
  <c r="H24" i="2"/>
  <c r="G23" i="2"/>
  <c r="I23" i="2" s="1"/>
  <c r="C2" i="2"/>
  <c r="C1" i="2"/>
  <c r="F31" i="1"/>
  <c r="G22" i="1"/>
  <c r="G21" i="1"/>
  <c r="G8" i="1"/>
  <c r="BE64" i="3" l="1"/>
  <c r="I16" i="2" s="1"/>
  <c r="BA76" i="3"/>
  <c r="E17" i="2" s="1"/>
  <c r="BE50" i="3"/>
  <c r="I13" i="2" s="1"/>
  <c r="BE28" i="3"/>
  <c r="I10" i="2" s="1"/>
  <c r="BD64" i="3"/>
  <c r="H16" i="2" s="1"/>
  <c r="BA28" i="3"/>
  <c r="E10" i="2" s="1"/>
  <c r="BC17" i="3"/>
  <c r="G7" i="2" s="1"/>
  <c r="BC50" i="3"/>
  <c r="G13" i="2" s="1"/>
  <c r="BC28" i="3"/>
  <c r="G10" i="2" s="1"/>
  <c r="BC57" i="3"/>
  <c r="G14" i="2" s="1"/>
  <c r="BC45" i="3"/>
  <c r="G12" i="2" s="1"/>
  <c r="BC64" i="3"/>
  <c r="G16" i="2" s="1"/>
  <c r="BE34" i="3"/>
  <c r="I11" i="2" s="1"/>
  <c r="G45" i="3"/>
  <c r="BE45" i="3"/>
  <c r="I12" i="2" s="1"/>
  <c r="G57" i="3"/>
  <c r="BE57" i="3"/>
  <c r="I14" i="2" s="1"/>
  <c r="BA64" i="3"/>
  <c r="E16" i="2" s="1"/>
  <c r="BA57" i="3"/>
  <c r="E14" i="2" s="1"/>
  <c r="G76" i="3"/>
  <c r="BE76" i="3"/>
  <c r="I17" i="2" s="1"/>
  <c r="BA45" i="3"/>
  <c r="E12" i="2" s="1"/>
  <c r="BE17" i="3"/>
  <c r="I7" i="2" s="1"/>
  <c r="BC34" i="3"/>
  <c r="G11" i="2" s="1"/>
  <c r="BA34" i="3"/>
  <c r="E11" i="2" s="1"/>
  <c r="BA50" i="3"/>
  <c r="E13" i="2" s="1"/>
  <c r="BD28" i="3"/>
  <c r="H10" i="2" s="1"/>
  <c r="BD45" i="3"/>
  <c r="H12" i="2" s="1"/>
  <c r="G50" i="3"/>
  <c r="BD57" i="3"/>
  <c r="H14" i="2" s="1"/>
  <c r="BB76" i="3"/>
  <c r="F17" i="2" s="1"/>
  <c r="BC76" i="3"/>
  <c r="G17" i="2" s="1"/>
  <c r="BB17" i="3"/>
  <c r="F7" i="2" s="1"/>
  <c r="BB28" i="3"/>
  <c r="F10" i="2" s="1"/>
  <c r="BD34" i="3"/>
  <c r="H11" i="2" s="1"/>
  <c r="BD17" i="3"/>
  <c r="H7" i="2" s="1"/>
  <c r="G34" i="3"/>
  <c r="BD50" i="3"/>
  <c r="H13" i="2" s="1"/>
  <c r="G64" i="3"/>
  <c r="BA17" i="3"/>
  <c r="E7" i="2" s="1"/>
  <c r="BB30" i="3"/>
  <c r="BB34" i="3" s="1"/>
  <c r="F11" i="2" s="1"/>
  <c r="BB36" i="3"/>
  <c r="BB45" i="3" s="1"/>
  <c r="F12" i="2" s="1"/>
  <c r="BB47" i="3"/>
  <c r="BB50" i="3" s="1"/>
  <c r="F13" i="2" s="1"/>
  <c r="BB52" i="3"/>
  <c r="BB57" i="3" s="1"/>
  <c r="F14" i="2" s="1"/>
  <c r="BB59" i="3"/>
  <c r="BB60" i="3" s="1"/>
  <c r="F15" i="2" s="1"/>
  <c r="BB62" i="3"/>
  <c r="BB64" i="3" s="1"/>
  <c r="F16" i="2" s="1"/>
  <c r="BD66" i="3"/>
  <c r="BD76" i="3" s="1"/>
  <c r="H17" i="2" s="1"/>
  <c r="G17" i="3"/>
  <c r="G20" i="3"/>
  <c r="G23" i="3"/>
  <c r="G28" i="3"/>
  <c r="I18" i="2" l="1"/>
  <c r="C20" i="1" s="1"/>
  <c r="E18" i="2"/>
  <c r="C16" i="1" s="1"/>
  <c r="G18" i="2"/>
  <c r="C14" i="1" s="1"/>
  <c r="H18" i="2"/>
  <c r="C15" i="1" s="1"/>
  <c r="F18" i="2"/>
  <c r="C17" i="1" s="1"/>
  <c r="C18" i="1" l="1"/>
  <c r="C21" i="1" s="1"/>
  <c r="C22" i="1" s="1"/>
  <c r="F32" i="1" s="1"/>
  <c r="F33" i="1" s="1"/>
  <c r="F34" i="1" s="1"/>
</calcChain>
</file>

<file path=xl/sharedStrings.xml><?xml version="1.0" encoding="utf-8"?>
<sst xmlns="http://schemas.openxmlformats.org/spreadsheetml/2006/main" count="282" uniqueCount="193">
  <si>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</si>
  <si>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</si>
  <si>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</si>
  <si>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</si>
  <si>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</si>
  <si>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</si>
  <si>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</si>
  <si>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</si>
  <si>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</si>
  <si>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</si>
  <si>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</si>
  <si>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</si>
  <si>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</si>
  <si>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</si>
  <si>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</si>
  <si>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</si>
  <si>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</si>
  <si>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</si>
  <si>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</si>
  <si>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</si>
  <si>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</si>
  <si>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</si>
  <si>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</si>
  <si>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</si>
  <si>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</si>
  <si>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</si>
  <si>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</si>
  <si>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</si>
  <si>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</si>
  <si>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</si>
  <si>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</si>
  <si>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</si>
  <si>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</si>
  <si>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</si>
  <si>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</si>
  <si>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</si>
  <si>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</si>
  <si>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</si>
  <si>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</si>
  <si>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</si>
  <si>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</si>
  <si>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</si>
  <si>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</si>
  <si>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</si>
  <si>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</si>
  <si>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</si>
  <si>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</si>
  <si>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</si>
  <si>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</si>
  <si>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</si>
  <si>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</si>
  <si>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</si>
  <si>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</si>
  <si>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</si>
  <si>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</si>
  <si>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</si>
  <si>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</si>
  <si>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</si>
  <si>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</si>
  <si>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</si>
  <si>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</si>
  <si>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</si>
  <si>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</si>
  <si>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</si>
  <si>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</si>
  <si>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</si>
  <si>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</si>
  <si>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</si>
  <si>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</si>
  <si>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Gymnázium Boskovice</t>
  </si>
  <si>
    <t>Venkovní přírodovědná učebna</t>
  </si>
  <si>
    <t>111 20-1101.R00</t>
  </si>
  <si>
    <t xml:space="preserve">Odstranění křovin i s kořeny na ploše do 1000 m2 </t>
  </si>
  <si>
    <t>m2</t>
  </si>
  <si>
    <t>139 60-1102.R00</t>
  </si>
  <si>
    <t>Ruční výkop jam, rýh a šachet v hornině tř. 3 - výkop patek</t>
  </si>
  <si>
    <t>m3</t>
  </si>
  <si>
    <t>162 20-1101.R00</t>
  </si>
  <si>
    <t xml:space="preserve">Vodorovné přemístění výkopku z hor.1-4 do 20 m </t>
  </si>
  <si>
    <t>166 10-1101.R00</t>
  </si>
  <si>
    <t xml:space="preserve">Přehození výkopku z hor.1-4 </t>
  </si>
  <si>
    <t>167 10-1101.R00</t>
  </si>
  <si>
    <t xml:space="preserve">Nakládání výkopku z hor.1-4 v množství do 100 m3 </t>
  </si>
  <si>
    <t>182 00-1131.R00</t>
  </si>
  <si>
    <t xml:space="preserve">Plošná úprava terénu, nerovnosti do 20 cm v rovině </t>
  </si>
  <si>
    <t>103-64200</t>
  </si>
  <si>
    <t>Ornice pro pozemkové úpravy založení travnaté plochy</t>
  </si>
  <si>
    <t>Ruční výkop jam, rýh a šachet v hornině tř. 3 jezírko</t>
  </si>
  <si>
    <t>162 70-1105.R08</t>
  </si>
  <si>
    <t>Dovoz zemin z hor.1-4 do 10000 m kapacita 8 t</t>
  </si>
  <si>
    <t>2</t>
  </si>
  <si>
    <t>Základy,zvláštní zakládání</t>
  </si>
  <si>
    <t>275 31-3611.R00</t>
  </si>
  <si>
    <t>Beton základových patek prostý C 16/20 (B 20) patky + schody</t>
  </si>
  <si>
    <t>4</t>
  </si>
  <si>
    <t>Vodorovné konstrukce</t>
  </si>
  <si>
    <t>434 10-0001.RAB</t>
  </si>
  <si>
    <t>Schodiště ze železobetonu prefabrikované kompletní bez podlahové krytiny</t>
  </si>
  <si>
    <t>m DVČ</t>
  </si>
  <si>
    <t>5</t>
  </si>
  <si>
    <t>Komunikace</t>
  </si>
  <si>
    <t>591 10-0020.RAB</t>
  </si>
  <si>
    <t>Zpevněná plocha z dlažby zámkové podklad štěrkopísek, dlažba červená tloušťka 6 cm</t>
  </si>
  <si>
    <t>639 57-1110.R00</t>
  </si>
  <si>
    <t xml:space="preserve">Chodník ze štěrkopísku tl.100 </t>
  </si>
  <si>
    <t>917 71-2111.RT5</t>
  </si>
  <si>
    <t>Osazení ležat. obrub. bet. bez opěr, lože z kamen. včetně obrubníku ABO 13 - 10 100/10/25</t>
  </si>
  <si>
    <t>m</t>
  </si>
  <si>
    <t>721</t>
  </si>
  <si>
    <t>Vnitřní kanalizace</t>
  </si>
  <si>
    <t>721 24-2110.RT1</t>
  </si>
  <si>
    <t>Lapač střešních splavenin PP HL600 DN 100, kloub zápachová klapka, koš na listí</t>
  </si>
  <si>
    <t>kus</t>
  </si>
  <si>
    <t>721 17-1109.RM3</t>
  </si>
  <si>
    <t>Potrubí z plastu odpadní hrdlové d 110 mm trubní materiál ve specifikaci</t>
  </si>
  <si>
    <t>286-51700.A</t>
  </si>
  <si>
    <t xml:space="preserve">Odbočka kanalizační KGEA 110/ 110/45° PVC </t>
  </si>
  <si>
    <t>286-51654.A</t>
  </si>
  <si>
    <t xml:space="preserve">Koleno kanalizační KGB 110/ 87° PVC </t>
  </si>
  <si>
    <t>762</t>
  </si>
  <si>
    <t>Konstrukce tesařské</t>
  </si>
  <si>
    <t>762 33-2130.RT2</t>
  </si>
  <si>
    <t>Montáž vázaných krovů pravidelných do 288 cm2 včetně dodávky řeziva, hranoly 16/16, 16/18</t>
  </si>
  <si>
    <t>762 33-2120.RT2</t>
  </si>
  <si>
    <t>Montáž vázaných krovů pravidelných do 224 cm2 včetně dodávky řeziva, hranoly 12/12, 12/16</t>
  </si>
  <si>
    <t>605-98019</t>
  </si>
  <si>
    <t xml:space="preserve">Obklad hoblovaný, pero-drážka 12 mm </t>
  </si>
  <si>
    <t>762 34-1220.R00</t>
  </si>
  <si>
    <t xml:space="preserve">M. bedn.střech rovn. z aglomer.desek šroubováním </t>
  </si>
  <si>
    <t>607-25039</t>
  </si>
  <si>
    <t xml:space="preserve">Deska dřevoštěpková OSB ECO 3 N - 4PD tl. 22 mm </t>
  </si>
  <si>
    <t>311-75311</t>
  </si>
  <si>
    <t xml:space="preserve">Patka sloupku I </t>
  </si>
  <si>
    <t>762 31-1103.R00</t>
  </si>
  <si>
    <t xml:space="preserve">Montáž kotevních želez, příložek, patek, táhel </t>
  </si>
  <si>
    <t>762 39-5000.R00</t>
  </si>
  <si>
    <t xml:space="preserve">Spojovací a ochranné prostředky pro střechy </t>
  </si>
  <si>
    <t>998 76-2102.R00</t>
  </si>
  <si>
    <t xml:space="preserve">Přesun hmot pro tesařské konstrukce, výšky do 12 m </t>
  </si>
  <si>
    <t>t</t>
  </si>
  <si>
    <t>764</t>
  </si>
  <si>
    <t>Konstrukce klempířské</t>
  </si>
  <si>
    <t>764 35-2201.R00</t>
  </si>
  <si>
    <t xml:space="preserve">Žlaby z Pz plechu podokapní půlkruhové, rš 250 mm </t>
  </si>
  <si>
    <t>764 35-9211.R00</t>
  </si>
  <si>
    <t xml:space="preserve">Kotlík z Pz plechu kónický pro trouby D do 100 mm </t>
  </si>
  <si>
    <t>764 45-4202.R00</t>
  </si>
  <si>
    <t xml:space="preserve">Odpadní trouby z Pz plechu, kruhové, D 100 mm </t>
  </si>
  <si>
    <t>765</t>
  </si>
  <si>
    <t>Krytiny tvrdé</t>
  </si>
  <si>
    <t>765 52-1111.R00</t>
  </si>
  <si>
    <t xml:space="preserve">Živičný šindel typ Standard sklon do 45° </t>
  </si>
  <si>
    <t>765 52-1112.R00</t>
  </si>
  <si>
    <t xml:space="preserve">Živičný šindel, založení u okapu, typ Standard </t>
  </si>
  <si>
    <t>765 52-1113.R00</t>
  </si>
  <si>
    <t xml:space="preserve">Živičný šindel, hřeben, typ Standard </t>
  </si>
  <si>
    <t>765 52-1116.R00</t>
  </si>
  <si>
    <t xml:space="preserve">Živičný šindel, závětrná lišta, typ Standard </t>
  </si>
  <si>
    <t>998 76-5101.R00</t>
  </si>
  <si>
    <t xml:space="preserve">Přesun hmot pro krytiny tvrdé, výšky do 6 m </t>
  </si>
  <si>
    <t>766</t>
  </si>
  <si>
    <t>Konstrukce truhlářské</t>
  </si>
  <si>
    <t>766 41-0010.RAA</t>
  </si>
  <si>
    <t>Obklad stěn palubkami pero - drážka palubky SM/JD, lakování</t>
  </si>
  <si>
    <t>783</t>
  </si>
  <si>
    <t>Nátěry</t>
  </si>
  <si>
    <t>783 78-2209.R00</t>
  </si>
  <si>
    <t xml:space="preserve">Nátěr tesařských konstrukcí Bochemitem Plus 2x </t>
  </si>
  <si>
    <t>783 72-6200.R00</t>
  </si>
  <si>
    <t xml:space="preserve">Nátěr synt. lazurovací tesařských konstr. 2x lak </t>
  </si>
  <si>
    <t>M21</t>
  </si>
  <si>
    <t>Elektromontáže</t>
  </si>
  <si>
    <t>210 20-0013.R00</t>
  </si>
  <si>
    <t xml:space="preserve">Svítidlo žárovkové 2112405, 60 W, stropní </t>
  </si>
  <si>
    <t>210 11-0021.RT1</t>
  </si>
  <si>
    <t>Spínač nástěnný jednopól.- řaz. 1, venkovní včetně dodávky spínače 3558-01750</t>
  </si>
  <si>
    <t>210 11-1031.R00</t>
  </si>
  <si>
    <t xml:space="preserve">Zásuvka domovní v krabici - 2P+Z, venkovní </t>
  </si>
  <si>
    <t>210 81-0016.RT1</t>
  </si>
  <si>
    <t>Kabel CYKY-m 750 V 5 x 2,5 mm2 volně uložený včetně dodávky CYKY 5Cx2.5</t>
  </si>
  <si>
    <t>210 81-0005.RT2</t>
  </si>
  <si>
    <t>Kabel CYKY-m 750 V 3 x 1,5 mm2 volně uložený včetně dodávky CYKY 3Ax1.5</t>
  </si>
  <si>
    <t>210 19-1003.R00</t>
  </si>
  <si>
    <t xml:space="preserve">Montáž pole pomocného rozvaděče vyzbrojeného </t>
  </si>
  <si>
    <t>210 01-0012.R00</t>
  </si>
  <si>
    <t xml:space="preserve">Trubka tuhá z PVC volně/pod omítku + kolena 23 mm </t>
  </si>
  <si>
    <t>345-71147.02</t>
  </si>
  <si>
    <t xml:space="preserve">Trubka kabelová chránička KOPOFLEX KF 09063 </t>
  </si>
  <si>
    <t>460 20-0003.RT2</t>
  </si>
  <si>
    <t>Výkop kabelové rýhy 20/50 cm, hornina 3 ruční výkop rýhy</t>
  </si>
  <si>
    <t xml:space="preserve">Elektrorevize </t>
  </si>
  <si>
    <t>kom</t>
  </si>
  <si>
    <t>INGSTEP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</si>
</sst>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9" fillId="3" borderId="0" xfId="1" applyFill="1"/>
    <xf numFmtId="0" fontId="8" fillId="3" borderId="53" xfId="1" applyFont="1" applyFill="1" applyBorder="1" applyAlignment="1">
      <alignment wrapText="1"/>
    </xf>
    <xf numFmtId="0" fontId="5" fillId="3" borderId="53" xfId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>
      <selection activeCell="E11" sqref="E11:G11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70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69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79"/>
      <c r="D7" s="180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79" t="s">
        <v>69</v>
      </c>
      <c r="D8" s="180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81" t="s">
        <v>192</v>
      </c>
      <c r="F11" s="182"/>
      <c r="G11" s="183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f>C22</f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4"/>
      <c r="C37" s="184"/>
      <c r="D37" s="184"/>
      <c r="E37" s="184"/>
      <c r="F37" s="184"/>
      <c r="G37" s="184"/>
      <c r="H37" t="s">
        <v>4</v>
      </c>
    </row>
    <row r="38" spans="1:8" ht="12.75" customHeight="1" x14ac:dyDescent="0.2">
      <c r="A38" s="68"/>
      <c r="B38" s="184"/>
      <c r="C38" s="184"/>
      <c r="D38" s="184"/>
      <c r="E38" s="184"/>
      <c r="F38" s="184"/>
      <c r="G38" s="184"/>
      <c r="H38" t="s">
        <v>4</v>
      </c>
    </row>
    <row r="39" spans="1:8" x14ac:dyDescent="0.2">
      <c r="A39" s="68"/>
      <c r="B39" s="184"/>
      <c r="C39" s="184"/>
      <c r="D39" s="184"/>
      <c r="E39" s="184"/>
      <c r="F39" s="184"/>
      <c r="G39" s="184"/>
      <c r="H39" t="s">
        <v>4</v>
      </c>
    </row>
    <row r="40" spans="1:8" x14ac:dyDescent="0.2">
      <c r="A40" s="68"/>
      <c r="B40" s="184"/>
      <c r="C40" s="184"/>
      <c r="D40" s="184"/>
      <c r="E40" s="184"/>
      <c r="F40" s="184"/>
      <c r="G40" s="184"/>
      <c r="H40" t="s">
        <v>4</v>
      </c>
    </row>
    <row r="41" spans="1:8" x14ac:dyDescent="0.2">
      <c r="A41" s="68"/>
      <c r="B41" s="184"/>
      <c r="C41" s="184"/>
      <c r="D41" s="184"/>
      <c r="E41" s="184"/>
      <c r="F41" s="184"/>
      <c r="G41" s="184"/>
      <c r="H41" t="s">
        <v>4</v>
      </c>
    </row>
    <row r="42" spans="1:8" x14ac:dyDescent="0.2">
      <c r="A42" s="68"/>
      <c r="B42" s="184"/>
      <c r="C42" s="184"/>
      <c r="D42" s="184"/>
      <c r="E42" s="184"/>
      <c r="F42" s="184"/>
      <c r="G42" s="184"/>
      <c r="H42" t="s">
        <v>4</v>
      </c>
    </row>
    <row r="43" spans="1:8" x14ac:dyDescent="0.2">
      <c r="A43" s="68"/>
      <c r="B43" s="184"/>
      <c r="C43" s="184"/>
      <c r="D43" s="184"/>
      <c r="E43" s="184"/>
      <c r="F43" s="184"/>
      <c r="G43" s="184"/>
      <c r="H43" t="s">
        <v>4</v>
      </c>
    </row>
    <row r="44" spans="1:8" x14ac:dyDescent="0.2">
      <c r="A44" s="68"/>
      <c r="B44" s="184"/>
      <c r="C44" s="184"/>
      <c r="D44" s="184"/>
      <c r="E44" s="184"/>
      <c r="F44" s="184"/>
      <c r="G44" s="184"/>
      <c r="H44" t="s">
        <v>4</v>
      </c>
    </row>
    <row r="45" spans="1:8" ht="3" customHeight="1" x14ac:dyDescent="0.2">
      <c r="A45" s="68"/>
      <c r="B45" s="184"/>
      <c r="C45" s="184"/>
      <c r="D45" s="184"/>
      <c r="E45" s="184"/>
      <c r="F45" s="184"/>
      <c r="G45" s="184"/>
      <c r="H45" t="s">
        <v>4</v>
      </c>
    </row>
    <row r="46" spans="1:8" x14ac:dyDescent="0.2">
      <c r="B46" s="178"/>
      <c r="C46" s="178"/>
      <c r="D46" s="178"/>
      <c r="E46" s="178"/>
      <c r="F46" s="178"/>
      <c r="G46" s="178"/>
    </row>
    <row r="47" spans="1:8" x14ac:dyDescent="0.2">
      <c r="B47" s="178"/>
      <c r="C47" s="178"/>
      <c r="D47" s="178"/>
      <c r="E47" s="178"/>
      <c r="F47" s="178"/>
      <c r="G47" s="178"/>
    </row>
    <row r="48" spans="1:8" x14ac:dyDescent="0.2">
      <c r="B48" s="178"/>
      <c r="C48" s="178"/>
      <c r="D48" s="178"/>
      <c r="E48" s="178"/>
      <c r="F48" s="178"/>
      <c r="G48" s="178"/>
    </row>
    <row r="49" spans="2:7" x14ac:dyDescent="0.2">
      <c r="B49" s="178"/>
      <c r="C49" s="178"/>
      <c r="D49" s="178"/>
      <c r="E49" s="178"/>
      <c r="F49" s="178"/>
      <c r="G49" s="178"/>
    </row>
    <row r="50" spans="2:7" x14ac:dyDescent="0.2">
      <c r="B50" s="178"/>
      <c r="C50" s="178"/>
      <c r="D50" s="178"/>
      <c r="E50" s="178"/>
      <c r="F50" s="178"/>
      <c r="G50" s="178"/>
    </row>
    <row r="51" spans="2:7" x14ac:dyDescent="0.2">
      <c r="B51" s="178"/>
      <c r="C51" s="178"/>
      <c r="D51" s="178"/>
      <c r="E51" s="178"/>
      <c r="F51" s="178"/>
      <c r="G51" s="178"/>
    </row>
    <row r="52" spans="2:7" x14ac:dyDescent="0.2">
      <c r="B52" s="178"/>
      <c r="C52" s="178"/>
      <c r="D52" s="178"/>
      <c r="E52" s="178"/>
      <c r="F52" s="178"/>
      <c r="G52" s="178"/>
    </row>
    <row r="53" spans="2:7" x14ac:dyDescent="0.2">
      <c r="B53" s="178"/>
      <c r="C53" s="178"/>
      <c r="D53" s="178"/>
      <c r="E53" s="178"/>
      <c r="F53" s="178"/>
      <c r="G53" s="178"/>
    </row>
    <row r="54" spans="2:7" x14ac:dyDescent="0.2">
      <c r="B54" s="178"/>
      <c r="C54" s="178"/>
      <c r="D54" s="178"/>
      <c r="E54" s="178"/>
      <c r="F54" s="178"/>
      <c r="G54" s="178"/>
    </row>
    <row r="55" spans="2:7" x14ac:dyDescent="0.2">
      <c r="B55" s="178"/>
      <c r="C55" s="178"/>
      <c r="D55" s="178"/>
      <c r="E55" s="178"/>
      <c r="F55" s="178"/>
      <c r="G55" s="178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5"/>
  <sheetViews>
    <sheetView workbookViewId="0">
      <selection activeCell="C12" sqref="C12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85" t="s">
        <v>5</v>
      </c>
      <c r="B1" s="186"/>
      <c r="C1" s="69" t="str">
        <f>CONCATENATE(cislostavby," ",nazevstavby)</f>
        <v xml:space="preserve"> Gymnázium Boskovice</v>
      </c>
      <c r="D1" s="70"/>
      <c r="E1" s="71"/>
      <c r="F1" s="70"/>
      <c r="G1" s="72"/>
      <c r="H1" s="73"/>
      <c r="I1" s="74"/>
    </row>
    <row r="2" spans="1:9" ht="13.5" thickBot="1" x14ac:dyDescent="0.25">
      <c r="A2" s="187" t="s">
        <v>1</v>
      </c>
      <c r="B2" s="188"/>
      <c r="C2" s="75" t="str">
        <f>CONCATENATE(cisloobjektu," ",nazevobjektu)</f>
        <v xml:space="preserve"> Venkovní přírodovědná učebna</v>
      </c>
      <c r="D2" s="76"/>
      <c r="E2" s="77"/>
      <c r="F2" s="76"/>
      <c r="G2" s="189"/>
      <c r="H2" s="189"/>
      <c r="I2" s="190"/>
    </row>
    <row r="3" spans="1:9" ht="13.5" thickTop="1" x14ac:dyDescent="0.2">
      <c r="F3" s="11"/>
    </row>
    <row r="4" spans="1:9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x14ac:dyDescent="0.2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Položky!BA17</f>
        <v>0</v>
      </c>
      <c r="F7" s="173">
        <f>Položky!BB17</f>
        <v>0</v>
      </c>
      <c r="G7" s="173">
        <f>Položky!BC17</f>
        <v>0</v>
      </c>
      <c r="H7" s="173">
        <f>Položky!BD17</f>
        <v>0</v>
      </c>
      <c r="I7" s="174">
        <f>Položky!BE17</f>
        <v>0</v>
      </c>
    </row>
    <row r="8" spans="1:9" s="11" customFormat="1" x14ac:dyDescent="0.2">
      <c r="A8" s="171" t="str">
        <f>Položky!B18</f>
        <v>2</v>
      </c>
      <c r="B8" s="86" t="str">
        <f>Položky!C18</f>
        <v>Základy,zvláštní zakládání</v>
      </c>
      <c r="C8" s="87"/>
      <c r="D8" s="88"/>
      <c r="E8" s="172">
        <f>Položky!BA20</f>
        <v>0</v>
      </c>
      <c r="F8" s="173">
        <f>Položky!BB20</f>
        <v>0</v>
      </c>
      <c r="G8" s="173">
        <f>Položky!BC20</f>
        <v>0</v>
      </c>
      <c r="H8" s="173">
        <f>Položky!BD20</f>
        <v>0</v>
      </c>
      <c r="I8" s="174">
        <f>Položky!BE20</f>
        <v>0</v>
      </c>
    </row>
    <row r="9" spans="1:9" s="11" customFormat="1" x14ac:dyDescent="0.2">
      <c r="A9" s="171" t="str">
        <f>Položky!B21</f>
        <v>4</v>
      </c>
      <c r="B9" s="86" t="str">
        <f>Položky!C21</f>
        <v>Vodorovné konstrukce</v>
      </c>
      <c r="C9" s="87"/>
      <c r="D9" s="88"/>
      <c r="E9" s="172">
        <f>Položky!BA23</f>
        <v>0</v>
      </c>
      <c r="F9" s="173">
        <f>Položky!BB23</f>
        <v>0</v>
      </c>
      <c r="G9" s="173">
        <f>Položky!BC23</f>
        <v>0</v>
      </c>
      <c r="H9" s="173">
        <f>Položky!BD23</f>
        <v>0</v>
      </c>
      <c r="I9" s="174">
        <f>Položky!BE23</f>
        <v>0</v>
      </c>
    </row>
    <row r="10" spans="1:9" s="11" customFormat="1" x14ac:dyDescent="0.2">
      <c r="A10" s="171" t="str">
        <f>Položky!B24</f>
        <v>5</v>
      </c>
      <c r="B10" s="86" t="str">
        <f>Položky!C24</f>
        <v>Komunikace</v>
      </c>
      <c r="C10" s="87"/>
      <c r="D10" s="88"/>
      <c r="E10" s="172">
        <f>Položky!BA28</f>
        <v>0</v>
      </c>
      <c r="F10" s="173">
        <f>Položky!BB28</f>
        <v>0</v>
      </c>
      <c r="G10" s="173">
        <f>Položky!BC28</f>
        <v>0</v>
      </c>
      <c r="H10" s="173">
        <f>Položky!BD28</f>
        <v>0</v>
      </c>
      <c r="I10" s="174">
        <f>Položky!BE28</f>
        <v>0</v>
      </c>
    </row>
    <row r="11" spans="1:9" s="11" customFormat="1" x14ac:dyDescent="0.2">
      <c r="A11" s="171" t="str">
        <f>Položky!B29</f>
        <v>721</v>
      </c>
      <c r="B11" s="86" t="str">
        <f>Položky!C29</f>
        <v>Vnitřní kanalizace</v>
      </c>
      <c r="C11" s="87"/>
      <c r="D11" s="88"/>
      <c r="E11" s="172">
        <f>Položky!BA34</f>
        <v>0</v>
      </c>
      <c r="F11" s="173">
        <f>Položky!BB34</f>
        <v>0</v>
      </c>
      <c r="G11" s="173">
        <f>Položky!BC34</f>
        <v>0</v>
      </c>
      <c r="H11" s="173">
        <f>Položky!BD34</f>
        <v>0</v>
      </c>
      <c r="I11" s="174">
        <f>Položky!BE34</f>
        <v>0</v>
      </c>
    </row>
    <row r="12" spans="1:9" s="11" customFormat="1" x14ac:dyDescent="0.2">
      <c r="A12" s="171" t="str">
        <f>Položky!B35</f>
        <v>762</v>
      </c>
      <c r="B12" s="86" t="str">
        <f>Položky!C35</f>
        <v>Konstrukce tesařské</v>
      </c>
      <c r="C12" s="87"/>
      <c r="D12" s="88"/>
      <c r="E12" s="172">
        <f>Položky!BA45</f>
        <v>0</v>
      </c>
      <c r="F12" s="173">
        <f>Položky!BB45</f>
        <v>0</v>
      </c>
      <c r="G12" s="173">
        <f>Položky!BC45</f>
        <v>0</v>
      </c>
      <c r="H12" s="173">
        <f>Položky!BD45</f>
        <v>0</v>
      </c>
      <c r="I12" s="174">
        <f>Položky!BE45</f>
        <v>0</v>
      </c>
    </row>
    <row r="13" spans="1:9" s="11" customFormat="1" x14ac:dyDescent="0.2">
      <c r="A13" s="171" t="str">
        <f>Položky!B46</f>
        <v>764</v>
      </c>
      <c r="B13" s="86" t="str">
        <f>Položky!C46</f>
        <v>Konstrukce klempířské</v>
      </c>
      <c r="C13" s="87"/>
      <c r="D13" s="88"/>
      <c r="E13" s="172">
        <f>Položky!BA50</f>
        <v>0</v>
      </c>
      <c r="F13" s="173">
        <f>Položky!BB50</f>
        <v>0</v>
      </c>
      <c r="G13" s="173">
        <f>Položky!BC50</f>
        <v>0</v>
      </c>
      <c r="H13" s="173">
        <f>Položky!BD50</f>
        <v>0</v>
      </c>
      <c r="I13" s="174">
        <f>Položky!BE50</f>
        <v>0</v>
      </c>
    </row>
    <row r="14" spans="1:9" s="11" customFormat="1" x14ac:dyDescent="0.2">
      <c r="A14" s="171" t="str">
        <f>Položky!B51</f>
        <v>765</v>
      </c>
      <c r="B14" s="86" t="str">
        <f>Položky!C51</f>
        <v>Krytiny tvrdé</v>
      </c>
      <c r="C14" s="87"/>
      <c r="D14" s="88"/>
      <c r="E14" s="172">
        <f>Položky!BA57</f>
        <v>0</v>
      </c>
      <c r="F14" s="173">
        <f>Položky!BB57</f>
        <v>0</v>
      </c>
      <c r="G14" s="173">
        <f>Položky!BC57</f>
        <v>0</v>
      </c>
      <c r="H14" s="173">
        <f>Položky!BD57</f>
        <v>0</v>
      </c>
      <c r="I14" s="174">
        <f>Položky!BE57</f>
        <v>0</v>
      </c>
    </row>
    <row r="15" spans="1:9" s="11" customFormat="1" x14ac:dyDescent="0.2">
      <c r="A15" s="171" t="str">
        <f>Položky!B58</f>
        <v>766</v>
      </c>
      <c r="B15" s="86" t="str">
        <f>Položky!C58</f>
        <v>Konstrukce truhlářské</v>
      </c>
      <c r="C15" s="87"/>
      <c r="D15" s="88"/>
      <c r="E15" s="172">
        <f>Položky!BA60</f>
        <v>0</v>
      </c>
      <c r="F15" s="173">
        <f>Položky!BB60</f>
        <v>0</v>
      </c>
      <c r="G15" s="173">
        <f>Položky!BC60</f>
        <v>0</v>
      </c>
      <c r="H15" s="173">
        <f>Položky!BD60</f>
        <v>0</v>
      </c>
      <c r="I15" s="174">
        <f>Položky!BE60</f>
        <v>0</v>
      </c>
    </row>
    <row r="16" spans="1:9" s="11" customFormat="1" x14ac:dyDescent="0.2">
      <c r="A16" s="171" t="str">
        <f>Položky!B61</f>
        <v>783</v>
      </c>
      <c r="B16" s="86" t="str">
        <f>Položky!C61</f>
        <v>Nátěry</v>
      </c>
      <c r="C16" s="87"/>
      <c r="D16" s="88"/>
      <c r="E16" s="172">
        <f>Položky!BA64</f>
        <v>0</v>
      </c>
      <c r="F16" s="173">
        <f>Položky!BB64</f>
        <v>0</v>
      </c>
      <c r="G16" s="173">
        <f>Položky!BC64</f>
        <v>0</v>
      </c>
      <c r="H16" s="173">
        <f>Položky!BD64</f>
        <v>0</v>
      </c>
      <c r="I16" s="174">
        <f>Položky!BE64</f>
        <v>0</v>
      </c>
    </row>
    <row r="17" spans="1:57" s="11" customFormat="1" ht="13.5" thickBot="1" x14ac:dyDescent="0.25">
      <c r="A17" s="171" t="str">
        <f>Položky!B65</f>
        <v>M21</v>
      </c>
      <c r="B17" s="86" t="str">
        <f>Položky!C65</f>
        <v>Elektromontáže</v>
      </c>
      <c r="C17" s="87"/>
      <c r="D17" s="88"/>
      <c r="E17" s="172">
        <f>Položky!BA76</f>
        <v>0</v>
      </c>
      <c r="F17" s="173">
        <f>Položky!BB76</f>
        <v>0</v>
      </c>
      <c r="G17" s="173">
        <f>Položky!BC76</f>
        <v>0</v>
      </c>
      <c r="H17" s="173">
        <f>Položky!BD76</f>
        <v>0</v>
      </c>
      <c r="I17" s="174">
        <f>Položky!BE76</f>
        <v>0</v>
      </c>
    </row>
    <row r="18" spans="1:57" s="94" customFormat="1" ht="13.5" thickBot="1" x14ac:dyDescent="0.25">
      <c r="A18" s="89"/>
      <c r="B18" s="81" t="s">
        <v>50</v>
      </c>
      <c r="C18" s="81"/>
      <c r="D18" s="90"/>
      <c r="E18" s="91">
        <f>SUM(E7:E17)</f>
        <v>0</v>
      </c>
      <c r="F18" s="92">
        <f>SUM(F7:F17)</f>
        <v>0</v>
      </c>
      <c r="G18" s="92">
        <f>SUM(G7:G17)</f>
        <v>0</v>
      </c>
      <c r="H18" s="92">
        <f>SUM(H7:H17)</f>
        <v>0</v>
      </c>
      <c r="I18" s="93">
        <f>SUM(I7:I17)</f>
        <v>0</v>
      </c>
    </row>
    <row r="19" spans="1:57" x14ac:dyDescent="0.2">
      <c r="A19" s="87"/>
      <c r="B19" s="87"/>
      <c r="C19" s="87"/>
      <c r="D19" s="87"/>
      <c r="E19" s="87"/>
      <c r="F19" s="87"/>
      <c r="G19" s="87"/>
      <c r="H19" s="87"/>
      <c r="I19" s="87"/>
    </row>
    <row r="20" spans="1:57" ht="19.5" customHeight="1" x14ac:dyDescent="0.25">
      <c r="A20" s="95" t="s">
        <v>51</v>
      </c>
      <c r="B20" s="95"/>
      <c r="C20" s="95"/>
      <c r="D20" s="95"/>
      <c r="E20" s="95"/>
      <c r="F20" s="95"/>
      <c r="G20" s="96"/>
      <c r="H20" s="95"/>
      <c r="I20" s="95"/>
      <c r="BA20" s="30"/>
      <c r="BB20" s="30"/>
      <c r="BC20" s="30"/>
      <c r="BD20" s="30"/>
      <c r="BE20" s="30"/>
    </row>
    <row r="21" spans="1:57" ht="13.5" thickBot="1" x14ac:dyDescent="0.25">
      <c r="A21" s="97"/>
      <c r="B21" s="97"/>
      <c r="C21" s="97"/>
      <c r="D21" s="97"/>
      <c r="E21" s="97"/>
      <c r="F21" s="97"/>
      <c r="G21" s="97"/>
      <c r="H21" s="97"/>
      <c r="I21" s="97"/>
    </row>
    <row r="22" spans="1:57" x14ac:dyDescent="0.2">
      <c r="A22" s="98" t="s">
        <v>52</v>
      </c>
      <c r="B22" s="99"/>
      <c r="C22" s="99"/>
      <c r="D22" s="100"/>
      <c r="E22" s="101" t="s">
        <v>53</v>
      </c>
      <c r="F22" s="102" t="s">
        <v>54</v>
      </c>
      <c r="G22" s="103" t="s">
        <v>55</v>
      </c>
      <c r="H22" s="104"/>
      <c r="I22" s="105" t="s">
        <v>53</v>
      </c>
    </row>
    <row r="23" spans="1:57" x14ac:dyDescent="0.2">
      <c r="A23" s="106"/>
      <c r="B23" s="107"/>
      <c r="C23" s="107"/>
      <c r="D23" s="108"/>
      <c r="E23" s="109"/>
      <c r="F23" s="110"/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8</v>
      </c>
    </row>
    <row r="24" spans="1:57" ht="13.5" thickBot="1" x14ac:dyDescent="0.25">
      <c r="A24" s="114"/>
      <c r="B24" s="115" t="s">
        <v>56</v>
      </c>
      <c r="C24" s="116"/>
      <c r="D24" s="117"/>
      <c r="E24" s="118"/>
      <c r="F24" s="119"/>
      <c r="G24" s="119"/>
      <c r="H24" s="191">
        <f>SUM(H23:H23)</f>
        <v>0</v>
      </c>
      <c r="I24" s="192"/>
    </row>
    <row r="25" spans="1:57" x14ac:dyDescent="0.2">
      <c r="A25" s="97"/>
      <c r="B25" s="97"/>
      <c r="C25" s="97"/>
      <c r="D25" s="97"/>
      <c r="E25" s="97"/>
      <c r="F25" s="97"/>
      <c r="G25" s="97"/>
      <c r="H25" s="97"/>
      <c r="I25" s="97"/>
    </row>
    <row r="26" spans="1:57" x14ac:dyDescent="0.2">
      <c r="B26" s="94"/>
      <c r="F26" s="120"/>
      <c r="G26" s="121"/>
      <c r="H26" s="121"/>
      <c r="I26" s="122"/>
    </row>
    <row r="27" spans="1:57" x14ac:dyDescent="0.2">
      <c r="F27" s="120"/>
      <c r="G27" s="121"/>
      <c r="H27" s="121"/>
      <c r="I27" s="122"/>
    </row>
    <row r="28" spans="1:57" x14ac:dyDescent="0.2">
      <c r="F28" s="120"/>
      <c r="G28" s="121"/>
      <c r="H28" s="121"/>
      <c r="I28" s="122"/>
    </row>
    <row r="29" spans="1:57" x14ac:dyDescent="0.2">
      <c r="F29" s="120"/>
      <c r="G29" s="121"/>
      <c r="H29" s="121"/>
      <c r="I29" s="122"/>
    </row>
    <row r="30" spans="1:57" x14ac:dyDescent="0.2">
      <c r="F30" s="120"/>
      <c r="G30" s="121"/>
      <c r="H30" s="121"/>
      <c r="I30" s="122"/>
    </row>
    <row r="31" spans="1:57" x14ac:dyDescent="0.2">
      <c r="F31" s="120"/>
      <c r="G31" s="121"/>
      <c r="H31" s="121"/>
      <c r="I31" s="122"/>
    </row>
    <row r="32" spans="1:57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  <row r="70" spans="6:9" x14ac:dyDescent="0.2">
      <c r="F70" s="120"/>
      <c r="G70" s="121"/>
      <c r="H70" s="121"/>
      <c r="I70" s="122"/>
    </row>
    <row r="71" spans="6:9" x14ac:dyDescent="0.2">
      <c r="F71" s="120"/>
      <c r="G71" s="121"/>
      <c r="H71" s="121"/>
      <c r="I71" s="122"/>
    </row>
    <row r="72" spans="6:9" x14ac:dyDescent="0.2">
      <c r="F72" s="120"/>
      <c r="G72" s="121"/>
      <c r="H72" s="121"/>
      <c r="I72" s="122"/>
    </row>
    <row r="73" spans="6:9" x14ac:dyDescent="0.2">
      <c r="F73" s="120"/>
      <c r="G73" s="121"/>
      <c r="H73" s="121"/>
      <c r="I73" s="122"/>
    </row>
    <row r="74" spans="6:9" x14ac:dyDescent="0.2">
      <c r="F74" s="120"/>
      <c r="G74" s="121"/>
      <c r="H74" s="121"/>
      <c r="I74" s="122"/>
    </row>
    <row r="75" spans="6:9" x14ac:dyDescent="0.2">
      <c r="F75" s="120"/>
      <c r="G75" s="121"/>
      <c r="H75" s="121"/>
      <c r="I75" s="122"/>
    </row>
  </sheetData>
  <mergeCells count="4">
    <mergeCell ref="A1:B1"/>
    <mergeCell ref="A2:B2"/>
    <mergeCell ref="G2:I2"/>
    <mergeCell ref="H24:I24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49"/>
  <sheetViews>
    <sheetView showGridLines="0" showZeros="0" tabSelected="1" zoomScaleNormal="100" workbookViewId="0">
      <selection activeCell="F66" sqref="F66:F75"/>
    </sheetView>
  </sheetViews>
  <sheetFormatPr defaultRowHeight="12.75" x14ac:dyDescent="0.2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65" customWidth="1"/>
    <col min="6" max="6" width="9.85546875" style="123" customWidth="1"/>
    <col min="7" max="7" width="13.85546875" style="123" customWidth="1"/>
    <col min="8" max="8" width="25.42578125" style="123" customWidth="1"/>
    <col min="9" max="16384" width="9.140625" style="123"/>
  </cols>
  <sheetData>
    <row r="1" spans="1:104" ht="15.75" x14ac:dyDescent="0.25">
      <c r="A1" s="193" t="s">
        <v>57</v>
      </c>
      <c r="B1" s="193"/>
      <c r="C1" s="193"/>
      <c r="D1" s="193"/>
      <c r="E1" s="193"/>
      <c r="F1" s="193"/>
      <c r="G1" s="193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4" t="s">
        <v>5</v>
      </c>
      <c r="B3" s="195"/>
      <c r="C3" s="128" t="str">
        <f>CONCATENATE(cislostavby," ",nazevstavby)</f>
        <v xml:space="preserve"> Gymnázium Boskovice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196" t="s">
        <v>1</v>
      </c>
      <c r="B4" s="197"/>
      <c r="C4" s="133" t="str">
        <f>CONCATENATE(cisloobjektu," ",nazevobjektu)</f>
        <v xml:space="preserve"> Venkovní přírodovědná učebna</v>
      </c>
      <c r="D4" s="134"/>
      <c r="E4" s="198"/>
      <c r="F4" s="198"/>
      <c r="G4" s="199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x14ac:dyDescent="0.2">
      <c r="A8" s="151">
        <v>1</v>
      </c>
      <c r="B8" s="152" t="s">
        <v>71</v>
      </c>
      <c r="C8" s="176" t="s">
        <v>72</v>
      </c>
      <c r="D8" s="154" t="s">
        <v>73</v>
      </c>
      <c r="E8" s="155">
        <v>308</v>
      </c>
      <c r="F8" s="155"/>
      <c r="G8" s="156">
        <f t="shared" ref="G8:G16" si="0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t="shared" ref="BA8:BA16" si="1">IF(AZ8=1,G8,0)</f>
        <v>0</v>
      </c>
      <c r="BB8" s="123">
        <f t="shared" ref="BB8:BB16" si="2">IF(AZ8=2,G8,0)</f>
        <v>0</v>
      </c>
      <c r="BC8" s="123">
        <f t="shared" ref="BC8:BC16" si="3">IF(AZ8=3,G8,0)</f>
        <v>0</v>
      </c>
      <c r="BD8" s="123">
        <f t="shared" ref="BD8:BD16" si="4">IF(AZ8=4,G8,0)</f>
        <v>0</v>
      </c>
      <c r="BE8" s="123">
        <f t="shared" ref="BE8:BE16" si="5">IF(AZ8=5,G8,0)</f>
        <v>0</v>
      </c>
      <c r="CZ8" s="123">
        <v>0</v>
      </c>
    </row>
    <row r="9" spans="1:104" ht="22.5" x14ac:dyDescent="0.2">
      <c r="A9" s="151">
        <v>2</v>
      </c>
      <c r="B9" s="152" t="s">
        <v>74</v>
      </c>
      <c r="C9" s="176" t="s">
        <v>75</v>
      </c>
      <c r="D9" s="154" t="s">
        <v>76</v>
      </c>
      <c r="E9" s="155">
        <v>2.6</v>
      </c>
      <c r="F9" s="155"/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x14ac:dyDescent="0.2">
      <c r="A10" s="151">
        <v>3</v>
      </c>
      <c r="B10" s="152" t="s">
        <v>77</v>
      </c>
      <c r="C10" s="176" t="s">
        <v>78</v>
      </c>
      <c r="D10" s="154" t="s">
        <v>76</v>
      </c>
      <c r="E10" s="155">
        <v>10</v>
      </c>
      <c r="F10" s="155"/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x14ac:dyDescent="0.2">
      <c r="A11" s="151">
        <v>4</v>
      </c>
      <c r="B11" s="152" t="s">
        <v>79</v>
      </c>
      <c r="C11" s="176" t="s">
        <v>80</v>
      </c>
      <c r="D11" s="154" t="s">
        <v>76</v>
      </c>
      <c r="E11" s="155">
        <v>10</v>
      </c>
      <c r="F11" s="155"/>
      <c r="G11" s="156">
        <f t="shared" si="0"/>
        <v>0</v>
      </c>
      <c r="H11" s="175"/>
      <c r="I11" s="175"/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x14ac:dyDescent="0.2">
      <c r="A12" s="151">
        <v>5</v>
      </c>
      <c r="B12" s="152" t="s">
        <v>81</v>
      </c>
      <c r="C12" s="176" t="s">
        <v>82</v>
      </c>
      <c r="D12" s="154" t="s">
        <v>76</v>
      </c>
      <c r="E12" s="155">
        <v>10</v>
      </c>
      <c r="F12" s="155"/>
      <c r="G12" s="156">
        <f t="shared" si="0"/>
        <v>0</v>
      </c>
      <c r="H12" s="175"/>
      <c r="I12" s="175"/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x14ac:dyDescent="0.2">
      <c r="A13" s="151">
        <v>6</v>
      </c>
      <c r="B13" s="152" t="s">
        <v>83</v>
      </c>
      <c r="C13" s="176" t="s">
        <v>84</v>
      </c>
      <c r="D13" s="154" t="s">
        <v>73</v>
      </c>
      <c r="E13" s="155">
        <v>308</v>
      </c>
      <c r="F13" s="155"/>
      <c r="G13" s="156">
        <f t="shared" si="0"/>
        <v>0</v>
      </c>
      <c r="H13" s="175"/>
      <c r="I13" s="175"/>
      <c r="O13" s="150">
        <v>2</v>
      </c>
      <c r="AA13" s="123">
        <v>12</v>
      </c>
      <c r="AB13" s="123">
        <v>0</v>
      </c>
      <c r="AC13" s="123">
        <v>7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x14ac:dyDescent="0.2">
      <c r="A14" s="151">
        <v>7</v>
      </c>
      <c r="B14" s="152" t="s">
        <v>85</v>
      </c>
      <c r="C14" s="176" t="s">
        <v>86</v>
      </c>
      <c r="D14" s="154" t="s">
        <v>76</v>
      </c>
      <c r="E14" s="155">
        <v>7.5</v>
      </c>
      <c r="F14" s="155"/>
      <c r="G14" s="156">
        <f t="shared" si="0"/>
        <v>0</v>
      </c>
      <c r="H14" s="175"/>
      <c r="I14" s="175"/>
      <c r="O14" s="150">
        <v>2</v>
      </c>
      <c r="AA14" s="123">
        <v>12</v>
      </c>
      <c r="AB14" s="123">
        <v>1</v>
      </c>
      <c r="AC14" s="123">
        <v>8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1.67</v>
      </c>
    </row>
    <row r="15" spans="1:104" x14ac:dyDescent="0.2">
      <c r="A15" s="151">
        <v>8</v>
      </c>
      <c r="B15" s="152" t="s">
        <v>74</v>
      </c>
      <c r="C15" s="176" t="s">
        <v>87</v>
      </c>
      <c r="D15" s="154" t="s">
        <v>76</v>
      </c>
      <c r="E15" s="155">
        <v>7</v>
      </c>
      <c r="F15" s="155"/>
      <c r="G15" s="156">
        <f t="shared" si="0"/>
        <v>0</v>
      </c>
      <c r="H15" s="175"/>
      <c r="I15" s="175"/>
      <c r="O15" s="150">
        <v>2</v>
      </c>
      <c r="AA15" s="123">
        <v>12</v>
      </c>
      <c r="AB15" s="123">
        <v>0</v>
      </c>
      <c r="AC15" s="123">
        <v>10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x14ac:dyDescent="0.2">
      <c r="A16" s="151">
        <v>9</v>
      </c>
      <c r="B16" s="152" t="s">
        <v>88</v>
      </c>
      <c r="C16" s="176" t="s">
        <v>89</v>
      </c>
      <c r="D16" s="154" t="s">
        <v>76</v>
      </c>
      <c r="E16" s="155">
        <v>35</v>
      </c>
      <c r="F16" s="155"/>
      <c r="G16" s="156">
        <f t="shared" si="0"/>
        <v>0</v>
      </c>
      <c r="H16" s="175"/>
      <c r="I16" s="175"/>
      <c r="O16" s="150">
        <v>2</v>
      </c>
      <c r="AA16" s="123">
        <v>12</v>
      </c>
      <c r="AB16" s="123">
        <v>0</v>
      </c>
      <c r="AC16" s="123">
        <v>11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x14ac:dyDescent="0.2">
      <c r="A17" s="157"/>
      <c r="B17" s="158" t="s">
        <v>68</v>
      </c>
      <c r="C17" s="159" t="str">
        <f>CONCATENATE(B7," ",C7)</f>
        <v>1 Zemní práce</v>
      </c>
      <c r="D17" s="157"/>
      <c r="E17" s="160"/>
      <c r="F17" s="160"/>
      <c r="G17" s="161">
        <f>SUM(G7:G16)</f>
        <v>0</v>
      </c>
      <c r="H17" s="175"/>
      <c r="I17" s="175"/>
      <c r="O17" s="150">
        <v>4</v>
      </c>
      <c r="BA17" s="162">
        <f>SUM(BA7:BA16)</f>
        <v>0</v>
      </c>
      <c r="BB17" s="162">
        <f>SUM(BB7:BB16)</f>
        <v>0</v>
      </c>
      <c r="BC17" s="162">
        <f>SUM(BC7:BC16)</f>
        <v>0</v>
      </c>
      <c r="BD17" s="162">
        <f>SUM(BD7:BD16)</f>
        <v>0</v>
      </c>
      <c r="BE17" s="162">
        <f>SUM(BE7:BE16)</f>
        <v>0</v>
      </c>
    </row>
    <row r="18" spans="1:104" x14ac:dyDescent="0.2">
      <c r="A18" s="143" t="s">
        <v>65</v>
      </c>
      <c r="B18" s="144" t="s">
        <v>90</v>
      </c>
      <c r="C18" s="145" t="s">
        <v>91</v>
      </c>
      <c r="D18" s="146"/>
      <c r="E18" s="147"/>
      <c r="F18" s="147"/>
      <c r="G18" s="148"/>
      <c r="H18" s="149"/>
      <c r="I18" s="149"/>
      <c r="O18" s="150">
        <v>1</v>
      </c>
    </row>
    <row r="19" spans="1:104" ht="22.5" x14ac:dyDescent="0.2">
      <c r="A19" s="151">
        <v>10</v>
      </c>
      <c r="B19" s="152" t="s">
        <v>92</v>
      </c>
      <c r="C19" s="153" t="s">
        <v>93</v>
      </c>
      <c r="D19" s="154" t="s">
        <v>76</v>
      </c>
      <c r="E19" s="155">
        <v>6</v>
      </c>
      <c r="F19" s="155"/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13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2.5249999999999999</v>
      </c>
    </row>
    <row r="20" spans="1:104" x14ac:dyDescent="0.2">
      <c r="A20" s="157"/>
      <c r="B20" s="158" t="s">
        <v>68</v>
      </c>
      <c r="C20" s="159" t="str">
        <f>CONCATENATE(B18," ",C18)</f>
        <v>2 Základy,zvláštní zakládání</v>
      </c>
      <c r="D20" s="157"/>
      <c r="E20" s="160"/>
      <c r="F20" s="160"/>
      <c r="G20" s="161">
        <f>SUM(G18:G19)</f>
        <v>0</v>
      </c>
      <c r="O20" s="150">
        <v>4</v>
      </c>
      <c r="BA20" s="162">
        <f>SUM(BA18:BA19)</f>
        <v>0</v>
      </c>
      <c r="BB20" s="162">
        <f>SUM(BB18:BB19)</f>
        <v>0</v>
      </c>
      <c r="BC20" s="162">
        <f>SUM(BC18:BC19)</f>
        <v>0</v>
      </c>
      <c r="BD20" s="162">
        <f>SUM(BD18:BD19)</f>
        <v>0</v>
      </c>
      <c r="BE20" s="162">
        <f>SUM(BE18:BE19)</f>
        <v>0</v>
      </c>
    </row>
    <row r="21" spans="1:104" x14ac:dyDescent="0.2">
      <c r="A21" s="143" t="s">
        <v>65</v>
      </c>
      <c r="B21" s="144" t="s">
        <v>94</v>
      </c>
      <c r="C21" s="145" t="s">
        <v>95</v>
      </c>
      <c r="D21" s="146"/>
      <c r="E21" s="147"/>
      <c r="F21" s="147"/>
      <c r="G21" s="148"/>
      <c r="H21" s="149"/>
      <c r="I21" s="149"/>
      <c r="O21" s="150">
        <v>1</v>
      </c>
    </row>
    <row r="22" spans="1:104" ht="22.5" x14ac:dyDescent="0.2">
      <c r="A22" s="151">
        <v>11</v>
      </c>
      <c r="B22" s="152" t="s">
        <v>96</v>
      </c>
      <c r="C22" s="153" t="s">
        <v>97</v>
      </c>
      <c r="D22" s="154" t="s">
        <v>98</v>
      </c>
      <c r="E22" s="155">
        <v>1.2</v>
      </c>
      <c r="F22" s="155"/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14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0.68898000000000004</v>
      </c>
    </row>
    <row r="23" spans="1:104" x14ac:dyDescent="0.2">
      <c r="A23" s="157"/>
      <c r="B23" s="158" t="s">
        <v>68</v>
      </c>
      <c r="C23" s="159" t="str">
        <f>CONCATENATE(B21," ",C21)</f>
        <v>4 Vodorovné konstrukce</v>
      </c>
      <c r="D23" s="157"/>
      <c r="E23" s="160"/>
      <c r="F23" s="160"/>
      <c r="G23" s="161">
        <f>SUM(G21:G22)</f>
        <v>0</v>
      </c>
      <c r="O23" s="150">
        <v>4</v>
      </c>
      <c r="BA23" s="162">
        <f>SUM(BA21:BA22)</f>
        <v>0</v>
      </c>
      <c r="BB23" s="162">
        <f>SUM(BB21:BB22)</f>
        <v>0</v>
      </c>
      <c r="BC23" s="162">
        <f>SUM(BC21:BC22)</f>
        <v>0</v>
      </c>
      <c r="BD23" s="162">
        <f>SUM(BD21:BD22)</f>
        <v>0</v>
      </c>
      <c r="BE23" s="162">
        <f>SUM(BE21:BE22)</f>
        <v>0</v>
      </c>
    </row>
    <row r="24" spans="1:104" x14ac:dyDescent="0.2">
      <c r="A24" s="143" t="s">
        <v>65</v>
      </c>
      <c r="B24" s="144" t="s">
        <v>99</v>
      </c>
      <c r="C24" s="177" t="s">
        <v>100</v>
      </c>
      <c r="D24" s="146"/>
      <c r="E24" s="147"/>
      <c r="F24" s="147"/>
      <c r="G24" s="148"/>
      <c r="H24" s="149"/>
      <c r="I24" s="149"/>
      <c r="O24" s="150">
        <v>1</v>
      </c>
    </row>
    <row r="25" spans="1:104" ht="22.5" x14ac:dyDescent="0.2">
      <c r="A25" s="151">
        <v>12</v>
      </c>
      <c r="B25" s="152" t="s">
        <v>101</v>
      </c>
      <c r="C25" s="176" t="s">
        <v>102</v>
      </c>
      <c r="D25" s="154" t="s">
        <v>73</v>
      </c>
      <c r="E25" s="155">
        <v>75</v>
      </c>
      <c r="F25" s="155"/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16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0.50021000000000004</v>
      </c>
    </row>
    <row r="26" spans="1:104" x14ac:dyDescent="0.2">
      <c r="A26" s="151">
        <v>13</v>
      </c>
      <c r="B26" s="152" t="s">
        <v>103</v>
      </c>
      <c r="C26" s="176" t="s">
        <v>104</v>
      </c>
      <c r="D26" s="154" t="s">
        <v>73</v>
      </c>
      <c r="E26" s="155">
        <v>70</v>
      </c>
      <c r="F26" s="155"/>
      <c r="G26" s="156">
        <f>E26*F26</f>
        <v>0</v>
      </c>
      <c r="H26" s="175"/>
      <c r="O26" s="150">
        <v>2</v>
      </c>
      <c r="AA26" s="123">
        <v>12</v>
      </c>
      <c r="AB26" s="123">
        <v>0</v>
      </c>
      <c r="AC26" s="123">
        <v>17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0.18</v>
      </c>
    </row>
    <row r="27" spans="1:104" ht="22.5" x14ac:dyDescent="0.2">
      <c r="A27" s="151">
        <v>14</v>
      </c>
      <c r="B27" s="152" t="s">
        <v>105</v>
      </c>
      <c r="C27" s="176" t="s">
        <v>106</v>
      </c>
      <c r="D27" s="154" t="s">
        <v>107</v>
      </c>
      <c r="E27" s="155">
        <v>27</v>
      </c>
      <c r="F27" s="155"/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18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0.13209000000000001</v>
      </c>
    </row>
    <row r="28" spans="1:104" x14ac:dyDescent="0.2">
      <c r="A28" s="157"/>
      <c r="B28" s="158" t="s">
        <v>68</v>
      </c>
      <c r="C28" s="159" t="str">
        <f>CONCATENATE(B24," ",C24)</f>
        <v>5 Komunikace</v>
      </c>
      <c r="D28" s="157"/>
      <c r="E28" s="160"/>
      <c r="F28" s="160"/>
      <c r="G28" s="161">
        <f>SUM(G24:G27)</f>
        <v>0</v>
      </c>
      <c r="O28" s="150">
        <v>4</v>
      </c>
      <c r="BA28" s="162">
        <f>SUM(BA24:BA27)</f>
        <v>0</v>
      </c>
      <c r="BB28" s="162">
        <f>SUM(BB24:BB27)</f>
        <v>0</v>
      </c>
      <c r="BC28" s="162">
        <f>SUM(BC24:BC27)</f>
        <v>0</v>
      </c>
      <c r="BD28" s="162">
        <f>SUM(BD24:BD27)</f>
        <v>0</v>
      </c>
      <c r="BE28" s="162">
        <f>SUM(BE24:BE27)</f>
        <v>0</v>
      </c>
    </row>
    <row r="29" spans="1:104" x14ac:dyDescent="0.2">
      <c r="A29" s="143" t="s">
        <v>65</v>
      </c>
      <c r="B29" s="144" t="s">
        <v>108</v>
      </c>
      <c r="C29" s="145" t="s">
        <v>109</v>
      </c>
      <c r="D29" s="146"/>
      <c r="E29" s="147"/>
      <c r="F29" s="147"/>
      <c r="G29" s="148"/>
      <c r="H29" s="149"/>
      <c r="I29" s="149"/>
      <c r="O29" s="150">
        <v>1</v>
      </c>
    </row>
    <row r="30" spans="1:104" ht="22.5" x14ac:dyDescent="0.2">
      <c r="A30" s="151">
        <v>15</v>
      </c>
      <c r="B30" s="152" t="s">
        <v>110</v>
      </c>
      <c r="C30" s="153" t="s">
        <v>111</v>
      </c>
      <c r="D30" s="154" t="s">
        <v>112</v>
      </c>
      <c r="E30" s="155">
        <v>2</v>
      </c>
      <c r="F30" s="155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19</v>
      </c>
      <c r="AZ30" s="123">
        <v>2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7.3819999999999997E-2</v>
      </c>
    </row>
    <row r="31" spans="1:104" ht="22.5" x14ac:dyDescent="0.2">
      <c r="A31" s="151">
        <v>16</v>
      </c>
      <c r="B31" s="152" t="s">
        <v>113</v>
      </c>
      <c r="C31" s="153" t="s">
        <v>114</v>
      </c>
      <c r="D31" s="154" t="s">
        <v>107</v>
      </c>
      <c r="E31" s="155">
        <v>6</v>
      </c>
      <c r="F31" s="155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20</v>
      </c>
      <c r="AZ31" s="123">
        <v>2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2.8119999999999999E-2</v>
      </c>
    </row>
    <row r="32" spans="1:104" x14ac:dyDescent="0.2">
      <c r="A32" s="151">
        <v>17</v>
      </c>
      <c r="B32" s="152" t="s">
        <v>115</v>
      </c>
      <c r="C32" s="153" t="s">
        <v>116</v>
      </c>
      <c r="D32" s="154" t="s">
        <v>112</v>
      </c>
      <c r="E32" s="155">
        <v>1</v>
      </c>
      <c r="F32" s="155"/>
      <c r="G32" s="156">
        <f>E32*F32</f>
        <v>0</v>
      </c>
      <c r="O32" s="150">
        <v>2</v>
      </c>
      <c r="AA32" s="123">
        <v>12</v>
      </c>
      <c r="AB32" s="123">
        <v>1</v>
      </c>
      <c r="AC32" s="123">
        <v>21</v>
      </c>
      <c r="AZ32" s="123">
        <v>2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6.7000000000000002E-4</v>
      </c>
    </row>
    <row r="33" spans="1:104" x14ac:dyDescent="0.2">
      <c r="A33" s="151">
        <v>18</v>
      </c>
      <c r="B33" s="152" t="s">
        <v>117</v>
      </c>
      <c r="C33" s="153" t="s">
        <v>118</v>
      </c>
      <c r="D33" s="154" t="s">
        <v>112</v>
      </c>
      <c r="E33" s="155">
        <v>2</v>
      </c>
      <c r="F33" s="155"/>
      <c r="G33" s="156">
        <f>E33*F33</f>
        <v>0</v>
      </c>
      <c r="O33" s="150">
        <v>2</v>
      </c>
      <c r="AA33" s="123">
        <v>12</v>
      </c>
      <c r="AB33" s="123">
        <v>1</v>
      </c>
      <c r="AC33" s="123">
        <v>22</v>
      </c>
      <c r="AZ33" s="123">
        <v>2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3.6999999999999999E-4</v>
      </c>
    </row>
    <row r="34" spans="1:104" x14ac:dyDescent="0.2">
      <c r="A34" s="157"/>
      <c r="B34" s="158" t="s">
        <v>68</v>
      </c>
      <c r="C34" s="159" t="str">
        <f>CONCATENATE(B29," ",C29)</f>
        <v>721 Vnitřní kanalizace</v>
      </c>
      <c r="D34" s="157"/>
      <c r="E34" s="160"/>
      <c r="F34" s="160"/>
      <c r="G34" s="161">
        <f>SUM(G29:G33)</f>
        <v>0</v>
      </c>
      <c r="O34" s="150">
        <v>4</v>
      </c>
      <c r="BA34" s="162">
        <f>SUM(BA29:BA33)</f>
        <v>0</v>
      </c>
      <c r="BB34" s="162">
        <f>SUM(BB29:BB33)</f>
        <v>0</v>
      </c>
      <c r="BC34" s="162">
        <f>SUM(BC29:BC33)</f>
        <v>0</v>
      </c>
      <c r="BD34" s="162">
        <f>SUM(BD29:BD33)</f>
        <v>0</v>
      </c>
      <c r="BE34" s="162">
        <f>SUM(BE29:BE33)</f>
        <v>0</v>
      </c>
    </row>
    <row r="35" spans="1:104" x14ac:dyDescent="0.2">
      <c r="A35" s="143" t="s">
        <v>65</v>
      </c>
      <c r="B35" s="144" t="s">
        <v>119</v>
      </c>
      <c r="C35" s="145" t="s">
        <v>120</v>
      </c>
      <c r="D35" s="146"/>
      <c r="E35" s="147"/>
      <c r="F35" s="147"/>
      <c r="G35" s="148"/>
      <c r="H35" s="149"/>
      <c r="I35" s="149"/>
      <c r="O35" s="150">
        <v>1</v>
      </c>
    </row>
    <row r="36" spans="1:104" ht="22.5" x14ac:dyDescent="0.2">
      <c r="A36" s="151">
        <v>19</v>
      </c>
      <c r="B36" s="152" t="s">
        <v>121</v>
      </c>
      <c r="C36" s="153" t="s">
        <v>122</v>
      </c>
      <c r="D36" s="154" t="s">
        <v>107</v>
      </c>
      <c r="E36" s="155">
        <v>138</v>
      </c>
      <c r="F36" s="155"/>
      <c r="G36" s="156">
        <f t="shared" ref="G36:G44" si="6">E36*F36</f>
        <v>0</v>
      </c>
      <c r="O36" s="150">
        <v>2</v>
      </c>
      <c r="AA36" s="123">
        <v>12</v>
      </c>
      <c r="AB36" s="123">
        <v>0</v>
      </c>
      <c r="AC36" s="123">
        <v>23</v>
      </c>
      <c r="AZ36" s="123">
        <v>2</v>
      </c>
      <c r="BA36" s="123">
        <f t="shared" ref="BA36:BA44" si="7">IF(AZ36=1,G36,0)</f>
        <v>0</v>
      </c>
      <c r="BB36" s="123">
        <f t="shared" ref="BB36:BB44" si="8">IF(AZ36=2,G36,0)</f>
        <v>0</v>
      </c>
      <c r="BC36" s="123">
        <f t="shared" ref="BC36:BC44" si="9">IF(AZ36=3,G36,0)</f>
        <v>0</v>
      </c>
      <c r="BD36" s="123">
        <f t="shared" ref="BD36:BD44" si="10">IF(AZ36=4,G36,0)</f>
        <v>0</v>
      </c>
      <c r="BE36" s="123">
        <f t="shared" ref="BE36:BE44" si="11">IF(AZ36=5,G36,0)</f>
        <v>0</v>
      </c>
      <c r="CZ36" s="123">
        <v>1.7930000000000001E-2</v>
      </c>
    </row>
    <row r="37" spans="1:104" ht="22.5" x14ac:dyDescent="0.2">
      <c r="A37" s="151">
        <v>20</v>
      </c>
      <c r="B37" s="152" t="s">
        <v>123</v>
      </c>
      <c r="C37" s="153" t="s">
        <v>124</v>
      </c>
      <c r="D37" s="154" t="s">
        <v>107</v>
      </c>
      <c r="E37" s="155">
        <v>111</v>
      </c>
      <c r="F37" s="155"/>
      <c r="G37" s="156">
        <f t="shared" si="6"/>
        <v>0</v>
      </c>
      <c r="O37" s="150">
        <v>2</v>
      </c>
      <c r="AA37" s="123">
        <v>12</v>
      </c>
      <c r="AB37" s="123">
        <v>0</v>
      </c>
      <c r="AC37" s="123">
        <v>24</v>
      </c>
      <c r="AZ37" s="123">
        <v>2</v>
      </c>
      <c r="BA37" s="123">
        <f t="shared" si="7"/>
        <v>0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1.115E-2</v>
      </c>
    </row>
    <row r="38" spans="1:104" x14ac:dyDescent="0.2">
      <c r="A38" s="151">
        <v>21</v>
      </c>
      <c r="B38" s="152" t="s">
        <v>125</v>
      </c>
      <c r="C38" s="153" t="s">
        <v>126</v>
      </c>
      <c r="D38" s="154" t="s">
        <v>73</v>
      </c>
      <c r="E38" s="155">
        <v>69</v>
      </c>
      <c r="F38" s="155"/>
      <c r="G38" s="156">
        <f t="shared" si="6"/>
        <v>0</v>
      </c>
      <c r="O38" s="150">
        <v>2</v>
      </c>
      <c r="AA38" s="123">
        <v>12</v>
      </c>
      <c r="AB38" s="123">
        <v>1</v>
      </c>
      <c r="AC38" s="123">
        <v>25</v>
      </c>
      <c r="AZ38" s="123">
        <v>2</v>
      </c>
      <c r="BA38" s="123">
        <f t="shared" si="7"/>
        <v>0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6.0000000000000001E-3</v>
      </c>
    </row>
    <row r="39" spans="1:104" x14ac:dyDescent="0.2">
      <c r="A39" s="151">
        <v>22</v>
      </c>
      <c r="B39" s="152" t="s">
        <v>127</v>
      </c>
      <c r="C39" s="153" t="s">
        <v>128</v>
      </c>
      <c r="D39" s="154" t="s">
        <v>73</v>
      </c>
      <c r="E39" s="155">
        <v>69</v>
      </c>
      <c r="F39" s="155"/>
      <c r="G39" s="156">
        <f t="shared" si="6"/>
        <v>0</v>
      </c>
      <c r="O39" s="150">
        <v>2</v>
      </c>
      <c r="AA39" s="123">
        <v>12</v>
      </c>
      <c r="AB39" s="123">
        <v>0</v>
      </c>
      <c r="AC39" s="123">
        <v>26</v>
      </c>
      <c r="AZ39" s="123">
        <v>2</v>
      </c>
      <c r="BA39" s="123">
        <f t="shared" si="7"/>
        <v>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</v>
      </c>
    </row>
    <row r="40" spans="1:104" x14ac:dyDescent="0.2">
      <c r="A40" s="151">
        <v>23</v>
      </c>
      <c r="B40" s="152" t="s">
        <v>129</v>
      </c>
      <c r="C40" s="153" t="s">
        <v>130</v>
      </c>
      <c r="D40" s="154" t="s">
        <v>73</v>
      </c>
      <c r="E40" s="155">
        <v>69</v>
      </c>
      <c r="F40" s="155"/>
      <c r="G40" s="156">
        <f t="shared" si="6"/>
        <v>0</v>
      </c>
      <c r="O40" s="150">
        <v>2</v>
      </c>
      <c r="AA40" s="123">
        <v>12</v>
      </c>
      <c r="AB40" s="123">
        <v>1</v>
      </c>
      <c r="AC40" s="123">
        <v>27</v>
      </c>
      <c r="AZ40" s="123">
        <v>2</v>
      </c>
      <c r="BA40" s="123">
        <f t="shared" si="7"/>
        <v>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1.298E-2</v>
      </c>
    </row>
    <row r="41" spans="1:104" x14ac:dyDescent="0.2">
      <c r="A41" s="151">
        <v>24</v>
      </c>
      <c r="B41" s="152" t="s">
        <v>131</v>
      </c>
      <c r="C41" s="153" t="s">
        <v>132</v>
      </c>
      <c r="D41" s="154" t="s">
        <v>112</v>
      </c>
      <c r="E41" s="155">
        <v>12</v>
      </c>
      <c r="F41" s="155"/>
      <c r="G41" s="156">
        <f t="shared" si="6"/>
        <v>0</v>
      </c>
      <c r="O41" s="150">
        <v>2</v>
      </c>
      <c r="AA41" s="123">
        <v>12</v>
      </c>
      <c r="AB41" s="123">
        <v>1</v>
      </c>
      <c r="AC41" s="123">
        <v>28</v>
      </c>
      <c r="AZ41" s="123">
        <v>2</v>
      </c>
      <c r="BA41" s="123">
        <f t="shared" si="7"/>
        <v>0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1.4E-3</v>
      </c>
    </row>
    <row r="42" spans="1:104" x14ac:dyDescent="0.2">
      <c r="A42" s="151">
        <v>25</v>
      </c>
      <c r="B42" s="152" t="s">
        <v>133</v>
      </c>
      <c r="C42" s="153" t="s">
        <v>134</v>
      </c>
      <c r="D42" s="154" t="s">
        <v>112</v>
      </c>
      <c r="E42" s="155">
        <v>12</v>
      </c>
      <c r="F42" s="155"/>
      <c r="G42" s="156">
        <f t="shared" si="6"/>
        <v>0</v>
      </c>
      <c r="O42" s="150">
        <v>2</v>
      </c>
      <c r="AA42" s="123">
        <v>12</v>
      </c>
      <c r="AB42" s="123">
        <v>0</v>
      </c>
      <c r="AC42" s="123">
        <v>29</v>
      </c>
      <c r="AZ42" s="123">
        <v>2</v>
      </c>
      <c r="BA42" s="123">
        <f t="shared" si="7"/>
        <v>0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3.32E-3</v>
      </c>
    </row>
    <row r="43" spans="1:104" x14ac:dyDescent="0.2">
      <c r="A43" s="151">
        <v>26</v>
      </c>
      <c r="B43" s="152" t="s">
        <v>135</v>
      </c>
      <c r="C43" s="153" t="s">
        <v>136</v>
      </c>
      <c r="D43" s="154" t="s">
        <v>76</v>
      </c>
      <c r="E43" s="155">
        <v>8.3000000000000007</v>
      </c>
      <c r="F43" s="155"/>
      <c r="G43" s="156">
        <f t="shared" si="6"/>
        <v>0</v>
      </c>
      <c r="O43" s="150">
        <v>2</v>
      </c>
      <c r="AA43" s="123">
        <v>12</v>
      </c>
      <c r="AB43" s="123">
        <v>0</v>
      </c>
      <c r="AC43" s="123">
        <v>30</v>
      </c>
      <c r="AZ43" s="123">
        <v>2</v>
      </c>
      <c r="BA43" s="123">
        <f t="shared" si="7"/>
        <v>0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2.3570000000000001E-2</v>
      </c>
    </row>
    <row r="44" spans="1:104" x14ac:dyDescent="0.2">
      <c r="A44" s="151">
        <v>27</v>
      </c>
      <c r="B44" s="152" t="s">
        <v>137</v>
      </c>
      <c r="C44" s="153" t="s">
        <v>138</v>
      </c>
      <c r="D44" s="154" t="s">
        <v>139</v>
      </c>
      <c r="E44" s="155">
        <v>4.9000000000000004</v>
      </c>
      <c r="F44" s="155"/>
      <c r="G44" s="156">
        <f t="shared" si="6"/>
        <v>0</v>
      </c>
      <c r="O44" s="150">
        <v>2</v>
      </c>
      <c r="AA44" s="123">
        <v>12</v>
      </c>
      <c r="AB44" s="123">
        <v>0</v>
      </c>
      <c r="AC44" s="123">
        <v>31</v>
      </c>
      <c r="AZ44" s="123">
        <v>2</v>
      </c>
      <c r="BA44" s="123">
        <f t="shared" si="7"/>
        <v>0</v>
      </c>
      <c r="BB44" s="123">
        <f t="shared" si="8"/>
        <v>0</v>
      </c>
      <c r="BC44" s="123">
        <f t="shared" si="9"/>
        <v>0</v>
      </c>
      <c r="BD44" s="123">
        <f t="shared" si="10"/>
        <v>0</v>
      </c>
      <c r="BE44" s="123">
        <f t="shared" si="11"/>
        <v>0</v>
      </c>
      <c r="CZ44" s="123">
        <v>0</v>
      </c>
    </row>
    <row r="45" spans="1:104" x14ac:dyDescent="0.2">
      <c r="A45" s="157"/>
      <c r="B45" s="158" t="s">
        <v>68</v>
      </c>
      <c r="C45" s="159" t="str">
        <f>CONCATENATE(B35," ",C35)</f>
        <v>762 Konstrukce tesařské</v>
      </c>
      <c r="D45" s="157"/>
      <c r="E45" s="160"/>
      <c r="F45" s="160"/>
      <c r="G45" s="161">
        <f>SUM(G35:G44)</f>
        <v>0</v>
      </c>
      <c r="O45" s="150">
        <v>4</v>
      </c>
      <c r="BA45" s="162">
        <f>SUM(BA35:BA44)</f>
        <v>0</v>
      </c>
      <c r="BB45" s="162">
        <f>SUM(BB35:BB44)</f>
        <v>0</v>
      </c>
      <c r="BC45" s="162">
        <f>SUM(BC35:BC44)</f>
        <v>0</v>
      </c>
      <c r="BD45" s="162">
        <f>SUM(BD35:BD44)</f>
        <v>0</v>
      </c>
      <c r="BE45" s="162">
        <f>SUM(BE35:BE44)</f>
        <v>0</v>
      </c>
    </row>
    <row r="46" spans="1:104" x14ac:dyDescent="0.2">
      <c r="A46" s="143" t="s">
        <v>65</v>
      </c>
      <c r="B46" s="144" t="s">
        <v>140</v>
      </c>
      <c r="C46" s="145" t="s">
        <v>141</v>
      </c>
      <c r="D46" s="146"/>
      <c r="E46" s="147"/>
      <c r="F46" s="147"/>
      <c r="G46" s="148"/>
      <c r="H46" s="149"/>
      <c r="I46" s="149"/>
      <c r="O46" s="150">
        <v>1</v>
      </c>
    </row>
    <row r="47" spans="1:104" x14ac:dyDescent="0.2">
      <c r="A47" s="151">
        <v>32</v>
      </c>
      <c r="B47" s="152" t="s">
        <v>142</v>
      </c>
      <c r="C47" s="153" t="s">
        <v>143</v>
      </c>
      <c r="D47" s="154" t="s">
        <v>107</v>
      </c>
      <c r="E47" s="155">
        <v>22</v>
      </c>
      <c r="F47" s="155"/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32</v>
      </c>
      <c r="AZ47" s="123">
        <v>2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2.49E-3</v>
      </c>
    </row>
    <row r="48" spans="1:104" x14ac:dyDescent="0.2">
      <c r="A48" s="151">
        <v>33</v>
      </c>
      <c r="B48" s="152" t="s">
        <v>144</v>
      </c>
      <c r="C48" s="153" t="s">
        <v>145</v>
      </c>
      <c r="D48" s="154" t="s">
        <v>112</v>
      </c>
      <c r="E48" s="155">
        <v>2</v>
      </c>
      <c r="F48" s="155"/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33</v>
      </c>
      <c r="AZ48" s="123">
        <v>2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1.65E-3</v>
      </c>
    </row>
    <row r="49" spans="1:104" x14ac:dyDescent="0.2">
      <c r="A49" s="151">
        <v>34</v>
      </c>
      <c r="B49" s="152" t="s">
        <v>146</v>
      </c>
      <c r="C49" s="153" t="s">
        <v>147</v>
      </c>
      <c r="D49" s="154" t="s">
        <v>107</v>
      </c>
      <c r="E49" s="155">
        <v>5</v>
      </c>
      <c r="F49" s="155"/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34</v>
      </c>
      <c r="AZ49" s="123">
        <v>2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2.63E-3</v>
      </c>
    </row>
    <row r="50" spans="1:104" x14ac:dyDescent="0.2">
      <c r="A50" s="157"/>
      <c r="B50" s="158" t="s">
        <v>68</v>
      </c>
      <c r="C50" s="159" t="str">
        <f>CONCATENATE(B46," ",C46)</f>
        <v>764 Konstrukce klempířské</v>
      </c>
      <c r="D50" s="157"/>
      <c r="E50" s="160"/>
      <c r="F50" s="160"/>
      <c r="G50" s="161">
        <f>SUM(G46:G49)</f>
        <v>0</v>
      </c>
      <c r="O50" s="150">
        <v>4</v>
      </c>
      <c r="BA50" s="162">
        <f>SUM(BA46:BA49)</f>
        <v>0</v>
      </c>
      <c r="BB50" s="162">
        <f>SUM(BB46:BB49)</f>
        <v>0</v>
      </c>
      <c r="BC50" s="162">
        <f>SUM(BC46:BC49)</f>
        <v>0</v>
      </c>
      <c r="BD50" s="162">
        <f>SUM(BD46:BD49)</f>
        <v>0</v>
      </c>
      <c r="BE50" s="162">
        <f>SUM(BE46:BE49)</f>
        <v>0</v>
      </c>
    </row>
    <row r="51" spans="1:104" x14ac:dyDescent="0.2">
      <c r="A51" s="143" t="s">
        <v>65</v>
      </c>
      <c r="B51" s="144" t="s">
        <v>148</v>
      </c>
      <c r="C51" s="145" t="s">
        <v>149</v>
      </c>
      <c r="D51" s="146"/>
      <c r="E51" s="147"/>
      <c r="F51" s="147"/>
      <c r="G51" s="148"/>
      <c r="H51" s="149"/>
      <c r="I51" s="149"/>
      <c r="O51" s="150">
        <v>1</v>
      </c>
    </row>
    <row r="52" spans="1:104" x14ac:dyDescent="0.2">
      <c r="A52" s="151">
        <v>35</v>
      </c>
      <c r="B52" s="152" t="s">
        <v>150</v>
      </c>
      <c r="C52" s="153" t="s">
        <v>151</v>
      </c>
      <c r="D52" s="154" t="s">
        <v>73</v>
      </c>
      <c r="E52" s="155">
        <v>69</v>
      </c>
      <c r="F52" s="155"/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35</v>
      </c>
      <c r="AZ52" s="123">
        <v>2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1.115E-2</v>
      </c>
    </row>
    <row r="53" spans="1:104" x14ac:dyDescent="0.2">
      <c r="A53" s="151">
        <v>36</v>
      </c>
      <c r="B53" s="152" t="s">
        <v>152</v>
      </c>
      <c r="C53" s="153" t="s">
        <v>153</v>
      </c>
      <c r="D53" s="154" t="s">
        <v>107</v>
      </c>
      <c r="E53" s="155">
        <v>22</v>
      </c>
      <c r="F53" s="155"/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36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1.57E-3</v>
      </c>
    </row>
    <row r="54" spans="1:104" x14ac:dyDescent="0.2">
      <c r="A54" s="151">
        <v>37</v>
      </c>
      <c r="B54" s="152" t="s">
        <v>154</v>
      </c>
      <c r="C54" s="153" t="s">
        <v>155</v>
      </c>
      <c r="D54" s="154" t="s">
        <v>107</v>
      </c>
      <c r="E54" s="155">
        <v>11</v>
      </c>
      <c r="F54" s="155"/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37</v>
      </c>
      <c r="AZ54" s="123">
        <v>2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2.7499999999999998E-3</v>
      </c>
    </row>
    <row r="55" spans="1:104" x14ac:dyDescent="0.2">
      <c r="A55" s="151">
        <v>38</v>
      </c>
      <c r="B55" s="152" t="s">
        <v>156</v>
      </c>
      <c r="C55" s="153" t="s">
        <v>157</v>
      </c>
      <c r="D55" s="154" t="s">
        <v>107</v>
      </c>
      <c r="E55" s="155">
        <v>13</v>
      </c>
      <c r="F55" s="155"/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38</v>
      </c>
      <c r="AZ55" s="123">
        <v>2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</v>
      </c>
    </row>
    <row r="56" spans="1:104" x14ac:dyDescent="0.2">
      <c r="A56" s="151">
        <v>39</v>
      </c>
      <c r="B56" s="152" t="s">
        <v>158</v>
      </c>
      <c r="C56" s="153" t="s">
        <v>159</v>
      </c>
      <c r="D56" s="154" t="s">
        <v>139</v>
      </c>
      <c r="E56" s="155">
        <v>0.83413999999999999</v>
      </c>
      <c r="F56" s="155"/>
      <c r="G56" s="156">
        <f>E56*F56</f>
        <v>0</v>
      </c>
      <c r="O56" s="150">
        <v>2</v>
      </c>
      <c r="AA56" s="123">
        <v>12</v>
      </c>
      <c r="AB56" s="123">
        <v>0</v>
      </c>
      <c r="AC56" s="123">
        <v>39</v>
      </c>
      <c r="AZ56" s="123">
        <v>2</v>
      </c>
      <c r="BA56" s="123">
        <f>IF(AZ56=1,G56,0)</f>
        <v>0</v>
      </c>
      <c r="BB56" s="123">
        <f>IF(AZ56=2,G56,0)</f>
        <v>0</v>
      </c>
      <c r="BC56" s="123">
        <f>IF(AZ56=3,G56,0)</f>
        <v>0</v>
      </c>
      <c r="BD56" s="123">
        <f>IF(AZ56=4,G56,0)</f>
        <v>0</v>
      </c>
      <c r="BE56" s="123">
        <f>IF(AZ56=5,G56,0)</f>
        <v>0</v>
      </c>
      <c r="CZ56" s="123">
        <v>0</v>
      </c>
    </row>
    <row r="57" spans="1:104" x14ac:dyDescent="0.2">
      <c r="A57" s="157"/>
      <c r="B57" s="158" t="s">
        <v>68</v>
      </c>
      <c r="C57" s="159" t="str">
        <f>CONCATENATE(B51," ",C51)</f>
        <v>765 Krytiny tvrdé</v>
      </c>
      <c r="D57" s="157"/>
      <c r="E57" s="160"/>
      <c r="F57" s="160"/>
      <c r="G57" s="161">
        <f>SUM(G51:G56)</f>
        <v>0</v>
      </c>
      <c r="O57" s="150">
        <v>4</v>
      </c>
      <c r="BA57" s="162">
        <f>SUM(BA51:BA56)</f>
        <v>0</v>
      </c>
      <c r="BB57" s="162">
        <f>SUM(BB51:BB56)</f>
        <v>0</v>
      </c>
      <c r="BC57" s="162">
        <f>SUM(BC51:BC56)</f>
        <v>0</v>
      </c>
      <c r="BD57" s="162">
        <f>SUM(BD51:BD56)</f>
        <v>0</v>
      </c>
      <c r="BE57" s="162">
        <f>SUM(BE51:BE56)</f>
        <v>0</v>
      </c>
    </row>
    <row r="58" spans="1:104" x14ac:dyDescent="0.2">
      <c r="A58" s="143" t="s">
        <v>65</v>
      </c>
      <c r="B58" s="144" t="s">
        <v>160</v>
      </c>
      <c r="C58" s="145" t="s">
        <v>161</v>
      </c>
      <c r="D58" s="146"/>
      <c r="E58" s="147"/>
      <c r="F58" s="147"/>
      <c r="G58" s="148"/>
      <c r="H58" s="149"/>
      <c r="I58" s="149"/>
      <c r="O58" s="150">
        <v>1</v>
      </c>
    </row>
    <row r="59" spans="1:104" ht="22.5" x14ac:dyDescent="0.2">
      <c r="A59" s="151">
        <v>40</v>
      </c>
      <c r="B59" s="152" t="s">
        <v>162</v>
      </c>
      <c r="C59" s="153" t="s">
        <v>163</v>
      </c>
      <c r="D59" s="154" t="s">
        <v>73</v>
      </c>
      <c r="E59" s="155">
        <v>16.7</v>
      </c>
      <c r="F59" s="155"/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40</v>
      </c>
      <c r="AZ59" s="123">
        <v>2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1.223E-2</v>
      </c>
    </row>
    <row r="60" spans="1:104" x14ac:dyDescent="0.2">
      <c r="A60" s="157"/>
      <c r="B60" s="158" t="s">
        <v>68</v>
      </c>
      <c r="C60" s="159" t="str">
        <f>CONCATENATE(B58," ",C58)</f>
        <v>766 Konstrukce truhlářské</v>
      </c>
      <c r="D60" s="157"/>
      <c r="E60" s="160"/>
      <c r="F60" s="160"/>
      <c r="G60" s="161">
        <f>SUM(G58:G59)</f>
        <v>0</v>
      </c>
      <c r="O60" s="150">
        <v>4</v>
      </c>
      <c r="BA60" s="162">
        <f>SUM(BA58:BA59)</f>
        <v>0</v>
      </c>
      <c r="BB60" s="162">
        <f>SUM(BB58:BB59)</f>
        <v>0</v>
      </c>
      <c r="BC60" s="162">
        <f>SUM(BC58:BC59)</f>
        <v>0</v>
      </c>
      <c r="BD60" s="162">
        <f>SUM(BD58:BD59)</f>
        <v>0</v>
      </c>
      <c r="BE60" s="162">
        <f>SUM(BE58:BE59)</f>
        <v>0</v>
      </c>
    </row>
    <row r="61" spans="1:104" x14ac:dyDescent="0.2">
      <c r="A61" s="143" t="s">
        <v>65</v>
      </c>
      <c r="B61" s="144" t="s">
        <v>164</v>
      </c>
      <c r="C61" s="145" t="s">
        <v>165</v>
      </c>
      <c r="D61" s="146"/>
      <c r="E61" s="147"/>
      <c r="F61" s="147"/>
      <c r="G61" s="148"/>
      <c r="H61" s="149"/>
      <c r="I61" s="149"/>
      <c r="O61" s="150">
        <v>1</v>
      </c>
    </row>
    <row r="62" spans="1:104" x14ac:dyDescent="0.2">
      <c r="A62" s="151">
        <v>41</v>
      </c>
      <c r="B62" s="152" t="s">
        <v>166</v>
      </c>
      <c r="C62" s="153" t="s">
        <v>167</v>
      </c>
      <c r="D62" s="154" t="s">
        <v>73</v>
      </c>
      <c r="E62" s="155">
        <v>234</v>
      </c>
      <c r="F62" s="155"/>
      <c r="G62" s="156">
        <f>E62*F62</f>
        <v>0</v>
      </c>
      <c r="O62" s="150">
        <v>2</v>
      </c>
      <c r="AA62" s="123">
        <v>12</v>
      </c>
      <c r="AB62" s="123">
        <v>0</v>
      </c>
      <c r="AC62" s="123">
        <v>41</v>
      </c>
      <c r="AZ62" s="123">
        <v>2</v>
      </c>
      <c r="BA62" s="123">
        <f>IF(AZ62=1,G62,0)</f>
        <v>0</v>
      </c>
      <c r="BB62" s="123">
        <f>IF(AZ62=2,G62,0)</f>
        <v>0</v>
      </c>
      <c r="BC62" s="123">
        <f>IF(AZ62=3,G62,0)</f>
        <v>0</v>
      </c>
      <c r="BD62" s="123">
        <f>IF(AZ62=4,G62,0)</f>
        <v>0</v>
      </c>
      <c r="BE62" s="123">
        <f>IF(AZ62=5,G62,0)</f>
        <v>0</v>
      </c>
      <c r="CZ62" s="123">
        <v>1.4999999999999999E-4</v>
      </c>
    </row>
    <row r="63" spans="1:104" x14ac:dyDescent="0.2">
      <c r="A63" s="151">
        <v>42</v>
      </c>
      <c r="B63" s="152" t="s">
        <v>168</v>
      </c>
      <c r="C63" s="153" t="s">
        <v>169</v>
      </c>
      <c r="D63" s="154" t="s">
        <v>73</v>
      </c>
      <c r="E63" s="155">
        <v>234</v>
      </c>
      <c r="F63" s="155"/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42</v>
      </c>
      <c r="AZ63" s="123">
        <v>2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3.2000000000000003E-4</v>
      </c>
    </row>
    <row r="64" spans="1:104" x14ac:dyDescent="0.2">
      <c r="A64" s="157"/>
      <c r="B64" s="158" t="s">
        <v>68</v>
      </c>
      <c r="C64" s="159" t="str">
        <f>CONCATENATE(B61," ",C61)</f>
        <v>783 Nátěry</v>
      </c>
      <c r="D64" s="157"/>
      <c r="E64" s="160"/>
      <c r="F64" s="160"/>
      <c r="G64" s="161">
        <f>SUM(G61:G63)</f>
        <v>0</v>
      </c>
      <c r="O64" s="150">
        <v>4</v>
      </c>
      <c r="BA64" s="162">
        <f>SUM(BA61:BA63)</f>
        <v>0</v>
      </c>
      <c r="BB64" s="162">
        <f>SUM(BB61:BB63)</f>
        <v>0</v>
      </c>
      <c r="BC64" s="162">
        <f>SUM(BC61:BC63)</f>
        <v>0</v>
      </c>
      <c r="BD64" s="162">
        <f>SUM(BD61:BD63)</f>
        <v>0</v>
      </c>
      <c r="BE64" s="162">
        <f>SUM(BE61:BE63)</f>
        <v>0</v>
      </c>
    </row>
    <row r="65" spans="1:104" x14ac:dyDescent="0.2">
      <c r="A65" s="143" t="s">
        <v>65</v>
      </c>
      <c r="B65" s="144" t="s">
        <v>170</v>
      </c>
      <c r="C65" s="145" t="s">
        <v>171</v>
      </c>
      <c r="D65" s="146"/>
      <c r="E65" s="147"/>
      <c r="F65" s="147"/>
      <c r="G65" s="148"/>
      <c r="H65" s="149"/>
      <c r="I65" s="149"/>
      <c r="O65" s="150">
        <v>1</v>
      </c>
    </row>
    <row r="66" spans="1:104" x14ac:dyDescent="0.2">
      <c r="A66" s="151">
        <v>43</v>
      </c>
      <c r="B66" s="152" t="s">
        <v>172</v>
      </c>
      <c r="C66" s="153" t="s">
        <v>173</v>
      </c>
      <c r="D66" s="154" t="s">
        <v>112</v>
      </c>
      <c r="E66" s="155">
        <v>3</v>
      </c>
      <c r="F66" s="155"/>
      <c r="G66" s="156">
        <f t="shared" ref="G66:G75" si="12">E66*F66</f>
        <v>0</v>
      </c>
      <c r="O66" s="150">
        <v>2</v>
      </c>
      <c r="AA66" s="123">
        <v>12</v>
      </c>
      <c r="AB66" s="123">
        <v>0</v>
      </c>
      <c r="AC66" s="123">
        <v>43</v>
      </c>
      <c r="AZ66" s="123">
        <v>4</v>
      </c>
      <c r="BA66" s="123">
        <f t="shared" ref="BA66:BA75" si="13">IF(AZ66=1,G66,0)</f>
        <v>0</v>
      </c>
      <c r="BB66" s="123">
        <f t="shared" ref="BB66:BB75" si="14">IF(AZ66=2,G66,0)</f>
        <v>0</v>
      </c>
      <c r="BC66" s="123">
        <f t="shared" ref="BC66:BC75" si="15">IF(AZ66=3,G66,0)</f>
        <v>0</v>
      </c>
      <c r="BD66" s="123">
        <f t="shared" ref="BD66:BD75" si="16">IF(AZ66=4,G66,0)</f>
        <v>0</v>
      </c>
      <c r="BE66" s="123">
        <f t="shared" ref="BE66:BE75" si="17">IF(AZ66=5,G66,0)</f>
        <v>0</v>
      </c>
      <c r="CZ66" s="123">
        <v>0</v>
      </c>
    </row>
    <row r="67" spans="1:104" ht="22.5" x14ac:dyDescent="0.2">
      <c r="A67" s="151">
        <v>44</v>
      </c>
      <c r="B67" s="152" t="s">
        <v>174</v>
      </c>
      <c r="C67" s="153" t="s">
        <v>175</v>
      </c>
      <c r="D67" s="154" t="s">
        <v>112</v>
      </c>
      <c r="E67" s="155">
        <v>2</v>
      </c>
      <c r="F67" s="155"/>
      <c r="G67" s="156">
        <f t="shared" si="12"/>
        <v>0</v>
      </c>
      <c r="O67" s="150">
        <v>2</v>
      </c>
      <c r="AA67" s="123">
        <v>12</v>
      </c>
      <c r="AB67" s="123">
        <v>0</v>
      </c>
      <c r="AC67" s="123">
        <v>44</v>
      </c>
      <c r="AZ67" s="123">
        <v>4</v>
      </c>
      <c r="BA67" s="123">
        <f t="shared" si="13"/>
        <v>0</v>
      </c>
      <c r="BB67" s="123">
        <f t="shared" si="14"/>
        <v>0</v>
      </c>
      <c r="BC67" s="123">
        <f t="shared" si="15"/>
        <v>0</v>
      </c>
      <c r="BD67" s="123">
        <f t="shared" si="16"/>
        <v>0</v>
      </c>
      <c r="BE67" s="123">
        <f t="shared" si="17"/>
        <v>0</v>
      </c>
      <c r="CZ67" s="123">
        <v>4.0000000000000003E-5</v>
      </c>
    </row>
    <row r="68" spans="1:104" x14ac:dyDescent="0.2">
      <c r="A68" s="151">
        <v>45</v>
      </c>
      <c r="B68" s="152" t="s">
        <v>176</v>
      </c>
      <c r="C68" s="153" t="s">
        <v>177</v>
      </c>
      <c r="D68" s="154" t="s">
        <v>112</v>
      </c>
      <c r="E68" s="155">
        <v>6</v>
      </c>
      <c r="F68" s="155"/>
      <c r="G68" s="156">
        <f t="shared" si="12"/>
        <v>0</v>
      </c>
      <c r="O68" s="150">
        <v>2</v>
      </c>
      <c r="AA68" s="123">
        <v>12</v>
      </c>
      <c r="AB68" s="123">
        <v>0</v>
      </c>
      <c r="AC68" s="123">
        <v>45</v>
      </c>
      <c r="AZ68" s="123">
        <v>4</v>
      </c>
      <c r="BA68" s="123">
        <f t="shared" si="13"/>
        <v>0</v>
      </c>
      <c r="BB68" s="123">
        <f t="shared" si="14"/>
        <v>0</v>
      </c>
      <c r="BC68" s="123">
        <f t="shared" si="15"/>
        <v>0</v>
      </c>
      <c r="BD68" s="123">
        <f t="shared" si="16"/>
        <v>0</v>
      </c>
      <c r="BE68" s="123">
        <f t="shared" si="17"/>
        <v>0</v>
      </c>
      <c r="CZ68" s="123">
        <v>0</v>
      </c>
    </row>
    <row r="69" spans="1:104" ht="22.5" x14ac:dyDescent="0.2">
      <c r="A69" s="151">
        <v>46</v>
      </c>
      <c r="B69" s="152" t="s">
        <v>178</v>
      </c>
      <c r="C69" s="153" t="s">
        <v>179</v>
      </c>
      <c r="D69" s="154" t="s">
        <v>107</v>
      </c>
      <c r="E69" s="155">
        <v>10</v>
      </c>
      <c r="F69" s="155"/>
      <c r="G69" s="156">
        <f t="shared" si="12"/>
        <v>0</v>
      </c>
      <c r="O69" s="150">
        <v>2</v>
      </c>
      <c r="AA69" s="123">
        <v>12</v>
      </c>
      <c r="AB69" s="123">
        <v>0</v>
      </c>
      <c r="AC69" s="123">
        <v>46</v>
      </c>
      <c r="AZ69" s="123">
        <v>4</v>
      </c>
      <c r="BA69" s="123">
        <f t="shared" si="13"/>
        <v>0</v>
      </c>
      <c r="BB69" s="123">
        <f t="shared" si="14"/>
        <v>0</v>
      </c>
      <c r="BC69" s="123">
        <f t="shared" si="15"/>
        <v>0</v>
      </c>
      <c r="BD69" s="123">
        <f t="shared" si="16"/>
        <v>0</v>
      </c>
      <c r="BE69" s="123">
        <f t="shared" si="17"/>
        <v>0</v>
      </c>
      <c r="CZ69" s="123">
        <v>3.2000000000000003E-4</v>
      </c>
    </row>
    <row r="70" spans="1:104" ht="22.5" x14ac:dyDescent="0.2">
      <c r="A70" s="151">
        <v>47</v>
      </c>
      <c r="B70" s="152" t="s">
        <v>180</v>
      </c>
      <c r="C70" s="153" t="s">
        <v>181</v>
      </c>
      <c r="D70" s="154" t="s">
        <v>107</v>
      </c>
      <c r="E70" s="155">
        <v>70</v>
      </c>
      <c r="F70" s="155"/>
      <c r="G70" s="156">
        <f t="shared" si="12"/>
        <v>0</v>
      </c>
      <c r="O70" s="150">
        <v>2</v>
      </c>
      <c r="AA70" s="123">
        <v>12</v>
      </c>
      <c r="AB70" s="123">
        <v>0</v>
      </c>
      <c r="AC70" s="123">
        <v>47</v>
      </c>
      <c r="AZ70" s="123">
        <v>4</v>
      </c>
      <c r="BA70" s="123">
        <f t="shared" si="13"/>
        <v>0</v>
      </c>
      <c r="BB70" s="123">
        <f t="shared" si="14"/>
        <v>0</v>
      </c>
      <c r="BC70" s="123">
        <f t="shared" si="15"/>
        <v>0</v>
      </c>
      <c r="BD70" s="123">
        <f t="shared" si="16"/>
        <v>0</v>
      </c>
      <c r="BE70" s="123">
        <f t="shared" si="17"/>
        <v>0</v>
      </c>
      <c r="CZ70" s="123">
        <v>1.6000000000000001E-4</v>
      </c>
    </row>
    <row r="71" spans="1:104" x14ac:dyDescent="0.2">
      <c r="A71" s="151">
        <v>48</v>
      </c>
      <c r="B71" s="152" t="s">
        <v>182</v>
      </c>
      <c r="C71" s="153" t="s">
        <v>183</v>
      </c>
      <c r="D71" s="154" t="s">
        <v>112</v>
      </c>
      <c r="E71" s="155">
        <v>1</v>
      </c>
      <c r="F71" s="155"/>
      <c r="G71" s="156">
        <f t="shared" si="12"/>
        <v>0</v>
      </c>
      <c r="O71" s="150">
        <v>2</v>
      </c>
      <c r="AA71" s="123">
        <v>12</v>
      </c>
      <c r="AB71" s="123">
        <v>0</v>
      </c>
      <c r="AC71" s="123">
        <v>48</v>
      </c>
      <c r="AZ71" s="123">
        <v>4</v>
      </c>
      <c r="BA71" s="123">
        <f t="shared" si="13"/>
        <v>0</v>
      </c>
      <c r="BB71" s="123">
        <f t="shared" si="14"/>
        <v>0</v>
      </c>
      <c r="BC71" s="123">
        <f t="shared" si="15"/>
        <v>0</v>
      </c>
      <c r="BD71" s="123">
        <f t="shared" si="16"/>
        <v>0</v>
      </c>
      <c r="BE71" s="123">
        <f t="shared" si="17"/>
        <v>0</v>
      </c>
      <c r="CZ71" s="123">
        <v>0</v>
      </c>
    </row>
    <row r="72" spans="1:104" x14ac:dyDescent="0.2">
      <c r="A72" s="151">
        <v>49</v>
      </c>
      <c r="B72" s="152" t="s">
        <v>184</v>
      </c>
      <c r="C72" s="153" t="s">
        <v>185</v>
      </c>
      <c r="D72" s="154" t="s">
        <v>107</v>
      </c>
      <c r="E72" s="155">
        <v>70</v>
      </c>
      <c r="F72" s="155"/>
      <c r="G72" s="156">
        <f t="shared" si="12"/>
        <v>0</v>
      </c>
      <c r="O72" s="150">
        <v>2</v>
      </c>
      <c r="AA72" s="123">
        <v>12</v>
      </c>
      <c r="AB72" s="123">
        <v>0</v>
      </c>
      <c r="AC72" s="123">
        <v>49</v>
      </c>
      <c r="AZ72" s="123">
        <v>4</v>
      </c>
      <c r="BA72" s="123">
        <f t="shared" si="13"/>
        <v>0</v>
      </c>
      <c r="BB72" s="123">
        <f t="shared" si="14"/>
        <v>0</v>
      </c>
      <c r="BC72" s="123">
        <f t="shared" si="15"/>
        <v>0</v>
      </c>
      <c r="BD72" s="123">
        <f t="shared" si="16"/>
        <v>0</v>
      </c>
      <c r="BE72" s="123">
        <f t="shared" si="17"/>
        <v>0</v>
      </c>
      <c r="CZ72" s="123">
        <v>0</v>
      </c>
    </row>
    <row r="73" spans="1:104" x14ac:dyDescent="0.2">
      <c r="A73" s="151">
        <v>50</v>
      </c>
      <c r="B73" s="152" t="s">
        <v>186</v>
      </c>
      <c r="C73" s="153" t="s">
        <v>187</v>
      </c>
      <c r="D73" s="154" t="s">
        <v>107</v>
      </c>
      <c r="E73" s="155">
        <v>10</v>
      </c>
      <c r="F73" s="155"/>
      <c r="G73" s="156">
        <f t="shared" si="12"/>
        <v>0</v>
      </c>
      <c r="O73" s="150">
        <v>2</v>
      </c>
      <c r="AA73" s="123">
        <v>12</v>
      </c>
      <c r="AB73" s="123">
        <v>1</v>
      </c>
      <c r="AC73" s="123">
        <v>50</v>
      </c>
      <c r="AZ73" s="123">
        <v>3</v>
      </c>
      <c r="BA73" s="123">
        <f t="shared" si="13"/>
        <v>0</v>
      </c>
      <c r="BB73" s="123">
        <f t="shared" si="14"/>
        <v>0</v>
      </c>
      <c r="BC73" s="123">
        <f t="shared" si="15"/>
        <v>0</v>
      </c>
      <c r="BD73" s="123">
        <f t="shared" si="16"/>
        <v>0</v>
      </c>
      <c r="BE73" s="123">
        <f t="shared" si="17"/>
        <v>0</v>
      </c>
      <c r="CZ73" s="123">
        <v>3.1E-4</v>
      </c>
    </row>
    <row r="74" spans="1:104" ht="22.5" x14ac:dyDescent="0.2">
      <c r="A74" s="151">
        <v>51</v>
      </c>
      <c r="B74" s="152" t="s">
        <v>188</v>
      </c>
      <c r="C74" s="153" t="s">
        <v>189</v>
      </c>
      <c r="D74" s="154" t="s">
        <v>107</v>
      </c>
      <c r="E74" s="155">
        <v>10</v>
      </c>
      <c r="F74" s="155"/>
      <c r="G74" s="156">
        <f t="shared" si="12"/>
        <v>0</v>
      </c>
      <c r="O74" s="150">
        <v>2</v>
      </c>
      <c r="AA74" s="123">
        <v>12</v>
      </c>
      <c r="AB74" s="123">
        <v>0</v>
      </c>
      <c r="AC74" s="123">
        <v>51</v>
      </c>
      <c r="AZ74" s="123">
        <v>4</v>
      </c>
      <c r="BA74" s="123">
        <f t="shared" si="13"/>
        <v>0</v>
      </c>
      <c r="BB74" s="123">
        <f t="shared" si="14"/>
        <v>0</v>
      </c>
      <c r="BC74" s="123">
        <f t="shared" si="15"/>
        <v>0</v>
      </c>
      <c r="BD74" s="123">
        <f t="shared" si="16"/>
        <v>0</v>
      </c>
      <c r="BE74" s="123">
        <f t="shared" si="17"/>
        <v>0</v>
      </c>
      <c r="CZ74" s="123">
        <v>0</v>
      </c>
    </row>
    <row r="75" spans="1:104" x14ac:dyDescent="0.2">
      <c r="A75" s="151">
        <v>52</v>
      </c>
      <c r="B75" s="152" t="s">
        <v>66</v>
      </c>
      <c r="C75" s="153" t="s">
        <v>190</v>
      </c>
      <c r="D75" s="154" t="s">
        <v>191</v>
      </c>
      <c r="E75" s="155">
        <v>1</v>
      </c>
      <c r="F75" s="155"/>
      <c r="G75" s="156">
        <f t="shared" si="12"/>
        <v>0</v>
      </c>
      <c r="O75" s="150">
        <v>2</v>
      </c>
      <c r="AA75" s="123">
        <v>12</v>
      </c>
      <c r="AB75" s="123">
        <v>0</v>
      </c>
      <c r="AC75" s="123">
        <v>52</v>
      </c>
      <c r="AZ75" s="123">
        <v>4</v>
      </c>
      <c r="BA75" s="123">
        <f t="shared" si="13"/>
        <v>0</v>
      </c>
      <c r="BB75" s="123">
        <f t="shared" si="14"/>
        <v>0</v>
      </c>
      <c r="BC75" s="123">
        <f t="shared" si="15"/>
        <v>0</v>
      </c>
      <c r="BD75" s="123">
        <f t="shared" si="16"/>
        <v>0</v>
      </c>
      <c r="BE75" s="123">
        <f t="shared" si="17"/>
        <v>0</v>
      </c>
      <c r="CZ75" s="123">
        <v>0</v>
      </c>
    </row>
    <row r="76" spans="1:104" x14ac:dyDescent="0.2">
      <c r="A76" s="157"/>
      <c r="B76" s="158" t="s">
        <v>68</v>
      </c>
      <c r="C76" s="159" t="str">
        <f>CONCATENATE(B65," ",C65)</f>
        <v>M21 Elektromontáže</v>
      </c>
      <c r="D76" s="157"/>
      <c r="E76" s="160"/>
      <c r="F76" s="160"/>
      <c r="G76" s="161">
        <f>SUM(G65:G75)</f>
        <v>0</v>
      </c>
      <c r="O76" s="150">
        <v>4</v>
      </c>
      <c r="BA76" s="162">
        <f>SUM(BA65:BA75)</f>
        <v>0</v>
      </c>
      <c r="BB76" s="162">
        <f>SUM(BB65:BB75)</f>
        <v>0</v>
      </c>
      <c r="BC76" s="162">
        <f>SUM(BC65:BC75)</f>
        <v>0</v>
      </c>
      <c r="BD76" s="162">
        <f>SUM(BD65:BD75)</f>
        <v>0</v>
      </c>
      <c r="BE76" s="162">
        <f>SUM(BE65:BE75)</f>
        <v>0</v>
      </c>
    </row>
    <row r="77" spans="1:104" x14ac:dyDescent="0.2">
      <c r="A77" s="124"/>
      <c r="B77" s="124"/>
      <c r="C77" s="124"/>
      <c r="D77" s="124"/>
      <c r="E77" s="124"/>
      <c r="F77" s="124"/>
      <c r="G77" s="124"/>
    </row>
    <row r="78" spans="1:104" x14ac:dyDescent="0.2">
      <c r="E78" s="123"/>
    </row>
    <row r="79" spans="1:104" x14ac:dyDescent="0.2">
      <c r="E79" s="123"/>
    </row>
    <row r="80" spans="1:104" x14ac:dyDescent="0.2">
      <c r="E80" s="123"/>
    </row>
    <row r="81" spans="5:5" x14ac:dyDescent="0.2">
      <c r="E81" s="123"/>
    </row>
    <row r="82" spans="5:5" x14ac:dyDescent="0.2">
      <c r="E82" s="123"/>
    </row>
    <row r="83" spans="5:5" x14ac:dyDescent="0.2">
      <c r="E83" s="123"/>
    </row>
    <row r="84" spans="5:5" x14ac:dyDescent="0.2">
      <c r="E84" s="123"/>
    </row>
    <row r="85" spans="5:5" x14ac:dyDescent="0.2">
      <c r="E85" s="123"/>
    </row>
    <row r="86" spans="5:5" x14ac:dyDescent="0.2">
      <c r="E86" s="123"/>
    </row>
    <row r="87" spans="5:5" x14ac:dyDescent="0.2">
      <c r="E87" s="123"/>
    </row>
    <row r="88" spans="5:5" x14ac:dyDescent="0.2">
      <c r="E88" s="123"/>
    </row>
    <row r="89" spans="5:5" x14ac:dyDescent="0.2">
      <c r="E89" s="123"/>
    </row>
    <row r="90" spans="5:5" x14ac:dyDescent="0.2">
      <c r="E90" s="123"/>
    </row>
    <row r="91" spans="5:5" x14ac:dyDescent="0.2">
      <c r="E91" s="123"/>
    </row>
    <row r="92" spans="5:5" x14ac:dyDescent="0.2">
      <c r="E92" s="123"/>
    </row>
    <row r="93" spans="5:5" x14ac:dyDescent="0.2">
      <c r="E93" s="123"/>
    </row>
    <row r="94" spans="5:5" x14ac:dyDescent="0.2">
      <c r="E94" s="123"/>
    </row>
    <row r="95" spans="5:5" x14ac:dyDescent="0.2">
      <c r="E95" s="123"/>
    </row>
    <row r="96" spans="5:5" x14ac:dyDescent="0.2">
      <c r="E96" s="123"/>
    </row>
    <row r="97" spans="1:7" x14ac:dyDescent="0.2">
      <c r="E97" s="123"/>
    </row>
    <row r="98" spans="1:7" x14ac:dyDescent="0.2">
      <c r="E98" s="123"/>
    </row>
    <row r="99" spans="1:7" x14ac:dyDescent="0.2">
      <c r="E99" s="123"/>
    </row>
    <row r="100" spans="1:7" x14ac:dyDescent="0.2">
      <c r="A100" s="163"/>
      <c r="B100" s="163"/>
      <c r="C100" s="163"/>
      <c r="D100" s="163"/>
      <c r="E100" s="163"/>
      <c r="F100" s="163"/>
      <c r="G100" s="163"/>
    </row>
    <row r="101" spans="1:7" x14ac:dyDescent="0.2">
      <c r="A101" s="163"/>
      <c r="B101" s="163"/>
      <c r="C101" s="163"/>
      <c r="D101" s="163"/>
      <c r="E101" s="163"/>
      <c r="F101" s="163"/>
      <c r="G101" s="163"/>
    </row>
    <row r="102" spans="1:7" x14ac:dyDescent="0.2">
      <c r="A102" s="163"/>
      <c r="B102" s="163"/>
      <c r="C102" s="163"/>
      <c r="D102" s="163"/>
      <c r="E102" s="163"/>
      <c r="F102" s="163"/>
      <c r="G102" s="163"/>
    </row>
    <row r="103" spans="1:7" x14ac:dyDescent="0.2">
      <c r="A103" s="163"/>
      <c r="B103" s="163"/>
      <c r="C103" s="163"/>
      <c r="D103" s="163"/>
      <c r="E103" s="163"/>
      <c r="F103" s="163"/>
      <c r="G103" s="163"/>
    </row>
    <row r="104" spans="1:7" x14ac:dyDescent="0.2">
      <c r="E104" s="123"/>
    </row>
    <row r="105" spans="1:7" x14ac:dyDescent="0.2">
      <c r="E105" s="123"/>
    </row>
    <row r="106" spans="1:7" x14ac:dyDescent="0.2">
      <c r="E106" s="123"/>
    </row>
    <row r="107" spans="1:7" x14ac:dyDescent="0.2">
      <c r="E107" s="123"/>
    </row>
    <row r="108" spans="1:7" x14ac:dyDescent="0.2">
      <c r="E108" s="123"/>
    </row>
    <row r="109" spans="1:7" x14ac:dyDescent="0.2">
      <c r="E109" s="123"/>
    </row>
    <row r="110" spans="1:7" x14ac:dyDescent="0.2">
      <c r="E110" s="123"/>
    </row>
    <row r="111" spans="1:7" x14ac:dyDescent="0.2">
      <c r="E111" s="123"/>
    </row>
    <row r="112" spans="1:7" x14ac:dyDescent="0.2">
      <c r="E112" s="123"/>
    </row>
    <row r="113" spans="5:5" x14ac:dyDescent="0.2">
      <c r="E113" s="123"/>
    </row>
    <row r="114" spans="5:5" x14ac:dyDescent="0.2">
      <c r="E114" s="123"/>
    </row>
    <row r="115" spans="5:5" x14ac:dyDescent="0.2">
      <c r="E115" s="123"/>
    </row>
    <row r="116" spans="5:5" x14ac:dyDescent="0.2">
      <c r="E116" s="123"/>
    </row>
    <row r="117" spans="5:5" x14ac:dyDescent="0.2">
      <c r="E117" s="123"/>
    </row>
    <row r="118" spans="5:5" x14ac:dyDescent="0.2">
      <c r="E118" s="123"/>
    </row>
    <row r="119" spans="5:5" x14ac:dyDescent="0.2">
      <c r="E119" s="123"/>
    </row>
    <row r="120" spans="5:5" x14ac:dyDescent="0.2">
      <c r="E120" s="123"/>
    </row>
    <row r="121" spans="5:5" x14ac:dyDescent="0.2">
      <c r="E121" s="123"/>
    </row>
    <row r="122" spans="5:5" x14ac:dyDescent="0.2">
      <c r="E122" s="123"/>
    </row>
    <row r="123" spans="5:5" x14ac:dyDescent="0.2">
      <c r="E123" s="123"/>
    </row>
    <row r="124" spans="5:5" x14ac:dyDescent="0.2">
      <c r="E124" s="123"/>
    </row>
    <row r="125" spans="5:5" x14ac:dyDescent="0.2">
      <c r="E125" s="123"/>
    </row>
    <row r="126" spans="5:5" x14ac:dyDescent="0.2">
      <c r="E126" s="123"/>
    </row>
    <row r="127" spans="5:5" x14ac:dyDescent="0.2">
      <c r="E127" s="123"/>
    </row>
    <row r="128" spans="5:5" x14ac:dyDescent="0.2">
      <c r="E128" s="123"/>
    </row>
    <row r="129" spans="1:7" x14ac:dyDescent="0.2">
      <c r="E129" s="123"/>
    </row>
    <row r="130" spans="1:7" x14ac:dyDescent="0.2">
      <c r="E130" s="123"/>
    </row>
    <row r="131" spans="1:7" x14ac:dyDescent="0.2">
      <c r="E131" s="123"/>
    </row>
    <row r="132" spans="1:7" x14ac:dyDescent="0.2">
      <c r="E132" s="123"/>
    </row>
    <row r="133" spans="1:7" x14ac:dyDescent="0.2">
      <c r="E133" s="123"/>
    </row>
    <row r="134" spans="1:7" x14ac:dyDescent="0.2">
      <c r="E134" s="123"/>
    </row>
    <row r="135" spans="1:7" x14ac:dyDescent="0.2">
      <c r="A135" s="164"/>
      <c r="B135" s="164"/>
    </row>
    <row r="136" spans="1:7" x14ac:dyDescent="0.2">
      <c r="A136" s="163"/>
      <c r="B136" s="163"/>
      <c r="C136" s="166"/>
      <c r="D136" s="166"/>
      <c r="E136" s="167"/>
      <c r="F136" s="166"/>
      <c r="G136" s="168"/>
    </row>
    <row r="137" spans="1:7" x14ac:dyDescent="0.2">
      <c r="A137" s="169"/>
      <c r="B137" s="169"/>
      <c r="C137" s="163"/>
      <c r="D137" s="163"/>
      <c r="E137" s="170"/>
      <c r="F137" s="163"/>
      <c r="G137" s="163"/>
    </row>
    <row r="138" spans="1:7" x14ac:dyDescent="0.2">
      <c r="A138" s="163"/>
      <c r="B138" s="163"/>
      <c r="C138" s="163"/>
      <c r="D138" s="163"/>
      <c r="E138" s="170"/>
      <c r="F138" s="163"/>
      <c r="G138" s="163"/>
    </row>
    <row r="139" spans="1:7" x14ac:dyDescent="0.2">
      <c r="A139" s="163"/>
      <c r="B139" s="163"/>
      <c r="C139" s="163"/>
      <c r="D139" s="163"/>
      <c r="E139" s="170"/>
      <c r="F139" s="163"/>
      <c r="G139" s="163"/>
    </row>
    <row r="140" spans="1:7" x14ac:dyDescent="0.2">
      <c r="A140" s="163"/>
      <c r="B140" s="163"/>
      <c r="C140" s="163"/>
      <c r="D140" s="163"/>
      <c r="E140" s="170"/>
      <c r="F140" s="163"/>
      <c r="G140" s="163"/>
    </row>
    <row r="141" spans="1:7" x14ac:dyDescent="0.2">
      <c r="A141" s="163"/>
      <c r="B141" s="163"/>
      <c r="C141" s="163"/>
      <c r="D141" s="163"/>
      <c r="E141" s="170"/>
      <c r="F141" s="163"/>
      <c r="G141" s="163"/>
    </row>
    <row r="142" spans="1:7" x14ac:dyDescent="0.2">
      <c r="A142" s="163"/>
      <c r="B142" s="163"/>
      <c r="C142" s="163"/>
      <c r="D142" s="163"/>
      <c r="E142" s="170"/>
      <c r="F142" s="163"/>
      <c r="G142" s="163"/>
    </row>
    <row r="143" spans="1:7" x14ac:dyDescent="0.2">
      <c r="A143" s="163"/>
      <c r="B143" s="163"/>
      <c r="C143" s="163"/>
      <c r="D143" s="163"/>
      <c r="E143" s="170"/>
      <c r="F143" s="163"/>
      <c r="G143" s="163"/>
    </row>
    <row r="144" spans="1:7" x14ac:dyDescent="0.2">
      <c r="A144" s="163"/>
      <c r="B144" s="163"/>
      <c r="C144" s="163"/>
      <c r="D144" s="163"/>
      <c r="E144" s="170"/>
      <c r="F144" s="163"/>
      <c r="G144" s="163"/>
    </row>
    <row r="145" spans="1:7" x14ac:dyDescent="0.2">
      <c r="A145" s="163"/>
      <c r="B145" s="163"/>
      <c r="C145" s="163"/>
      <c r="D145" s="163"/>
      <c r="E145" s="170"/>
      <c r="F145" s="163"/>
      <c r="G145" s="163"/>
    </row>
    <row r="146" spans="1:7" x14ac:dyDescent="0.2">
      <c r="A146" s="163"/>
      <c r="B146" s="163"/>
      <c r="C146" s="163"/>
      <c r="D146" s="163"/>
      <c r="E146" s="170"/>
      <c r="F146" s="163"/>
      <c r="G146" s="163"/>
    </row>
    <row r="147" spans="1:7" x14ac:dyDescent="0.2">
      <c r="A147" s="163"/>
      <c r="B147" s="163"/>
      <c r="C147" s="163"/>
      <c r="D147" s="163"/>
      <c r="E147" s="170"/>
      <c r="F147" s="163"/>
      <c r="G147" s="163"/>
    </row>
    <row r="148" spans="1:7" x14ac:dyDescent="0.2">
      <c r="A148" s="163"/>
      <c r="B148" s="163"/>
      <c r="C148" s="163"/>
      <c r="D148" s="163"/>
      <c r="E148" s="170"/>
      <c r="F148" s="163"/>
      <c r="G148" s="163"/>
    </row>
    <row r="149" spans="1:7" x14ac:dyDescent="0.2">
      <c r="A149" s="163"/>
      <c r="B149" s="163"/>
      <c r="C149" s="163"/>
      <c r="D149" s="163"/>
      <c r="E149" s="170"/>
      <c r="F149" s="163"/>
      <c r="G149" s="163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JPS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JPS.jan</dc:creator>
  <cp:lastModifiedBy>Horáková Markéta</cp:lastModifiedBy>
  <dcterms:created xsi:type="dcterms:W3CDTF">2014-06-13T14:03:34Z</dcterms:created>
  <dcterms:modified xsi:type="dcterms:W3CDTF">2014-06-20T06:15:52Z</dcterms:modified>
</cp:coreProperties>
</file>