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Zvláštní škola H.Česká 15-nástavba\rozpočet _final\"/>
    </mc:Choice>
  </mc:AlternateContent>
  <xr:revisionPtr revIDLastSave="0" documentId="8_{6C508852-9CC3-4D69-A75F-C469FC4F55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A-05 1906_A05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'A-05 1906_A05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'A-05 1906_A05 Pol'!$A$1:$X$88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G41" i="1"/>
  <c r="F41" i="1"/>
  <c r="G40" i="1"/>
  <c r="F40" i="1"/>
  <c r="G39" i="1"/>
  <c r="F39" i="1"/>
  <c r="H39" i="1" s="1"/>
  <c r="I39" i="1" s="1"/>
  <c r="I42" i="1" s="1"/>
  <c r="G78" i="12"/>
  <c r="G9" i="12"/>
  <c r="G8" i="12" s="1"/>
  <c r="I9" i="12"/>
  <c r="K9" i="12"/>
  <c r="K8" i="12" s="1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8" i="12"/>
  <c r="I18" i="12"/>
  <c r="K18" i="12"/>
  <c r="M18" i="12"/>
  <c r="O18" i="12"/>
  <c r="Q18" i="12"/>
  <c r="V18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30" i="12"/>
  <c r="I30" i="12"/>
  <c r="K30" i="12"/>
  <c r="M30" i="12"/>
  <c r="O30" i="12"/>
  <c r="Q30" i="12"/>
  <c r="V30" i="12"/>
  <c r="G33" i="12"/>
  <c r="I33" i="12"/>
  <c r="K33" i="12"/>
  <c r="M33" i="12"/>
  <c r="O33" i="12"/>
  <c r="Q33" i="12"/>
  <c r="V33" i="12"/>
  <c r="G36" i="12"/>
  <c r="I36" i="12"/>
  <c r="K36" i="12"/>
  <c r="M36" i="12"/>
  <c r="O36" i="12"/>
  <c r="Q36" i="12"/>
  <c r="V36" i="12"/>
  <c r="G39" i="12"/>
  <c r="M39" i="12" s="1"/>
  <c r="I39" i="12"/>
  <c r="K39" i="12"/>
  <c r="O39" i="12"/>
  <c r="Q39" i="12"/>
  <c r="V39" i="12"/>
  <c r="G42" i="12"/>
  <c r="M42" i="12" s="1"/>
  <c r="I42" i="12"/>
  <c r="I8" i="12" s="1"/>
  <c r="K42" i="12"/>
  <c r="O42" i="12"/>
  <c r="Q42" i="12"/>
  <c r="V42" i="12"/>
  <c r="G45" i="12"/>
  <c r="M45" i="12" s="1"/>
  <c r="I45" i="12"/>
  <c r="K45" i="12"/>
  <c r="O45" i="12"/>
  <c r="Q45" i="12"/>
  <c r="V45" i="12"/>
  <c r="G48" i="12"/>
  <c r="I48" i="12"/>
  <c r="K48" i="12"/>
  <c r="M48" i="12"/>
  <c r="O48" i="12"/>
  <c r="Q48" i="12"/>
  <c r="V48" i="12"/>
  <c r="G51" i="12"/>
  <c r="I51" i="12"/>
  <c r="K51" i="12"/>
  <c r="M51" i="12"/>
  <c r="O51" i="12"/>
  <c r="Q51" i="12"/>
  <c r="V51" i="12"/>
  <c r="G54" i="12"/>
  <c r="I54" i="12"/>
  <c r="K54" i="12"/>
  <c r="M54" i="12"/>
  <c r="O54" i="12"/>
  <c r="Q54" i="12"/>
  <c r="V54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63" i="12"/>
  <c r="M63" i="12" s="1"/>
  <c r="I63" i="12"/>
  <c r="K63" i="12"/>
  <c r="O63" i="12"/>
  <c r="Q63" i="12"/>
  <c r="V63" i="12"/>
  <c r="G66" i="12"/>
  <c r="I66" i="12"/>
  <c r="K66" i="12"/>
  <c r="M66" i="12"/>
  <c r="O66" i="12"/>
  <c r="Q66" i="12"/>
  <c r="V66" i="12"/>
  <c r="G69" i="12"/>
  <c r="I69" i="12"/>
  <c r="K69" i="12"/>
  <c r="M69" i="12"/>
  <c r="O69" i="12"/>
  <c r="Q69" i="12"/>
  <c r="V69" i="12"/>
  <c r="G72" i="12"/>
  <c r="I72" i="12"/>
  <c r="K72" i="12"/>
  <c r="M72" i="12"/>
  <c r="O72" i="12"/>
  <c r="Q72" i="12"/>
  <c r="V72" i="12"/>
  <c r="G75" i="12"/>
  <c r="M75" i="12" s="1"/>
  <c r="I75" i="12"/>
  <c r="K75" i="12"/>
  <c r="O75" i="12"/>
  <c r="Q75" i="12"/>
  <c r="V75" i="12"/>
  <c r="AE78" i="12"/>
  <c r="AF78" i="12"/>
  <c r="I20" i="1"/>
  <c r="I19" i="1"/>
  <c r="I18" i="1"/>
  <c r="I17" i="1"/>
  <c r="I16" i="1"/>
  <c r="I53" i="1"/>
  <c r="J52" i="1"/>
  <c r="J53" i="1" s="1"/>
  <c r="F42" i="1"/>
  <c r="G23" i="1" s="1"/>
  <c r="G42" i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G28" i="1" l="1"/>
  <c r="G25" i="1"/>
  <c r="A25" i="1" s="1"/>
  <c r="A26" i="1" s="1"/>
  <c r="G26" i="1" s="1"/>
  <c r="A23" i="1"/>
  <c r="A24" i="1" s="1"/>
  <c r="G24" i="1" s="1"/>
  <c r="M9" i="12"/>
  <c r="M8" i="12" s="1"/>
  <c r="I21" i="1"/>
  <c r="J40" i="1"/>
  <c r="J41" i="1"/>
  <c r="J39" i="1"/>
  <c r="J42" i="1" s="1"/>
  <c r="H42" i="1"/>
  <c r="A27" i="1" l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17D94612-57D2-4FD8-9D2B-2A37A4A9A7E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BC3A4AB-73B4-439E-9182-3F34F331ED9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<sst xmlns="http://schemas.openxmlformats.org/spreadsheetml/2006/main" count="392" uniqueCount="181">
  <si>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</si>
  <si>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</si>
  <si>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</si>
  <si>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</si>
  <si>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</si>
  <si>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</si>
  <si>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</si>
  <si>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</si>
  <si>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</si>
  <si>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</si>
  <si>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</si>
  <si>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</si>
  <si>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</si>
  <si>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</si>
  <si>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</si>
  <si>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</si>
  <si>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</si>
  <si>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</si>
  <si>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</si>
  <si>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</si>
  <si>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</si>
  <si>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</si>
  <si>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</si>
  <si>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</si>
  <si>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</si>
  <si>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</si>
  <si>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</si>
  <si>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</si>
  <si>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</si>
  <si>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</si>
  <si>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</si>
  <si>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</si>
  <si>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</si>
  <si>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</si>
  <si>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</si>
  <si>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</si>
  <si>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</si>
  <si>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</si>
  <si>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</si>
  <si>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</si>
  <si>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</si>
  <si>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</si>
  <si>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</si>
  <si>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1906_A05</t>
  </si>
  <si>
    <t>HORNÍ ČESKÁ - NÁBYTKOVÉ VYBAVENÍ (2022)</t>
  </si>
  <si>
    <t>A-05</t>
  </si>
  <si>
    <t>HORNÍ ČESKÁ - Vnitřní vybavení</t>
  </si>
  <si>
    <t>Objekt:</t>
  </si>
  <si>
    <t>Rozpočet:</t>
  </si>
  <si>
    <t>2019/06</t>
  </si>
  <si>
    <t>Modernizace budov pro žáky se zdravotním postižením</t>
  </si>
  <si>
    <t>Mateřská škola, základní škola a praktická škola Znojmo, příspěvková organizace</t>
  </si>
  <si>
    <t>Horní Česká 247/15</t>
  </si>
  <si>
    <t>Znojmo</t>
  </si>
  <si>
    <t>66902</t>
  </si>
  <si>
    <t>67011748</t>
  </si>
  <si>
    <t>Stavba</t>
  </si>
  <si>
    <t>Celkem za stavbu</t>
  </si>
  <si>
    <t>CZK</t>
  </si>
  <si>
    <t>#POPS</t>
  </si>
  <si>
    <t>Popis stavby: 2019/06 - Modernizace budov pro žáky se zdravotním postižením</t>
  </si>
  <si>
    <t>#POPO</t>
  </si>
  <si>
    <t>Popis objektu: A-05 - HORNÍ ČESKÁ - Vnitřní vybavení</t>
  </si>
  <si>
    <t>#POPR</t>
  </si>
  <si>
    <t>Popis rozpočtu: 1906_A05 - HORNÍ ČESKÁ - NÁBYTKOVÉ VYBAVENÍ (2022)</t>
  </si>
  <si>
    <t>Rekapitulace dílů</t>
  </si>
  <si>
    <t>Typ dílu</t>
  </si>
  <si>
    <t>9</t>
  </si>
  <si>
    <t>Ostatní konstrukce, bourání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</si>
  <si>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</si>
  <si>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</si>
  <si>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</si>
  <si>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</si>
  <si>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</si>
  <si>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</si>
  <si>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</si>
  <si>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</si>
  <si>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</si>
  <si>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</si>
  <si>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</si>
  <si>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</si>
  <si>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</si>
  <si>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</si>
  <si>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</si>
  <si>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</si>
  <si>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</si>
  <si>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</si>
  <si>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</si>
  <si>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</si>
  <si>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</si>
  <si>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</si>
  <si>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</si>
  <si>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</si>
  <si>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</si>
  <si>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</si>
  <si>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</si>
  <si>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</si>
  <si>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</si>
  <si>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9-101</t>
  </si>
  <si>
    <t>Stěna s půlkruhovým sklopným stolem 130x200x65cm specifikace viz PD</t>
  </si>
  <si>
    <t>kus</t>
  </si>
  <si>
    <t>Vlastní</t>
  </si>
  <si>
    <t>Indiv</t>
  </si>
  <si>
    <t>Práce</t>
  </si>
  <si>
    <t>POL1_</t>
  </si>
  <si>
    <t xml:space="preserve">m.č. 101 : </t>
  </si>
  <si>
    <t>VV</t>
  </si>
  <si>
    <t>01 : 1</t>
  </si>
  <si>
    <t>9-102</t>
  </si>
  <si>
    <t>Police nad stolen na zásobníky, dl. 90cm š. 35cm specifikace viz PD</t>
  </si>
  <si>
    <t>02 : 1</t>
  </si>
  <si>
    <t>9-103</t>
  </si>
  <si>
    <t>Židle konferenční ,specifikace viz PD cena byla stanovena na základě průzkumu trhu - viz příloha č.1</t>
  </si>
  <si>
    <t>03 : 6</t>
  </si>
  <si>
    <t>9-104</t>
  </si>
  <si>
    <t>Kryt radiátoru s pohyblivými prvky  specifikace viz PD</t>
  </si>
  <si>
    <t>04 : 1</t>
  </si>
  <si>
    <t>9-105</t>
  </si>
  <si>
    <t>Rám s osnovou na provlékání 80x100cm specifikace viz PD</t>
  </si>
  <si>
    <t>05 : 1</t>
  </si>
  <si>
    <t>9-106</t>
  </si>
  <si>
    <t>Stůl ergoterapeutický se zrcadlem 80x80x75cm specifikace viz PD</t>
  </si>
  <si>
    <t>06 : 1</t>
  </si>
  <si>
    <t>9-107</t>
  </si>
  <si>
    <t>Stěna ergoterapeutická s procvič. prvky 100x120cm specifikace viz PD</t>
  </si>
  <si>
    <t>07 : 1</t>
  </si>
  <si>
    <t>9-108</t>
  </si>
  <si>
    <t>Stěna perforovaná na provlékání 100x120cm specifikace viz PD</t>
  </si>
  <si>
    <t>08 : 1</t>
  </si>
  <si>
    <t>9-109</t>
  </si>
  <si>
    <t>Regál na zásobníky 60x100cm,specifikace viz PD cena byla stanovena na základě průzkumu trhu - viz příloha č.1</t>
  </si>
  <si>
    <t>09 : 2</t>
  </si>
  <si>
    <t>9-110</t>
  </si>
  <si>
    <t>Odpočinkové nástěnné prvky s výstelkou  specifikace viz PD</t>
  </si>
  <si>
    <t>10 : 3</t>
  </si>
  <si>
    <t>9-111</t>
  </si>
  <si>
    <t>Vyvýšené pódium 230x120x50cm specifikace viz PD</t>
  </si>
  <si>
    <t>11 : 1</t>
  </si>
  <si>
    <t>9-112</t>
  </si>
  <si>
    <t>Zásobníky zásuvné s kolečky, plast,specifikace viz PD cena byla stanovena na základě průzkumu trhu - viz příloha č.1</t>
  </si>
  <si>
    <t>12 : 6</t>
  </si>
  <si>
    <t>9-113</t>
  </si>
  <si>
    <t>Stěna ergoterapeutická s procvič. prvky 180x80cm specifikace viz PD</t>
  </si>
  <si>
    <t>13 : 1</t>
  </si>
  <si>
    <t>9-114</t>
  </si>
  <si>
    <t>Stěna perforovaná s kolíky 120x100cm specifikace viz PD</t>
  </si>
  <si>
    <t>14 : 1</t>
  </si>
  <si>
    <t>9-115</t>
  </si>
  <si>
    <t>Křeslo čalouněné otočné,specifikace viz PD cena byla stanovena na základě průzkumu trhu - viz příloha č.1</t>
  </si>
  <si>
    <t>15 : 1</t>
  </si>
  <si>
    <t>9-116</t>
  </si>
  <si>
    <t>Stůl učitelský s ovl. interakt. plochy cena byla stanovena na základě průzkumu trhu - viz příloha č.4</t>
  </si>
  <si>
    <t xml:space="preserve">m..č 2.01 - interaktivní prostor : </t>
  </si>
  <si>
    <t>9-117</t>
  </si>
  <si>
    <t>Židle učitelská, otočná, specifikace viz PD cena byla stanovena na základě průzkumu trhu - viz příloha č.4</t>
  </si>
  <si>
    <t>9-119</t>
  </si>
  <si>
    <t>Židle konferenční stohovatelná, specifikace viz PD cena byla stanovena na základě průzkumu trhu - viz příloha č.4</t>
  </si>
  <si>
    <t>04 : 50</t>
  </si>
  <si>
    <t>9-120</t>
  </si>
  <si>
    <t>Stůl počítačový dvoumístný,specifikace vi PD cena byla stanovena na základě průzkumu trhu - viz příloha č.4</t>
  </si>
  <si>
    <t>05 : 3</t>
  </si>
  <si>
    <t>9-121</t>
  </si>
  <si>
    <t>Stůl počítačový jednomístný,specifikace vi PD cena byla stanovena na základě průzkumu trhu - viz příloha č.4</t>
  </si>
  <si>
    <t>9-122</t>
  </si>
  <si>
    <t>Židle školní,otočná,specifikace vi PD cena byla stanovena na základě průzkumu trhu - viz příloha č.4</t>
  </si>
  <si>
    <t>07 : 15</t>
  </si>
  <si>
    <t>9-123</t>
  </si>
  <si>
    <t>08 : 8</t>
  </si>
  <si>
    <t>900      RT2</t>
  </si>
  <si>
    <t>HZS Práce v tarifní třídě 5</t>
  </si>
  <si>
    <t>h</t>
  </si>
  <si>
    <t>Prav.M</t>
  </si>
  <si>
    <t>RTS 22/ I</t>
  </si>
  <si>
    <t>RTS 19/ I</t>
  </si>
  <si>
    <t>HZS</t>
  </si>
  <si>
    <t>POL10_</t>
  </si>
  <si>
    <t>montáž nábytkového vybavení : 38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</si>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</sst>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1633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SUMIF(F52:F52,A16,I52:I52)+SUMIF(F52:F52,"PSU",I52:I52)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SUMIF(F52:F52,A17,I52:I52)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SUMIF(F52:F52,A18,I52:I52)</f>
        <v>0</v>
      </c>
      <c r="J18" s="85"/>
    </row>
    <row r="19" spans="1:10" ht="23.25" customHeight="1" x14ac:dyDescent="0.2">
      <c r="A19" s="198" t="s">
        <v>69</v>
      </c>
      <c r="B19" s="38" t="s">
        <v>29</v>
      </c>
      <c r="C19" s="62"/>
      <c r="D19" s="63"/>
      <c r="E19" s="83"/>
      <c r="F19" s="84"/>
      <c r="G19" s="83"/>
      <c r="H19" s="84"/>
      <c r="I19" s="83">
        <f>SUMIF(F52:F52,A19,I52:I52)</f>
        <v>0</v>
      </c>
      <c r="J19" s="85"/>
    </row>
    <row r="20" spans="1:10" ht="23.25" customHeight="1" x14ac:dyDescent="0.2">
      <c r="A20" s="198" t="s">
        <v>70</v>
      </c>
      <c r="B20" s="38" t="s">
        <v>30</v>
      </c>
      <c r="C20" s="62"/>
      <c r="D20" s="63"/>
      <c r="E20" s="83"/>
      <c r="F20" s="84"/>
      <c r="G20" s="83"/>
      <c r="H20" s="84"/>
      <c r="I20" s="83">
        <f>SUMIF(F52:F52,A20,I52:I52)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IF(A29&gt;50, ROUNDUP(A27, 0), ROUNDDOWN(A27, 0))</f>
        <v>0</v>
      </c>
      <c r="H29" s="176"/>
      <c r="I29" s="176"/>
      <c r="J29" s="177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56</v>
      </c>
      <c r="C39" s="150"/>
      <c r="D39" s="150"/>
      <c r="E39" s="150"/>
      <c r="F39" s="151">
        <f>'A-05 1906_A05 Pol'!AE78</f>
        <v>0</v>
      </c>
      <c r="G39" s="152">
        <f>'A-05 1906_A05 Pol'!AF78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5" t="s">
        <v>45</v>
      </c>
      <c r="C40" s="156" t="s">
        <v>46</v>
      </c>
      <c r="D40" s="156"/>
      <c r="E40" s="156"/>
      <c r="F40" s="157">
        <f>'A-05 1906_A05 Pol'!AE78</f>
        <v>0</v>
      </c>
      <c r="G40" s="158">
        <f>'A-05 1906_A05 Pol'!AF78</f>
        <v>0</v>
      </c>
      <c r="H40" s="158">
        <f>(F40*SazbaDPH1/100)+(G40*SazbaDPH2/100)</f>
        <v>0</v>
      </c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 x14ac:dyDescent="0.2">
      <c r="A41" s="139">
        <v>3</v>
      </c>
      <c r="B41" s="160" t="s">
        <v>43</v>
      </c>
      <c r="C41" s="150" t="s">
        <v>44</v>
      </c>
      <c r="D41" s="150"/>
      <c r="E41" s="150"/>
      <c r="F41" s="161">
        <f>'A-05 1906_A05 Pol'!AE78</f>
        <v>0</v>
      </c>
      <c r="G41" s="153">
        <f>'A-05 1906_A05 Pol'!AF78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hidden="1" customHeight="1" x14ac:dyDescent="0.2">
      <c r="A42" s="139"/>
      <c r="B42" s="162" t="s">
        <v>57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4" spans="1:10" x14ac:dyDescent="0.2">
      <c r="A44" t="s">
        <v>59</v>
      </c>
      <c r="B44" t="s">
        <v>60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9" spans="1:10" ht="15.75" x14ac:dyDescent="0.25">
      <c r="B49" s="178" t="s">
        <v>65</v>
      </c>
    </row>
    <row r="51" spans="1:10" ht="25.5" customHeight="1" x14ac:dyDescent="0.2">
      <c r="A51" s="180"/>
      <c r="B51" s="183" t="s">
        <v>18</v>
      </c>
      <c r="C51" s="183" t="s">
        <v>6</v>
      </c>
      <c r="D51" s="184"/>
      <c r="E51" s="184"/>
      <c r="F51" s="185" t="s">
        <v>66</v>
      </c>
      <c r="G51" s="185"/>
      <c r="H51" s="185"/>
      <c r="I51" s="185" t="s">
        <v>31</v>
      </c>
      <c r="J51" s="185" t="s">
        <v>0</v>
      </c>
    </row>
    <row r="52" spans="1:10" ht="36.75" customHeight="1" x14ac:dyDescent="0.2">
      <c r="A52" s="181"/>
      <c r="B52" s="186" t="s">
        <v>67</v>
      </c>
      <c r="C52" s="187" t="s">
        <v>68</v>
      </c>
      <c r="D52" s="188"/>
      <c r="E52" s="188"/>
      <c r="F52" s="194" t="s">
        <v>26</v>
      </c>
      <c r="G52" s="195"/>
      <c r="H52" s="195"/>
      <c r="I52" s="195">
        <f>'A-05 1906_A05 Pol'!G8</f>
        <v>0</v>
      </c>
      <c r="J52" s="192" t="str">
        <f>IF(I53=0,"",I52/I53*100)</f>
        <v/>
      </c>
    </row>
    <row r="53" spans="1:10" ht="25.5" customHeight="1" x14ac:dyDescent="0.2">
      <c r="A53" s="182"/>
      <c r="B53" s="189" t="s">
        <v>1</v>
      </c>
      <c r="C53" s="190"/>
      <c r="D53" s="191"/>
      <c r="E53" s="191"/>
      <c r="F53" s="196"/>
      <c r="G53" s="197"/>
      <c r="H53" s="197"/>
      <c r="I53" s="197">
        <f>I52</f>
        <v>0</v>
      </c>
      <c r="J53" s="193" t="str">
        <f>J52</f>
        <v/>
      </c>
    </row>
    <row r="54" spans="1:10" x14ac:dyDescent="0.2">
      <c r="F54" s="137"/>
      <c r="G54" s="137"/>
      <c r="H54" s="137"/>
      <c r="I54" s="137"/>
      <c r="J54" s="138"/>
    </row>
    <row r="55" spans="1:10" x14ac:dyDescent="0.2">
      <c r="F55" s="137"/>
      <c r="G55" s="137"/>
      <c r="H55" s="137"/>
      <c r="I55" s="137"/>
      <c r="J55" s="138"/>
    </row>
    <row r="56" spans="1:10" x14ac:dyDescent="0.2">
      <c r="F56" s="137"/>
      <c r="G56" s="137"/>
      <c r="H56" s="137"/>
      <c r="I56" s="137"/>
      <c r="J56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CCEDE-A98D-455E-BBB5-9E5BE5AD973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71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72</v>
      </c>
    </row>
    <row r="3" spans="1:60" ht="24.95" customHeight="1" x14ac:dyDescent="0.2">
      <c r="A3" s="200" t="s">
        <v>9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72</v>
      </c>
      <c r="AG3" t="s">
        <v>73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74</v>
      </c>
    </row>
    <row r="5" spans="1:60" x14ac:dyDescent="0.2">
      <c r="D5" s="10"/>
    </row>
    <row r="6" spans="1:60" ht="38.25" x14ac:dyDescent="0.2">
      <c r="A6" s="210" t="s">
        <v>75</v>
      </c>
      <c r="B6" s="212" t="s">
        <v>76</v>
      </c>
      <c r="C6" s="212" t="s">
        <v>77</v>
      </c>
      <c r="D6" s="211" t="s">
        <v>78</v>
      </c>
      <c r="E6" s="210" t="s">
        <v>79</v>
      </c>
      <c r="F6" s="209" t="s">
        <v>80</v>
      </c>
      <c r="G6" s="210" t="s">
        <v>31</v>
      </c>
      <c r="H6" s="213" t="s">
        <v>32</v>
      </c>
      <c r="I6" s="213" t="s">
        <v>81</v>
      </c>
      <c r="J6" s="213" t="s">
        <v>33</v>
      </c>
      <c r="K6" s="213" t="s">
        <v>82</v>
      </c>
      <c r="L6" s="213" t="s">
        <v>83</v>
      </c>
      <c r="M6" s="213" t="s">
        <v>84</v>
      </c>
      <c r="N6" s="213" t="s">
        <v>85</v>
      </c>
      <c r="O6" s="213" t="s">
        <v>86</v>
      </c>
      <c r="P6" s="213" t="s">
        <v>87</v>
      </c>
      <c r="Q6" s="213" t="s">
        <v>88</v>
      </c>
      <c r="R6" s="213" t="s">
        <v>89</v>
      </c>
      <c r="S6" s="213" t="s">
        <v>90</v>
      </c>
      <c r="T6" s="213" t="s">
        <v>91</v>
      </c>
      <c r="U6" s="213" t="s">
        <v>92</v>
      </c>
      <c r="V6" s="213" t="s">
        <v>93</v>
      </c>
      <c r="W6" s="213" t="s">
        <v>94</v>
      </c>
      <c r="X6" s="213" t="s">
        <v>95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">
      <c r="A8" s="240" t="s">
        <v>96</v>
      </c>
      <c r="B8" s="241" t="s">
        <v>67</v>
      </c>
      <c r="C8" s="253" t="s">
        <v>68</v>
      </c>
      <c r="D8" s="242"/>
      <c r="E8" s="243"/>
      <c r="F8" s="244"/>
      <c r="G8" s="245">
        <f>SUMIF(AG9:AG76,"&lt;&gt;NOR",G9:G76)</f>
        <v>0</v>
      </c>
      <c r="H8" s="239"/>
      <c r="I8" s="239">
        <f>SUM(I9:I76)</f>
        <v>0</v>
      </c>
      <c r="J8" s="239"/>
      <c r="K8" s="239">
        <f>SUM(K9:K76)</f>
        <v>0</v>
      </c>
      <c r="L8" s="239"/>
      <c r="M8" s="239">
        <f>SUM(M9:M76)</f>
        <v>0</v>
      </c>
      <c r="N8" s="238"/>
      <c r="O8" s="238">
        <f>SUM(O9:O76)</f>
        <v>0</v>
      </c>
      <c r="P8" s="238"/>
      <c r="Q8" s="238">
        <f>SUM(Q9:Q76)</f>
        <v>0</v>
      </c>
      <c r="R8" s="239"/>
      <c r="S8" s="239"/>
      <c r="T8" s="239"/>
      <c r="U8" s="239"/>
      <c r="V8" s="239">
        <f>SUM(V9:V76)</f>
        <v>38</v>
      </c>
      <c r="W8" s="239"/>
      <c r="X8" s="239"/>
      <c r="AG8" t="s">
        <v>97</v>
      </c>
    </row>
    <row r="9" spans="1:60" ht="22.5" outlineLevel="1" x14ac:dyDescent="0.2">
      <c r="A9" s="246">
        <v>1</v>
      </c>
      <c r="B9" s="247" t="s">
        <v>98</v>
      </c>
      <c r="C9" s="254" t="s">
        <v>99</v>
      </c>
      <c r="D9" s="248" t="s">
        <v>100</v>
      </c>
      <c r="E9" s="249">
        <v>1</v>
      </c>
      <c r="F9" s="250"/>
      <c r="G9" s="251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4"/>
      <c r="S9" s="234" t="s">
        <v>101</v>
      </c>
      <c r="T9" s="234" t="s">
        <v>102</v>
      </c>
      <c r="U9" s="234">
        <v>0</v>
      </c>
      <c r="V9" s="234">
        <f>ROUND(E9*U9,2)</f>
        <v>0</v>
      </c>
      <c r="W9" s="234"/>
      <c r="X9" s="234" t="s">
        <v>103</v>
      </c>
      <c r="Y9" s="214"/>
      <c r="Z9" s="214"/>
      <c r="AA9" s="214"/>
      <c r="AB9" s="214"/>
      <c r="AC9" s="214"/>
      <c r="AD9" s="214"/>
      <c r="AE9" s="214"/>
      <c r="AF9" s="214"/>
      <c r="AG9" s="214" t="s">
        <v>104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31"/>
      <c r="B10" s="232"/>
      <c r="C10" s="255" t="s">
        <v>105</v>
      </c>
      <c r="D10" s="236"/>
      <c r="E10" s="237"/>
      <c r="F10" s="234"/>
      <c r="G10" s="234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106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55" t="s">
        <v>107</v>
      </c>
      <c r="D11" s="236"/>
      <c r="E11" s="237">
        <v>1</v>
      </c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106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1" x14ac:dyDescent="0.2">
      <c r="A12" s="246">
        <v>2</v>
      </c>
      <c r="B12" s="247" t="s">
        <v>108</v>
      </c>
      <c r="C12" s="254" t="s">
        <v>109</v>
      </c>
      <c r="D12" s="248" t="s">
        <v>100</v>
      </c>
      <c r="E12" s="249">
        <v>1</v>
      </c>
      <c r="F12" s="250"/>
      <c r="G12" s="251">
        <f>ROUND(E12*F12,2)</f>
        <v>0</v>
      </c>
      <c r="H12" s="235"/>
      <c r="I12" s="234">
        <f>ROUND(E12*H12,2)</f>
        <v>0</v>
      </c>
      <c r="J12" s="235"/>
      <c r="K12" s="234">
        <f>ROUND(E12*J12,2)</f>
        <v>0</v>
      </c>
      <c r="L12" s="234">
        <v>21</v>
      </c>
      <c r="M12" s="234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4"/>
      <c r="S12" s="234" t="s">
        <v>101</v>
      </c>
      <c r="T12" s="234" t="s">
        <v>102</v>
      </c>
      <c r="U12" s="234">
        <v>0</v>
      </c>
      <c r="V12" s="234">
        <f>ROUND(E12*U12,2)</f>
        <v>0</v>
      </c>
      <c r="W12" s="234"/>
      <c r="X12" s="234" t="s">
        <v>103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104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55" t="s">
        <v>105</v>
      </c>
      <c r="D13" s="236"/>
      <c r="E13" s="237"/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14"/>
      <c r="Z13" s="214"/>
      <c r="AA13" s="214"/>
      <c r="AB13" s="214"/>
      <c r="AC13" s="214"/>
      <c r="AD13" s="214"/>
      <c r="AE13" s="214"/>
      <c r="AF13" s="214"/>
      <c r="AG13" s="214" t="s">
        <v>106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1"/>
      <c r="B14" s="232"/>
      <c r="C14" s="255" t="s">
        <v>110</v>
      </c>
      <c r="D14" s="236"/>
      <c r="E14" s="237">
        <v>1</v>
      </c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14"/>
      <c r="Z14" s="214"/>
      <c r="AA14" s="214"/>
      <c r="AB14" s="214"/>
      <c r="AC14" s="214"/>
      <c r="AD14" s="214"/>
      <c r="AE14" s="214"/>
      <c r="AF14" s="214"/>
      <c r="AG14" s="214" t="s">
        <v>106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33.75" outlineLevel="1" x14ac:dyDescent="0.2">
      <c r="A15" s="246">
        <v>3</v>
      </c>
      <c r="B15" s="247" t="s">
        <v>111</v>
      </c>
      <c r="C15" s="254" t="s">
        <v>112</v>
      </c>
      <c r="D15" s="248" t="s">
        <v>100</v>
      </c>
      <c r="E15" s="249">
        <v>6</v>
      </c>
      <c r="F15" s="250"/>
      <c r="G15" s="251">
        <f>ROUND(E15*F15,2)</f>
        <v>0</v>
      </c>
      <c r="H15" s="235"/>
      <c r="I15" s="234">
        <f>ROUND(E15*H15,2)</f>
        <v>0</v>
      </c>
      <c r="J15" s="235"/>
      <c r="K15" s="234">
        <f>ROUND(E15*J15,2)</f>
        <v>0</v>
      </c>
      <c r="L15" s="234">
        <v>21</v>
      </c>
      <c r="M15" s="234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4"/>
      <c r="S15" s="234" t="s">
        <v>101</v>
      </c>
      <c r="T15" s="234" t="s">
        <v>102</v>
      </c>
      <c r="U15" s="234">
        <v>0</v>
      </c>
      <c r="V15" s="234">
        <f>ROUND(E15*U15,2)</f>
        <v>0</v>
      </c>
      <c r="W15" s="234"/>
      <c r="X15" s="234" t="s">
        <v>103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104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1"/>
      <c r="B16" s="232"/>
      <c r="C16" s="255" t="s">
        <v>105</v>
      </c>
      <c r="D16" s="236"/>
      <c r="E16" s="237"/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14"/>
      <c r="Z16" s="214"/>
      <c r="AA16" s="214"/>
      <c r="AB16" s="214"/>
      <c r="AC16" s="214"/>
      <c r="AD16" s="214"/>
      <c r="AE16" s="214"/>
      <c r="AF16" s="214"/>
      <c r="AG16" s="214" t="s">
        <v>106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55" t="s">
        <v>113</v>
      </c>
      <c r="D17" s="236"/>
      <c r="E17" s="237">
        <v>6</v>
      </c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14"/>
      <c r="Z17" s="214"/>
      <c r="AA17" s="214"/>
      <c r="AB17" s="214"/>
      <c r="AC17" s="214"/>
      <c r="AD17" s="214"/>
      <c r="AE17" s="214"/>
      <c r="AF17" s="214"/>
      <c r="AG17" s="214" t="s">
        <v>106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 x14ac:dyDescent="0.2">
      <c r="A18" s="246">
        <v>4</v>
      </c>
      <c r="B18" s="247" t="s">
        <v>114</v>
      </c>
      <c r="C18" s="254" t="s">
        <v>115</v>
      </c>
      <c r="D18" s="248" t="s">
        <v>100</v>
      </c>
      <c r="E18" s="249">
        <v>1</v>
      </c>
      <c r="F18" s="250"/>
      <c r="G18" s="251">
        <f>ROUND(E18*F18,2)</f>
        <v>0</v>
      </c>
      <c r="H18" s="235"/>
      <c r="I18" s="234">
        <f>ROUND(E18*H18,2)</f>
        <v>0</v>
      </c>
      <c r="J18" s="235"/>
      <c r="K18" s="234">
        <f>ROUND(E18*J18,2)</f>
        <v>0</v>
      </c>
      <c r="L18" s="234">
        <v>21</v>
      </c>
      <c r="M18" s="234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4"/>
      <c r="S18" s="234" t="s">
        <v>101</v>
      </c>
      <c r="T18" s="234" t="s">
        <v>102</v>
      </c>
      <c r="U18" s="234">
        <v>0</v>
      </c>
      <c r="V18" s="234">
        <f>ROUND(E18*U18,2)</f>
        <v>0</v>
      </c>
      <c r="W18" s="234"/>
      <c r="X18" s="234" t="s">
        <v>103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104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/>
      <c r="B19" s="232"/>
      <c r="C19" s="255" t="s">
        <v>105</v>
      </c>
      <c r="D19" s="236"/>
      <c r="E19" s="237"/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106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1"/>
      <c r="B20" s="232"/>
      <c r="C20" s="255" t="s">
        <v>116</v>
      </c>
      <c r="D20" s="236"/>
      <c r="E20" s="237">
        <v>1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14"/>
      <c r="Z20" s="214"/>
      <c r="AA20" s="214"/>
      <c r="AB20" s="214"/>
      <c r="AC20" s="214"/>
      <c r="AD20" s="214"/>
      <c r="AE20" s="214"/>
      <c r="AF20" s="214"/>
      <c r="AG20" s="214" t="s">
        <v>106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1" x14ac:dyDescent="0.2">
      <c r="A21" s="246">
        <v>5</v>
      </c>
      <c r="B21" s="247" t="s">
        <v>117</v>
      </c>
      <c r="C21" s="254" t="s">
        <v>118</v>
      </c>
      <c r="D21" s="248" t="s">
        <v>100</v>
      </c>
      <c r="E21" s="249">
        <v>1</v>
      </c>
      <c r="F21" s="250"/>
      <c r="G21" s="251">
        <f>ROUND(E21*F21,2)</f>
        <v>0</v>
      </c>
      <c r="H21" s="235"/>
      <c r="I21" s="234">
        <f>ROUND(E21*H21,2)</f>
        <v>0</v>
      </c>
      <c r="J21" s="235"/>
      <c r="K21" s="234">
        <f>ROUND(E21*J21,2)</f>
        <v>0</v>
      </c>
      <c r="L21" s="234">
        <v>21</v>
      </c>
      <c r="M21" s="234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4"/>
      <c r="S21" s="234" t="s">
        <v>101</v>
      </c>
      <c r="T21" s="234" t="s">
        <v>102</v>
      </c>
      <c r="U21" s="234">
        <v>0</v>
      </c>
      <c r="V21" s="234">
        <f>ROUND(E21*U21,2)</f>
        <v>0</v>
      </c>
      <c r="W21" s="234"/>
      <c r="X21" s="234" t="s">
        <v>103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104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1"/>
      <c r="B22" s="232"/>
      <c r="C22" s="255" t="s">
        <v>105</v>
      </c>
      <c r="D22" s="236"/>
      <c r="E22" s="237"/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14"/>
      <c r="Z22" s="214"/>
      <c r="AA22" s="214"/>
      <c r="AB22" s="214"/>
      <c r="AC22" s="214"/>
      <c r="AD22" s="214"/>
      <c r="AE22" s="214"/>
      <c r="AF22" s="214"/>
      <c r="AG22" s="214" t="s">
        <v>106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55" t="s">
        <v>119</v>
      </c>
      <c r="D23" s="236"/>
      <c r="E23" s="237">
        <v>1</v>
      </c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14"/>
      <c r="Z23" s="214"/>
      <c r="AA23" s="214"/>
      <c r="AB23" s="214"/>
      <c r="AC23" s="214"/>
      <c r="AD23" s="214"/>
      <c r="AE23" s="214"/>
      <c r="AF23" s="214"/>
      <c r="AG23" s="214" t="s">
        <v>106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46">
        <v>6</v>
      </c>
      <c r="B24" s="247" t="s">
        <v>120</v>
      </c>
      <c r="C24" s="254" t="s">
        <v>121</v>
      </c>
      <c r="D24" s="248" t="s">
        <v>100</v>
      </c>
      <c r="E24" s="249">
        <v>1</v>
      </c>
      <c r="F24" s="250"/>
      <c r="G24" s="251">
        <f>ROUND(E24*F24,2)</f>
        <v>0</v>
      </c>
      <c r="H24" s="235"/>
      <c r="I24" s="234">
        <f>ROUND(E24*H24,2)</f>
        <v>0</v>
      </c>
      <c r="J24" s="235"/>
      <c r="K24" s="234">
        <f>ROUND(E24*J24,2)</f>
        <v>0</v>
      </c>
      <c r="L24" s="234">
        <v>21</v>
      </c>
      <c r="M24" s="234">
        <f>G24*(1+L24/100)</f>
        <v>0</v>
      </c>
      <c r="N24" s="233">
        <v>0</v>
      </c>
      <c r="O24" s="233">
        <f>ROUND(E24*N24,2)</f>
        <v>0</v>
      </c>
      <c r="P24" s="233">
        <v>0</v>
      </c>
      <c r="Q24" s="233">
        <f>ROUND(E24*P24,2)</f>
        <v>0</v>
      </c>
      <c r="R24" s="234"/>
      <c r="S24" s="234" t="s">
        <v>101</v>
      </c>
      <c r="T24" s="234" t="s">
        <v>102</v>
      </c>
      <c r="U24" s="234">
        <v>0</v>
      </c>
      <c r="V24" s="234">
        <f>ROUND(E24*U24,2)</f>
        <v>0</v>
      </c>
      <c r="W24" s="234"/>
      <c r="X24" s="234" t="s">
        <v>103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104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55" t="s">
        <v>105</v>
      </c>
      <c r="D25" s="236"/>
      <c r="E25" s="237"/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14"/>
      <c r="Z25" s="214"/>
      <c r="AA25" s="214"/>
      <c r="AB25" s="214"/>
      <c r="AC25" s="214"/>
      <c r="AD25" s="214"/>
      <c r="AE25" s="214"/>
      <c r="AF25" s="214"/>
      <c r="AG25" s="214" t="s">
        <v>106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1"/>
      <c r="B26" s="232"/>
      <c r="C26" s="255" t="s">
        <v>122</v>
      </c>
      <c r="D26" s="236"/>
      <c r="E26" s="237">
        <v>1</v>
      </c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14"/>
      <c r="Z26" s="214"/>
      <c r="AA26" s="214"/>
      <c r="AB26" s="214"/>
      <c r="AC26" s="214"/>
      <c r="AD26" s="214"/>
      <c r="AE26" s="214"/>
      <c r="AF26" s="214"/>
      <c r="AG26" s="214" t="s">
        <v>106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 x14ac:dyDescent="0.2">
      <c r="A27" s="246">
        <v>7</v>
      </c>
      <c r="B27" s="247" t="s">
        <v>123</v>
      </c>
      <c r="C27" s="254" t="s">
        <v>124</v>
      </c>
      <c r="D27" s="248" t="s">
        <v>100</v>
      </c>
      <c r="E27" s="249">
        <v>1</v>
      </c>
      <c r="F27" s="250"/>
      <c r="G27" s="251">
        <f>ROUND(E27*F27,2)</f>
        <v>0</v>
      </c>
      <c r="H27" s="235"/>
      <c r="I27" s="234">
        <f>ROUND(E27*H27,2)</f>
        <v>0</v>
      </c>
      <c r="J27" s="235"/>
      <c r="K27" s="234">
        <f>ROUND(E27*J27,2)</f>
        <v>0</v>
      </c>
      <c r="L27" s="234">
        <v>21</v>
      </c>
      <c r="M27" s="234">
        <f>G27*(1+L27/100)</f>
        <v>0</v>
      </c>
      <c r="N27" s="233">
        <v>0</v>
      </c>
      <c r="O27" s="233">
        <f>ROUND(E27*N27,2)</f>
        <v>0</v>
      </c>
      <c r="P27" s="233">
        <v>0</v>
      </c>
      <c r="Q27" s="233">
        <f>ROUND(E27*P27,2)</f>
        <v>0</v>
      </c>
      <c r="R27" s="234"/>
      <c r="S27" s="234" t="s">
        <v>101</v>
      </c>
      <c r="T27" s="234" t="s">
        <v>102</v>
      </c>
      <c r="U27" s="234">
        <v>0</v>
      </c>
      <c r="V27" s="234">
        <f>ROUND(E27*U27,2)</f>
        <v>0</v>
      </c>
      <c r="W27" s="234"/>
      <c r="X27" s="234" t="s">
        <v>103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104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/>
      <c r="B28" s="232"/>
      <c r="C28" s="255" t="s">
        <v>105</v>
      </c>
      <c r="D28" s="236"/>
      <c r="E28" s="237"/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14"/>
      <c r="Z28" s="214"/>
      <c r="AA28" s="214"/>
      <c r="AB28" s="214"/>
      <c r="AC28" s="214"/>
      <c r="AD28" s="214"/>
      <c r="AE28" s="214"/>
      <c r="AF28" s="214"/>
      <c r="AG28" s="214" t="s">
        <v>106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1"/>
      <c r="B29" s="232"/>
      <c r="C29" s="255" t="s">
        <v>125</v>
      </c>
      <c r="D29" s="236"/>
      <c r="E29" s="237">
        <v>1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14"/>
      <c r="Z29" s="214"/>
      <c r="AA29" s="214"/>
      <c r="AB29" s="214"/>
      <c r="AC29" s="214"/>
      <c r="AD29" s="214"/>
      <c r="AE29" s="214"/>
      <c r="AF29" s="214"/>
      <c r="AG29" s="214" t="s">
        <v>106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 x14ac:dyDescent="0.2">
      <c r="A30" s="246">
        <v>8</v>
      </c>
      <c r="B30" s="247" t="s">
        <v>126</v>
      </c>
      <c r="C30" s="254" t="s">
        <v>127</v>
      </c>
      <c r="D30" s="248" t="s">
        <v>100</v>
      </c>
      <c r="E30" s="249">
        <v>1</v>
      </c>
      <c r="F30" s="250"/>
      <c r="G30" s="251">
        <f>ROUND(E30*F30,2)</f>
        <v>0</v>
      </c>
      <c r="H30" s="235"/>
      <c r="I30" s="234">
        <f>ROUND(E30*H30,2)</f>
        <v>0</v>
      </c>
      <c r="J30" s="235"/>
      <c r="K30" s="234">
        <f>ROUND(E30*J30,2)</f>
        <v>0</v>
      </c>
      <c r="L30" s="234">
        <v>21</v>
      </c>
      <c r="M30" s="234">
        <f>G30*(1+L30/100)</f>
        <v>0</v>
      </c>
      <c r="N30" s="233">
        <v>0</v>
      </c>
      <c r="O30" s="233">
        <f>ROUND(E30*N30,2)</f>
        <v>0</v>
      </c>
      <c r="P30" s="233">
        <v>0</v>
      </c>
      <c r="Q30" s="233">
        <f>ROUND(E30*P30,2)</f>
        <v>0</v>
      </c>
      <c r="R30" s="234"/>
      <c r="S30" s="234" t="s">
        <v>101</v>
      </c>
      <c r="T30" s="234" t="s">
        <v>102</v>
      </c>
      <c r="U30" s="234">
        <v>0</v>
      </c>
      <c r="V30" s="234">
        <f>ROUND(E30*U30,2)</f>
        <v>0</v>
      </c>
      <c r="W30" s="234"/>
      <c r="X30" s="234" t="s">
        <v>103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104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1"/>
      <c r="B31" s="232"/>
      <c r="C31" s="255" t="s">
        <v>105</v>
      </c>
      <c r="D31" s="236"/>
      <c r="E31" s="237"/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106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55" t="s">
        <v>128</v>
      </c>
      <c r="D32" s="236"/>
      <c r="E32" s="237">
        <v>1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14"/>
      <c r="Z32" s="214"/>
      <c r="AA32" s="214"/>
      <c r="AB32" s="214"/>
      <c r="AC32" s="214"/>
      <c r="AD32" s="214"/>
      <c r="AE32" s="214"/>
      <c r="AF32" s="214"/>
      <c r="AG32" s="214" t="s">
        <v>106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33.75" outlineLevel="1" x14ac:dyDescent="0.2">
      <c r="A33" s="246">
        <v>9</v>
      </c>
      <c r="B33" s="247" t="s">
        <v>129</v>
      </c>
      <c r="C33" s="254" t="s">
        <v>130</v>
      </c>
      <c r="D33" s="248" t="s">
        <v>100</v>
      </c>
      <c r="E33" s="249">
        <v>2</v>
      </c>
      <c r="F33" s="250"/>
      <c r="G33" s="251">
        <f>ROUND(E33*F33,2)</f>
        <v>0</v>
      </c>
      <c r="H33" s="235"/>
      <c r="I33" s="234">
        <f>ROUND(E33*H33,2)</f>
        <v>0</v>
      </c>
      <c r="J33" s="235"/>
      <c r="K33" s="234">
        <f>ROUND(E33*J33,2)</f>
        <v>0</v>
      </c>
      <c r="L33" s="234">
        <v>21</v>
      </c>
      <c r="M33" s="234">
        <f>G33*(1+L33/100)</f>
        <v>0</v>
      </c>
      <c r="N33" s="233">
        <v>0</v>
      </c>
      <c r="O33" s="233">
        <f>ROUND(E33*N33,2)</f>
        <v>0</v>
      </c>
      <c r="P33" s="233">
        <v>0</v>
      </c>
      <c r="Q33" s="233">
        <f>ROUND(E33*P33,2)</f>
        <v>0</v>
      </c>
      <c r="R33" s="234"/>
      <c r="S33" s="234" t="s">
        <v>101</v>
      </c>
      <c r="T33" s="234" t="s">
        <v>102</v>
      </c>
      <c r="U33" s="234">
        <v>0</v>
      </c>
      <c r="V33" s="234">
        <f>ROUND(E33*U33,2)</f>
        <v>0</v>
      </c>
      <c r="W33" s="234"/>
      <c r="X33" s="234" t="s">
        <v>103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104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1"/>
      <c r="B34" s="232"/>
      <c r="C34" s="255" t="s">
        <v>105</v>
      </c>
      <c r="D34" s="236"/>
      <c r="E34" s="237"/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14"/>
      <c r="Z34" s="214"/>
      <c r="AA34" s="214"/>
      <c r="AB34" s="214"/>
      <c r="AC34" s="214"/>
      <c r="AD34" s="214"/>
      <c r="AE34" s="214"/>
      <c r="AF34" s="214"/>
      <c r="AG34" s="214" t="s">
        <v>106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55" t="s">
        <v>131</v>
      </c>
      <c r="D35" s="236"/>
      <c r="E35" s="237">
        <v>2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14"/>
      <c r="Z35" s="214"/>
      <c r="AA35" s="214"/>
      <c r="AB35" s="214"/>
      <c r="AC35" s="214"/>
      <c r="AD35" s="214"/>
      <c r="AE35" s="214"/>
      <c r="AF35" s="214"/>
      <c r="AG35" s="214" t="s">
        <v>106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46">
        <v>10</v>
      </c>
      <c r="B36" s="247" t="s">
        <v>132</v>
      </c>
      <c r="C36" s="254" t="s">
        <v>133</v>
      </c>
      <c r="D36" s="248" t="s">
        <v>100</v>
      </c>
      <c r="E36" s="249">
        <v>3</v>
      </c>
      <c r="F36" s="250"/>
      <c r="G36" s="251">
        <f>ROUND(E36*F36,2)</f>
        <v>0</v>
      </c>
      <c r="H36" s="235"/>
      <c r="I36" s="234">
        <f>ROUND(E36*H36,2)</f>
        <v>0</v>
      </c>
      <c r="J36" s="235"/>
      <c r="K36" s="234">
        <f>ROUND(E36*J36,2)</f>
        <v>0</v>
      </c>
      <c r="L36" s="234">
        <v>21</v>
      </c>
      <c r="M36" s="234">
        <f>G36*(1+L36/100)</f>
        <v>0</v>
      </c>
      <c r="N36" s="233">
        <v>0</v>
      </c>
      <c r="O36" s="233">
        <f>ROUND(E36*N36,2)</f>
        <v>0</v>
      </c>
      <c r="P36" s="233">
        <v>0</v>
      </c>
      <c r="Q36" s="233">
        <f>ROUND(E36*P36,2)</f>
        <v>0</v>
      </c>
      <c r="R36" s="234"/>
      <c r="S36" s="234" t="s">
        <v>101</v>
      </c>
      <c r="T36" s="234" t="s">
        <v>102</v>
      </c>
      <c r="U36" s="234">
        <v>0</v>
      </c>
      <c r="V36" s="234">
        <f>ROUND(E36*U36,2)</f>
        <v>0</v>
      </c>
      <c r="W36" s="234"/>
      <c r="X36" s="234" t="s">
        <v>103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104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1"/>
      <c r="B37" s="232"/>
      <c r="C37" s="255" t="s">
        <v>105</v>
      </c>
      <c r="D37" s="236"/>
      <c r="E37" s="237"/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14"/>
      <c r="Z37" s="214"/>
      <c r="AA37" s="214"/>
      <c r="AB37" s="214"/>
      <c r="AC37" s="214"/>
      <c r="AD37" s="214"/>
      <c r="AE37" s="214"/>
      <c r="AF37" s="214"/>
      <c r="AG37" s="214" t="s">
        <v>106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1"/>
      <c r="B38" s="232"/>
      <c r="C38" s="255" t="s">
        <v>134</v>
      </c>
      <c r="D38" s="236"/>
      <c r="E38" s="237">
        <v>3</v>
      </c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14"/>
      <c r="Z38" s="214"/>
      <c r="AA38" s="214"/>
      <c r="AB38" s="214"/>
      <c r="AC38" s="214"/>
      <c r="AD38" s="214"/>
      <c r="AE38" s="214"/>
      <c r="AF38" s="214"/>
      <c r="AG38" s="214" t="s">
        <v>106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46">
        <v>11</v>
      </c>
      <c r="B39" s="247" t="s">
        <v>135</v>
      </c>
      <c r="C39" s="254" t="s">
        <v>136</v>
      </c>
      <c r="D39" s="248" t="s">
        <v>100</v>
      </c>
      <c r="E39" s="249">
        <v>1</v>
      </c>
      <c r="F39" s="250"/>
      <c r="G39" s="251">
        <f>ROUND(E39*F39,2)</f>
        <v>0</v>
      </c>
      <c r="H39" s="235"/>
      <c r="I39" s="234">
        <f>ROUND(E39*H39,2)</f>
        <v>0</v>
      </c>
      <c r="J39" s="235"/>
      <c r="K39" s="234">
        <f>ROUND(E39*J39,2)</f>
        <v>0</v>
      </c>
      <c r="L39" s="234">
        <v>21</v>
      </c>
      <c r="M39" s="234">
        <f>G39*(1+L39/100)</f>
        <v>0</v>
      </c>
      <c r="N39" s="233">
        <v>0</v>
      </c>
      <c r="O39" s="233">
        <f>ROUND(E39*N39,2)</f>
        <v>0</v>
      </c>
      <c r="P39" s="233">
        <v>0</v>
      </c>
      <c r="Q39" s="233">
        <f>ROUND(E39*P39,2)</f>
        <v>0</v>
      </c>
      <c r="R39" s="234"/>
      <c r="S39" s="234" t="s">
        <v>101</v>
      </c>
      <c r="T39" s="234" t="s">
        <v>102</v>
      </c>
      <c r="U39" s="234">
        <v>0</v>
      </c>
      <c r="V39" s="234">
        <f>ROUND(E39*U39,2)</f>
        <v>0</v>
      </c>
      <c r="W39" s="234"/>
      <c r="X39" s="234" t="s">
        <v>103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104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55" t="s">
        <v>105</v>
      </c>
      <c r="D40" s="236"/>
      <c r="E40" s="237"/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14"/>
      <c r="Z40" s="214"/>
      <c r="AA40" s="214"/>
      <c r="AB40" s="214"/>
      <c r="AC40" s="214"/>
      <c r="AD40" s="214"/>
      <c r="AE40" s="214"/>
      <c r="AF40" s="214"/>
      <c r="AG40" s="214" t="s">
        <v>106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55" t="s">
        <v>137</v>
      </c>
      <c r="D41" s="236"/>
      <c r="E41" s="237">
        <v>1</v>
      </c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106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33.75" outlineLevel="1" x14ac:dyDescent="0.2">
      <c r="A42" s="246">
        <v>12</v>
      </c>
      <c r="B42" s="247" t="s">
        <v>138</v>
      </c>
      <c r="C42" s="254" t="s">
        <v>139</v>
      </c>
      <c r="D42" s="248" t="s">
        <v>100</v>
      </c>
      <c r="E42" s="249">
        <v>6</v>
      </c>
      <c r="F42" s="250"/>
      <c r="G42" s="251">
        <f>ROUND(E42*F42,2)</f>
        <v>0</v>
      </c>
      <c r="H42" s="235"/>
      <c r="I42" s="234">
        <f>ROUND(E42*H42,2)</f>
        <v>0</v>
      </c>
      <c r="J42" s="235"/>
      <c r="K42" s="234">
        <f>ROUND(E42*J42,2)</f>
        <v>0</v>
      </c>
      <c r="L42" s="234">
        <v>21</v>
      </c>
      <c r="M42" s="234">
        <f>G42*(1+L42/100)</f>
        <v>0</v>
      </c>
      <c r="N42" s="233">
        <v>0</v>
      </c>
      <c r="O42" s="233">
        <f>ROUND(E42*N42,2)</f>
        <v>0</v>
      </c>
      <c r="P42" s="233">
        <v>0</v>
      </c>
      <c r="Q42" s="233">
        <f>ROUND(E42*P42,2)</f>
        <v>0</v>
      </c>
      <c r="R42" s="234"/>
      <c r="S42" s="234" t="s">
        <v>101</v>
      </c>
      <c r="T42" s="234" t="s">
        <v>102</v>
      </c>
      <c r="U42" s="234">
        <v>0</v>
      </c>
      <c r="V42" s="234">
        <f>ROUND(E42*U42,2)</f>
        <v>0</v>
      </c>
      <c r="W42" s="234"/>
      <c r="X42" s="234" t="s">
        <v>103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104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1"/>
      <c r="B43" s="232"/>
      <c r="C43" s="255" t="s">
        <v>105</v>
      </c>
      <c r="D43" s="236"/>
      <c r="E43" s="237"/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14"/>
      <c r="Z43" s="214"/>
      <c r="AA43" s="214"/>
      <c r="AB43" s="214"/>
      <c r="AC43" s="214"/>
      <c r="AD43" s="214"/>
      <c r="AE43" s="214"/>
      <c r="AF43" s="214"/>
      <c r="AG43" s="214" t="s">
        <v>106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1"/>
      <c r="B44" s="232"/>
      <c r="C44" s="255" t="s">
        <v>140</v>
      </c>
      <c r="D44" s="236"/>
      <c r="E44" s="237">
        <v>6</v>
      </c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106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2.5" outlineLevel="1" x14ac:dyDescent="0.2">
      <c r="A45" s="246">
        <v>13</v>
      </c>
      <c r="B45" s="247" t="s">
        <v>141</v>
      </c>
      <c r="C45" s="254" t="s">
        <v>142</v>
      </c>
      <c r="D45" s="248" t="s">
        <v>100</v>
      </c>
      <c r="E45" s="249">
        <v>1</v>
      </c>
      <c r="F45" s="250"/>
      <c r="G45" s="251">
        <f>ROUND(E45*F45,2)</f>
        <v>0</v>
      </c>
      <c r="H45" s="235"/>
      <c r="I45" s="234">
        <f>ROUND(E45*H45,2)</f>
        <v>0</v>
      </c>
      <c r="J45" s="235"/>
      <c r="K45" s="234">
        <f>ROUND(E45*J45,2)</f>
        <v>0</v>
      </c>
      <c r="L45" s="234">
        <v>21</v>
      </c>
      <c r="M45" s="234">
        <f>G45*(1+L45/100)</f>
        <v>0</v>
      </c>
      <c r="N45" s="233">
        <v>0</v>
      </c>
      <c r="O45" s="233">
        <f>ROUND(E45*N45,2)</f>
        <v>0</v>
      </c>
      <c r="P45" s="233">
        <v>0</v>
      </c>
      <c r="Q45" s="233">
        <f>ROUND(E45*P45,2)</f>
        <v>0</v>
      </c>
      <c r="R45" s="234"/>
      <c r="S45" s="234" t="s">
        <v>101</v>
      </c>
      <c r="T45" s="234" t="s">
        <v>102</v>
      </c>
      <c r="U45" s="234">
        <v>0</v>
      </c>
      <c r="V45" s="234">
        <f>ROUND(E45*U45,2)</f>
        <v>0</v>
      </c>
      <c r="W45" s="234"/>
      <c r="X45" s="234" t="s">
        <v>103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104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/>
      <c r="B46" s="232"/>
      <c r="C46" s="255" t="s">
        <v>105</v>
      </c>
      <c r="D46" s="236"/>
      <c r="E46" s="237"/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106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1"/>
      <c r="B47" s="232"/>
      <c r="C47" s="255" t="s">
        <v>143</v>
      </c>
      <c r="D47" s="236"/>
      <c r="E47" s="237">
        <v>1</v>
      </c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14"/>
      <c r="Z47" s="214"/>
      <c r="AA47" s="214"/>
      <c r="AB47" s="214"/>
      <c r="AC47" s="214"/>
      <c r="AD47" s="214"/>
      <c r="AE47" s="214"/>
      <c r="AF47" s="214"/>
      <c r="AG47" s="214" t="s">
        <v>106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22.5" outlineLevel="1" x14ac:dyDescent="0.2">
      <c r="A48" s="246">
        <v>14</v>
      </c>
      <c r="B48" s="247" t="s">
        <v>144</v>
      </c>
      <c r="C48" s="254" t="s">
        <v>145</v>
      </c>
      <c r="D48" s="248" t="s">
        <v>100</v>
      </c>
      <c r="E48" s="249">
        <v>1</v>
      </c>
      <c r="F48" s="250"/>
      <c r="G48" s="251">
        <f>ROUND(E48*F48,2)</f>
        <v>0</v>
      </c>
      <c r="H48" s="235"/>
      <c r="I48" s="234">
        <f>ROUND(E48*H48,2)</f>
        <v>0</v>
      </c>
      <c r="J48" s="235"/>
      <c r="K48" s="234">
        <f>ROUND(E48*J48,2)</f>
        <v>0</v>
      </c>
      <c r="L48" s="234">
        <v>21</v>
      </c>
      <c r="M48" s="234">
        <f>G48*(1+L48/100)</f>
        <v>0</v>
      </c>
      <c r="N48" s="233">
        <v>0</v>
      </c>
      <c r="O48" s="233">
        <f>ROUND(E48*N48,2)</f>
        <v>0</v>
      </c>
      <c r="P48" s="233">
        <v>0</v>
      </c>
      <c r="Q48" s="233">
        <f>ROUND(E48*P48,2)</f>
        <v>0</v>
      </c>
      <c r="R48" s="234"/>
      <c r="S48" s="234" t="s">
        <v>101</v>
      </c>
      <c r="T48" s="234" t="s">
        <v>102</v>
      </c>
      <c r="U48" s="234">
        <v>0</v>
      </c>
      <c r="V48" s="234">
        <f>ROUND(E48*U48,2)</f>
        <v>0</v>
      </c>
      <c r="W48" s="234"/>
      <c r="X48" s="234" t="s">
        <v>103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104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1"/>
      <c r="B49" s="232"/>
      <c r="C49" s="255" t="s">
        <v>105</v>
      </c>
      <c r="D49" s="236"/>
      <c r="E49" s="237"/>
      <c r="F49" s="234"/>
      <c r="G49" s="234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14"/>
      <c r="Z49" s="214"/>
      <c r="AA49" s="214"/>
      <c r="AB49" s="214"/>
      <c r="AC49" s="214"/>
      <c r="AD49" s="214"/>
      <c r="AE49" s="214"/>
      <c r="AF49" s="214"/>
      <c r="AG49" s="214" t="s">
        <v>106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55" t="s">
        <v>146</v>
      </c>
      <c r="D50" s="236"/>
      <c r="E50" s="237">
        <v>1</v>
      </c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14"/>
      <c r="Z50" s="214"/>
      <c r="AA50" s="214"/>
      <c r="AB50" s="214"/>
      <c r="AC50" s="214"/>
      <c r="AD50" s="214"/>
      <c r="AE50" s="214"/>
      <c r="AF50" s="214"/>
      <c r="AG50" s="214" t="s">
        <v>106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33.75" outlineLevel="1" x14ac:dyDescent="0.2">
      <c r="A51" s="246">
        <v>15</v>
      </c>
      <c r="B51" s="247" t="s">
        <v>147</v>
      </c>
      <c r="C51" s="254" t="s">
        <v>148</v>
      </c>
      <c r="D51" s="248" t="s">
        <v>100</v>
      </c>
      <c r="E51" s="249">
        <v>1</v>
      </c>
      <c r="F51" s="250"/>
      <c r="G51" s="251">
        <f>ROUND(E51*F51,2)</f>
        <v>0</v>
      </c>
      <c r="H51" s="235"/>
      <c r="I51" s="234">
        <f>ROUND(E51*H51,2)</f>
        <v>0</v>
      </c>
      <c r="J51" s="235"/>
      <c r="K51" s="234">
        <f>ROUND(E51*J51,2)</f>
        <v>0</v>
      </c>
      <c r="L51" s="234">
        <v>21</v>
      </c>
      <c r="M51" s="234">
        <f>G51*(1+L51/100)</f>
        <v>0</v>
      </c>
      <c r="N51" s="233">
        <v>0</v>
      </c>
      <c r="O51" s="233">
        <f>ROUND(E51*N51,2)</f>
        <v>0</v>
      </c>
      <c r="P51" s="233">
        <v>0</v>
      </c>
      <c r="Q51" s="233">
        <f>ROUND(E51*P51,2)</f>
        <v>0</v>
      </c>
      <c r="R51" s="234"/>
      <c r="S51" s="234" t="s">
        <v>101</v>
      </c>
      <c r="T51" s="234" t="s">
        <v>102</v>
      </c>
      <c r="U51" s="234">
        <v>0</v>
      </c>
      <c r="V51" s="234">
        <f>ROUND(E51*U51,2)</f>
        <v>0</v>
      </c>
      <c r="W51" s="234"/>
      <c r="X51" s="234" t="s">
        <v>103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104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1"/>
      <c r="B52" s="232"/>
      <c r="C52" s="255" t="s">
        <v>105</v>
      </c>
      <c r="D52" s="236"/>
      <c r="E52" s="237"/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14"/>
      <c r="Z52" s="214"/>
      <c r="AA52" s="214"/>
      <c r="AB52" s="214"/>
      <c r="AC52" s="214"/>
      <c r="AD52" s="214"/>
      <c r="AE52" s="214"/>
      <c r="AF52" s="214"/>
      <c r="AG52" s="214" t="s">
        <v>106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1"/>
      <c r="B53" s="232"/>
      <c r="C53" s="255" t="s">
        <v>149</v>
      </c>
      <c r="D53" s="236"/>
      <c r="E53" s="237">
        <v>1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14"/>
      <c r="Z53" s="214"/>
      <c r="AA53" s="214"/>
      <c r="AB53" s="214"/>
      <c r="AC53" s="214"/>
      <c r="AD53" s="214"/>
      <c r="AE53" s="214"/>
      <c r="AF53" s="214"/>
      <c r="AG53" s="214" t="s">
        <v>106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33.75" outlineLevel="1" x14ac:dyDescent="0.2">
      <c r="A54" s="246">
        <v>16</v>
      </c>
      <c r="B54" s="247" t="s">
        <v>150</v>
      </c>
      <c r="C54" s="254" t="s">
        <v>151</v>
      </c>
      <c r="D54" s="248" t="s">
        <v>100</v>
      </c>
      <c r="E54" s="249">
        <v>1</v>
      </c>
      <c r="F54" s="250"/>
      <c r="G54" s="251">
        <f>ROUND(E54*F54,2)</f>
        <v>0</v>
      </c>
      <c r="H54" s="235"/>
      <c r="I54" s="234">
        <f>ROUND(E54*H54,2)</f>
        <v>0</v>
      </c>
      <c r="J54" s="235"/>
      <c r="K54" s="234">
        <f>ROUND(E54*J54,2)</f>
        <v>0</v>
      </c>
      <c r="L54" s="234">
        <v>21</v>
      </c>
      <c r="M54" s="234">
        <f>G54*(1+L54/100)</f>
        <v>0</v>
      </c>
      <c r="N54" s="233">
        <v>0</v>
      </c>
      <c r="O54" s="233">
        <f>ROUND(E54*N54,2)</f>
        <v>0</v>
      </c>
      <c r="P54" s="233">
        <v>0</v>
      </c>
      <c r="Q54" s="233">
        <f>ROUND(E54*P54,2)</f>
        <v>0</v>
      </c>
      <c r="R54" s="234"/>
      <c r="S54" s="234" t="s">
        <v>101</v>
      </c>
      <c r="T54" s="234" t="s">
        <v>102</v>
      </c>
      <c r="U54" s="234">
        <v>0</v>
      </c>
      <c r="V54" s="234">
        <f>ROUND(E54*U54,2)</f>
        <v>0</v>
      </c>
      <c r="W54" s="234"/>
      <c r="X54" s="234" t="s">
        <v>103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104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1"/>
      <c r="B55" s="232"/>
      <c r="C55" s="255" t="s">
        <v>152</v>
      </c>
      <c r="D55" s="236"/>
      <c r="E55" s="237"/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14"/>
      <c r="Z55" s="214"/>
      <c r="AA55" s="214"/>
      <c r="AB55" s="214"/>
      <c r="AC55" s="214"/>
      <c r="AD55" s="214"/>
      <c r="AE55" s="214"/>
      <c r="AF55" s="214"/>
      <c r="AG55" s="214" t="s">
        <v>106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1"/>
      <c r="B56" s="232"/>
      <c r="C56" s="255" t="s">
        <v>107</v>
      </c>
      <c r="D56" s="236"/>
      <c r="E56" s="237">
        <v>1</v>
      </c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14"/>
      <c r="Z56" s="214"/>
      <c r="AA56" s="214"/>
      <c r="AB56" s="214"/>
      <c r="AC56" s="214"/>
      <c r="AD56" s="214"/>
      <c r="AE56" s="214"/>
      <c r="AF56" s="214"/>
      <c r="AG56" s="214" t="s">
        <v>106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ht="33.75" outlineLevel="1" x14ac:dyDescent="0.2">
      <c r="A57" s="246">
        <v>17</v>
      </c>
      <c r="B57" s="247" t="s">
        <v>153</v>
      </c>
      <c r="C57" s="254" t="s">
        <v>154</v>
      </c>
      <c r="D57" s="248" t="s">
        <v>100</v>
      </c>
      <c r="E57" s="249">
        <v>1</v>
      </c>
      <c r="F57" s="250"/>
      <c r="G57" s="251">
        <f>ROUND(E57*F57,2)</f>
        <v>0</v>
      </c>
      <c r="H57" s="235"/>
      <c r="I57" s="234">
        <f>ROUND(E57*H57,2)</f>
        <v>0</v>
      </c>
      <c r="J57" s="235"/>
      <c r="K57" s="234">
        <f>ROUND(E57*J57,2)</f>
        <v>0</v>
      </c>
      <c r="L57" s="234">
        <v>21</v>
      </c>
      <c r="M57" s="234">
        <f>G57*(1+L57/100)</f>
        <v>0</v>
      </c>
      <c r="N57" s="233">
        <v>0</v>
      </c>
      <c r="O57" s="233">
        <f>ROUND(E57*N57,2)</f>
        <v>0</v>
      </c>
      <c r="P57" s="233">
        <v>0</v>
      </c>
      <c r="Q57" s="233">
        <f>ROUND(E57*P57,2)</f>
        <v>0</v>
      </c>
      <c r="R57" s="234"/>
      <c r="S57" s="234" t="s">
        <v>101</v>
      </c>
      <c r="T57" s="234" t="s">
        <v>102</v>
      </c>
      <c r="U57" s="234">
        <v>0</v>
      </c>
      <c r="V57" s="234">
        <f>ROUND(E57*U57,2)</f>
        <v>0</v>
      </c>
      <c r="W57" s="234"/>
      <c r="X57" s="234" t="s">
        <v>103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104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31"/>
      <c r="B58" s="232"/>
      <c r="C58" s="255" t="s">
        <v>152</v>
      </c>
      <c r="D58" s="236"/>
      <c r="E58" s="237"/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14"/>
      <c r="Z58" s="214"/>
      <c r="AA58" s="214"/>
      <c r="AB58" s="214"/>
      <c r="AC58" s="214"/>
      <c r="AD58" s="214"/>
      <c r="AE58" s="214"/>
      <c r="AF58" s="214"/>
      <c r="AG58" s="214" t="s">
        <v>106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31"/>
      <c r="B59" s="232"/>
      <c r="C59" s="255" t="s">
        <v>110</v>
      </c>
      <c r="D59" s="236"/>
      <c r="E59" s="237">
        <v>1</v>
      </c>
      <c r="F59" s="234"/>
      <c r="G59" s="23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14"/>
      <c r="Z59" s="214"/>
      <c r="AA59" s="214"/>
      <c r="AB59" s="214"/>
      <c r="AC59" s="214"/>
      <c r="AD59" s="214"/>
      <c r="AE59" s="214"/>
      <c r="AF59" s="214"/>
      <c r="AG59" s="214" t="s">
        <v>106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33.75" outlineLevel="1" x14ac:dyDescent="0.2">
      <c r="A60" s="246">
        <v>18</v>
      </c>
      <c r="B60" s="247" t="s">
        <v>155</v>
      </c>
      <c r="C60" s="254" t="s">
        <v>156</v>
      </c>
      <c r="D60" s="248" t="s">
        <v>100</v>
      </c>
      <c r="E60" s="249">
        <v>50</v>
      </c>
      <c r="F60" s="250"/>
      <c r="G60" s="251">
        <f>ROUND(E60*F60,2)</f>
        <v>0</v>
      </c>
      <c r="H60" s="235"/>
      <c r="I60" s="234">
        <f>ROUND(E60*H60,2)</f>
        <v>0</v>
      </c>
      <c r="J60" s="235"/>
      <c r="K60" s="234">
        <f>ROUND(E60*J60,2)</f>
        <v>0</v>
      </c>
      <c r="L60" s="234">
        <v>21</v>
      </c>
      <c r="M60" s="234">
        <f>G60*(1+L60/100)</f>
        <v>0</v>
      </c>
      <c r="N60" s="233">
        <v>0</v>
      </c>
      <c r="O60" s="233">
        <f>ROUND(E60*N60,2)</f>
        <v>0</v>
      </c>
      <c r="P60" s="233">
        <v>0</v>
      </c>
      <c r="Q60" s="233">
        <f>ROUND(E60*P60,2)</f>
        <v>0</v>
      </c>
      <c r="R60" s="234"/>
      <c r="S60" s="234" t="s">
        <v>101</v>
      </c>
      <c r="T60" s="234" t="s">
        <v>102</v>
      </c>
      <c r="U60" s="234">
        <v>0</v>
      </c>
      <c r="V60" s="234">
        <f>ROUND(E60*U60,2)</f>
        <v>0</v>
      </c>
      <c r="W60" s="234"/>
      <c r="X60" s="234" t="s">
        <v>103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104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1"/>
      <c r="B61" s="232"/>
      <c r="C61" s="255" t="s">
        <v>152</v>
      </c>
      <c r="D61" s="236"/>
      <c r="E61" s="237"/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14"/>
      <c r="Z61" s="214"/>
      <c r="AA61" s="214"/>
      <c r="AB61" s="214"/>
      <c r="AC61" s="214"/>
      <c r="AD61" s="214"/>
      <c r="AE61" s="214"/>
      <c r="AF61" s="214"/>
      <c r="AG61" s="214" t="s">
        <v>106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1"/>
      <c r="B62" s="232"/>
      <c r="C62" s="255" t="s">
        <v>157</v>
      </c>
      <c r="D62" s="236"/>
      <c r="E62" s="237">
        <v>50</v>
      </c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14"/>
      <c r="Z62" s="214"/>
      <c r="AA62" s="214"/>
      <c r="AB62" s="214"/>
      <c r="AC62" s="214"/>
      <c r="AD62" s="214"/>
      <c r="AE62" s="214"/>
      <c r="AF62" s="214"/>
      <c r="AG62" s="214" t="s">
        <v>106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ht="33.75" outlineLevel="1" x14ac:dyDescent="0.2">
      <c r="A63" s="246">
        <v>19</v>
      </c>
      <c r="B63" s="247" t="s">
        <v>158</v>
      </c>
      <c r="C63" s="254" t="s">
        <v>159</v>
      </c>
      <c r="D63" s="248" t="s">
        <v>100</v>
      </c>
      <c r="E63" s="249">
        <v>3</v>
      </c>
      <c r="F63" s="250"/>
      <c r="G63" s="251">
        <f>ROUND(E63*F63,2)</f>
        <v>0</v>
      </c>
      <c r="H63" s="235"/>
      <c r="I63" s="234">
        <f>ROUND(E63*H63,2)</f>
        <v>0</v>
      </c>
      <c r="J63" s="235"/>
      <c r="K63" s="234">
        <f>ROUND(E63*J63,2)</f>
        <v>0</v>
      </c>
      <c r="L63" s="234">
        <v>21</v>
      </c>
      <c r="M63" s="234">
        <f>G63*(1+L63/100)</f>
        <v>0</v>
      </c>
      <c r="N63" s="233">
        <v>0</v>
      </c>
      <c r="O63" s="233">
        <f>ROUND(E63*N63,2)</f>
        <v>0</v>
      </c>
      <c r="P63" s="233">
        <v>0</v>
      </c>
      <c r="Q63" s="233">
        <f>ROUND(E63*P63,2)</f>
        <v>0</v>
      </c>
      <c r="R63" s="234"/>
      <c r="S63" s="234" t="s">
        <v>101</v>
      </c>
      <c r="T63" s="234" t="s">
        <v>102</v>
      </c>
      <c r="U63" s="234">
        <v>0</v>
      </c>
      <c r="V63" s="234">
        <f>ROUND(E63*U63,2)</f>
        <v>0</v>
      </c>
      <c r="W63" s="234"/>
      <c r="X63" s="234" t="s">
        <v>103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104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1"/>
      <c r="B64" s="232"/>
      <c r="C64" s="255" t="s">
        <v>152</v>
      </c>
      <c r="D64" s="236"/>
      <c r="E64" s="237"/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14"/>
      <c r="Z64" s="214"/>
      <c r="AA64" s="214"/>
      <c r="AB64" s="214"/>
      <c r="AC64" s="214"/>
      <c r="AD64" s="214"/>
      <c r="AE64" s="214"/>
      <c r="AF64" s="214"/>
      <c r="AG64" s="214" t="s">
        <v>106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1"/>
      <c r="B65" s="232"/>
      <c r="C65" s="255" t="s">
        <v>160</v>
      </c>
      <c r="D65" s="236"/>
      <c r="E65" s="237">
        <v>3</v>
      </c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14"/>
      <c r="Z65" s="214"/>
      <c r="AA65" s="214"/>
      <c r="AB65" s="214"/>
      <c r="AC65" s="214"/>
      <c r="AD65" s="214"/>
      <c r="AE65" s="214"/>
      <c r="AF65" s="214"/>
      <c r="AG65" s="214" t="s">
        <v>106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33.75" outlineLevel="1" x14ac:dyDescent="0.2">
      <c r="A66" s="246">
        <v>20</v>
      </c>
      <c r="B66" s="247" t="s">
        <v>161</v>
      </c>
      <c r="C66" s="254" t="s">
        <v>162</v>
      </c>
      <c r="D66" s="248" t="s">
        <v>100</v>
      </c>
      <c r="E66" s="249">
        <v>1</v>
      </c>
      <c r="F66" s="250"/>
      <c r="G66" s="251">
        <f>ROUND(E66*F66,2)</f>
        <v>0</v>
      </c>
      <c r="H66" s="235"/>
      <c r="I66" s="234">
        <f>ROUND(E66*H66,2)</f>
        <v>0</v>
      </c>
      <c r="J66" s="235"/>
      <c r="K66" s="234">
        <f>ROUND(E66*J66,2)</f>
        <v>0</v>
      </c>
      <c r="L66" s="234">
        <v>21</v>
      </c>
      <c r="M66" s="234">
        <f>G66*(1+L66/100)</f>
        <v>0</v>
      </c>
      <c r="N66" s="233">
        <v>0</v>
      </c>
      <c r="O66" s="233">
        <f>ROUND(E66*N66,2)</f>
        <v>0</v>
      </c>
      <c r="P66" s="233">
        <v>0</v>
      </c>
      <c r="Q66" s="233">
        <f>ROUND(E66*P66,2)</f>
        <v>0</v>
      </c>
      <c r="R66" s="234"/>
      <c r="S66" s="234" t="s">
        <v>101</v>
      </c>
      <c r="T66" s="234" t="s">
        <v>102</v>
      </c>
      <c r="U66" s="234">
        <v>0</v>
      </c>
      <c r="V66" s="234">
        <f>ROUND(E66*U66,2)</f>
        <v>0</v>
      </c>
      <c r="W66" s="234"/>
      <c r="X66" s="234" t="s">
        <v>103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104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1"/>
      <c r="B67" s="232"/>
      <c r="C67" s="255" t="s">
        <v>152</v>
      </c>
      <c r="D67" s="236"/>
      <c r="E67" s="237"/>
      <c r="F67" s="234"/>
      <c r="G67" s="234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14"/>
      <c r="Z67" s="214"/>
      <c r="AA67" s="214"/>
      <c r="AB67" s="214"/>
      <c r="AC67" s="214"/>
      <c r="AD67" s="214"/>
      <c r="AE67" s="214"/>
      <c r="AF67" s="214"/>
      <c r="AG67" s="214" t="s">
        <v>106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31"/>
      <c r="B68" s="232"/>
      <c r="C68" s="255" t="s">
        <v>122</v>
      </c>
      <c r="D68" s="236"/>
      <c r="E68" s="237">
        <v>1</v>
      </c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14"/>
      <c r="Z68" s="214"/>
      <c r="AA68" s="214"/>
      <c r="AB68" s="214"/>
      <c r="AC68" s="214"/>
      <c r="AD68" s="214"/>
      <c r="AE68" s="214"/>
      <c r="AF68" s="214"/>
      <c r="AG68" s="214" t="s">
        <v>106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ht="33.75" outlineLevel="1" x14ac:dyDescent="0.2">
      <c r="A69" s="246">
        <v>21</v>
      </c>
      <c r="B69" s="247" t="s">
        <v>163</v>
      </c>
      <c r="C69" s="254" t="s">
        <v>164</v>
      </c>
      <c r="D69" s="248" t="s">
        <v>100</v>
      </c>
      <c r="E69" s="249">
        <v>15</v>
      </c>
      <c r="F69" s="250"/>
      <c r="G69" s="251">
        <f>ROUND(E69*F69,2)</f>
        <v>0</v>
      </c>
      <c r="H69" s="235"/>
      <c r="I69" s="234">
        <f>ROUND(E69*H69,2)</f>
        <v>0</v>
      </c>
      <c r="J69" s="235"/>
      <c r="K69" s="234">
        <f>ROUND(E69*J69,2)</f>
        <v>0</v>
      </c>
      <c r="L69" s="234">
        <v>21</v>
      </c>
      <c r="M69" s="234">
        <f>G69*(1+L69/100)</f>
        <v>0</v>
      </c>
      <c r="N69" s="233">
        <v>0</v>
      </c>
      <c r="O69" s="233">
        <f>ROUND(E69*N69,2)</f>
        <v>0</v>
      </c>
      <c r="P69" s="233">
        <v>0</v>
      </c>
      <c r="Q69" s="233">
        <f>ROUND(E69*P69,2)</f>
        <v>0</v>
      </c>
      <c r="R69" s="234"/>
      <c r="S69" s="234" t="s">
        <v>101</v>
      </c>
      <c r="T69" s="234" t="s">
        <v>102</v>
      </c>
      <c r="U69" s="234">
        <v>0</v>
      </c>
      <c r="V69" s="234">
        <f>ROUND(E69*U69,2)</f>
        <v>0</v>
      </c>
      <c r="W69" s="234"/>
      <c r="X69" s="234" t="s">
        <v>103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104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1"/>
      <c r="B70" s="232"/>
      <c r="C70" s="255" t="s">
        <v>152</v>
      </c>
      <c r="D70" s="236"/>
      <c r="E70" s="237"/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14"/>
      <c r="Z70" s="214"/>
      <c r="AA70" s="214"/>
      <c r="AB70" s="214"/>
      <c r="AC70" s="214"/>
      <c r="AD70" s="214"/>
      <c r="AE70" s="214"/>
      <c r="AF70" s="214"/>
      <c r="AG70" s="214" t="s">
        <v>106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1"/>
      <c r="B71" s="232"/>
      <c r="C71" s="255" t="s">
        <v>165</v>
      </c>
      <c r="D71" s="236"/>
      <c r="E71" s="237">
        <v>15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14"/>
      <c r="Z71" s="214"/>
      <c r="AA71" s="214"/>
      <c r="AB71" s="214"/>
      <c r="AC71" s="214"/>
      <c r="AD71" s="214"/>
      <c r="AE71" s="214"/>
      <c r="AF71" s="214"/>
      <c r="AG71" s="214" t="s">
        <v>106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33.75" outlineLevel="1" x14ac:dyDescent="0.2">
      <c r="A72" s="246">
        <v>22</v>
      </c>
      <c r="B72" s="247" t="s">
        <v>166</v>
      </c>
      <c r="C72" s="254" t="s">
        <v>159</v>
      </c>
      <c r="D72" s="248" t="s">
        <v>100</v>
      </c>
      <c r="E72" s="249">
        <v>8</v>
      </c>
      <c r="F72" s="250"/>
      <c r="G72" s="251">
        <f>ROUND(E72*F72,2)</f>
        <v>0</v>
      </c>
      <c r="H72" s="235"/>
      <c r="I72" s="234">
        <f>ROUND(E72*H72,2)</f>
        <v>0</v>
      </c>
      <c r="J72" s="235"/>
      <c r="K72" s="234">
        <f>ROUND(E72*J72,2)</f>
        <v>0</v>
      </c>
      <c r="L72" s="234">
        <v>21</v>
      </c>
      <c r="M72" s="234">
        <f>G72*(1+L72/100)</f>
        <v>0</v>
      </c>
      <c r="N72" s="233">
        <v>0</v>
      </c>
      <c r="O72" s="233">
        <f>ROUND(E72*N72,2)</f>
        <v>0</v>
      </c>
      <c r="P72" s="233">
        <v>0</v>
      </c>
      <c r="Q72" s="233">
        <f>ROUND(E72*P72,2)</f>
        <v>0</v>
      </c>
      <c r="R72" s="234"/>
      <c r="S72" s="234" t="s">
        <v>101</v>
      </c>
      <c r="T72" s="234" t="s">
        <v>102</v>
      </c>
      <c r="U72" s="234">
        <v>0</v>
      </c>
      <c r="V72" s="234">
        <f>ROUND(E72*U72,2)</f>
        <v>0</v>
      </c>
      <c r="W72" s="234"/>
      <c r="X72" s="234" t="s">
        <v>103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104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1"/>
      <c r="B73" s="232"/>
      <c r="C73" s="255" t="s">
        <v>152</v>
      </c>
      <c r="D73" s="236"/>
      <c r="E73" s="237"/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14"/>
      <c r="Z73" s="214"/>
      <c r="AA73" s="214"/>
      <c r="AB73" s="214"/>
      <c r="AC73" s="214"/>
      <c r="AD73" s="214"/>
      <c r="AE73" s="214"/>
      <c r="AF73" s="214"/>
      <c r="AG73" s="214" t="s">
        <v>106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1"/>
      <c r="B74" s="232"/>
      <c r="C74" s="255" t="s">
        <v>167</v>
      </c>
      <c r="D74" s="236"/>
      <c r="E74" s="237">
        <v>8</v>
      </c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14"/>
      <c r="Z74" s="214"/>
      <c r="AA74" s="214"/>
      <c r="AB74" s="214"/>
      <c r="AC74" s="214"/>
      <c r="AD74" s="214"/>
      <c r="AE74" s="214"/>
      <c r="AF74" s="214"/>
      <c r="AG74" s="214" t="s">
        <v>106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46">
        <v>23</v>
      </c>
      <c r="B75" s="247" t="s">
        <v>168</v>
      </c>
      <c r="C75" s="254" t="s">
        <v>169</v>
      </c>
      <c r="D75" s="248" t="s">
        <v>170</v>
      </c>
      <c r="E75" s="249">
        <v>38</v>
      </c>
      <c r="F75" s="250"/>
      <c r="G75" s="251">
        <f>ROUND(E75*F75,2)</f>
        <v>0</v>
      </c>
      <c r="H75" s="235"/>
      <c r="I75" s="234">
        <f>ROUND(E75*H75,2)</f>
        <v>0</v>
      </c>
      <c r="J75" s="235"/>
      <c r="K75" s="234">
        <f>ROUND(E75*J75,2)</f>
        <v>0</v>
      </c>
      <c r="L75" s="234">
        <v>21</v>
      </c>
      <c r="M75" s="234">
        <f>G75*(1+L75/100)</f>
        <v>0</v>
      </c>
      <c r="N75" s="233">
        <v>0</v>
      </c>
      <c r="O75" s="233">
        <f>ROUND(E75*N75,2)</f>
        <v>0</v>
      </c>
      <c r="P75" s="233">
        <v>0</v>
      </c>
      <c r="Q75" s="233">
        <f>ROUND(E75*P75,2)</f>
        <v>0</v>
      </c>
      <c r="R75" s="234" t="s">
        <v>171</v>
      </c>
      <c r="S75" s="234" t="s">
        <v>172</v>
      </c>
      <c r="T75" s="234" t="s">
        <v>173</v>
      </c>
      <c r="U75" s="234">
        <v>1</v>
      </c>
      <c r="V75" s="234">
        <f>ROUND(E75*U75,2)</f>
        <v>38</v>
      </c>
      <c r="W75" s="234"/>
      <c r="X75" s="234" t="s">
        <v>174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175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1"/>
      <c r="B76" s="232"/>
      <c r="C76" s="255" t="s">
        <v>176</v>
      </c>
      <c r="D76" s="236"/>
      <c r="E76" s="237">
        <v>38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14"/>
      <c r="Z76" s="214"/>
      <c r="AA76" s="214"/>
      <c r="AB76" s="214"/>
      <c r="AC76" s="214"/>
      <c r="AD76" s="214"/>
      <c r="AE76" s="214"/>
      <c r="AF76" s="214"/>
      <c r="AG76" s="214" t="s">
        <v>106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x14ac:dyDescent="0.2">
      <c r="A77" s="3"/>
      <c r="B77" s="4"/>
      <c r="C77" s="256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83</v>
      </c>
    </row>
    <row r="78" spans="1:60" x14ac:dyDescent="0.2">
      <c r="A78" s="217"/>
      <c r="B78" s="218" t="s">
        <v>31</v>
      </c>
      <c r="C78" s="257"/>
      <c r="D78" s="219"/>
      <c r="E78" s="220"/>
      <c r="F78" s="220"/>
      <c r="G78" s="252">
        <f>G8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177</v>
      </c>
    </row>
    <row r="79" spans="1:60" x14ac:dyDescent="0.2">
      <c r="A79" s="3"/>
      <c r="B79" s="4"/>
      <c r="C79" s="256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3"/>
      <c r="B80" s="4"/>
      <c r="C80" s="256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221" t="s">
        <v>178</v>
      </c>
      <c r="B81" s="221"/>
      <c r="C81" s="258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A82" s="222"/>
      <c r="B82" s="223"/>
      <c r="C82" s="259"/>
      <c r="D82" s="223"/>
      <c r="E82" s="223"/>
      <c r="F82" s="223"/>
      <c r="G82" s="22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G82" t="s">
        <v>179</v>
      </c>
    </row>
    <row r="83" spans="1:33" x14ac:dyDescent="0.2">
      <c r="A83" s="225"/>
      <c r="B83" s="226"/>
      <c r="C83" s="260"/>
      <c r="D83" s="226"/>
      <c r="E83" s="226"/>
      <c r="F83" s="226"/>
      <c r="G83" s="22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">
      <c r="A84" s="225"/>
      <c r="B84" s="226"/>
      <c r="C84" s="260"/>
      <c r="D84" s="226"/>
      <c r="E84" s="226"/>
      <c r="F84" s="226"/>
      <c r="G84" s="22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">
      <c r="A85" s="225"/>
      <c r="B85" s="226"/>
      <c r="C85" s="260"/>
      <c r="D85" s="226"/>
      <c r="E85" s="226"/>
      <c r="F85" s="226"/>
      <c r="G85" s="22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">
      <c r="A86" s="228"/>
      <c r="B86" s="229"/>
      <c r="C86" s="261"/>
      <c r="D86" s="229"/>
      <c r="E86" s="229"/>
      <c r="F86" s="229"/>
      <c r="G86" s="23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">
      <c r="A87" s="3"/>
      <c r="B87" s="4"/>
      <c r="C87" s="256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">
      <c r="C88" s="262"/>
      <c r="D88" s="10"/>
      <c r="AG88" t="s">
        <v>180</v>
      </c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81:C81"/>
    <mergeCell ref="A82:G8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A-05 1906_A05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'A-05 1906_A05 Pol'!Názvy_tisku</vt:lpstr>
      <vt:lpstr>oadresa</vt:lpstr>
      <vt:lpstr>Stavba!Objednatel</vt:lpstr>
      <vt:lpstr>Stavba!Objekt</vt:lpstr>
      <vt:lpstr>'A-05 1906_A05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2022-01-17T15:05:46Z</dcterms:modified>
</cp:coreProperties>
</file>