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vláštní škola H.Česká 15-nástavba\rozpočet _final\"/>
    </mc:Choice>
  </mc:AlternateContent>
  <xr:revisionPtr revIDLastSave="0" documentId="8_{163BFFA9-ACD2-463B-A6EC-4DCA9BAE1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B-02 1906_B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'B-02 1906_B02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'B-02 1906_B02 Pol'!$A$1:$X$60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G41" i="1"/>
  <c r="F41" i="1"/>
  <c r="H41" i="1" s="1"/>
  <c r="I41" i="1" s="1"/>
  <c r="G40" i="1"/>
  <c r="F40" i="1"/>
  <c r="G39" i="1"/>
  <c r="G42" i="1" s="1"/>
  <c r="G25" i="1" s="1"/>
  <c r="A25" i="1" s="1"/>
  <c r="A26" i="1" s="1"/>
  <c r="G26" i="1" s="1"/>
  <c r="F39" i="1"/>
  <c r="G50" i="12"/>
  <c r="BA19" i="12"/>
  <c r="BA13" i="12"/>
  <c r="BA11" i="12"/>
  <c r="G8" i="12"/>
  <c r="G9" i="12"/>
  <c r="M9" i="12" s="1"/>
  <c r="I9" i="12"/>
  <c r="I8" i="12" s="1"/>
  <c r="K9" i="12"/>
  <c r="O9" i="12"/>
  <c r="Q9" i="12"/>
  <c r="Q8" i="12" s="1"/>
  <c r="V9" i="12"/>
  <c r="V8" i="12" s="1"/>
  <c r="G10" i="12"/>
  <c r="AF50" i="12" s="1"/>
  <c r="I10" i="12"/>
  <c r="K10" i="12"/>
  <c r="O10" i="12"/>
  <c r="O8" i="12" s="1"/>
  <c r="Q10" i="12"/>
  <c r="V10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43" i="12"/>
  <c r="M43" i="12" s="1"/>
  <c r="I43" i="12"/>
  <c r="K43" i="12"/>
  <c r="K8" i="12" s="1"/>
  <c r="O43" i="12"/>
  <c r="Q43" i="12"/>
  <c r="V43" i="12"/>
  <c r="I45" i="12"/>
  <c r="G46" i="12"/>
  <c r="M46" i="12" s="1"/>
  <c r="M45" i="12" s="1"/>
  <c r="I46" i="12"/>
  <c r="K46" i="12"/>
  <c r="K45" i="12" s="1"/>
  <c r="O46" i="12"/>
  <c r="O45" i="12" s="1"/>
  <c r="Q46" i="12"/>
  <c r="Q45" i="12" s="1"/>
  <c r="V46" i="12"/>
  <c r="V45" i="12" s="1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AE50" i="12"/>
  <c r="I20" i="1"/>
  <c r="I19" i="1"/>
  <c r="I18" i="1"/>
  <c r="I17" i="1"/>
  <c r="I16" i="1"/>
  <c r="I54" i="1"/>
  <c r="J52" i="1" s="1"/>
  <c r="F42" i="1"/>
  <c r="G23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53" i="1" l="1"/>
  <c r="J54" i="1"/>
  <c r="H39" i="1"/>
  <c r="H42" i="1" s="1"/>
  <c r="A23" i="1"/>
  <c r="A24" i="1" s="1"/>
  <c r="G24" i="1" s="1"/>
  <c r="A27" i="1" s="1"/>
  <c r="A29" i="1" s="1"/>
  <c r="G29" i="1" s="1"/>
  <c r="G27" i="1" s="1"/>
  <c r="G28" i="1"/>
  <c r="G45" i="12"/>
  <c r="M10" i="12"/>
  <c r="M8" i="12" s="1"/>
  <c r="I21" i="1"/>
  <c r="I39" i="1" l="1"/>
  <c r="I42" i="1" s="1"/>
  <c r="J40" i="1" s="1"/>
  <c r="J39" i="1" l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C50D896-8E6C-4AF4-A15E-24D6DB6B84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FEE2CB-2FDB-43BD-9322-85855338CE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<sst xmlns="http://schemas.openxmlformats.org/spreadsheetml/2006/main" count="301" uniqueCount="174">
  <si>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</si>
  <si>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</si>
  <si>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</si>
  <si>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</si>
  <si>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</si>
  <si>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</si>
  <si>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</si>
  <si>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</si>
  <si>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</si>
  <si>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</si>
  <si>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</si>
  <si>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</si>
  <si>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</si>
  <si>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</si>
  <si>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</si>
  <si>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</si>
  <si>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</si>
  <si>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</si>
  <si>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</si>
  <si>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</si>
  <si>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</si>
  <si>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</si>
  <si>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</si>
  <si>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</si>
  <si>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</si>
  <si>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</si>
  <si>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</si>
  <si>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</si>
  <si>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</si>
  <si>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</si>
  <si>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</si>
  <si>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</si>
  <si>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</si>
  <si>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</si>
  <si>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</si>
  <si>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</si>
  <si>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</si>
  <si>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</si>
  <si>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</si>
  <si>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</si>
  <si>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</si>
  <si>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</si>
  <si>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</si>
  <si>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1906_B02</t>
  </si>
  <si>
    <t>VESELÁ-NÁBYTKOVÉ VYBAVENÍ (2022)</t>
  </si>
  <si>
    <t>B-02</t>
  </si>
  <si>
    <t>VESELÁ- Vnitřní vybavení</t>
  </si>
  <si>
    <t>Objekt:</t>
  </si>
  <si>
    <t>Rozpočet:</t>
  </si>
  <si>
    <t>2019/06</t>
  </si>
  <si>
    <t>Modernizace budov pro žáky se zdravotním postižením</t>
  </si>
  <si>
    <t>Mateřská škola, základní škola a praktická škola Znojmo, příspěvková organizace</t>
  </si>
  <si>
    <t>Horní Česká 247/15</t>
  </si>
  <si>
    <t>Znojmo</t>
  </si>
  <si>
    <t>66902</t>
  </si>
  <si>
    <t>67011748</t>
  </si>
  <si>
    <t>Stavba</t>
  </si>
  <si>
    <t>Celkem za stavbu</t>
  </si>
  <si>
    <t>CZK</t>
  </si>
  <si>
    <t>#POPS</t>
  </si>
  <si>
    <t>Popis stavby: 2019/06 - Modernizace budov pro žáky se zdravotním postižením</t>
  </si>
  <si>
    <t>#POPO</t>
  </si>
  <si>
    <t>Popis objektu: B-02 - VESELÁ- Vnitřní vybavení</t>
  </si>
  <si>
    <t>#POPR</t>
  </si>
  <si>
    <t>Popis rozpočtu: 1906_B02 - VESELÁ-NÁBYTKOVÉ VYBAVENÍ (2022)</t>
  </si>
  <si>
    <t>Rekapitulace dílů</t>
  </si>
  <si>
    <t>Typ dílu</t>
  </si>
  <si>
    <t>9</t>
  </si>
  <si>
    <t>Ostatní konstrukce, bourání</t>
  </si>
  <si>
    <t>766</t>
  </si>
  <si>
    <t>Konstrukce truhlářské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</si>
  <si>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</si>
  <si>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</si>
  <si>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</si>
  <si>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</si>
  <si>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</si>
  <si>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</si>
  <si>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</si>
  <si>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</si>
  <si>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</si>
  <si>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</si>
  <si>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</si>
  <si>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</si>
  <si>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</si>
  <si>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</si>
  <si>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</si>
  <si>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</si>
  <si>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</si>
  <si>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</si>
  <si>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</si>
  <si>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</si>
  <si>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</si>
  <si>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</si>
  <si>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</si>
  <si>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</si>
  <si>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</si>
  <si>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</si>
  <si>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</si>
  <si>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</si>
  <si>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</si>
  <si>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9-100</t>
  </si>
  <si>
    <t>Školní tabule 400x120cm, bílý magnetický povrch cena byla stanovena na základě průzkumu trhu - viz příloha č.1</t>
  </si>
  <si>
    <t>kus</t>
  </si>
  <si>
    <t>Vlastní</t>
  </si>
  <si>
    <t>Indiv</t>
  </si>
  <si>
    <t>Práce</t>
  </si>
  <si>
    <t>POL1_</t>
  </si>
  <si>
    <t>9-101</t>
  </si>
  <si>
    <t>Školní sestava pro žáky lavice+2 židle, vč. nákladů na pořízení,specifikace viz PD  cena byla stanovena na základě průzkumu trhu - viz příloha č.1</t>
  </si>
  <si>
    <t>sada</t>
  </si>
  <si>
    <t xml:space="preserve"> Výšková stavitelnost umožňuje upravit velikost nábytku dle dispozic jednotlivých žáků v souladu s  ergonomickými požadavky.</t>
  </si>
  <si>
    <t>POP</t>
  </si>
  <si>
    <t/>
  </si>
  <si>
    <t>Školní nábytek je vyroben z uzavřených tenkostěnných ocelových profilů plochooválného průřezu. Konce ocelových profilů jsou opatřeny plastovými kluzáky a záslepkami. Povrchová úprava kovových konstrukcí je provedena práškovou barvou dle vzorníku barev RAL. Pracovní deska stolu je vyrobena z laminované DTD tl.18mm a hranou ABS 2mm. Sedák a opěrák židle je vyroben z ergonomicky tvarované bukové překližky, povrchově upravené lakováním. Stoly jsou standardně opatřeny háčky na tašku a drát.odkládacímí košy. Na kovové konstrukce prodloužená záruka 10 roků.</t>
  </si>
  <si>
    <t>Výrobek ve shodě s ČSN EN 1729-1, 1729-2, certifikováno SZÚ,s.p.</t>
  </si>
  <si>
    <t>102 : 4</t>
  </si>
  <si>
    <t>VV</t>
  </si>
  <si>
    <t>103 : 4</t>
  </si>
  <si>
    <t>9-102</t>
  </si>
  <si>
    <t>Stůl učitelský, specifikace viz PD  cena byla stanovena na základě průzkumu trhu - viz příloha č.1</t>
  </si>
  <si>
    <t>Nábytek je vyroben z uzavřených tenkostěnných ocelových profilů plochooválného průřezu. Konce ocelových profilů jsou opatřeny plastovými kluzáky a záslepkami. Povrchová úprava kovových konstrukcí je provedena práškovou barvou dle vzorníku barev RAL. Pracovní deska stolu je vyrobena z laminované DTD tl.18mm a hranou ABS 2mm. Sedák a opěrák židle je vyroben z ergonomicky tvarované bukové překližky, povrchově upravené čalouněním.</t>
  </si>
  <si>
    <t>9-103</t>
  </si>
  <si>
    <t xml:space="preserve">Židla učitelská,specifikace viz PD </t>
  </si>
  <si>
    <t>9-104</t>
  </si>
  <si>
    <t>Vybavení kuchyně - 11 dílná  sada hrnců cena byla stanovena na základě průzkumu trhu - viz příloha č.1</t>
  </si>
  <si>
    <t>9-105</t>
  </si>
  <si>
    <t>Stůl jídelní 200x80x75cm, specifikace viz PD  cena byla stanovena na základě průzkumu trhu - viz příloha č.1</t>
  </si>
  <si>
    <t>9-106</t>
  </si>
  <si>
    <t>Židle jídelní čalouněná, specifikace viz PD cena byla stanovena na základě průzkumu trhu - viz příloha č.1</t>
  </si>
  <si>
    <t>9-107</t>
  </si>
  <si>
    <t>Vybavení kuchyně - 18 dílná sada talířů cena byla stanovena na základě průzkumu trhu - viz příloha č.1</t>
  </si>
  <si>
    <t>9-108</t>
  </si>
  <si>
    <t>Vybavení kuchyně - 6 dílná  sada hrnků 300ml cena byla stanovena na základě průzkumu trhu - viz příloha č.1</t>
  </si>
  <si>
    <t>9-109</t>
  </si>
  <si>
    <t>Vybavení kuchyně - 24 dílná sada příborů cena byla stanovena na základě průzkumu trhu - viz příloha č.1</t>
  </si>
  <si>
    <t>9-110</t>
  </si>
  <si>
    <t>Chladnička kombinovaná 339l cena byla stanovena na základě průzkumu trhu - viz příloha č.1</t>
  </si>
  <si>
    <t>Chladnička:</t>
  </si>
  <si>
    <t xml:space="preserve">    4 police z bezpečnostního skla</t>
  </si>
  <si>
    <t xml:space="preserve">    3 přihrádky ve dveřích</t>
  </si>
  <si>
    <t xml:space="preserve">    1 průhledné zásuvka na zeleninu</t>
  </si>
  <si>
    <t>Mraznička:</t>
  </si>
  <si>
    <t xml:space="preserve">    3 průhledné plastové přihrádky</t>
  </si>
  <si>
    <t xml:space="preserve">    Energetická třída: A++</t>
  </si>
  <si>
    <t xml:space="preserve">    Spotřeba energie: 0,665kWh/24h</t>
  </si>
  <si>
    <t xml:space="preserve">    Užitný objem: 339l</t>
  </si>
  <si>
    <t xml:space="preserve">    Čistý objem chladničky: 228l</t>
  </si>
  <si>
    <t xml:space="preserve">    Čistý objem mrazničky: 111l</t>
  </si>
  <si>
    <t xml:space="preserve">    Hlučnost: 38dB</t>
  </si>
  <si>
    <t>900      RT3</t>
  </si>
  <si>
    <t>HZS Práce v tarifní třídě 6 (např. tesař)</t>
  </si>
  <si>
    <t>h</t>
  </si>
  <si>
    <t>Prav.M</t>
  </si>
  <si>
    <t>RTS 22/ I</t>
  </si>
  <si>
    <t>RTS 19/ I</t>
  </si>
  <si>
    <t>HZS</t>
  </si>
  <si>
    <t>POL10_</t>
  </si>
  <si>
    <t>montáž vnitřního vybavení : 25</t>
  </si>
  <si>
    <t>766812115R00</t>
  </si>
  <si>
    <t>Montáž kuchyňských linek dřevěných linek š.do 2,4m</t>
  </si>
  <si>
    <t>61581624.V</t>
  </si>
  <si>
    <t>Linka kuchyňská atypická 300 cm, specifikace viz PD, dolní+horní skříňky vč. el. varné desky, trouby, digestoře</t>
  </si>
  <si>
    <t>soubor</t>
  </si>
  <si>
    <t>Specifikace</t>
  </si>
  <si>
    <t>POL3_</t>
  </si>
  <si>
    <t>998766201R00</t>
  </si>
  <si>
    <t>Přesun hmot pro truhlářské konstr., výšky do 6 m</t>
  </si>
  <si>
    <t>Přesun hmot</t>
  </si>
  <si>
    <t>POL7_</t>
  </si>
  <si>
    <t>SUM</t>
  </si>
  <si>
    <t>Poznámky uchazeče k zadání</t>
  </si>
  <si>
    <t>POPUZIV</t>
  </si>
  <si>
    <t xml:space="preserve">    Třída mrazení: ****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</si>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</sst>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1637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SUMIF(F52:F53,A16,I52:I53)+SUMIF(F52:F53,"PSU",I52:I53)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SUMIF(F52:F53,A17,I52:I53)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SUMIF(F52:F53,A18,I52:I53)</f>
        <v>0</v>
      </c>
      <c r="J18" s="85"/>
    </row>
    <row r="19" spans="1:10" ht="23.25" customHeight="1" x14ac:dyDescent="0.2">
      <c r="A19" s="198" t="s">
        <v>71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SUMIF(F52:F53,A19,I52:I53)</f>
        <v>0</v>
      </c>
      <c r="J19" s="85"/>
    </row>
    <row r="20" spans="1:10" ht="23.25" customHeight="1" x14ac:dyDescent="0.2">
      <c r="A20" s="198" t="s">
        <v>72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SUMIF(F52:F53,A20,I52:I53)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'B-02 1906_B02 Pol'!AE50</f>
        <v>0</v>
      </c>
      <c r="G39" s="152">
        <f>'B-02 1906_B02 Pol'!AF50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'B-02 1906_B02 Pol'!AE50</f>
        <v>0</v>
      </c>
      <c r="G40" s="158">
        <f>'B-02 1906_B02 Pol'!AF50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'B-02 1906_B02 Pol'!AE50</f>
        <v>0</v>
      </c>
      <c r="G41" s="153">
        <f>'B-02 1906_B02 Pol'!AF50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78" t="s">
        <v>65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66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'B-02 1906_B02 Pol'!G8</f>
        <v>0</v>
      </c>
      <c r="J52" s="192" t="str">
        <f>IF(I54=0,"",I52/I54*100)</f>
        <v/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27</v>
      </c>
      <c r="G53" s="195"/>
      <c r="H53" s="195"/>
      <c r="I53" s="195">
        <f>'B-02 1906_B02 Pol'!G45</f>
        <v>0</v>
      </c>
      <c r="J53" s="192" t="str">
        <f>IF(I54=0,"",I53/I54*100)</f>
        <v/>
      </c>
    </row>
    <row r="54" spans="1:10" ht="25.5" customHeight="1" x14ac:dyDescent="0.2">
      <c r="A54" s="182"/>
      <c r="B54" s="189" t="s">
        <v>1</v>
      </c>
      <c r="C54" s="190"/>
      <c r="D54" s="191"/>
      <c r="E54" s="191"/>
      <c r="F54" s="196"/>
      <c r="G54" s="197"/>
      <c r="H54" s="197"/>
      <c r="I54" s="197">
        <f>SUM(I52:I53)</f>
        <v>0</v>
      </c>
      <c r="J54" s="193">
        <f>SUM(J52:J53)</f>
        <v>0</v>
      </c>
    </row>
    <row r="55" spans="1:10" x14ac:dyDescent="0.2">
      <c r="F55" s="137"/>
      <c r="G55" s="137"/>
      <c r="H55" s="137"/>
      <c r="I55" s="137"/>
      <c r="J55" s="138"/>
    </row>
    <row r="56" spans="1:10" x14ac:dyDescent="0.2">
      <c r="F56" s="137"/>
      <c r="G56" s="137"/>
      <c r="H56" s="137"/>
      <c r="I56" s="137"/>
      <c r="J56" s="138"/>
    </row>
    <row r="57" spans="1:10" x14ac:dyDescent="0.2">
      <c r="F57" s="137"/>
      <c r="G57" s="137"/>
      <c r="H57" s="137"/>
      <c r="I57" s="137"/>
      <c r="J57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C198-4C2A-4DE2-BF0C-293C434D52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73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74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74</v>
      </c>
      <c r="AG3" t="s">
        <v>75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76</v>
      </c>
    </row>
    <row r="5" spans="1:60" x14ac:dyDescent="0.2">
      <c r="D5" s="10"/>
    </row>
    <row r="6" spans="1:60" ht="38.25" x14ac:dyDescent="0.2">
      <c r="A6" s="210" t="s">
        <v>77</v>
      </c>
      <c r="B6" s="212" t="s">
        <v>78</v>
      </c>
      <c r="C6" s="212" t="s">
        <v>79</v>
      </c>
      <c r="D6" s="211" t="s">
        <v>80</v>
      </c>
      <c r="E6" s="210" t="s">
        <v>81</v>
      </c>
      <c r="F6" s="209" t="s">
        <v>82</v>
      </c>
      <c r="G6" s="210" t="s">
        <v>31</v>
      </c>
      <c r="H6" s="213" t="s">
        <v>32</v>
      </c>
      <c r="I6" s="213" t="s">
        <v>83</v>
      </c>
      <c r="J6" s="213" t="s">
        <v>33</v>
      </c>
      <c r="K6" s="213" t="s">
        <v>84</v>
      </c>
      <c r="L6" s="213" t="s">
        <v>85</v>
      </c>
      <c r="M6" s="213" t="s">
        <v>86</v>
      </c>
      <c r="N6" s="213" t="s">
        <v>87</v>
      </c>
      <c r="O6" s="213" t="s">
        <v>88</v>
      </c>
      <c r="P6" s="213" t="s">
        <v>89</v>
      </c>
      <c r="Q6" s="213" t="s">
        <v>90</v>
      </c>
      <c r="R6" s="213" t="s">
        <v>91</v>
      </c>
      <c r="S6" s="213" t="s">
        <v>92</v>
      </c>
      <c r="T6" s="213" t="s">
        <v>93</v>
      </c>
      <c r="U6" s="213" t="s">
        <v>94</v>
      </c>
      <c r="V6" s="213" t="s">
        <v>95</v>
      </c>
      <c r="W6" s="213" t="s">
        <v>96</v>
      </c>
      <c r="X6" s="213" t="s">
        <v>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98</v>
      </c>
      <c r="B8" s="245" t="s">
        <v>67</v>
      </c>
      <c r="C8" s="267" t="s">
        <v>68</v>
      </c>
      <c r="D8" s="246"/>
      <c r="E8" s="247"/>
      <c r="F8" s="248"/>
      <c r="G8" s="249">
        <f>SUMIF(AG9:AG44,"&lt;&gt;NOR",G9:G44)</f>
        <v>0</v>
      </c>
      <c r="H8" s="243"/>
      <c r="I8" s="243">
        <f>SUM(I9:I44)</f>
        <v>0</v>
      </c>
      <c r="J8" s="243"/>
      <c r="K8" s="243">
        <f>SUM(K9:K44)</f>
        <v>0</v>
      </c>
      <c r="L8" s="243"/>
      <c r="M8" s="243">
        <f>SUM(M9:M44)</f>
        <v>0</v>
      </c>
      <c r="N8" s="242"/>
      <c r="O8" s="242">
        <f>SUM(O9:O44)</f>
        <v>0</v>
      </c>
      <c r="P8" s="242"/>
      <c r="Q8" s="242">
        <f>SUM(Q9:Q44)</f>
        <v>0</v>
      </c>
      <c r="R8" s="243"/>
      <c r="S8" s="243"/>
      <c r="T8" s="243"/>
      <c r="U8" s="243"/>
      <c r="V8" s="243">
        <f>SUM(V9:V44)</f>
        <v>25</v>
      </c>
      <c r="W8" s="243"/>
      <c r="X8" s="243"/>
      <c r="AG8" t="s">
        <v>99</v>
      </c>
    </row>
    <row r="9" spans="1:60" ht="33.75" outlineLevel="1" x14ac:dyDescent="0.2">
      <c r="A9" s="256">
        <v>1</v>
      </c>
      <c r="B9" s="257" t="s">
        <v>100</v>
      </c>
      <c r="C9" s="268" t="s">
        <v>101</v>
      </c>
      <c r="D9" s="258" t="s">
        <v>102</v>
      </c>
      <c r="E9" s="259">
        <v>2</v>
      </c>
      <c r="F9" s="260"/>
      <c r="G9" s="261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5"/>
      <c r="S9" s="235" t="s">
        <v>103</v>
      </c>
      <c r="T9" s="235" t="s">
        <v>104</v>
      </c>
      <c r="U9" s="235">
        <v>0</v>
      </c>
      <c r="V9" s="235">
        <f>ROUND(E9*U9,2)</f>
        <v>0</v>
      </c>
      <c r="W9" s="235"/>
      <c r="X9" s="235" t="s">
        <v>105</v>
      </c>
      <c r="Y9" s="214"/>
      <c r="Z9" s="214"/>
      <c r="AA9" s="214"/>
      <c r="AB9" s="214"/>
      <c r="AC9" s="214"/>
      <c r="AD9" s="214"/>
      <c r="AE9" s="214"/>
      <c r="AF9" s="214"/>
      <c r="AG9" s="214" t="s">
        <v>106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33.75" outlineLevel="1" x14ac:dyDescent="0.2">
      <c r="A10" s="250">
        <v>2</v>
      </c>
      <c r="B10" s="251" t="s">
        <v>107</v>
      </c>
      <c r="C10" s="269" t="s">
        <v>108</v>
      </c>
      <c r="D10" s="252" t="s">
        <v>109</v>
      </c>
      <c r="E10" s="253">
        <v>8</v>
      </c>
      <c r="F10" s="254"/>
      <c r="G10" s="255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21</v>
      </c>
      <c r="M10" s="235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5"/>
      <c r="S10" s="235" t="s">
        <v>103</v>
      </c>
      <c r="T10" s="235" t="s">
        <v>104</v>
      </c>
      <c r="U10" s="235">
        <v>0</v>
      </c>
      <c r="V10" s="235">
        <f>ROUND(E10*U10,2)</f>
        <v>0</v>
      </c>
      <c r="W10" s="235"/>
      <c r="X10" s="235" t="s">
        <v>105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106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31"/>
      <c r="B11" s="232"/>
      <c r="C11" s="270" t="s">
        <v>110</v>
      </c>
      <c r="D11" s="263"/>
      <c r="E11" s="263"/>
      <c r="F11" s="263"/>
      <c r="G11" s="263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14"/>
      <c r="Z11" s="214"/>
      <c r="AA11" s="214"/>
      <c r="AB11" s="214"/>
      <c r="AC11" s="214"/>
      <c r="AD11" s="214"/>
      <c r="AE11" s="214"/>
      <c r="AF11" s="214"/>
      <c r="AG11" s="214" t="s">
        <v>111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62" t="str">
        <f>C11</f>
        <v xml:space="preserve"> Výšková stavitelnost umožňuje upravit velikost nábytku dle dispozic jednotlivých žáků v souladu s  ergonomickými požadavky.</v>
      </c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112</v>
      </c>
      <c r="D12" s="237"/>
      <c r="E12" s="238"/>
      <c r="F12" s="239"/>
      <c r="G12" s="239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14"/>
      <c r="Z12" s="214"/>
      <c r="AA12" s="214"/>
      <c r="AB12" s="214"/>
      <c r="AC12" s="214"/>
      <c r="AD12" s="214"/>
      <c r="AE12" s="214"/>
      <c r="AF12" s="214"/>
      <c r="AG12" s="214" t="s">
        <v>111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67.5" outlineLevel="1" x14ac:dyDescent="0.2">
      <c r="A13" s="231"/>
      <c r="B13" s="232"/>
      <c r="C13" s="272" t="s">
        <v>113</v>
      </c>
      <c r="D13" s="264"/>
      <c r="E13" s="264"/>
      <c r="F13" s="264"/>
      <c r="G13" s="264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14"/>
      <c r="Z13" s="214"/>
      <c r="AA13" s="214"/>
      <c r="AB13" s="214"/>
      <c r="AC13" s="214"/>
      <c r="AD13" s="214"/>
      <c r="AE13" s="214"/>
      <c r="AF13" s="214"/>
      <c r="AG13" s="214" t="s">
        <v>111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62" t="str">
        <f>C13</f>
        <v>Školní nábytek je vyroben z uzavřených tenkostěnných ocelových profilů plochooválného průřezu. Konce ocelových profilů jsou opatřeny plastovými kluzáky a záslepkami. Povrchová úprava kovových konstrukcí je provedena práškovou barvou dle vzorníku barev RAL. Pracovní deska stolu je vyrobena z laminované DTD tl.18mm a hranou ABS 2mm. Sedák a opěrák židle je vyroben z ergonomicky tvarované bukové překližky, povrchově upravené lakováním. Stoly jsou standardně opatřeny háčky na tašku a drát.odkládacímí košy. Na kovové konstrukce prodloužená záruka 10 roků.</v>
      </c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112</v>
      </c>
      <c r="D14" s="237"/>
      <c r="E14" s="238"/>
      <c r="F14" s="239"/>
      <c r="G14" s="239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14"/>
      <c r="Z14" s="214"/>
      <c r="AA14" s="214"/>
      <c r="AB14" s="214"/>
      <c r="AC14" s="214"/>
      <c r="AD14" s="214"/>
      <c r="AE14" s="214"/>
      <c r="AF14" s="214"/>
      <c r="AG14" s="214" t="s">
        <v>111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2" t="s">
        <v>114</v>
      </c>
      <c r="D15" s="264"/>
      <c r="E15" s="264"/>
      <c r="F15" s="264"/>
      <c r="G15" s="264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14"/>
      <c r="Z15" s="214"/>
      <c r="AA15" s="214"/>
      <c r="AB15" s="214"/>
      <c r="AC15" s="214"/>
      <c r="AD15" s="214"/>
      <c r="AE15" s="214"/>
      <c r="AF15" s="214"/>
      <c r="AG15" s="214" t="s">
        <v>111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3" t="s">
        <v>115</v>
      </c>
      <c r="D16" s="240"/>
      <c r="E16" s="241">
        <v>4</v>
      </c>
      <c r="F16" s="235"/>
      <c r="G16" s="235"/>
      <c r="H16" s="235"/>
      <c r="I16" s="235"/>
      <c r="J16" s="235"/>
      <c r="K16" s="235"/>
      <c r="L16" s="235"/>
      <c r="M16" s="235"/>
      <c r="N16" s="234"/>
      <c r="O16" s="234"/>
      <c r="P16" s="234"/>
      <c r="Q16" s="234"/>
      <c r="R16" s="235"/>
      <c r="S16" s="235"/>
      <c r="T16" s="235"/>
      <c r="U16" s="235"/>
      <c r="V16" s="235"/>
      <c r="W16" s="235"/>
      <c r="X16" s="235"/>
      <c r="Y16" s="214"/>
      <c r="Z16" s="214"/>
      <c r="AA16" s="214"/>
      <c r="AB16" s="214"/>
      <c r="AC16" s="214"/>
      <c r="AD16" s="214"/>
      <c r="AE16" s="214"/>
      <c r="AF16" s="214"/>
      <c r="AG16" s="214" t="s">
        <v>116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3" t="s">
        <v>117</v>
      </c>
      <c r="D17" s="240"/>
      <c r="E17" s="241">
        <v>4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14"/>
      <c r="Z17" s="214"/>
      <c r="AA17" s="214"/>
      <c r="AB17" s="214"/>
      <c r="AC17" s="214"/>
      <c r="AD17" s="214"/>
      <c r="AE17" s="214"/>
      <c r="AF17" s="214"/>
      <c r="AG17" s="214" t="s">
        <v>116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3.75" outlineLevel="1" x14ac:dyDescent="0.2">
      <c r="A18" s="250">
        <v>3</v>
      </c>
      <c r="B18" s="251" t="s">
        <v>118</v>
      </c>
      <c r="C18" s="269" t="s">
        <v>119</v>
      </c>
      <c r="D18" s="252" t="s">
        <v>102</v>
      </c>
      <c r="E18" s="253">
        <v>2</v>
      </c>
      <c r="F18" s="254"/>
      <c r="G18" s="255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5"/>
      <c r="S18" s="235" t="s">
        <v>103</v>
      </c>
      <c r="T18" s="235" t="s">
        <v>104</v>
      </c>
      <c r="U18" s="235">
        <v>0</v>
      </c>
      <c r="V18" s="235">
        <f>ROUND(E18*U18,2)</f>
        <v>0</v>
      </c>
      <c r="W18" s="235"/>
      <c r="X18" s="235" t="s">
        <v>105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106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56.25" outlineLevel="1" x14ac:dyDescent="0.2">
      <c r="A19" s="231"/>
      <c r="B19" s="232"/>
      <c r="C19" s="270" t="s">
        <v>120</v>
      </c>
      <c r="D19" s="263"/>
      <c r="E19" s="263"/>
      <c r="F19" s="263"/>
      <c r="G19" s="263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14"/>
      <c r="Z19" s="214"/>
      <c r="AA19" s="214"/>
      <c r="AB19" s="214"/>
      <c r="AC19" s="214"/>
      <c r="AD19" s="214"/>
      <c r="AE19" s="214"/>
      <c r="AF19" s="214"/>
      <c r="AG19" s="214" t="s">
        <v>111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62" t="str">
        <f>C19</f>
        <v>Nábytek je vyroben z uzavřených tenkostěnných ocelových profilů plochooválného průřezu. Konce ocelových profilů jsou opatřeny plastovými kluzáky a záslepkami. Povrchová úprava kovových konstrukcí je provedena práškovou barvou dle vzorníku barev RAL. Pracovní deska stolu je vyrobena z laminované DTD tl.18mm a hranou ABS 2mm. Sedák a opěrák židle je vyroben z ergonomicky tvarované bukové překližky, povrchově upravené čalouněním.</v>
      </c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56">
        <v>4</v>
      </c>
      <c r="B20" s="257" t="s">
        <v>121</v>
      </c>
      <c r="C20" s="268" t="s">
        <v>122</v>
      </c>
      <c r="D20" s="258" t="s">
        <v>102</v>
      </c>
      <c r="E20" s="259">
        <v>2</v>
      </c>
      <c r="F20" s="260"/>
      <c r="G20" s="261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5"/>
      <c r="S20" s="235" t="s">
        <v>103</v>
      </c>
      <c r="T20" s="235" t="s">
        <v>104</v>
      </c>
      <c r="U20" s="235">
        <v>0</v>
      </c>
      <c r="V20" s="235">
        <f>ROUND(E20*U20,2)</f>
        <v>0</v>
      </c>
      <c r="W20" s="235"/>
      <c r="X20" s="235" t="s">
        <v>105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106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3.75" outlineLevel="1" x14ac:dyDescent="0.2">
      <c r="A21" s="256">
        <v>5</v>
      </c>
      <c r="B21" s="257" t="s">
        <v>123</v>
      </c>
      <c r="C21" s="268" t="s">
        <v>124</v>
      </c>
      <c r="D21" s="258" t="s">
        <v>109</v>
      </c>
      <c r="E21" s="259">
        <v>2</v>
      </c>
      <c r="F21" s="260"/>
      <c r="G21" s="261">
        <f>ROUND(E21*F21,2)</f>
        <v>0</v>
      </c>
      <c r="H21" s="236"/>
      <c r="I21" s="235">
        <f>ROUND(E21*H21,2)</f>
        <v>0</v>
      </c>
      <c r="J21" s="236"/>
      <c r="K21" s="235">
        <f>ROUND(E21*J21,2)</f>
        <v>0</v>
      </c>
      <c r="L21" s="235">
        <v>21</v>
      </c>
      <c r="M21" s="235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5"/>
      <c r="S21" s="235" t="s">
        <v>103</v>
      </c>
      <c r="T21" s="235" t="s">
        <v>104</v>
      </c>
      <c r="U21" s="235">
        <v>0</v>
      </c>
      <c r="V21" s="235">
        <f>ROUND(E21*U21,2)</f>
        <v>0</v>
      </c>
      <c r="W21" s="235"/>
      <c r="X21" s="235" t="s">
        <v>105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106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33.75" outlineLevel="1" x14ac:dyDescent="0.2">
      <c r="A22" s="256">
        <v>6</v>
      </c>
      <c r="B22" s="257" t="s">
        <v>125</v>
      </c>
      <c r="C22" s="268" t="s">
        <v>126</v>
      </c>
      <c r="D22" s="258" t="s">
        <v>102</v>
      </c>
      <c r="E22" s="259">
        <v>1</v>
      </c>
      <c r="F22" s="260"/>
      <c r="G22" s="261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5"/>
      <c r="S22" s="235" t="s">
        <v>103</v>
      </c>
      <c r="T22" s="235" t="s">
        <v>104</v>
      </c>
      <c r="U22" s="235">
        <v>0</v>
      </c>
      <c r="V22" s="235">
        <f>ROUND(E22*U22,2)</f>
        <v>0</v>
      </c>
      <c r="W22" s="235"/>
      <c r="X22" s="235" t="s">
        <v>105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106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3.75" outlineLevel="1" x14ac:dyDescent="0.2">
      <c r="A23" s="256">
        <v>7</v>
      </c>
      <c r="B23" s="257" t="s">
        <v>127</v>
      </c>
      <c r="C23" s="268" t="s">
        <v>128</v>
      </c>
      <c r="D23" s="258" t="s">
        <v>102</v>
      </c>
      <c r="E23" s="259">
        <v>8</v>
      </c>
      <c r="F23" s="260"/>
      <c r="G23" s="261">
        <f>ROUND(E23*F23,2)</f>
        <v>0</v>
      </c>
      <c r="H23" s="236"/>
      <c r="I23" s="235">
        <f>ROUND(E23*H23,2)</f>
        <v>0</v>
      </c>
      <c r="J23" s="236"/>
      <c r="K23" s="235">
        <f>ROUND(E23*J23,2)</f>
        <v>0</v>
      </c>
      <c r="L23" s="235">
        <v>21</v>
      </c>
      <c r="M23" s="235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5"/>
      <c r="S23" s="235" t="s">
        <v>103</v>
      </c>
      <c r="T23" s="235" t="s">
        <v>104</v>
      </c>
      <c r="U23" s="235">
        <v>0</v>
      </c>
      <c r="V23" s="235">
        <f>ROUND(E23*U23,2)</f>
        <v>0</v>
      </c>
      <c r="W23" s="235"/>
      <c r="X23" s="235" t="s">
        <v>105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106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56">
        <v>8</v>
      </c>
      <c r="B24" s="257" t="s">
        <v>129</v>
      </c>
      <c r="C24" s="268" t="s">
        <v>130</v>
      </c>
      <c r="D24" s="258" t="s">
        <v>109</v>
      </c>
      <c r="E24" s="259">
        <v>2</v>
      </c>
      <c r="F24" s="260"/>
      <c r="G24" s="261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21</v>
      </c>
      <c r="M24" s="235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5"/>
      <c r="S24" s="235" t="s">
        <v>103</v>
      </c>
      <c r="T24" s="235" t="s">
        <v>104</v>
      </c>
      <c r="U24" s="235">
        <v>0</v>
      </c>
      <c r="V24" s="235">
        <f>ROUND(E24*U24,2)</f>
        <v>0</v>
      </c>
      <c r="W24" s="235"/>
      <c r="X24" s="235" t="s">
        <v>105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106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33.75" outlineLevel="1" x14ac:dyDescent="0.2">
      <c r="A25" s="256">
        <v>9</v>
      </c>
      <c r="B25" s="257" t="s">
        <v>131</v>
      </c>
      <c r="C25" s="268" t="s">
        <v>132</v>
      </c>
      <c r="D25" s="258" t="s">
        <v>109</v>
      </c>
      <c r="E25" s="259">
        <v>2</v>
      </c>
      <c r="F25" s="260"/>
      <c r="G25" s="261">
        <f>ROUND(E25*F25,2)</f>
        <v>0</v>
      </c>
      <c r="H25" s="236"/>
      <c r="I25" s="235">
        <f>ROUND(E25*H25,2)</f>
        <v>0</v>
      </c>
      <c r="J25" s="236"/>
      <c r="K25" s="235">
        <f>ROUND(E25*J25,2)</f>
        <v>0</v>
      </c>
      <c r="L25" s="235">
        <v>21</v>
      </c>
      <c r="M25" s="235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5"/>
      <c r="S25" s="235" t="s">
        <v>103</v>
      </c>
      <c r="T25" s="235" t="s">
        <v>104</v>
      </c>
      <c r="U25" s="235">
        <v>0</v>
      </c>
      <c r="V25" s="235">
        <f>ROUND(E25*U25,2)</f>
        <v>0</v>
      </c>
      <c r="W25" s="235"/>
      <c r="X25" s="235" t="s">
        <v>105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106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56">
        <v>10</v>
      </c>
      <c r="B26" s="257" t="s">
        <v>133</v>
      </c>
      <c r="C26" s="268" t="s">
        <v>134</v>
      </c>
      <c r="D26" s="258" t="s">
        <v>109</v>
      </c>
      <c r="E26" s="259">
        <v>1</v>
      </c>
      <c r="F26" s="260"/>
      <c r="G26" s="261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21</v>
      </c>
      <c r="M26" s="235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5"/>
      <c r="S26" s="235" t="s">
        <v>103</v>
      </c>
      <c r="T26" s="235" t="s">
        <v>104</v>
      </c>
      <c r="U26" s="235">
        <v>0</v>
      </c>
      <c r="V26" s="235">
        <f>ROUND(E26*U26,2)</f>
        <v>0</v>
      </c>
      <c r="W26" s="235"/>
      <c r="X26" s="235" t="s">
        <v>105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106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50">
        <v>11</v>
      </c>
      <c r="B27" s="251" t="s">
        <v>135</v>
      </c>
      <c r="C27" s="269" t="s">
        <v>136</v>
      </c>
      <c r="D27" s="252" t="s">
        <v>102</v>
      </c>
      <c r="E27" s="253">
        <v>1</v>
      </c>
      <c r="F27" s="254"/>
      <c r="G27" s="255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21</v>
      </c>
      <c r="M27" s="235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103</v>
      </c>
      <c r="T27" s="235" t="s">
        <v>104</v>
      </c>
      <c r="U27" s="235">
        <v>0</v>
      </c>
      <c r="V27" s="235">
        <f>ROUND(E27*U27,2)</f>
        <v>0</v>
      </c>
      <c r="W27" s="235"/>
      <c r="X27" s="235" t="s">
        <v>105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106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0" t="s">
        <v>137</v>
      </c>
      <c r="D28" s="263"/>
      <c r="E28" s="263"/>
      <c r="F28" s="263"/>
      <c r="G28" s="263"/>
      <c r="H28" s="235"/>
      <c r="I28" s="235"/>
      <c r="J28" s="235"/>
      <c r="K28" s="235"/>
      <c r="L28" s="235"/>
      <c r="M28" s="235"/>
      <c r="N28" s="234"/>
      <c r="O28" s="234"/>
      <c r="P28" s="234"/>
      <c r="Q28" s="234"/>
      <c r="R28" s="235"/>
      <c r="S28" s="235"/>
      <c r="T28" s="235"/>
      <c r="U28" s="235"/>
      <c r="V28" s="235"/>
      <c r="W28" s="235"/>
      <c r="X28" s="235"/>
      <c r="Y28" s="214"/>
      <c r="Z28" s="214"/>
      <c r="AA28" s="214"/>
      <c r="AB28" s="214"/>
      <c r="AC28" s="214"/>
      <c r="AD28" s="214"/>
      <c r="AE28" s="214"/>
      <c r="AF28" s="214"/>
      <c r="AG28" s="214" t="s">
        <v>111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112</v>
      </c>
      <c r="D29" s="237"/>
      <c r="E29" s="238"/>
      <c r="F29" s="239"/>
      <c r="G29" s="239"/>
      <c r="H29" s="235"/>
      <c r="I29" s="235"/>
      <c r="J29" s="235"/>
      <c r="K29" s="235"/>
      <c r="L29" s="235"/>
      <c r="M29" s="235"/>
      <c r="N29" s="234"/>
      <c r="O29" s="234"/>
      <c r="P29" s="234"/>
      <c r="Q29" s="234"/>
      <c r="R29" s="235"/>
      <c r="S29" s="235"/>
      <c r="T29" s="235"/>
      <c r="U29" s="235"/>
      <c r="V29" s="235"/>
      <c r="W29" s="235"/>
      <c r="X29" s="235"/>
      <c r="Y29" s="214"/>
      <c r="Z29" s="214"/>
      <c r="AA29" s="214"/>
      <c r="AB29" s="214"/>
      <c r="AC29" s="214"/>
      <c r="AD29" s="214"/>
      <c r="AE29" s="214"/>
      <c r="AF29" s="214"/>
      <c r="AG29" s="214" t="s">
        <v>111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2" t="s">
        <v>138</v>
      </c>
      <c r="D30" s="264"/>
      <c r="E30" s="264"/>
      <c r="F30" s="264"/>
      <c r="G30" s="264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14"/>
      <c r="Z30" s="214"/>
      <c r="AA30" s="214"/>
      <c r="AB30" s="214"/>
      <c r="AC30" s="214"/>
      <c r="AD30" s="214"/>
      <c r="AE30" s="214"/>
      <c r="AF30" s="214"/>
      <c r="AG30" s="214" t="s">
        <v>111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2" t="s">
        <v>139</v>
      </c>
      <c r="D31" s="264"/>
      <c r="E31" s="264"/>
      <c r="F31" s="264"/>
      <c r="G31" s="264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14"/>
      <c r="Z31" s="214"/>
      <c r="AA31" s="214"/>
      <c r="AB31" s="214"/>
      <c r="AC31" s="214"/>
      <c r="AD31" s="214"/>
      <c r="AE31" s="214"/>
      <c r="AF31" s="214"/>
      <c r="AG31" s="214" t="s">
        <v>111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2" t="s">
        <v>140</v>
      </c>
      <c r="D32" s="264"/>
      <c r="E32" s="264"/>
      <c r="F32" s="264"/>
      <c r="G32" s="264"/>
      <c r="H32" s="235"/>
      <c r="I32" s="235"/>
      <c r="J32" s="235"/>
      <c r="K32" s="235"/>
      <c r="L32" s="235"/>
      <c r="M32" s="235"/>
      <c r="N32" s="234"/>
      <c r="O32" s="234"/>
      <c r="P32" s="234"/>
      <c r="Q32" s="234"/>
      <c r="R32" s="235"/>
      <c r="S32" s="235"/>
      <c r="T32" s="235"/>
      <c r="U32" s="235"/>
      <c r="V32" s="235"/>
      <c r="W32" s="235"/>
      <c r="X32" s="235"/>
      <c r="Y32" s="214"/>
      <c r="Z32" s="214"/>
      <c r="AA32" s="214"/>
      <c r="AB32" s="214"/>
      <c r="AC32" s="214"/>
      <c r="AD32" s="214"/>
      <c r="AE32" s="214"/>
      <c r="AF32" s="214"/>
      <c r="AG32" s="214" t="s">
        <v>111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112</v>
      </c>
      <c r="D33" s="237"/>
      <c r="E33" s="238"/>
      <c r="F33" s="239"/>
      <c r="G33" s="239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14"/>
      <c r="Z33" s="214"/>
      <c r="AA33" s="214"/>
      <c r="AB33" s="214"/>
      <c r="AC33" s="214"/>
      <c r="AD33" s="214"/>
      <c r="AE33" s="214"/>
      <c r="AF33" s="214"/>
      <c r="AG33" s="214" t="s">
        <v>111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2" t="s">
        <v>141</v>
      </c>
      <c r="D34" s="264"/>
      <c r="E34" s="264"/>
      <c r="F34" s="264"/>
      <c r="G34" s="264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14"/>
      <c r="Z34" s="214"/>
      <c r="AA34" s="214"/>
      <c r="AB34" s="214"/>
      <c r="AC34" s="214"/>
      <c r="AD34" s="214"/>
      <c r="AE34" s="214"/>
      <c r="AF34" s="214"/>
      <c r="AG34" s="214" t="s">
        <v>111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2" t="s">
        <v>142</v>
      </c>
      <c r="D35" s="264"/>
      <c r="E35" s="264"/>
      <c r="F35" s="264"/>
      <c r="G35" s="264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14"/>
      <c r="Z35" s="214"/>
      <c r="AA35" s="214"/>
      <c r="AB35" s="214"/>
      <c r="AC35" s="214"/>
      <c r="AD35" s="214"/>
      <c r="AE35" s="214"/>
      <c r="AF35" s="214"/>
      <c r="AG35" s="214" t="s">
        <v>111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2" t="s">
        <v>172</v>
      </c>
      <c r="D36" s="264"/>
      <c r="E36" s="264"/>
      <c r="F36" s="264"/>
      <c r="G36" s="264"/>
      <c r="H36" s="235"/>
      <c r="I36" s="235"/>
      <c r="J36" s="235"/>
      <c r="K36" s="235"/>
      <c r="L36" s="235"/>
      <c r="M36" s="235"/>
      <c r="N36" s="234"/>
      <c r="O36" s="234"/>
      <c r="P36" s="234"/>
      <c r="Q36" s="234"/>
      <c r="R36" s="235"/>
      <c r="S36" s="235"/>
      <c r="T36" s="235"/>
      <c r="U36" s="235"/>
      <c r="V36" s="235"/>
      <c r="W36" s="235"/>
      <c r="X36" s="235"/>
      <c r="Y36" s="214"/>
      <c r="Z36" s="214"/>
      <c r="AA36" s="214"/>
      <c r="AB36" s="214"/>
      <c r="AC36" s="214"/>
      <c r="AD36" s="214"/>
      <c r="AE36" s="214"/>
      <c r="AF36" s="214"/>
      <c r="AG36" s="214" t="s">
        <v>111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2" t="s">
        <v>143</v>
      </c>
      <c r="D37" s="264"/>
      <c r="E37" s="264"/>
      <c r="F37" s="264"/>
      <c r="G37" s="264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14"/>
      <c r="Z37" s="214"/>
      <c r="AA37" s="214"/>
      <c r="AB37" s="214"/>
      <c r="AC37" s="214"/>
      <c r="AD37" s="214"/>
      <c r="AE37" s="214"/>
      <c r="AF37" s="214"/>
      <c r="AG37" s="214" t="s">
        <v>111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2" t="s">
        <v>144</v>
      </c>
      <c r="D38" s="264"/>
      <c r="E38" s="264"/>
      <c r="F38" s="264"/>
      <c r="G38" s="264"/>
      <c r="H38" s="235"/>
      <c r="I38" s="235"/>
      <c r="J38" s="235"/>
      <c r="K38" s="235"/>
      <c r="L38" s="235"/>
      <c r="M38" s="235"/>
      <c r="N38" s="234"/>
      <c r="O38" s="234"/>
      <c r="P38" s="234"/>
      <c r="Q38" s="234"/>
      <c r="R38" s="235"/>
      <c r="S38" s="235"/>
      <c r="T38" s="235"/>
      <c r="U38" s="235"/>
      <c r="V38" s="235"/>
      <c r="W38" s="235"/>
      <c r="X38" s="235"/>
      <c r="Y38" s="214"/>
      <c r="Z38" s="214"/>
      <c r="AA38" s="214"/>
      <c r="AB38" s="214"/>
      <c r="AC38" s="214"/>
      <c r="AD38" s="214"/>
      <c r="AE38" s="214"/>
      <c r="AF38" s="214"/>
      <c r="AG38" s="214" t="s">
        <v>111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2" t="s">
        <v>145</v>
      </c>
      <c r="D39" s="264"/>
      <c r="E39" s="264"/>
      <c r="F39" s="264"/>
      <c r="G39" s="264"/>
      <c r="H39" s="235"/>
      <c r="I39" s="235"/>
      <c r="J39" s="235"/>
      <c r="K39" s="235"/>
      <c r="L39" s="235"/>
      <c r="M39" s="235"/>
      <c r="N39" s="234"/>
      <c r="O39" s="234"/>
      <c r="P39" s="234"/>
      <c r="Q39" s="234"/>
      <c r="R39" s="235"/>
      <c r="S39" s="235"/>
      <c r="T39" s="235"/>
      <c r="U39" s="235"/>
      <c r="V39" s="235"/>
      <c r="W39" s="235"/>
      <c r="X39" s="235"/>
      <c r="Y39" s="214"/>
      <c r="Z39" s="214"/>
      <c r="AA39" s="214"/>
      <c r="AB39" s="214"/>
      <c r="AC39" s="214"/>
      <c r="AD39" s="214"/>
      <c r="AE39" s="214"/>
      <c r="AF39" s="214"/>
      <c r="AG39" s="214" t="s">
        <v>111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2" t="s">
        <v>146</v>
      </c>
      <c r="D40" s="264"/>
      <c r="E40" s="264"/>
      <c r="F40" s="264"/>
      <c r="G40" s="264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14"/>
      <c r="Z40" s="214"/>
      <c r="AA40" s="214"/>
      <c r="AB40" s="214"/>
      <c r="AC40" s="214"/>
      <c r="AD40" s="214"/>
      <c r="AE40" s="214"/>
      <c r="AF40" s="214"/>
      <c r="AG40" s="214" t="s">
        <v>111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2" t="s">
        <v>147</v>
      </c>
      <c r="D41" s="264"/>
      <c r="E41" s="264"/>
      <c r="F41" s="264"/>
      <c r="G41" s="264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14"/>
      <c r="Z41" s="214"/>
      <c r="AA41" s="214"/>
      <c r="AB41" s="214"/>
      <c r="AC41" s="214"/>
      <c r="AD41" s="214"/>
      <c r="AE41" s="214"/>
      <c r="AF41" s="214"/>
      <c r="AG41" s="214" t="s">
        <v>111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2" t="s">
        <v>148</v>
      </c>
      <c r="D42" s="264"/>
      <c r="E42" s="264"/>
      <c r="F42" s="264"/>
      <c r="G42" s="264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14"/>
      <c r="Z42" s="214"/>
      <c r="AA42" s="214"/>
      <c r="AB42" s="214"/>
      <c r="AC42" s="214"/>
      <c r="AD42" s="214"/>
      <c r="AE42" s="214"/>
      <c r="AF42" s="214"/>
      <c r="AG42" s="214" t="s">
        <v>111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50">
        <v>12</v>
      </c>
      <c r="B43" s="251" t="s">
        <v>149</v>
      </c>
      <c r="C43" s="269" t="s">
        <v>150</v>
      </c>
      <c r="D43" s="252" t="s">
        <v>151</v>
      </c>
      <c r="E43" s="253">
        <v>25</v>
      </c>
      <c r="F43" s="254"/>
      <c r="G43" s="255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5" t="s">
        <v>152</v>
      </c>
      <c r="S43" s="235" t="s">
        <v>153</v>
      </c>
      <c r="T43" s="235" t="s">
        <v>154</v>
      </c>
      <c r="U43" s="235">
        <v>1</v>
      </c>
      <c r="V43" s="235">
        <f>ROUND(E43*U43,2)</f>
        <v>25</v>
      </c>
      <c r="W43" s="235"/>
      <c r="X43" s="235" t="s">
        <v>155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156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3" t="s">
        <v>157</v>
      </c>
      <c r="D44" s="240"/>
      <c r="E44" s="241">
        <v>25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14"/>
      <c r="Z44" s="214"/>
      <c r="AA44" s="214"/>
      <c r="AB44" s="214"/>
      <c r="AC44" s="214"/>
      <c r="AD44" s="214"/>
      <c r="AE44" s="214"/>
      <c r="AF44" s="214"/>
      <c r="AG44" s="214" t="s">
        <v>116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4" t="s">
        <v>98</v>
      </c>
      <c r="B45" s="245" t="s">
        <v>69</v>
      </c>
      <c r="C45" s="267" t="s">
        <v>70</v>
      </c>
      <c r="D45" s="246"/>
      <c r="E45" s="247"/>
      <c r="F45" s="248"/>
      <c r="G45" s="249">
        <f>SUMIF(AG46:AG48,"&lt;&gt;NOR",G46:G48)</f>
        <v>0</v>
      </c>
      <c r="H45" s="243"/>
      <c r="I45" s="243">
        <f>SUM(I46:I48)</f>
        <v>0</v>
      </c>
      <c r="J45" s="243"/>
      <c r="K45" s="243">
        <f>SUM(K46:K48)</f>
        <v>0</v>
      </c>
      <c r="L45" s="243"/>
      <c r="M45" s="243">
        <f>SUM(M46:M48)</f>
        <v>0</v>
      </c>
      <c r="N45" s="242"/>
      <c r="O45" s="242">
        <f>SUM(O46:O48)</f>
        <v>0.18</v>
      </c>
      <c r="P45" s="242"/>
      <c r="Q45" s="242">
        <f>SUM(Q46:Q48)</f>
        <v>0</v>
      </c>
      <c r="R45" s="243"/>
      <c r="S45" s="243"/>
      <c r="T45" s="243"/>
      <c r="U45" s="243"/>
      <c r="V45" s="243">
        <f>SUM(V46:V48)</f>
        <v>10.73</v>
      </c>
      <c r="W45" s="243"/>
      <c r="X45" s="243"/>
      <c r="AG45" t="s">
        <v>99</v>
      </c>
    </row>
    <row r="46" spans="1:60" ht="22.5" outlineLevel="1" x14ac:dyDescent="0.2">
      <c r="A46" s="256">
        <v>13</v>
      </c>
      <c r="B46" s="257" t="s">
        <v>158</v>
      </c>
      <c r="C46" s="268" t="s">
        <v>159</v>
      </c>
      <c r="D46" s="258" t="s">
        <v>102</v>
      </c>
      <c r="E46" s="259">
        <v>1</v>
      </c>
      <c r="F46" s="260"/>
      <c r="G46" s="261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153</v>
      </c>
      <c r="T46" s="235" t="s">
        <v>154</v>
      </c>
      <c r="U46" s="235">
        <v>10.728</v>
      </c>
      <c r="V46" s="235">
        <f>ROUND(E46*U46,2)</f>
        <v>10.73</v>
      </c>
      <c r="W46" s="235"/>
      <c r="X46" s="235" t="s">
        <v>105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106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50">
        <v>14</v>
      </c>
      <c r="B47" s="251" t="s">
        <v>160</v>
      </c>
      <c r="C47" s="269" t="s">
        <v>161</v>
      </c>
      <c r="D47" s="252" t="s">
        <v>162</v>
      </c>
      <c r="E47" s="253">
        <v>1</v>
      </c>
      <c r="F47" s="254"/>
      <c r="G47" s="255">
        <f>ROUND(E47*F47,2)</f>
        <v>0</v>
      </c>
      <c r="H47" s="236"/>
      <c r="I47" s="235">
        <f>ROUND(E47*H47,2)</f>
        <v>0</v>
      </c>
      <c r="J47" s="236"/>
      <c r="K47" s="235">
        <f>ROUND(E47*J47,2)</f>
        <v>0</v>
      </c>
      <c r="L47" s="235">
        <v>21</v>
      </c>
      <c r="M47" s="235">
        <f>G47*(1+L47/100)</f>
        <v>0</v>
      </c>
      <c r="N47" s="234">
        <v>0.184</v>
      </c>
      <c r="O47" s="234">
        <f>ROUND(E47*N47,2)</f>
        <v>0.18</v>
      </c>
      <c r="P47" s="234">
        <v>0</v>
      </c>
      <c r="Q47" s="234">
        <f>ROUND(E47*P47,2)</f>
        <v>0</v>
      </c>
      <c r="R47" s="235"/>
      <c r="S47" s="235" t="s">
        <v>103</v>
      </c>
      <c r="T47" s="235" t="s">
        <v>104</v>
      </c>
      <c r="U47" s="235">
        <v>0</v>
      </c>
      <c r="V47" s="235">
        <f>ROUND(E47*U47,2)</f>
        <v>0</v>
      </c>
      <c r="W47" s="235"/>
      <c r="X47" s="235" t="s">
        <v>163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164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>
        <v>15</v>
      </c>
      <c r="B48" s="232" t="s">
        <v>165</v>
      </c>
      <c r="C48" s="274" t="s">
        <v>166</v>
      </c>
      <c r="D48" s="233" t="s">
        <v>0</v>
      </c>
      <c r="E48" s="265"/>
      <c r="F48" s="236"/>
      <c r="G48" s="235">
        <f>ROUND(E48*F48,2)</f>
        <v>0</v>
      </c>
      <c r="H48" s="236"/>
      <c r="I48" s="235">
        <f>ROUND(E48*H48,2)</f>
        <v>0</v>
      </c>
      <c r="J48" s="236"/>
      <c r="K48" s="235">
        <f>ROUND(E48*J48,2)</f>
        <v>0</v>
      </c>
      <c r="L48" s="235">
        <v>21</v>
      </c>
      <c r="M48" s="235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5"/>
      <c r="S48" s="235" t="s">
        <v>153</v>
      </c>
      <c r="T48" s="235" t="s">
        <v>154</v>
      </c>
      <c r="U48" s="235">
        <v>0</v>
      </c>
      <c r="V48" s="235">
        <f>ROUND(E48*U48,2)</f>
        <v>0</v>
      </c>
      <c r="W48" s="235"/>
      <c r="X48" s="235" t="s">
        <v>167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168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33" x14ac:dyDescent="0.2">
      <c r="A49" s="3"/>
      <c r="B49" s="4"/>
      <c r="C49" s="27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85</v>
      </c>
    </row>
    <row r="50" spans="1:33" x14ac:dyDescent="0.2">
      <c r="A50" s="217"/>
      <c r="B50" s="218" t="s">
        <v>31</v>
      </c>
      <c r="C50" s="276"/>
      <c r="D50" s="219"/>
      <c r="E50" s="220"/>
      <c r="F50" s="220"/>
      <c r="G50" s="266">
        <f>G8+G45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169</v>
      </c>
    </row>
    <row r="51" spans="1:33" x14ac:dyDescent="0.2">
      <c r="A51" s="3"/>
      <c r="B51" s="4"/>
      <c r="C51" s="2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3"/>
      <c r="B52" s="4"/>
      <c r="C52" s="275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21" t="s">
        <v>170</v>
      </c>
      <c r="B53" s="221"/>
      <c r="C53" s="27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22"/>
      <c r="B54" s="223"/>
      <c r="C54" s="278"/>
      <c r="D54" s="223"/>
      <c r="E54" s="223"/>
      <c r="F54" s="223"/>
      <c r="G54" s="22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171</v>
      </c>
    </row>
    <row r="55" spans="1:33" x14ac:dyDescent="0.2">
      <c r="A55" s="225"/>
      <c r="B55" s="226"/>
      <c r="C55" s="279"/>
      <c r="D55" s="226"/>
      <c r="E55" s="226"/>
      <c r="F55" s="226"/>
      <c r="G55" s="22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25"/>
      <c r="B56" s="226"/>
      <c r="C56" s="279"/>
      <c r="D56" s="226"/>
      <c r="E56" s="226"/>
      <c r="F56" s="226"/>
      <c r="G56" s="22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25"/>
      <c r="B57" s="226"/>
      <c r="C57" s="279"/>
      <c r="D57" s="226"/>
      <c r="E57" s="226"/>
      <c r="F57" s="226"/>
      <c r="G57" s="22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228"/>
      <c r="B58" s="229"/>
      <c r="C58" s="280"/>
      <c r="D58" s="229"/>
      <c r="E58" s="229"/>
      <c r="F58" s="229"/>
      <c r="G58" s="23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A59" s="3"/>
      <c r="B59" s="4"/>
      <c r="C59" s="27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">
      <c r="C60" s="281"/>
      <c r="D60" s="10"/>
      <c r="AG60" t="s">
        <v>173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3">
    <mergeCell ref="C42:G42"/>
    <mergeCell ref="C36:G36"/>
    <mergeCell ref="C37:G37"/>
    <mergeCell ref="C38:G38"/>
    <mergeCell ref="C39:G39"/>
    <mergeCell ref="C40:G40"/>
    <mergeCell ref="C41:G41"/>
    <mergeCell ref="C28:G28"/>
    <mergeCell ref="C30:G30"/>
    <mergeCell ref="C31:G31"/>
    <mergeCell ref="C32:G32"/>
    <mergeCell ref="C34:G34"/>
    <mergeCell ref="C35:G35"/>
    <mergeCell ref="A1:G1"/>
    <mergeCell ref="C2:G2"/>
    <mergeCell ref="C3:G3"/>
    <mergeCell ref="C4:G4"/>
    <mergeCell ref="A53:C53"/>
    <mergeCell ref="A54:G58"/>
    <mergeCell ref="C11:G11"/>
    <mergeCell ref="C13:G13"/>
    <mergeCell ref="C15:G15"/>
    <mergeCell ref="C19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B-02 1906_B02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'B-02 1906_B02 Pol'!Názvy_tisku</vt:lpstr>
      <vt:lpstr>oadresa</vt:lpstr>
      <vt:lpstr>Stavba!Objednatel</vt:lpstr>
      <vt:lpstr>Stavba!Objekt</vt:lpstr>
      <vt:lpstr>'B-02 1906_B02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2022-01-17T15:09:58Z</dcterms:modified>
</cp:coreProperties>
</file>