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02" sheetId="4" r:id="rId4"/>
    <sheet name="SO 180_SO 180.1" sheetId="5" r:id="rId5"/>
    <sheet name="SO 180_SO 180.2" sheetId="6" r:id="rId6"/>
    <sheet name="SO 180_SO 180.3" sheetId="7" r:id="rId7"/>
    <sheet name="SO 180_SO 180.4" sheetId="8" r:id="rId8"/>
  </sheets>
  <definedNames/>
  <calcPr/>
  <webPublishing/>
</workbook>
</file>

<file path=xl/sharedStrings.xml><?xml version="1.0" encoding="utf-8"?>
<sst xmlns="http://schemas.openxmlformats.org/spreadsheetml/2006/main" count="1917" uniqueCount="283">
  <si>
    <t>ASPE10</t>
  </si>
  <si>
    <t>S</t>
  </si>
  <si>
    <t>Soupis prací objektu</t>
  </si>
  <si>
    <t xml:space="preserve">Stavba: </t>
  </si>
  <si>
    <t>L-20-093-000</t>
  </si>
  <si>
    <t>III/36214 Sulíkov – Ústup - Kněževes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</si>
  <si>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</si>
  <si>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</si>
  <si>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</si>
  <si>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</si>
  <si>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</si>
  <si>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</si>
  <si>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</si>
  <si>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</si>
  <si>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</si>
  <si>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1</t>
  </si>
  <si>
    <t>3</t>
  </si>
  <si>
    <t>2</t>
  </si>
  <si>
    <t>Ostatní</t>
  </si>
  <si>
    <t>náklady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</si>
  <si>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</si>
  <si>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</si>
  <si>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</si>
  <si>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</si>
  <si>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</si>
  <si>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</si>
  <si>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</si>
  <si>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</si>
  <si>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</si>
  <si>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</si>
  <si>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</si>
  <si>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</si>
  <si>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</si>
  <si>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</si>
  <si>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</si>
  <si>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</si>
  <si>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</si>
  <si>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</si>
  <si>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</si>
  <si>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</si>
  <si>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</si>
  <si>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</si>
  <si>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</si>
  <si>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</si>
  <si>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</si>
  <si>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</si>
  <si>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</si>
  <si>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</si>
  <si>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</si>
  <si>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</si>
  <si>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</si>
  <si>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</si>
  <si>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</si>
  <si>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</si>
  <si>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</si>
  <si>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</si>
  <si>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</si>
  <si>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</si>
  <si>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</si>
  <si>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</si>
  <si>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</si>
  <si>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</si>
  <si>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včetně zajištění autobusové dopravy: 
Etapa 1: 
autobusová 
zastávka v obci Ústup pro oba 
směry bude po dobu etapy mimo 
provoz a provizorní AZ bude 
umístěna do úseku, který bude 
průjezdný. 
autobusová zastávka Rozsíčka, 
U Lípy bude po dobu etapy mimo 
provoz - nahradí ji provizorní v 
Rozsíčku pro oba směry. 
Etapa 2: 
autobusová zastávka v obci Ústup pro oba směry bude po dobu 
etapy ve stávajícím místě - je na úseku, který bude průjezdný. Autobusová 
zastávka v obci Veselka bude po dobu etapy v provozu pro oba směry ve stávající 
nebo mírně posunuté poloze. 
Etapa 3: 
autobusová zastávka v obci Kněževes pro oba směry bude po dobu etapy ve 
stávajícím místě - je na úseku, který není stavbou dotčen. Autobusová zastávka v obci Veselka 
bude po dobu etapy v provozu pro oba směry ve stávající nebo mírně posunuté poloze. 
Etapa 4: 
autobusová zastávka 
před obcí Kněževes (Kněževes, 
rozc.1,0) pro oba směry bude po 
dobu etapy zrušena.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</si>
  <si>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</si>
  <si>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</si>
  <si>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</si>
  <si>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</si>
  <si>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</si>
  <si>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</si>
  <si>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</si>
  <si>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</si>
  <si>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</si>
  <si>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</si>
  <si>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Silnice III/36214 (sil. III/36213 – Kněževes)</t>
  </si>
  <si>
    <t>014102</t>
  </si>
  <si>
    <t>A</t>
  </si>
  <si>
    <t>POPLATKY ZA SKLÁDKU</t>
  </si>
  <si>
    <t>T</t>
  </si>
  <si>
    <t>Poplatky za materiál z čištěných krajnic</t>
  </si>
  <si>
    <t>"12922" 294,5*2,0=589,0 [A] 
"123736" 25,5*2,0=51,0 [B] 
Celkem: A+B=640,0 [C]</t>
  </si>
  <si>
    <t>zahrnuje veškeré poplatky provozovateli skládky související s uložením odpadu na skládce.</t>
  </si>
  <si>
    <t>X</t>
  </si>
  <si>
    <t>V případě že by stanovení obsahu PAU v asfaltových směsích prokázalo výskyt odpadu 17 03 01 Asfaltové směsi obsahující dehet. 
Poplatek za asfalty spadající do kategorie T4 dle vyhlášky 130/2019 Sb. 
Jelikož stávající komunikace obsahuje penetrační makadam hrozí výskyt nebezpečného odpadu.</t>
  </si>
  <si>
    <t>"113138.X" 248*0,05*2,4=29,8 [A]</t>
  </si>
  <si>
    <t>Zemní práce</t>
  </si>
  <si>
    <t>113138</t>
  </si>
  <si>
    <t>ODSTRANĚNÍ KRYTU ZPEVNĚNÝCH PLOCH S ASFALT POJIVEM, ODVOZ DO 20KM</t>
  </si>
  <si>
    <t>M3</t>
  </si>
  <si>
    <t>V případě že by stanovení obsahu PAU v asfaltových směsích prokázalo výskyt odpadu 17 03 01 Asfaltové směsi obsahující dehet spadající do kategorie T4 dle vyhlášky 130/2019 Sb. 
Jelikož stávající komunikace obsahuje penetrační makadam hrozí výskyt nebezpečného odpadu.</t>
  </si>
  <si>
    <t>248*0,05=12,4 [A] 
Plocha *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</si>
  <si>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</si>
  <si>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</si>
  <si>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</si>
  <si>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</si>
  <si>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Příplatek za odvoz materiálu z položky "113138.X"</t>
  </si>
  <si>
    <t>248*0,05*2,4*110=3 273,6 [A] 
Plocha * tl. * obj. hm. * km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</si>
  <si>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</si>
  <si>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</si>
  <si>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</si>
  <si>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Začátek a konec úseku.  
Včetně odvozu a likvidace v režii zhotovitele  =&gt; bez poplatku za skládku. 
Odvozná vzdálenost v režii zhotovitele 
Přednostně bude použito krajnic na stavbě v případě příznivých rozborů PAU.</t>
  </si>
  <si>
    <t>(160+23)*0,05=9,2 [A] 
Plocha * tl.</t>
  </si>
  <si>
    <t>Položka zahrnuje veškerou manipulaci s vybouranou sutí a s vybouranými hmotami vč. uložení na skládku. Nezahrnuje poplatek za skládku,</t>
  </si>
  <si>
    <t>B</t>
  </si>
  <si>
    <t>Oblast asf. sjezdů a křižovatek. 
Včetně odvozu a likvidace v režii zhotovitele =&gt; bez poplatku za skládku 
Odvozná vzdálenost v režii zhotovitele 
Přednostně bude použito krajnic na stavbě v případě příznivých rozborů PAU.</t>
  </si>
  <si>
    <t>138*0,05=6,9 [A] 
Plocha dle ACAD * tl.</t>
  </si>
  <si>
    <t>Položka zahrnuje veškerou manipulaci s vybouranou sutí a s vybouranými hmotami vč. uložení na skládku. Nezahrnuje poplatek za skládku</t>
  </si>
  <si>
    <t>7</t>
  </si>
  <si>
    <t>123736</t>
  </si>
  <si>
    <t>ODKOP PRO SPOD STAVBU SILNIC A ŽELEZNIC TŘ. I, ODVOZ DO 12KM</t>
  </si>
  <si>
    <t>Odkop pro sjezdy. 
Včetně odvozu v režii zhotovitele, odvozná vzdálenost v režii zhotovitele.</t>
  </si>
  <si>
    <t>170*0,15=25,5 [A] 
Plocha * tl.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</si>
  <si>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</si>
  <si>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12922</t>
  </si>
  <si>
    <t>ČIŠTĚNÍ KRAJNIC OD NÁNOSU TL. DO 100MM</t>
  </si>
  <si>
    <t>M2</t>
  </si>
  <si>
    <t>Očištění stávajících krajnic. 
Předpokládaná tl. čištění krajnice je 50 mm. 
Včetně odvozu na skládku v režii zhotovitele, odvozná vzdálenost v režii zhotovitele. 
Poplatek za skládku vyčíslen zvlášt "014102.A"</t>
  </si>
  <si>
    <t>(5269+620)=5 889,0 [A] 
Plocha dle situace ACAD 
Přepokládaná kubatura skládkobvaného materiálu je  
(5269+620)*0,05=294,5m3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</si>
  <si>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</si>
  <si>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</si>
  <si>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</si>
  <si>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Pro položky</t>
  </si>
  <si>
    <t>"123736" 25,5=25,5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</si>
  <si>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</si>
  <si>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</si>
  <si>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</si>
  <si>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Zpevnění krajnic včetně zpevnění plochy sjezdů  materiál ŠDb 0/32. 
Krajnice je přípustné zpevnin i recyklovaným materiálem v kvalitě dle požadavku investora.</t>
  </si>
  <si>
    <t>(5269+620)*0,15=883,4 [A] krajnice 
Plocha * tl. 
170*0,2=34,0 [B] sjezdy 
Plocha * tl. 
Celkem: A+B=917,4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</si>
  <si>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</si>
  <si>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Komunikace</t>
  </si>
  <si>
    <t>11</t>
  </si>
  <si>
    <t>572213</t>
  </si>
  <si>
    <t>SPOJOVACÍ POSTŘIK Z EMULZE DO 0,5KG/M2</t>
  </si>
  <si>
    <t>Pod vrstvou ACL 16+ 
Spojovací postřik z  kationaktivní asfaltové emulze v množství zbytkového asfaltu 0.4 kg/m2 PS-C dle ČSN 73 6129</t>
  </si>
  <si>
    <t>28966-248=28 718,0 [A]  komunikace Z.Ú - K.Ú. - oblast kolem zastávky se zachováním nivelety 
138=138,0 [B] sjezdy 
Celkem: A+B=28 856,0 [C] 
Plocha dle ACAD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</si>
  <si>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</si>
  <si>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12</t>
  </si>
  <si>
    <t>Pod vrstvou ACO 16+ 
Spojovací postřik z  kationaktivní asfaltové emulze v množství zbytkového asfaltu 0.4 kg/m2 PS-C dle ČSN 73 6129</t>
  </si>
  <si>
    <t>28966=28 966,0 [A]  komunikace Z.Ú - K.Ú. 
Plocha dle ACAD</t>
  </si>
  <si>
    <t>13</t>
  </si>
  <si>
    <t>574A46</t>
  </si>
  <si>
    <t>ASFALTOVÝ BETON PRO OBRUSNÉ VRSTVY ACO 16+ TL. 50MM</t>
  </si>
  <si>
    <t>Asfaltový beton pro ložné vrstvy ACO 16+, tl. 50 dle ČSN 73 6121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</si>
  <si>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</si>
  <si>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</si>
  <si>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</t>
  </si>
  <si>
    <t>Asfaltový beton pro ložné vrstvy ACL 16+, dle ČSN 73 6121 
vyrovnávací vrstva 
čerpání bude vyčísleno dle skutečnosti</t>
  </si>
  <si>
    <t>(28966-248)*0,035=1 005,1 [A]   
(komunikace Z.Ú - K.Ú. mínus oblast kolem zastávky se zachováním nivelety)*předpokládaná prům. tl. 
Kubatura vypočtena dle požadavku SUS 
čerpání bude vyčísleno dle skutečnosti</t>
  </si>
  <si>
    <t>Pro sjezdy a křižovatky 
Asfaltový beton pro ložné vrstvy ACL 16+, dle ČSN 73 6121</t>
  </si>
  <si>
    <t>138*0,1=13,8 [A] 
Plocha * předpokládaná průměrná tl.</t>
  </si>
  <si>
    <t>16</t>
  </si>
  <si>
    <t>57790C</t>
  </si>
  <si>
    <t>VÝSPRAVA VÝTLUKŮ SMĚSÍ ACL (KUBATURA)</t>
  </si>
  <si>
    <t>Asfaltový beton pro ložné vrstvy ACL 16+, dle ČSN 73 6121 
vysprávky výtluků, i vysprávky případných poruch po odstranění komunikace (rezerva) 
 čerpání bude vyčísleno dle skutečnosti 
Předpokládaná tl. plošné vysprávky výtluků je 50 mm 
Včetně zarovnání a přehutnění v případě pokládky na nestmelené podkladní vrstvy.</t>
  </si>
  <si>
    <t>12,5=12,5 [A] 
Dle požadavku SUS 
čerpání bude vyčísleno dle skutečnosti</t>
  </si>
  <si>
    <t>- odfrézování nebo jiné odstranění poškozených vozovkových vrstev 
- zaříznutí hran 
- vyčištění 
- nátěr 
- dodání a výplň předepsanou zhutněnou balenou asfaltovou směsí 
- asfaltová zálivka</t>
  </si>
  <si>
    <t>Ostatní konstrukce a práce</t>
  </si>
  <si>
    <t>19</t>
  </si>
  <si>
    <t>915221</t>
  </si>
  <si>
    <t>VODOR DOPRAV ZNAČ PLASTEM STRUKTURÁLNÍ NEHLUČNÉ - DOD A POKLÁDKA</t>
  </si>
  <si>
    <t>V4 (0,125) (5981+6018-68-30)*0,125=1 487,6 [A] 
V2b(1,5/1,5/0,25) (14+21+16+17)*0,5*0,25=8,5 [B] 
Dle situace ACAD 
Celkem: A+B=1 496,1 [C]</t>
  </si>
  <si>
    <t>položka zahrnuje: 
- dodání a pokládku nátěrového materiálu (měří se pouze natíraná plocha) 
- předznačení a reflexní úpravu</t>
  </si>
  <si>
    <t>20</t>
  </si>
  <si>
    <t>919111</t>
  </si>
  <si>
    <t>ŘEZÁNÍ ASFALTOVÉHO KRYTU VOZOVEK TL DO 50MM</t>
  </si>
  <si>
    <t>M</t>
  </si>
  <si>
    <t>V místech napojení starého a nového asfaltu.</t>
  </si>
  <si>
    <t>124+40+4,5=168,5 [A] 
Dle ACAD</t>
  </si>
  <si>
    <t>položka zahrnuje řezání vozovkové vrstvy v předepsané tloušťce, včetně spotřeby vody</t>
  </si>
  <si>
    <t>21</t>
  </si>
  <si>
    <t>931313</t>
  </si>
  <si>
    <t>TĚSNĚNÍ DILATAČ SPAR ASF ZÁLIVKOU PRŮŘ DO 300MM2</t>
  </si>
  <si>
    <t>položka zahrnuje dodávku a osazení předepsaného materiálu, očištění ploch spáry před úpravou, očištění okolí spáry po úpravě 
nezahrnuje těsnící profil</t>
  </si>
  <si>
    <t>22</t>
  </si>
  <si>
    <t>93808</t>
  </si>
  <si>
    <t>OČIŠTĚNÍ VOZOVEK ZAMETENÍM</t>
  </si>
  <si>
    <t>Očištění stávající vozovky z důvodůl umožnění rekognoskace před provedením položek "574D06" a "57790D".</t>
  </si>
  <si>
    <t>160+28783+23=28 966,0 [A] 
Plocha dle  ACAD</t>
  </si>
  <si>
    <t>položka zahrnuje očištění předepsaným způsobem včetně odklizení vzniklého odpadu</t>
  </si>
  <si>
    <t>23</t>
  </si>
  <si>
    <t>Pro sjezdy asfaltové</t>
  </si>
  <si>
    <t>138=138,0 [A] 
Dle situace ACAD</t>
  </si>
  <si>
    <t>SO 102</t>
  </si>
  <si>
    <t>Silnice III/36214 (Kněževes - sil. III/3626)</t>
  </si>
  <si>
    <t>"12922" 14,2*2,0=28,4 [A]</t>
  </si>
  <si>
    <t>Začátky a konce úseku.  
Včetně odvozu a likvidace v režii zhotovitele  =&gt; bez poplatku za skládku 
Odvozná vzdálenost v režii zhotovitele 
Přednostně bude použito krajnic na stavbě v případě příznivých rozborů PAU.</t>
  </si>
  <si>
    <t>(64+24)*0,05=4,4 [A] 
Plocha * tl.</t>
  </si>
  <si>
    <t>284=284,0 [A] 
Plocha * tl. nové krajnice 
284*0,05=14,2m3 do poplatku za skládku</t>
  </si>
  <si>
    <t>Zpevnění krajnic materiál ŠDb 0/32. 
Krajnice je přípustné zpevnin i recyklovaným materiálem v kvalitě dle požadavku investora.</t>
  </si>
  <si>
    <t>(284)*0,15=42,6 [A] 
Plocha dle ACAD * tl.</t>
  </si>
  <si>
    <t>1656=1 656,0 [A] komunikace Z.Ú - K.Ú. 
4=4,0 [B] sjezd 
Celkem: A+B=1 660,0 [C] 
Plocha dle ACAD</t>
  </si>
  <si>
    <t>1656=1 656,0 [A] 
Plocha dle ACAD</t>
  </si>
  <si>
    <t>Asfaltový beton pro ložné vrstvy ACO 16+, dle ČSN 73 6121</t>
  </si>
  <si>
    <t>1656*0,035=58,0 [A] 
Kubatura vypočtena dle požadavku SUS 
čerpání bude vyčísleno dle skutečnosti</t>
  </si>
  <si>
    <t>Pro sjezdy 
Asfaltový beton pro ložné vrstvy ACL 16+, dle ČSN 73 6121</t>
  </si>
  <si>
    <t>4*0,1=0,4 [A] 
Plocha * předpokládaná průměrná tl.</t>
  </si>
  <si>
    <t>V4 (0,125) (281+291)*0,125=71,5 [A] 
Dle situace ACAD</t>
  </si>
  <si>
    <t>5+37+4,5=46,5 [A] 
Dle ACAD</t>
  </si>
  <si>
    <t>136+1477+18+25=1 656,0 [A] 
Plocha dle ACAD</t>
  </si>
  <si>
    <t>4=4,0 [A] 
Dle situace ACAD</t>
  </si>
  <si>
    <t>SO 180</t>
  </si>
  <si>
    <t>Dopravní opatření</t>
  </si>
  <si>
    <t>SO 180.1</t>
  </si>
  <si>
    <t>Etapa 1</t>
  </si>
  <si>
    <t>91400</t>
  </si>
  <si>
    <t>DOČASNÉ ZAKRYTÍ NEBO OTOČENÍ STÁVAJÍCÍCH DOPRAVNÍCH ZNAČEK</t>
  </si>
  <si>
    <t>KUS</t>
  </si>
  <si>
    <t>dočasné zneplatnění přelepení fluorescenční folií včetně následného "uvedení do původního stavu" 
Včetně všech materiálů a prací nutných k provedení</t>
  </si>
  <si>
    <t>4=4,0 [A] 
viz. SO 180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</si>
  <si>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</si>
  <si>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</si>
  <si>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</si>
  <si>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</si>
  <si>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</si>
  <si>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</si>
  <si>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</si>
  <si>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</si>
  <si>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</si>
  <si>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</si>
  <si>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17*14=238,0 [A] 
počet značek * dny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</si>
  <si>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</si>
  <si>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</si>
  <si>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</si>
  <si>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914423</t>
  </si>
  <si>
    <t>DOPRAVNÍ ZNAČKY 100X150CM OCELOVÉ FÓLIE TŘ 1 - DEMONTÁŽ</t>
  </si>
  <si>
    <t>914429</t>
  </si>
  <si>
    <t>DOPRAV ZNAČ 100X150CM OCEL FÓLIE TŘ 1 - NÁJEMNÉ</t>
  </si>
  <si>
    <t>6*14=84,0 [A] 
počet značek * dny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</si>
  <si>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</si>
  <si>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</si>
  <si>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</si>
  <si>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</si>
  <si>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</si>
  <si>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Položka zahrnuje odstranění, demontáž a odklizení materiálu s odvozem na předepsané  
místo</t>
  </si>
  <si>
    <t>914929</t>
  </si>
  <si>
    <t>SLOUPKY A STOJKY DZ Z OCEL TRUBEK DO PATKY NÁJEMNÉ</t>
  </si>
  <si>
    <t>(1+1+4+2+1+1+7)*14=238,0 [A] 
počet * dny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</si>
  <si>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</si>
  <si>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</si>
  <si>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</si>
  <si>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</si>
  <si>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</si>
  <si>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</si>
  <si>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</si>
  <si>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</si>
  <si>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</si>
  <si>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2*14=28,0 [A] 
počet * dny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</si>
  <si>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</si>
  <si>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</si>
  <si>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</si>
  <si>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</si>
  <si>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</si>
  <si>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</si>
  <si>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</si>
  <si>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</si>
  <si>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17</t>
  </si>
  <si>
    <t>916722</t>
  </si>
  <si>
    <t>UPEVŇOVACÍ KONSTR - PODKLADNÍ DESKA OD 28KG - MONTÁŽ S PŘESUNEM</t>
  </si>
  <si>
    <t>18</t>
  </si>
  <si>
    <t>916723</t>
  </si>
  <si>
    <t>UPEVŇOVACÍ KONSTR - PODKLADNÍ DESKA OD 28KG - DEMONTÁŽ</t>
  </si>
  <si>
    <t>916729</t>
  </si>
  <si>
    <t>UPEVŇOVACÍ KONSTR - PODKL DESKA OD 28KG - NÁJEMNÉ</t>
  </si>
  <si>
    <t>(2*1+2*1+2*4+2+1+1+7)*14=322,0 [A] 
počet * dny</t>
  </si>
  <si>
    <t>SO 180.2</t>
  </si>
  <si>
    <t>Etapa 2</t>
  </si>
  <si>
    <t>2=2,0 [A] 
viz. SO 180</t>
  </si>
  <si>
    <t>26*14=364,0 [A] 
počet značek * dny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</si>
  <si>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</si>
  <si>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(1+1+4+2+2+1+11)*14=308,0 [A] 
počet * dny</t>
  </si>
  <si>
    <t>(2*1+2*1+2*4+2+2+1+11)*14=392,0 [A] 
počet * dny</t>
  </si>
  <si>
    <t>SO 180.3</t>
  </si>
  <si>
    <t>Etapa 3</t>
  </si>
  <si>
    <t>23*14=322,0 [A] 
počet značek * dny</t>
  </si>
  <si>
    <t>5*14=70,0 [A] 
počet značek * dny</t>
  </si>
  <si>
    <t>(1+1+3+2+2+1+10)*14=280,0 [A] 
počet * dny</t>
  </si>
  <si>
    <t>(2*1+2*1+2*3+2+2+1+10)*14=350,0 [A] 
počet * dny</t>
  </si>
  <si>
    <t>SO 180.4</t>
  </si>
  <si>
    <t>Etapa 4</t>
  </si>
  <si>
    <t>21*7=147,0 [A] 
počet značek * dny</t>
  </si>
  <si>
    <t>6*7=42,0 [A] 
počet značek * dny</t>
  </si>
  <si>
    <t>(1+1+4+2+1+11)*7=140,0 [A] 
počet * dny</t>
  </si>
  <si>
    <t>2*7=14,0 [A] 
počet * dny</t>
  </si>
  <si>
    <t>(2*1+2*1+2*4+2+1+11)*7=182,0 [A] 
počet * dny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</si>
</sst>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18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19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21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15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357">
      <c r="A23" s="28" t="s">
        <v>43</v>
      </c>
      <c r="E23" s="29" t="s">
        <v>62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63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0+O8+O17+O50+O75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</v>
      </c>
      <c s="32">
        <f>0+I8+I17+I50+I75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72</v>
      </c>
      <c s="5"/>
      <c s="14" t="s">
        <v>73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15</v>
      </c>
      <c s="23" t="s">
        <v>74</v>
      </c>
      <c s="18" t="s">
        <v>75</v>
      </c>
      <c s="24" t="s">
        <v>76</v>
      </c>
      <c s="25" t="s">
        <v>77</v>
      </c>
      <c s="26">
        <v>640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78</v>
      </c>
    </row>
    <row r="11" spans="1:5" ht="38.25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17</v>
      </c>
      <c s="23" t="s">
        <v>74</v>
      </c>
      <c s="18" t="s">
        <v>81</v>
      </c>
      <c s="24" t="s">
        <v>76</v>
      </c>
      <c s="25" t="s">
        <v>77</v>
      </c>
      <c s="26">
        <v>29.8</v>
      </c>
      <c s="27">
        <v>0</v>
      </c>
      <c s="27">
        <f>ROUND(ROUND(H13,2)*ROUND(G13,1),2)</f>
      </c>
      <c r="O13">
        <f>(I13*21)/100</f>
      </c>
      <c t="s">
        <v>17</v>
      </c>
    </row>
    <row r="14" spans="1:5" ht="63.75">
      <c r="A14" s="28" t="s">
        <v>43</v>
      </c>
      <c r="E14" s="29" t="s">
        <v>82</v>
      </c>
    </row>
    <row r="15" spans="1:5" ht="12.75">
      <c r="A15" s="30" t="s">
        <v>45</v>
      </c>
      <c r="E15" s="31" t="s">
        <v>83</v>
      </c>
    </row>
    <row r="16" spans="1:5" ht="25.5">
      <c r="A16" t="s">
        <v>46</v>
      </c>
      <c r="E16" s="29" t="s">
        <v>80</v>
      </c>
    </row>
    <row r="17" spans="1:18" ht="12.75" customHeight="1">
      <c r="A17" s="5" t="s">
        <v>36</v>
      </c>
      <c s="5"/>
      <c s="35" t="s">
        <v>15</v>
      </c>
      <c s="5"/>
      <c s="21" t="s">
        <v>84</v>
      </c>
      <c s="5"/>
      <c s="5"/>
      <c s="5"/>
      <c s="36">
        <f>0+Q17</f>
      </c>
      <c r="O17">
        <f>0+R17</f>
      </c>
      <c r="Q17">
        <f>0+I18+I22+I26+I30+I34+I38+I42+I46</f>
      </c>
      <c>
        <f>0+O18+O22+O26+O30+O34+O38+O42+O46</f>
      </c>
    </row>
    <row r="18" spans="1:16" ht="25.5">
      <c r="A18" s="18" t="s">
        <v>38</v>
      </c>
      <c s="23" t="s">
        <v>16</v>
      </c>
      <c s="23" t="s">
        <v>85</v>
      </c>
      <c s="18" t="s">
        <v>81</v>
      </c>
      <c s="24" t="s">
        <v>86</v>
      </c>
      <c s="25" t="s">
        <v>87</v>
      </c>
      <c s="26">
        <v>12.4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63.75">
      <c r="A19" s="28" t="s">
        <v>43</v>
      </c>
      <c r="E19" s="29" t="s">
        <v>88</v>
      </c>
    </row>
    <row r="20" spans="1:5" ht="25.5">
      <c r="A20" s="30" t="s">
        <v>45</v>
      </c>
      <c r="E20" s="31" t="s">
        <v>89</v>
      </c>
    </row>
    <row r="21" spans="1:5" ht="63.75">
      <c r="A21" t="s">
        <v>46</v>
      </c>
      <c r="E21" s="29" t="s">
        <v>90</v>
      </c>
    </row>
    <row r="22" spans="1:16" ht="25.5">
      <c r="A22" s="18" t="s">
        <v>38</v>
      </c>
      <c s="23" t="s">
        <v>26</v>
      </c>
      <c s="23" t="s">
        <v>91</v>
      </c>
      <c s="18" t="s">
        <v>81</v>
      </c>
      <c s="24" t="s">
        <v>92</v>
      </c>
      <c s="25" t="s">
        <v>93</v>
      </c>
      <c s="26">
        <v>3273.6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94</v>
      </c>
    </row>
    <row r="24" spans="1:5" ht="25.5">
      <c r="A24" s="30" t="s">
        <v>45</v>
      </c>
      <c r="E24" s="31" t="s">
        <v>95</v>
      </c>
    </row>
    <row r="25" spans="1:5" ht="25.5">
      <c r="A25" t="s">
        <v>46</v>
      </c>
      <c r="E25" s="29" t="s">
        <v>96</v>
      </c>
    </row>
    <row r="26" spans="1:16" ht="12.75">
      <c r="A26" s="18" t="s">
        <v>38</v>
      </c>
      <c s="23" t="s">
        <v>28</v>
      </c>
      <c s="23" t="s">
        <v>97</v>
      </c>
      <c s="18" t="s">
        <v>75</v>
      </c>
      <c s="24" t="s">
        <v>98</v>
      </c>
      <c s="25" t="s">
        <v>87</v>
      </c>
      <c s="26">
        <v>9.2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51">
      <c r="A27" s="28" t="s">
        <v>43</v>
      </c>
      <c r="E27" s="29" t="s">
        <v>99</v>
      </c>
    </row>
    <row r="28" spans="1:5" ht="25.5">
      <c r="A28" s="30" t="s">
        <v>45</v>
      </c>
      <c r="E28" s="31" t="s">
        <v>100</v>
      </c>
    </row>
    <row r="29" spans="1:5" ht="25.5">
      <c r="A29" t="s">
        <v>46</v>
      </c>
      <c r="E29" s="29" t="s">
        <v>101</v>
      </c>
    </row>
    <row r="30" spans="1:16" ht="12.75">
      <c r="A30" s="18" t="s">
        <v>38</v>
      </c>
      <c s="23" t="s">
        <v>30</v>
      </c>
      <c s="23" t="s">
        <v>97</v>
      </c>
      <c s="18" t="s">
        <v>102</v>
      </c>
      <c s="24" t="s">
        <v>98</v>
      </c>
      <c s="25" t="s">
        <v>87</v>
      </c>
      <c s="26">
        <v>6.9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51">
      <c r="A31" s="28" t="s">
        <v>43</v>
      </c>
      <c r="E31" s="29" t="s">
        <v>103</v>
      </c>
    </row>
    <row r="32" spans="1:5" ht="25.5">
      <c r="A32" s="30" t="s">
        <v>45</v>
      </c>
      <c r="E32" s="31" t="s">
        <v>104</v>
      </c>
    </row>
    <row r="33" spans="1:5" ht="25.5">
      <c r="A33" t="s">
        <v>46</v>
      </c>
      <c r="E33" s="29" t="s">
        <v>105</v>
      </c>
    </row>
    <row r="34" spans="1:16" ht="12.75">
      <c r="A34" s="18" t="s">
        <v>38</v>
      </c>
      <c s="23" t="s">
        <v>106</v>
      </c>
      <c s="23" t="s">
        <v>107</v>
      </c>
      <c s="18" t="s">
        <v>40</v>
      </c>
      <c s="24" t="s">
        <v>108</v>
      </c>
      <c s="25" t="s">
        <v>87</v>
      </c>
      <c s="26">
        <v>25.5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25.5">
      <c r="A35" s="28" t="s">
        <v>43</v>
      </c>
      <c r="E35" s="29" t="s">
        <v>109</v>
      </c>
    </row>
    <row r="36" spans="1:5" ht="25.5">
      <c r="A36" s="30" t="s">
        <v>45</v>
      </c>
      <c r="E36" s="31" t="s">
        <v>110</v>
      </c>
    </row>
    <row r="37" spans="1:5" ht="369.75">
      <c r="A37" t="s">
        <v>46</v>
      </c>
      <c r="E37" s="29" t="s">
        <v>111</v>
      </c>
    </row>
    <row r="38" spans="1:16" ht="12.75">
      <c r="A38" s="18" t="s">
        <v>38</v>
      </c>
      <c s="23" t="s">
        <v>63</v>
      </c>
      <c s="23" t="s">
        <v>112</v>
      </c>
      <c s="18" t="s">
        <v>40</v>
      </c>
      <c s="24" t="s">
        <v>113</v>
      </c>
      <c s="25" t="s">
        <v>114</v>
      </c>
      <c s="26">
        <v>5889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51">
      <c r="A39" s="28" t="s">
        <v>43</v>
      </c>
      <c r="E39" s="29" t="s">
        <v>115</v>
      </c>
    </row>
    <row r="40" spans="1:5" ht="63.75">
      <c r="A40" s="30" t="s">
        <v>45</v>
      </c>
      <c r="E40" s="31" t="s">
        <v>116</v>
      </c>
    </row>
    <row r="41" spans="1:5" ht="63.75">
      <c r="A41" t="s">
        <v>46</v>
      </c>
      <c r="E41" s="29" t="s">
        <v>117</v>
      </c>
    </row>
    <row r="42" spans="1:16" ht="12.75">
      <c r="A42" s="18" t="s">
        <v>38</v>
      </c>
      <c s="23" t="s">
        <v>33</v>
      </c>
      <c s="23" t="s">
        <v>118</v>
      </c>
      <c s="18" t="s">
        <v>40</v>
      </c>
      <c s="24" t="s">
        <v>119</v>
      </c>
      <c s="25" t="s">
        <v>87</v>
      </c>
      <c s="26">
        <v>25.5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120</v>
      </c>
    </row>
    <row r="44" spans="1:5" ht="12.75">
      <c r="A44" s="30" t="s">
        <v>45</v>
      </c>
      <c r="E44" s="31" t="s">
        <v>121</v>
      </c>
    </row>
    <row r="45" spans="1:5" ht="191.25">
      <c r="A45" t="s">
        <v>46</v>
      </c>
      <c r="E45" s="29" t="s">
        <v>122</v>
      </c>
    </row>
    <row r="46" spans="1:16" ht="12.75">
      <c r="A46" s="18" t="s">
        <v>38</v>
      </c>
      <c s="23" t="s">
        <v>35</v>
      </c>
      <c s="23" t="s">
        <v>123</v>
      </c>
      <c s="18" t="s">
        <v>40</v>
      </c>
      <c s="24" t="s">
        <v>124</v>
      </c>
      <c s="25" t="s">
        <v>87</v>
      </c>
      <c s="26">
        <v>917.4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38.25">
      <c r="A47" s="28" t="s">
        <v>43</v>
      </c>
      <c r="E47" s="29" t="s">
        <v>125</v>
      </c>
    </row>
    <row r="48" spans="1:5" ht="63.75">
      <c r="A48" s="30" t="s">
        <v>45</v>
      </c>
      <c r="E48" s="31" t="s">
        <v>126</v>
      </c>
    </row>
    <row r="49" spans="1:5" ht="242.25">
      <c r="A49" t="s">
        <v>46</v>
      </c>
      <c r="E49" s="29" t="s">
        <v>127</v>
      </c>
    </row>
    <row r="50" spans="1:18" ht="12.75" customHeight="1">
      <c r="A50" s="5" t="s">
        <v>36</v>
      </c>
      <c s="5"/>
      <c s="35" t="s">
        <v>28</v>
      </c>
      <c s="5"/>
      <c s="21" t="s">
        <v>128</v>
      </c>
      <c s="5"/>
      <c s="5"/>
      <c s="5"/>
      <c s="36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18" t="s">
        <v>38</v>
      </c>
      <c s="23" t="s">
        <v>129</v>
      </c>
      <c s="23" t="s">
        <v>130</v>
      </c>
      <c s="18" t="s">
        <v>75</v>
      </c>
      <c s="24" t="s">
        <v>131</v>
      </c>
      <c s="25" t="s">
        <v>114</v>
      </c>
      <c s="26">
        <v>28856</v>
      </c>
      <c s="27">
        <v>0</v>
      </c>
      <c s="27">
        <f>ROUND(ROUND(H51,2)*ROUND(G51,1),2)</f>
      </c>
      <c r="O51">
        <f>(I51*21)/100</f>
      </c>
      <c t="s">
        <v>17</v>
      </c>
    </row>
    <row r="52" spans="1:5" ht="38.25">
      <c r="A52" s="28" t="s">
        <v>43</v>
      </c>
      <c r="E52" s="29" t="s">
        <v>132</v>
      </c>
    </row>
    <row r="53" spans="1:5" ht="63.75">
      <c r="A53" s="30" t="s">
        <v>45</v>
      </c>
      <c r="E53" s="31" t="s">
        <v>133</v>
      </c>
    </row>
    <row r="54" spans="1:5" ht="51">
      <c r="A54" t="s">
        <v>46</v>
      </c>
      <c r="E54" s="29" t="s">
        <v>134</v>
      </c>
    </row>
    <row r="55" spans="1:16" ht="12.75">
      <c r="A55" s="18" t="s">
        <v>38</v>
      </c>
      <c s="23" t="s">
        <v>135</v>
      </c>
      <c s="23" t="s">
        <v>130</v>
      </c>
      <c s="18" t="s">
        <v>102</v>
      </c>
      <c s="24" t="s">
        <v>131</v>
      </c>
      <c s="25" t="s">
        <v>114</v>
      </c>
      <c s="26">
        <v>28966</v>
      </c>
      <c s="27">
        <v>0</v>
      </c>
      <c s="27">
        <f>ROUND(ROUND(H55,2)*ROUND(G55,1),2)</f>
      </c>
      <c r="O55">
        <f>(I55*21)/100</f>
      </c>
      <c t="s">
        <v>17</v>
      </c>
    </row>
    <row r="56" spans="1:5" ht="38.25">
      <c r="A56" s="28" t="s">
        <v>43</v>
      </c>
      <c r="E56" s="29" t="s">
        <v>136</v>
      </c>
    </row>
    <row r="57" spans="1:5" ht="25.5">
      <c r="A57" s="30" t="s">
        <v>45</v>
      </c>
      <c r="E57" s="31" t="s">
        <v>137</v>
      </c>
    </row>
    <row r="58" spans="1:5" ht="51">
      <c r="A58" t="s">
        <v>46</v>
      </c>
      <c r="E58" s="29" t="s">
        <v>134</v>
      </c>
    </row>
    <row r="59" spans="1:16" ht="12.75">
      <c r="A59" s="18" t="s">
        <v>38</v>
      </c>
      <c s="23" t="s">
        <v>138</v>
      </c>
      <c s="23" t="s">
        <v>139</v>
      </c>
      <c s="18" t="s">
        <v>102</v>
      </c>
      <c s="24" t="s">
        <v>140</v>
      </c>
      <c s="25" t="s">
        <v>114</v>
      </c>
      <c s="26">
        <v>28966</v>
      </c>
      <c s="27">
        <v>0</v>
      </c>
      <c s="27">
        <f>ROUND(ROUND(H59,2)*ROUND(G59,1),2)</f>
      </c>
      <c r="O59">
        <f>(I59*21)/100</f>
      </c>
      <c t="s">
        <v>17</v>
      </c>
    </row>
    <row r="60" spans="1:5" ht="12.75">
      <c r="A60" s="28" t="s">
        <v>43</v>
      </c>
      <c r="E60" s="29" t="s">
        <v>141</v>
      </c>
    </row>
    <row r="61" spans="1:5" ht="25.5">
      <c r="A61" s="30" t="s">
        <v>45</v>
      </c>
      <c r="E61" s="31" t="s">
        <v>137</v>
      </c>
    </row>
    <row r="62" spans="1:5" ht="140.25">
      <c r="A62" t="s">
        <v>46</v>
      </c>
      <c r="E62" s="29" t="s">
        <v>142</v>
      </c>
    </row>
    <row r="63" spans="1:16" ht="12.75">
      <c r="A63" s="18" t="s">
        <v>38</v>
      </c>
      <c s="23" t="s">
        <v>66</v>
      </c>
      <c s="23" t="s">
        <v>143</v>
      </c>
      <c s="18" t="s">
        <v>75</v>
      </c>
      <c s="24" t="s">
        <v>144</v>
      </c>
      <c s="25" t="s">
        <v>87</v>
      </c>
      <c s="26">
        <v>1005.1</v>
      </c>
      <c s="27">
        <v>0</v>
      </c>
      <c s="27">
        <f>ROUND(ROUND(H63,2)*ROUND(G63,1),2)</f>
      </c>
      <c r="O63">
        <f>(I63*21)/100</f>
      </c>
      <c t="s">
        <v>17</v>
      </c>
    </row>
    <row r="64" spans="1:5" ht="38.25">
      <c r="A64" s="28" t="s">
        <v>43</v>
      </c>
      <c r="E64" s="29" t="s">
        <v>145</v>
      </c>
    </row>
    <row r="65" spans="1:5" ht="63.75">
      <c r="A65" s="30" t="s">
        <v>45</v>
      </c>
      <c r="E65" s="31" t="s">
        <v>146</v>
      </c>
    </row>
    <row r="66" spans="1:5" ht="140.25">
      <c r="A66" t="s">
        <v>46</v>
      </c>
      <c r="E66" s="29" t="s">
        <v>142</v>
      </c>
    </row>
    <row r="67" spans="1:16" ht="12.75">
      <c r="A67" s="18" t="s">
        <v>38</v>
      </c>
      <c s="23" t="s">
        <v>69</v>
      </c>
      <c s="23" t="s">
        <v>143</v>
      </c>
      <c s="18" t="s">
        <v>102</v>
      </c>
      <c s="24" t="s">
        <v>144</v>
      </c>
      <c s="25" t="s">
        <v>87</v>
      </c>
      <c s="26">
        <v>13.8</v>
      </c>
      <c s="27">
        <v>0</v>
      </c>
      <c s="27">
        <f>ROUND(ROUND(H67,2)*ROUND(G67,1),2)</f>
      </c>
      <c r="O67">
        <f>(I67*21)/100</f>
      </c>
      <c t="s">
        <v>17</v>
      </c>
    </row>
    <row r="68" spans="1:5" ht="25.5">
      <c r="A68" s="28" t="s">
        <v>43</v>
      </c>
      <c r="E68" s="29" t="s">
        <v>147</v>
      </c>
    </row>
    <row r="69" spans="1:5" ht="25.5">
      <c r="A69" s="30" t="s">
        <v>45</v>
      </c>
      <c r="E69" s="31" t="s">
        <v>148</v>
      </c>
    </row>
    <row r="70" spans="1:5" ht="140.25">
      <c r="A70" t="s">
        <v>46</v>
      </c>
      <c r="E70" s="29" t="s">
        <v>142</v>
      </c>
    </row>
    <row r="71" spans="1:16" ht="12.75">
      <c r="A71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87</v>
      </c>
      <c s="26">
        <v>12.5</v>
      </c>
      <c s="27">
        <v>0</v>
      </c>
      <c s="27">
        <f>ROUND(ROUND(H71,2)*ROUND(G71,1),2)</f>
      </c>
      <c r="O71">
        <f>(I71*21)/100</f>
      </c>
      <c t="s">
        <v>17</v>
      </c>
    </row>
    <row r="72" spans="1:5" ht="76.5">
      <c r="A72" s="28" t="s">
        <v>43</v>
      </c>
      <c r="E72" s="29" t="s">
        <v>152</v>
      </c>
    </row>
    <row r="73" spans="1:5" ht="38.25">
      <c r="A73" s="30" t="s">
        <v>45</v>
      </c>
      <c r="E73" s="31" t="s">
        <v>153</v>
      </c>
    </row>
    <row r="74" spans="1:5" ht="76.5">
      <c r="A74" t="s">
        <v>46</v>
      </c>
      <c r="E74" s="29" t="s">
        <v>154</v>
      </c>
    </row>
    <row r="75" spans="1:18" ht="12.75" customHeight="1">
      <c r="A75" s="5" t="s">
        <v>36</v>
      </c>
      <c s="5"/>
      <c s="35" t="s">
        <v>33</v>
      </c>
      <c s="5"/>
      <c s="21" t="s">
        <v>155</v>
      </c>
      <c s="5"/>
      <c s="5"/>
      <c s="5"/>
      <c s="36">
        <f>0+Q75</f>
      </c>
      <c r="O75">
        <f>0+R75</f>
      </c>
      <c r="Q75">
        <f>0+I76+I80+I84+I88+I92</f>
      </c>
      <c>
        <f>0+O76+O80+O84+O88+O92</f>
      </c>
    </row>
    <row r="76" spans="1:16" ht="25.5">
      <c r="A76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114</v>
      </c>
      <c s="26">
        <v>1496.1</v>
      </c>
      <c s="27">
        <v>0</v>
      </c>
      <c s="27">
        <f>ROUND(ROUND(H76,2)*ROUND(G76,1),2)</f>
      </c>
      <c r="O76">
        <f>(I76*21)/100</f>
      </c>
      <c t="s">
        <v>17</v>
      </c>
    </row>
    <row r="77" spans="1:5" ht="12.75">
      <c r="A77" s="28" t="s">
        <v>43</v>
      </c>
      <c r="E77" s="29" t="s">
        <v>40</v>
      </c>
    </row>
    <row r="78" spans="1:5" ht="51">
      <c r="A78" s="30" t="s">
        <v>45</v>
      </c>
      <c r="E78" s="31" t="s">
        <v>159</v>
      </c>
    </row>
    <row r="79" spans="1:5" ht="38.25">
      <c r="A79" t="s">
        <v>46</v>
      </c>
      <c r="E79" s="29" t="s">
        <v>160</v>
      </c>
    </row>
    <row r="80" spans="1:16" ht="12.75">
      <c r="A80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164</v>
      </c>
      <c s="26">
        <v>168.5</v>
      </c>
      <c s="27">
        <v>0</v>
      </c>
      <c s="27">
        <f>ROUND(ROUND(H80,2)*ROUND(G80,1),2)</f>
      </c>
      <c r="O80">
        <f>(I80*21)/100</f>
      </c>
      <c t="s">
        <v>17</v>
      </c>
    </row>
    <row r="81" spans="1:5" ht="12.75">
      <c r="A81" s="28" t="s">
        <v>43</v>
      </c>
      <c r="E81" s="29" t="s">
        <v>165</v>
      </c>
    </row>
    <row r="82" spans="1:5" ht="25.5">
      <c r="A82" s="30" t="s">
        <v>45</v>
      </c>
      <c r="E82" s="31" t="s">
        <v>166</v>
      </c>
    </row>
    <row r="83" spans="1:5" ht="25.5">
      <c r="A83" t="s">
        <v>46</v>
      </c>
      <c r="E83" s="29" t="s">
        <v>167</v>
      </c>
    </row>
    <row r="84" spans="1:16" ht="12.75">
      <c r="A84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164</v>
      </c>
      <c s="26">
        <v>168.5</v>
      </c>
      <c s="27">
        <v>0</v>
      </c>
      <c s="27">
        <f>ROUND(ROUND(H84,2)*ROUND(G84,1),2)</f>
      </c>
      <c r="O84">
        <f>(I84*21)/100</f>
      </c>
      <c t="s">
        <v>17</v>
      </c>
    </row>
    <row r="85" spans="1:5" ht="12.75">
      <c r="A85" s="28" t="s">
        <v>43</v>
      </c>
      <c r="E85" s="29" t="s">
        <v>165</v>
      </c>
    </row>
    <row r="86" spans="1:5" ht="25.5">
      <c r="A86" s="30" t="s">
        <v>45</v>
      </c>
      <c r="E86" s="31" t="s">
        <v>166</v>
      </c>
    </row>
    <row r="87" spans="1:5" ht="38.25">
      <c r="A87" t="s">
        <v>46</v>
      </c>
      <c r="E87" s="29" t="s">
        <v>171</v>
      </c>
    </row>
    <row r="88" spans="1:16" ht="12.75">
      <c r="A88" s="18" t="s">
        <v>38</v>
      </c>
      <c s="23" t="s">
        <v>172</v>
      </c>
      <c s="23" t="s">
        <v>173</v>
      </c>
      <c s="18" t="s">
        <v>75</v>
      </c>
      <c s="24" t="s">
        <v>174</v>
      </c>
      <c s="25" t="s">
        <v>114</v>
      </c>
      <c s="26">
        <v>28966</v>
      </c>
      <c s="27">
        <v>0</v>
      </c>
      <c s="27">
        <f>ROUND(ROUND(H88,2)*ROUND(G88,1),2)</f>
      </c>
      <c r="O88">
        <f>(I88*21)/100</f>
      </c>
      <c t="s">
        <v>17</v>
      </c>
    </row>
    <row r="89" spans="1:5" ht="25.5">
      <c r="A89" s="28" t="s">
        <v>43</v>
      </c>
      <c r="E89" s="29" t="s">
        <v>175</v>
      </c>
    </row>
    <row r="90" spans="1:5" ht="25.5">
      <c r="A90" s="30" t="s">
        <v>45</v>
      </c>
      <c r="E90" s="31" t="s">
        <v>176</v>
      </c>
    </row>
    <row r="91" spans="1:5" ht="25.5">
      <c r="A91" t="s">
        <v>46</v>
      </c>
      <c r="E91" s="29" t="s">
        <v>177</v>
      </c>
    </row>
    <row r="92" spans="1:16" ht="12.75">
      <c r="A92" s="18" t="s">
        <v>38</v>
      </c>
      <c s="23" t="s">
        <v>178</v>
      </c>
      <c s="23" t="s">
        <v>173</v>
      </c>
      <c s="18" t="s">
        <v>102</v>
      </c>
      <c s="24" t="s">
        <v>174</v>
      </c>
      <c s="25" t="s">
        <v>114</v>
      </c>
      <c s="26">
        <v>138</v>
      </c>
      <c s="27">
        <v>0</v>
      </c>
      <c s="27">
        <f>ROUND(ROUND(H92,2)*ROUND(G92,1),2)</f>
      </c>
      <c r="O92">
        <f>(I92*21)/100</f>
      </c>
      <c t="s">
        <v>17</v>
      </c>
    </row>
    <row r="93" spans="1:5" ht="12.75">
      <c r="A93" s="28" t="s">
        <v>43</v>
      </c>
      <c r="E93" s="29" t="s">
        <v>179</v>
      </c>
    </row>
    <row r="94" spans="1:5" ht="25.5">
      <c r="A94" s="30" t="s">
        <v>45</v>
      </c>
      <c r="E94" s="31" t="s">
        <v>180</v>
      </c>
    </row>
    <row r="95" spans="1:5" ht="25.5">
      <c r="A95" t="s">
        <v>46</v>
      </c>
      <c r="E95" s="29" t="s">
        <v>177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0+O8+O13+O26+O47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181</v>
      </c>
      <c s="32">
        <f>0+I8+I13+I26+I47</f>
      </c>
      <c r="O3" t="s">
        <v>12</v>
      </c>
      <c t="s">
        <v>17</v>
      </c>
    </row>
    <row r="4" spans="1:16" ht="15" customHeight="1">
      <c r="A4" t="s">
        <v>6</v>
      </c>
      <c s="12" t="s">
        <v>11</v>
      </c>
      <c s="13" t="s">
        <v>181</v>
      </c>
      <c s="5"/>
      <c s="14" t="s">
        <v>182</v>
      </c>
      <c s="5"/>
      <c s="5"/>
      <c s="19"/>
      <c s="19"/>
      <c r="O4" t="s">
        <v>13</v>
      </c>
      <c t="s">
        <v>17</v>
      </c>
    </row>
    <row r="5" spans="1:16" ht="12.75" customHeight="1">
      <c r="A5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21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15</v>
      </c>
      <c s="23" t="s">
        <v>74</v>
      </c>
      <c s="18" t="s">
        <v>75</v>
      </c>
      <c s="24" t="s">
        <v>76</v>
      </c>
      <c s="25" t="s">
        <v>77</v>
      </c>
      <c s="26">
        <v>28.4</v>
      </c>
      <c s="27">
        <v>0</v>
      </c>
      <c s="27">
        <f>ROUND(ROUND(H9,2)*ROUND(G9,1),2)</f>
      </c>
      <c r="O9">
        <f>(I9*21)/100</f>
      </c>
      <c t="s">
        <v>17</v>
      </c>
    </row>
    <row r="10" spans="1:5" ht="12.75">
      <c r="A10" s="28" t="s">
        <v>43</v>
      </c>
      <c r="E10" s="29" t="s">
        <v>78</v>
      </c>
    </row>
    <row r="11" spans="1:5" ht="12.75">
      <c r="A11" s="30" t="s">
        <v>45</v>
      </c>
      <c r="E11" s="31" t="s">
        <v>183</v>
      </c>
    </row>
    <row r="12" spans="1:5" ht="25.5">
      <c r="A12" t="s">
        <v>46</v>
      </c>
      <c r="E12" s="29" t="s">
        <v>80</v>
      </c>
    </row>
    <row r="13" spans="1:18" ht="12.75" customHeight="1">
      <c r="A13" s="5" t="s">
        <v>36</v>
      </c>
      <c s="5"/>
      <c s="35" t="s">
        <v>15</v>
      </c>
      <c s="5"/>
      <c s="21" t="s">
        <v>84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17</v>
      </c>
      <c s="23" t="s">
        <v>97</v>
      </c>
      <c s="18" t="s">
        <v>75</v>
      </c>
      <c s="24" t="s">
        <v>98</v>
      </c>
      <c s="25" t="s">
        <v>87</v>
      </c>
      <c s="26">
        <v>4.4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51">
      <c r="A15" s="28" t="s">
        <v>43</v>
      </c>
      <c r="E15" s="29" t="s">
        <v>184</v>
      </c>
    </row>
    <row r="16" spans="1:5" ht="25.5">
      <c r="A16" s="30" t="s">
        <v>45</v>
      </c>
      <c r="E16" s="31" t="s">
        <v>185</v>
      </c>
    </row>
    <row r="17" spans="1:5" ht="25.5">
      <c r="A17" t="s">
        <v>46</v>
      </c>
      <c r="E17" s="29" t="s">
        <v>101</v>
      </c>
    </row>
    <row r="18" spans="1:16" ht="12.75">
      <c r="A18" s="18" t="s">
        <v>38</v>
      </c>
      <c s="23" t="s">
        <v>16</v>
      </c>
      <c s="23" t="s">
        <v>112</v>
      </c>
      <c s="18" t="s">
        <v>40</v>
      </c>
      <c s="24" t="s">
        <v>113</v>
      </c>
      <c s="25" t="s">
        <v>114</v>
      </c>
      <c s="26">
        <v>284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51">
      <c r="A19" s="28" t="s">
        <v>43</v>
      </c>
      <c r="E19" s="29" t="s">
        <v>115</v>
      </c>
    </row>
    <row r="20" spans="1:5" ht="38.25">
      <c r="A20" s="30" t="s">
        <v>45</v>
      </c>
      <c r="E20" s="31" t="s">
        <v>186</v>
      </c>
    </row>
    <row r="21" spans="1:5" ht="63.75">
      <c r="A21" t="s">
        <v>46</v>
      </c>
      <c r="E21" s="29" t="s">
        <v>117</v>
      </c>
    </row>
    <row r="22" spans="1:16" ht="12.75">
      <c r="A22" s="18" t="s">
        <v>38</v>
      </c>
      <c s="23" t="s">
        <v>26</v>
      </c>
      <c s="23" t="s">
        <v>123</v>
      </c>
      <c s="18" t="s">
        <v>40</v>
      </c>
      <c s="24" t="s">
        <v>124</v>
      </c>
      <c s="25" t="s">
        <v>87</v>
      </c>
      <c s="26">
        <v>42.6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38.25">
      <c r="A23" s="28" t="s">
        <v>43</v>
      </c>
      <c r="E23" s="29" t="s">
        <v>187</v>
      </c>
    </row>
    <row r="24" spans="1:5" ht="25.5">
      <c r="A24" s="30" t="s">
        <v>45</v>
      </c>
      <c r="E24" s="31" t="s">
        <v>188</v>
      </c>
    </row>
    <row r="25" spans="1:5" ht="242.25">
      <c r="A25" t="s">
        <v>46</v>
      </c>
      <c r="E25" s="29" t="s">
        <v>127</v>
      </c>
    </row>
    <row r="26" spans="1:18" ht="12.75" customHeight="1">
      <c r="A26" s="5" t="s">
        <v>36</v>
      </c>
      <c s="5"/>
      <c s="35" t="s">
        <v>28</v>
      </c>
      <c s="5"/>
      <c s="21" t="s">
        <v>128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8" t="s">
        <v>38</v>
      </c>
      <c s="23" t="s">
        <v>28</v>
      </c>
      <c s="23" t="s">
        <v>130</v>
      </c>
      <c s="18" t="s">
        <v>75</v>
      </c>
      <c s="24" t="s">
        <v>131</v>
      </c>
      <c s="25" t="s">
        <v>114</v>
      </c>
      <c s="26">
        <v>1660</v>
      </c>
      <c s="27">
        <v>0</v>
      </c>
      <c s="27">
        <f>ROUND(ROUND(H27,2)*ROUND(G27,1),2)</f>
      </c>
      <c r="O27">
        <f>(I27*21)/100</f>
      </c>
      <c t="s">
        <v>17</v>
      </c>
    </row>
    <row r="28" spans="1:5" ht="38.25">
      <c r="A28" s="28" t="s">
        <v>43</v>
      </c>
      <c r="E28" s="29" t="s">
        <v>132</v>
      </c>
    </row>
    <row r="29" spans="1:5" ht="51">
      <c r="A29" s="30" t="s">
        <v>45</v>
      </c>
      <c r="E29" s="31" t="s">
        <v>189</v>
      </c>
    </row>
    <row r="30" spans="1:5" ht="51">
      <c r="A30" t="s">
        <v>46</v>
      </c>
      <c r="E30" s="29" t="s">
        <v>134</v>
      </c>
    </row>
    <row r="31" spans="1:16" ht="12.75">
      <c r="A31" s="18" t="s">
        <v>38</v>
      </c>
      <c s="23" t="s">
        <v>30</v>
      </c>
      <c s="23" t="s">
        <v>130</v>
      </c>
      <c s="18" t="s">
        <v>102</v>
      </c>
      <c s="24" t="s">
        <v>131</v>
      </c>
      <c s="25" t="s">
        <v>114</v>
      </c>
      <c s="26">
        <v>1656</v>
      </c>
      <c s="27">
        <v>0</v>
      </c>
      <c s="27">
        <f>ROUND(ROUND(H31,2)*ROUND(G31,1),2)</f>
      </c>
      <c r="O31">
        <f>(I31*21)/100</f>
      </c>
      <c t="s">
        <v>17</v>
      </c>
    </row>
    <row r="32" spans="1:5" ht="38.25">
      <c r="A32" s="28" t="s">
        <v>43</v>
      </c>
      <c r="E32" s="29" t="s">
        <v>136</v>
      </c>
    </row>
    <row r="33" spans="1:5" ht="25.5">
      <c r="A33" s="30" t="s">
        <v>45</v>
      </c>
      <c r="E33" s="31" t="s">
        <v>190</v>
      </c>
    </row>
    <row r="34" spans="1:5" ht="51">
      <c r="A34" t="s">
        <v>46</v>
      </c>
      <c r="E34" s="29" t="s">
        <v>134</v>
      </c>
    </row>
    <row r="35" spans="1:16" ht="12.75">
      <c r="A35" s="18" t="s">
        <v>38</v>
      </c>
      <c s="23" t="s">
        <v>106</v>
      </c>
      <c s="23" t="s">
        <v>139</v>
      </c>
      <c s="18" t="s">
        <v>40</v>
      </c>
      <c s="24" t="s">
        <v>140</v>
      </c>
      <c s="25" t="s">
        <v>114</v>
      </c>
      <c s="26">
        <v>1656</v>
      </c>
      <c s="27">
        <v>0</v>
      </c>
      <c s="27">
        <f>ROUND(ROUND(H35,2)*ROUND(G35,1),2)</f>
      </c>
      <c r="O35">
        <f>(I35*21)/100</f>
      </c>
      <c t="s">
        <v>17</v>
      </c>
    </row>
    <row r="36" spans="1:5" ht="12.75">
      <c r="A36" s="28" t="s">
        <v>43</v>
      </c>
      <c r="E36" s="29" t="s">
        <v>191</v>
      </c>
    </row>
    <row r="37" spans="1:5" ht="25.5">
      <c r="A37" s="30" t="s">
        <v>45</v>
      </c>
      <c r="E37" s="31" t="s">
        <v>190</v>
      </c>
    </row>
    <row r="38" spans="1:5" ht="140.25">
      <c r="A38" t="s">
        <v>46</v>
      </c>
      <c r="E38" s="29" t="s">
        <v>142</v>
      </c>
    </row>
    <row r="39" spans="1:16" ht="12.75">
      <c r="A39" s="18" t="s">
        <v>38</v>
      </c>
      <c s="23" t="s">
        <v>63</v>
      </c>
      <c s="23" t="s">
        <v>143</v>
      </c>
      <c s="18" t="s">
        <v>75</v>
      </c>
      <c s="24" t="s">
        <v>144</v>
      </c>
      <c s="25" t="s">
        <v>87</v>
      </c>
      <c s="26">
        <v>58</v>
      </c>
      <c s="27">
        <v>0</v>
      </c>
      <c s="27">
        <f>ROUND(ROUND(H39,2)*ROUND(G39,1),2)</f>
      </c>
      <c r="O39">
        <f>(I39*21)/100</f>
      </c>
      <c t="s">
        <v>17</v>
      </c>
    </row>
    <row r="40" spans="1:5" ht="38.25">
      <c r="A40" s="28" t="s">
        <v>43</v>
      </c>
      <c r="E40" s="29" t="s">
        <v>145</v>
      </c>
    </row>
    <row r="41" spans="1:5" ht="38.25">
      <c r="A41" s="30" t="s">
        <v>45</v>
      </c>
      <c r="E41" s="31" t="s">
        <v>192</v>
      </c>
    </row>
    <row r="42" spans="1:5" ht="140.25">
      <c r="A42" t="s">
        <v>46</v>
      </c>
      <c r="E42" s="29" t="s">
        <v>142</v>
      </c>
    </row>
    <row r="43" spans="1:16" ht="12.75">
      <c r="A43" s="18" t="s">
        <v>38</v>
      </c>
      <c s="23" t="s">
        <v>33</v>
      </c>
      <c s="23" t="s">
        <v>143</v>
      </c>
      <c s="18" t="s">
        <v>102</v>
      </c>
      <c s="24" t="s">
        <v>144</v>
      </c>
      <c s="25" t="s">
        <v>87</v>
      </c>
      <c s="26">
        <v>0.4</v>
      </c>
      <c s="27">
        <v>0</v>
      </c>
      <c s="27">
        <f>ROUND(ROUND(H43,2)*ROUND(G43,1),2)</f>
      </c>
      <c r="O43">
        <f>(I43*21)/100</f>
      </c>
      <c t="s">
        <v>17</v>
      </c>
    </row>
    <row r="44" spans="1:5" ht="25.5">
      <c r="A44" s="28" t="s">
        <v>43</v>
      </c>
      <c r="E44" s="29" t="s">
        <v>193</v>
      </c>
    </row>
    <row r="45" spans="1:5" ht="25.5">
      <c r="A45" s="30" t="s">
        <v>45</v>
      </c>
      <c r="E45" s="31" t="s">
        <v>194</v>
      </c>
    </row>
    <row r="46" spans="1:5" ht="140.25">
      <c r="A46" t="s">
        <v>46</v>
      </c>
      <c r="E46" s="29" t="s">
        <v>142</v>
      </c>
    </row>
    <row r="47" spans="1:18" ht="12.75" customHeight="1">
      <c r="A47" s="5" t="s">
        <v>36</v>
      </c>
      <c s="5"/>
      <c s="35" t="s">
        <v>33</v>
      </c>
      <c s="5"/>
      <c s="21" t="s">
        <v>155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25.5">
      <c r="A48" s="18" t="s">
        <v>38</v>
      </c>
      <c s="23" t="s">
        <v>135</v>
      </c>
      <c s="23" t="s">
        <v>157</v>
      </c>
      <c s="18" t="s">
        <v>40</v>
      </c>
      <c s="24" t="s">
        <v>158</v>
      </c>
      <c s="25" t="s">
        <v>114</v>
      </c>
      <c s="26">
        <v>71.5</v>
      </c>
      <c s="27">
        <v>0</v>
      </c>
      <c s="27">
        <f>ROUND(ROUND(H48,2)*ROUND(G48,1),2)</f>
      </c>
      <c r="O48">
        <f>(I48*21)/100</f>
      </c>
      <c t="s">
        <v>17</v>
      </c>
    </row>
    <row r="49" spans="1:5" ht="12.75">
      <c r="A49" s="28" t="s">
        <v>43</v>
      </c>
      <c r="E49" s="29" t="s">
        <v>40</v>
      </c>
    </row>
    <row r="50" spans="1:5" ht="38.25">
      <c r="A50" s="30" t="s">
        <v>45</v>
      </c>
      <c r="E50" s="31" t="s">
        <v>195</v>
      </c>
    </row>
    <row r="51" spans="1:5" ht="38.25">
      <c r="A51" t="s">
        <v>46</v>
      </c>
      <c r="E51" s="29" t="s">
        <v>160</v>
      </c>
    </row>
    <row r="52" spans="1:16" ht="12.75">
      <c r="A52" s="18" t="s">
        <v>38</v>
      </c>
      <c s="23" t="s">
        <v>138</v>
      </c>
      <c s="23" t="s">
        <v>162</v>
      </c>
      <c s="18" t="s">
        <v>40</v>
      </c>
      <c s="24" t="s">
        <v>163</v>
      </c>
      <c s="25" t="s">
        <v>164</v>
      </c>
      <c s="26">
        <v>46.5</v>
      </c>
      <c s="27">
        <v>0</v>
      </c>
      <c s="27">
        <f>ROUND(ROUND(H52,2)*ROUND(G52,1),2)</f>
      </c>
      <c r="O52">
        <f>(I52*21)/100</f>
      </c>
      <c t="s">
        <v>17</v>
      </c>
    </row>
    <row r="53" spans="1:5" ht="12.75">
      <c r="A53" s="28" t="s">
        <v>43</v>
      </c>
      <c r="E53" s="29" t="s">
        <v>165</v>
      </c>
    </row>
    <row r="54" spans="1:5" ht="25.5">
      <c r="A54" s="30" t="s">
        <v>45</v>
      </c>
      <c r="E54" s="31" t="s">
        <v>196</v>
      </c>
    </row>
    <row r="55" spans="1:5" ht="25.5">
      <c r="A55" t="s">
        <v>46</v>
      </c>
      <c r="E55" s="29" t="s">
        <v>167</v>
      </c>
    </row>
    <row r="56" spans="1:16" ht="12.75">
      <c r="A56" s="18" t="s">
        <v>38</v>
      </c>
      <c s="23" t="s">
        <v>66</v>
      </c>
      <c s="23" t="s">
        <v>169</v>
      </c>
      <c s="18" t="s">
        <v>40</v>
      </c>
      <c s="24" t="s">
        <v>170</v>
      </c>
      <c s="25" t="s">
        <v>164</v>
      </c>
      <c s="26">
        <v>46.5</v>
      </c>
      <c s="27">
        <v>0</v>
      </c>
      <c s="27">
        <f>ROUND(ROUND(H56,2)*ROUND(G56,1),2)</f>
      </c>
      <c r="O56">
        <f>(I56*21)/100</f>
      </c>
      <c t="s">
        <v>17</v>
      </c>
    </row>
    <row r="57" spans="1:5" ht="12.75">
      <c r="A57" s="28" t="s">
        <v>43</v>
      </c>
      <c r="E57" s="29" t="s">
        <v>165</v>
      </c>
    </row>
    <row r="58" spans="1:5" ht="25.5">
      <c r="A58" s="30" t="s">
        <v>45</v>
      </c>
      <c r="E58" s="31" t="s">
        <v>196</v>
      </c>
    </row>
    <row r="59" spans="1:5" ht="38.25">
      <c r="A59" t="s">
        <v>46</v>
      </c>
      <c r="E59" s="29" t="s">
        <v>171</v>
      </c>
    </row>
    <row r="60" spans="1:16" ht="12.75">
      <c r="A60" s="18" t="s">
        <v>38</v>
      </c>
      <c s="23" t="s">
        <v>69</v>
      </c>
      <c s="23" t="s">
        <v>173</v>
      </c>
      <c s="18" t="s">
        <v>75</v>
      </c>
      <c s="24" t="s">
        <v>174</v>
      </c>
      <c s="25" t="s">
        <v>114</v>
      </c>
      <c s="26">
        <v>1656</v>
      </c>
      <c s="27">
        <v>0</v>
      </c>
      <c s="27">
        <f>ROUND(ROUND(H60,2)*ROUND(G60,1),2)</f>
      </c>
      <c r="O60">
        <f>(I60*21)/100</f>
      </c>
      <c t="s">
        <v>17</v>
      </c>
    </row>
    <row r="61" spans="1:5" ht="25.5">
      <c r="A61" s="28" t="s">
        <v>43</v>
      </c>
      <c r="E61" s="29" t="s">
        <v>175</v>
      </c>
    </row>
    <row r="62" spans="1:5" ht="25.5">
      <c r="A62" s="30" t="s">
        <v>45</v>
      </c>
      <c r="E62" s="31" t="s">
        <v>197</v>
      </c>
    </row>
    <row r="63" spans="1:5" ht="25.5">
      <c r="A63" t="s">
        <v>46</v>
      </c>
      <c r="E63" s="29" t="s">
        <v>177</v>
      </c>
    </row>
    <row r="64" spans="1:16" ht="12.75">
      <c r="A64" s="18" t="s">
        <v>38</v>
      </c>
      <c s="23" t="s">
        <v>149</v>
      </c>
      <c s="23" t="s">
        <v>173</v>
      </c>
      <c s="18" t="s">
        <v>102</v>
      </c>
      <c s="24" t="s">
        <v>174</v>
      </c>
      <c s="25" t="s">
        <v>114</v>
      </c>
      <c s="26">
        <v>4</v>
      </c>
      <c s="27">
        <v>0</v>
      </c>
      <c s="27">
        <f>ROUND(ROUND(H64,2)*ROUND(G64,1),2)</f>
      </c>
      <c r="O64">
        <f>(I64*21)/100</f>
      </c>
      <c t="s">
        <v>17</v>
      </c>
    </row>
    <row r="65" spans="1:5" ht="12.75">
      <c r="A65" s="28" t="s">
        <v>43</v>
      </c>
      <c r="E65" s="29" t="s">
        <v>179</v>
      </c>
    </row>
    <row r="66" spans="1:5" ht="25.5">
      <c r="A66" s="30" t="s">
        <v>45</v>
      </c>
      <c r="E66" s="31" t="s">
        <v>198</v>
      </c>
    </row>
    <row r="67" spans="1:5" ht="25.5">
      <c r="A67" t="s">
        <v>46</v>
      </c>
      <c r="E67" s="29" t="s">
        <v>177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201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199</v>
      </c>
      <c s="1"/>
      <c s="10" t="s">
        <v>200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201</v>
      </c>
      <c s="5"/>
      <c s="14" t="s">
        <v>202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15</v>
      </c>
      <c s="23" t="s">
        <v>203</v>
      </c>
      <c s="18" t="s">
        <v>40</v>
      </c>
      <c s="24" t="s">
        <v>204</v>
      </c>
      <c s="25" t="s">
        <v>205</v>
      </c>
      <c s="26">
        <v>4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206</v>
      </c>
    </row>
    <row r="12" spans="1:5" ht="25.5">
      <c r="A12" s="30" t="s">
        <v>45</v>
      </c>
      <c r="E12" s="31" t="s">
        <v>207</v>
      </c>
    </row>
    <row r="13" spans="1:5" ht="38.25">
      <c r="A13" t="s">
        <v>46</v>
      </c>
      <c r="E13" s="29" t="s">
        <v>208</v>
      </c>
    </row>
    <row r="14" spans="1:16" ht="25.5">
      <c r="A14" s="18" t="s">
        <v>38</v>
      </c>
      <c s="23" t="s">
        <v>17</v>
      </c>
      <c s="23" t="s">
        <v>209</v>
      </c>
      <c s="18" t="s">
        <v>40</v>
      </c>
      <c s="24" t="s">
        <v>210</v>
      </c>
      <c s="25" t="s">
        <v>205</v>
      </c>
      <c s="26">
        <v>17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211</v>
      </c>
    </row>
    <row r="18" spans="1:16" ht="12.75">
      <c r="A18" s="18" t="s">
        <v>38</v>
      </c>
      <c s="23" t="s">
        <v>16</v>
      </c>
      <c s="23" t="s">
        <v>212</v>
      </c>
      <c s="18" t="s">
        <v>40</v>
      </c>
      <c s="24" t="s">
        <v>213</v>
      </c>
      <c s="25" t="s">
        <v>205</v>
      </c>
      <c s="26">
        <v>17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25.5">
      <c r="A21" t="s">
        <v>46</v>
      </c>
      <c r="E21" s="29" t="s">
        <v>214</v>
      </c>
    </row>
    <row r="22" spans="1:16" ht="12.75">
      <c r="A22" s="18" t="s">
        <v>38</v>
      </c>
      <c s="23" t="s">
        <v>26</v>
      </c>
      <c s="23" t="s">
        <v>215</v>
      </c>
      <c s="18" t="s">
        <v>40</v>
      </c>
      <c s="24" t="s">
        <v>216</v>
      </c>
      <c s="25" t="s">
        <v>217</v>
      </c>
      <c s="26">
        <v>238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218</v>
      </c>
    </row>
    <row r="25" spans="1:5" ht="25.5">
      <c r="A25" t="s">
        <v>46</v>
      </c>
      <c r="E25" s="29" t="s">
        <v>219</v>
      </c>
    </row>
    <row r="26" spans="1:16" ht="25.5">
      <c r="A26" s="18" t="s">
        <v>38</v>
      </c>
      <c s="23" t="s">
        <v>28</v>
      </c>
      <c s="23" t="s">
        <v>220</v>
      </c>
      <c s="18" t="s">
        <v>40</v>
      </c>
      <c s="24" t="s">
        <v>221</v>
      </c>
      <c s="25" t="s">
        <v>205</v>
      </c>
      <c s="26">
        <v>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211</v>
      </c>
    </row>
    <row r="30" spans="1:16" ht="12.75">
      <c r="A30" s="18" t="s">
        <v>38</v>
      </c>
      <c s="23" t="s">
        <v>30</v>
      </c>
      <c s="23" t="s">
        <v>222</v>
      </c>
      <c s="18" t="s">
        <v>40</v>
      </c>
      <c s="24" t="s">
        <v>223</v>
      </c>
      <c s="25" t="s">
        <v>205</v>
      </c>
      <c s="26">
        <v>6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25.5">
      <c r="A33" t="s">
        <v>46</v>
      </c>
      <c r="E33" s="29" t="s">
        <v>214</v>
      </c>
    </row>
    <row r="34" spans="1:16" ht="12.75">
      <c r="A34" s="18" t="s">
        <v>38</v>
      </c>
      <c s="23" t="s">
        <v>106</v>
      </c>
      <c s="23" t="s">
        <v>224</v>
      </c>
      <c s="18" t="s">
        <v>40</v>
      </c>
      <c s="24" t="s">
        <v>225</v>
      </c>
      <c s="25" t="s">
        <v>217</v>
      </c>
      <c s="26">
        <v>84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226</v>
      </c>
    </row>
    <row r="37" spans="1:5" ht="25.5">
      <c r="A37" t="s">
        <v>46</v>
      </c>
      <c r="E37" s="29" t="s">
        <v>219</v>
      </c>
    </row>
    <row r="38" spans="1:16" ht="12.75">
      <c r="A38" s="18" t="s">
        <v>38</v>
      </c>
      <c s="23" t="s">
        <v>63</v>
      </c>
      <c s="23" t="s">
        <v>227</v>
      </c>
      <c s="18" t="s">
        <v>40</v>
      </c>
      <c s="24" t="s">
        <v>228</v>
      </c>
      <c s="25" t="s">
        <v>205</v>
      </c>
      <c s="26">
        <v>17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63.75">
      <c r="A41" t="s">
        <v>46</v>
      </c>
      <c r="E41" s="29" t="s">
        <v>229</v>
      </c>
    </row>
    <row r="42" spans="1:16" ht="12.75">
      <c r="A42" s="18" t="s">
        <v>38</v>
      </c>
      <c s="23" t="s">
        <v>33</v>
      </c>
      <c s="23" t="s">
        <v>230</v>
      </c>
      <c s="18" t="s">
        <v>40</v>
      </c>
      <c s="24" t="s">
        <v>231</v>
      </c>
      <c s="25" t="s">
        <v>205</v>
      </c>
      <c s="26">
        <v>17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38.25">
      <c r="A45" t="s">
        <v>46</v>
      </c>
      <c r="E45" s="29" t="s">
        <v>232</v>
      </c>
    </row>
    <row r="46" spans="1:16" ht="12.75">
      <c r="A46" s="18" t="s">
        <v>38</v>
      </c>
      <c s="23" t="s">
        <v>35</v>
      </c>
      <c s="23" t="s">
        <v>233</v>
      </c>
      <c s="18" t="s">
        <v>40</v>
      </c>
      <c s="24" t="s">
        <v>234</v>
      </c>
      <c s="25" t="s">
        <v>217</v>
      </c>
      <c s="26">
        <v>238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25.5">
      <c r="A48" s="30" t="s">
        <v>45</v>
      </c>
      <c r="E48" s="31" t="s">
        <v>235</v>
      </c>
    </row>
    <row r="49" spans="1:5" ht="25.5">
      <c r="A49" t="s">
        <v>46</v>
      </c>
      <c r="E49" s="29" t="s">
        <v>236</v>
      </c>
    </row>
    <row r="50" spans="1:16" ht="12.75">
      <c r="A50" s="18" t="s">
        <v>38</v>
      </c>
      <c s="23" t="s">
        <v>129</v>
      </c>
      <c s="23" t="s">
        <v>237</v>
      </c>
      <c s="18" t="s">
        <v>40</v>
      </c>
      <c s="24" t="s">
        <v>238</v>
      </c>
      <c s="25" t="s">
        <v>205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76.5">
      <c r="A53" t="s">
        <v>46</v>
      </c>
      <c r="E53" s="29" t="s">
        <v>239</v>
      </c>
    </row>
    <row r="54" spans="1:16" ht="12.75">
      <c r="A54" s="18" t="s">
        <v>38</v>
      </c>
      <c s="23" t="s">
        <v>135</v>
      </c>
      <c s="23" t="s">
        <v>240</v>
      </c>
      <c s="18" t="s">
        <v>40</v>
      </c>
      <c s="24" t="s">
        <v>241</v>
      </c>
      <c s="25" t="s">
        <v>205</v>
      </c>
      <c s="26">
        <v>2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242</v>
      </c>
    </row>
    <row r="58" spans="1:16" ht="12.75">
      <c r="A58" s="18" t="s">
        <v>38</v>
      </c>
      <c s="23" t="s">
        <v>138</v>
      </c>
      <c s="23" t="s">
        <v>243</v>
      </c>
      <c s="18" t="s">
        <v>40</v>
      </c>
      <c s="24" t="s">
        <v>244</v>
      </c>
      <c s="25" t="s">
        <v>217</v>
      </c>
      <c s="26">
        <v>28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25.5">
      <c r="A60" s="30" t="s">
        <v>45</v>
      </c>
      <c r="E60" s="31" t="s">
        <v>245</v>
      </c>
    </row>
    <row r="61" spans="1:5" ht="25.5">
      <c r="A61" t="s">
        <v>46</v>
      </c>
      <c r="E61" s="29" t="s">
        <v>246</v>
      </c>
    </row>
    <row r="62" spans="1:16" ht="12.75">
      <c r="A62" s="18" t="s">
        <v>38</v>
      </c>
      <c s="23" t="s">
        <v>66</v>
      </c>
      <c s="23" t="s">
        <v>247</v>
      </c>
      <c s="18" t="s">
        <v>40</v>
      </c>
      <c s="24" t="s">
        <v>248</v>
      </c>
      <c s="25" t="s">
        <v>205</v>
      </c>
      <c s="26">
        <v>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63.75">
      <c r="A65" t="s">
        <v>46</v>
      </c>
      <c r="E65" s="29" t="s">
        <v>249</v>
      </c>
    </row>
    <row r="66" spans="1:16" ht="12.75">
      <c r="A66" s="18" t="s">
        <v>38</v>
      </c>
      <c s="23" t="s">
        <v>69</v>
      </c>
      <c s="23" t="s">
        <v>250</v>
      </c>
      <c s="18" t="s">
        <v>40</v>
      </c>
      <c s="24" t="s">
        <v>251</v>
      </c>
      <c s="25" t="s">
        <v>205</v>
      </c>
      <c s="26">
        <v>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25.5">
      <c r="A69" t="s">
        <v>46</v>
      </c>
      <c r="E69" s="29" t="s">
        <v>242</v>
      </c>
    </row>
    <row r="70" spans="1:16" ht="12.75">
      <c r="A70" s="18" t="s">
        <v>38</v>
      </c>
      <c s="23" t="s">
        <v>149</v>
      </c>
      <c s="23" t="s">
        <v>252</v>
      </c>
      <c s="18" t="s">
        <v>40</v>
      </c>
      <c s="24" t="s">
        <v>253</v>
      </c>
      <c s="25" t="s">
        <v>217</v>
      </c>
      <c s="26">
        <v>28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25.5">
      <c r="A72" s="30" t="s">
        <v>45</v>
      </c>
      <c r="E72" s="31" t="s">
        <v>245</v>
      </c>
    </row>
    <row r="73" spans="1:5" ht="25.5">
      <c r="A73" t="s">
        <v>46</v>
      </c>
      <c r="E73" s="29" t="s">
        <v>246</v>
      </c>
    </row>
    <row r="74" spans="1:16" ht="25.5">
      <c r="A74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205</v>
      </c>
      <c s="26">
        <v>23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63.75">
      <c r="A77" t="s">
        <v>46</v>
      </c>
      <c r="E77" s="29" t="s">
        <v>249</v>
      </c>
    </row>
    <row r="78" spans="1:16" ht="12.75">
      <c r="A7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205</v>
      </c>
      <c s="26">
        <v>23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25.5">
      <c r="A81" t="s">
        <v>46</v>
      </c>
      <c r="E81" s="29" t="s">
        <v>242</v>
      </c>
    </row>
    <row r="82" spans="1:16" ht="12.75">
      <c r="A82" s="18" t="s">
        <v>38</v>
      </c>
      <c s="23" t="s">
        <v>156</v>
      </c>
      <c s="23" t="s">
        <v>260</v>
      </c>
      <c s="18" t="s">
        <v>40</v>
      </c>
      <c s="24" t="s">
        <v>261</v>
      </c>
      <c s="25" t="s">
        <v>217</v>
      </c>
      <c s="26">
        <v>322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25.5">
      <c r="A84" s="30" t="s">
        <v>45</v>
      </c>
      <c r="E84" s="31" t="s">
        <v>262</v>
      </c>
    </row>
    <row r="85" spans="1:5" ht="25.5">
      <c r="A85" t="s">
        <v>46</v>
      </c>
      <c r="E85" s="29" t="s">
        <v>246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263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199</v>
      </c>
      <c s="1"/>
      <c s="10" t="s">
        <v>200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263</v>
      </c>
      <c s="5"/>
      <c s="14" t="s">
        <v>264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15</v>
      </c>
      <c s="23" t="s">
        <v>203</v>
      </c>
      <c s="18" t="s">
        <v>40</v>
      </c>
      <c s="24" t="s">
        <v>204</v>
      </c>
      <c s="25" t="s">
        <v>205</v>
      </c>
      <c s="26">
        <v>2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206</v>
      </c>
    </row>
    <row r="12" spans="1:5" ht="25.5">
      <c r="A12" s="30" t="s">
        <v>45</v>
      </c>
      <c r="E12" s="31" t="s">
        <v>265</v>
      </c>
    </row>
    <row r="13" spans="1:5" ht="38.25">
      <c r="A13" t="s">
        <v>46</v>
      </c>
      <c r="E13" s="29" t="s">
        <v>208</v>
      </c>
    </row>
    <row r="14" spans="1:16" ht="25.5">
      <c r="A14" s="18" t="s">
        <v>38</v>
      </c>
      <c s="23" t="s">
        <v>17</v>
      </c>
      <c s="23" t="s">
        <v>209</v>
      </c>
      <c s="18" t="s">
        <v>40</v>
      </c>
      <c s="24" t="s">
        <v>210</v>
      </c>
      <c s="25" t="s">
        <v>205</v>
      </c>
      <c s="26">
        <v>26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211</v>
      </c>
    </row>
    <row r="18" spans="1:16" ht="12.75">
      <c r="A18" s="18" t="s">
        <v>38</v>
      </c>
      <c s="23" t="s">
        <v>16</v>
      </c>
      <c s="23" t="s">
        <v>212</v>
      </c>
      <c s="18" t="s">
        <v>40</v>
      </c>
      <c s="24" t="s">
        <v>213</v>
      </c>
      <c s="25" t="s">
        <v>205</v>
      </c>
      <c s="26">
        <v>26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25.5">
      <c r="A21" t="s">
        <v>46</v>
      </c>
      <c r="E21" s="29" t="s">
        <v>214</v>
      </c>
    </row>
    <row r="22" spans="1:16" ht="12.75">
      <c r="A22" s="18" t="s">
        <v>38</v>
      </c>
      <c s="23" t="s">
        <v>26</v>
      </c>
      <c s="23" t="s">
        <v>215</v>
      </c>
      <c s="18" t="s">
        <v>40</v>
      </c>
      <c s="24" t="s">
        <v>216</v>
      </c>
      <c s="25" t="s">
        <v>217</v>
      </c>
      <c s="26">
        <v>364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266</v>
      </c>
    </row>
    <row r="25" spans="1:5" ht="25.5">
      <c r="A25" t="s">
        <v>46</v>
      </c>
      <c r="E25" s="29" t="s">
        <v>219</v>
      </c>
    </row>
    <row r="26" spans="1:16" ht="25.5">
      <c r="A26" s="18" t="s">
        <v>38</v>
      </c>
      <c s="23" t="s">
        <v>28</v>
      </c>
      <c s="23" t="s">
        <v>220</v>
      </c>
      <c s="18" t="s">
        <v>40</v>
      </c>
      <c s="24" t="s">
        <v>221</v>
      </c>
      <c s="25" t="s">
        <v>205</v>
      </c>
      <c s="26">
        <v>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211</v>
      </c>
    </row>
    <row r="30" spans="1:16" ht="12.75">
      <c r="A30" s="18" t="s">
        <v>38</v>
      </c>
      <c s="23" t="s">
        <v>30</v>
      </c>
      <c s="23" t="s">
        <v>222</v>
      </c>
      <c s="18" t="s">
        <v>40</v>
      </c>
      <c s="24" t="s">
        <v>223</v>
      </c>
      <c s="25" t="s">
        <v>205</v>
      </c>
      <c s="26">
        <v>6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25.5">
      <c r="A33" t="s">
        <v>46</v>
      </c>
      <c r="E33" s="29" t="s">
        <v>214</v>
      </c>
    </row>
    <row r="34" spans="1:16" ht="12.75">
      <c r="A34" s="18" t="s">
        <v>38</v>
      </c>
      <c s="23" t="s">
        <v>106</v>
      </c>
      <c s="23" t="s">
        <v>224</v>
      </c>
      <c s="18" t="s">
        <v>40</v>
      </c>
      <c s="24" t="s">
        <v>225</v>
      </c>
      <c s="25" t="s">
        <v>217</v>
      </c>
      <c s="26">
        <v>84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226</v>
      </c>
    </row>
    <row r="37" spans="1:5" ht="25.5">
      <c r="A37" t="s">
        <v>46</v>
      </c>
      <c r="E37" s="29" t="s">
        <v>219</v>
      </c>
    </row>
    <row r="38" spans="1:16" ht="12.75">
      <c r="A38" s="18" t="s">
        <v>38</v>
      </c>
      <c s="23" t="s">
        <v>63</v>
      </c>
      <c s="23" t="s">
        <v>227</v>
      </c>
      <c s="18" t="s">
        <v>40</v>
      </c>
      <c s="24" t="s">
        <v>228</v>
      </c>
      <c s="25" t="s">
        <v>205</v>
      </c>
      <c s="26">
        <v>22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63.75">
      <c r="A41" t="s">
        <v>46</v>
      </c>
      <c r="E41" s="29" t="s">
        <v>267</v>
      </c>
    </row>
    <row r="42" spans="1:16" ht="12.75">
      <c r="A42" s="18" t="s">
        <v>38</v>
      </c>
      <c s="23" t="s">
        <v>33</v>
      </c>
      <c s="23" t="s">
        <v>230</v>
      </c>
      <c s="18" t="s">
        <v>40</v>
      </c>
      <c s="24" t="s">
        <v>231</v>
      </c>
      <c s="25" t="s">
        <v>205</v>
      </c>
      <c s="26">
        <v>22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25.5">
      <c r="A45" t="s">
        <v>46</v>
      </c>
      <c r="E45" s="29" t="s">
        <v>214</v>
      </c>
    </row>
    <row r="46" spans="1:16" ht="12.75">
      <c r="A46" s="18" t="s">
        <v>38</v>
      </c>
      <c s="23" t="s">
        <v>35</v>
      </c>
      <c s="23" t="s">
        <v>233</v>
      </c>
      <c s="18" t="s">
        <v>40</v>
      </c>
      <c s="24" t="s">
        <v>234</v>
      </c>
      <c s="25" t="s">
        <v>217</v>
      </c>
      <c s="26">
        <v>308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25.5">
      <c r="A48" s="30" t="s">
        <v>45</v>
      </c>
      <c r="E48" s="31" t="s">
        <v>268</v>
      </c>
    </row>
    <row r="49" spans="1:5" ht="25.5">
      <c r="A49" t="s">
        <v>46</v>
      </c>
      <c r="E49" s="29" t="s">
        <v>236</v>
      </c>
    </row>
    <row r="50" spans="1:16" ht="12.75">
      <c r="A50" s="18" t="s">
        <v>38</v>
      </c>
      <c s="23" t="s">
        <v>129</v>
      </c>
      <c s="23" t="s">
        <v>237</v>
      </c>
      <c s="18" t="s">
        <v>40</v>
      </c>
      <c s="24" t="s">
        <v>238</v>
      </c>
      <c s="25" t="s">
        <v>205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76.5">
      <c r="A53" t="s">
        <v>46</v>
      </c>
      <c r="E53" s="29" t="s">
        <v>239</v>
      </c>
    </row>
    <row r="54" spans="1:16" ht="12.75">
      <c r="A54" s="18" t="s">
        <v>38</v>
      </c>
      <c s="23" t="s">
        <v>135</v>
      </c>
      <c s="23" t="s">
        <v>240</v>
      </c>
      <c s="18" t="s">
        <v>40</v>
      </c>
      <c s="24" t="s">
        <v>241</v>
      </c>
      <c s="25" t="s">
        <v>205</v>
      </c>
      <c s="26">
        <v>2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242</v>
      </c>
    </row>
    <row r="58" spans="1:16" ht="12.75">
      <c r="A58" s="18" t="s">
        <v>38</v>
      </c>
      <c s="23" t="s">
        <v>138</v>
      </c>
      <c s="23" t="s">
        <v>243</v>
      </c>
      <c s="18" t="s">
        <v>40</v>
      </c>
      <c s="24" t="s">
        <v>244</v>
      </c>
      <c s="25" t="s">
        <v>217</v>
      </c>
      <c s="26">
        <v>28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25.5">
      <c r="A60" s="30" t="s">
        <v>45</v>
      </c>
      <c r="E60" s="31" t="s">
        <v>245</v>
      </c>
    </row>
    <row r="61" spans="1:5" ht="25.5">
      <c r="A61" t="s">
        <v>46</v>
      </c>
      <c r="E61" s="29" t="s">
        <v>246</v>
      </c>
    </row>
    <row r="62" spans="1:16" ht="12.75">
      <c r="A62" s="18" t="s">
        <v>38</v>
      </c>
      <c s="23" t="s">
        <v>66</v>
      </c>
      <c s="23" t="s">
        <v>247</v>
      </c>
      <c s="18" t="s">
        <v>40</v>
      </c>
      <c s="24" t="s">
        <v>248</v>
      </c>
      <c s="25" t="s">
        <v>205</v>
      </c>
      <c s="26">
        <v>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63.75">
      <c r="A65" t="s">
        <v>46</v>
      </c>
      <c r="E65" s="29" t="s">
        <v>249</v>
      </c>
    </row>
    <row r="66" spans="1:16" ht="12.75">
      <c r="A66" s="18" t="s">
        <v>38</v>
      </c>
      <c s="23" t="s">
        <v>69</v>
      </c>
      <c s="23" t="s">
        <v>250</v>
      </c>
      <c s="18" t="s">
        <v>40</v>
      </c>
      <c s="24" t="s">
        <v>251</v>
      </c>
      <c s="25" t="s">
        <v>205</v>
      </c>
      <c s="26">
        <v>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25.5">
      <c r="A69" t="s">
        <v>46</v>
      </c>
      <c r="E69" s="29" t="s">
        <v>242</v>
      </c>
    </row>
    <row r="70" spans="1:16" ht="12.75">
      <c r="A70" s="18" t="s">
        <v>38</v>
      </c>
      <c s="23" t="s">
        <v>149</v>
      </c>
      <c s="23" t="s">
        <v>252</v>
      </c>
      <c s="18" t="s">
        <v>40</v>
      </c>
      <c s="24" t="s">
        <v>253</v>
      </c>
      <c s="25" t="s">
        <v>217</v>
      </c>
      <c s="26">
        <v>28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25.5">
      <c r="A72" s="30" t="s">
        <v>45</v>
      </c>
      <c r="E72" s="31" t="s">
        <v>245</v>
      </c>
    </row>
    <row r="73" spans="1:5" ht="25.5">
      <c r="A73" t="s">
        <v>46</v>
      </c>
      <c r="E73" s="29" t="s">
        <v>246</v>
      </c>
    </row>
    <row r="74" spans="1:16" ht="25.5">
      <c r="A74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205</v>
      </c>
      <c s="26">
        <v>28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63.75">
      <c r="A77" t="s">
        <v>46</v>
      </c>
      <c r="E77" s="29" t="s">
        <v>249</v>
      </c>
    </row>
    <row r="78" spans="1:16" ht="12.75">
      <c r="A7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205</v>
      </c>
      <c s="26">
        <v>28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25.5">
      <c r="A81" t="s">
        <v>46</v>
      </c>
      <c r="E81" s="29" t="s">
        <v>242</v>
      </c>
    </row>
    <row r="82" spans="1:16" ht="12.75">
      <c r="A82" s="18" t="s">
        <v>38</v>
      </c>
      <c s="23" t="s">
        <v>156</v>
      </c>
      <c s="23" t="s">
        <v>260</v>
      </c>
      <c s="18" t="s">
        <v>40</v>
      </c>
      <c s="24" t="s">
        <v>261</v>
      </c>
      <c s="25" t="s">
        <v>217</v>
      </c>
      <c s="26">
        <v>392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25.5">
      <c r="A84" s="30" t="s">
        <v>45</v>
      </c>
      <c r="E84" s="31" t="s">
        <v>269</v>
      </c>
    </row>
    <row r="85" spans="1:5" ht="25.5">
      <c r="A85" t="s">
        <v>46</v>
      </c>
      <c r="E85" s="29" t="s">
        <v>246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270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199</v>
      </c>
      <c s="1"/>
      <c s="10" t="s">
        <v>200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270</v>
      </c>
      <c s="5"/>
      <c s="14" t="s">
        <v>271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155</v>
      </c>
      <c s="19"/>
      <c s="19"/>
      <c s="19"/>
      <c s="22">
        <f>0+Q9</f>
      </c>
      <c r="O9">
        <f>0+R9</f>
      </c>
      <c r="Q9">
        <f>0+I10+I14+I18+I22+I26+I30+I34+I38+I42+I46+I50+I54+I58+I62+I66+I70+I74+I78</f>
      </c>
      <c>
        <f>0+O10+O14+O18+O22+O26+O30+O34+O38+O42+O46+O50+O54+O58+O62+O66+O70+O74+O78</f>
      </c>
    </row>
    <row r="10" spans="1:16" ht="25.5">
      <c r="A10" s="18" t="s">
        <v>38</v>
      </c>
      <c s="23" t="s">
        <v>15</v>
      </c>
      <c s="23" t="s">
        <v>209</v>
      </c>
      <c s="18" t="s">
        <v>40</v>
      </c>
      <c s="24" t="s">
        <v>210</v>
      </c>
      <c s="25" t="s">
        <v>205</v>
      </c>
      <c s="26">
        <v>23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63.75">
      <c r="A13" t="s">
        <v>46</v>
      </c>
      <c r="E13" s="29" t="s">
        <v>211</v>
      </c>
    </row>
    <row r="14" spans="1:16" ht="12.75">
      <c r="A14" s="18" t="s">
        <v>38</v>
      </c>
      <c s="23" t="s">
        <v>17</v>
      </c>
      <c s="23" t="s">
        <v>212</v>
      </c>
      <c s="18" t="s">
        <v>40</v>
      </c>
      <c s="24" t="s">
        <v>213</v>
      </c>
      <c s="25" t="s">
        <v>205</v>
      </c>
      <c s="26">
        <v>23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25.5">
      <c r="A17" t="s">
        <v>46</v>
      </c>
      <c r="E17" s="29" t="s">
        <v>214</v>
      </c>
    </row>
    <row r="18" spans="1:16" ht="12.75">
      <c r="A18" s="18" t="s">
        <v>38</v>
      </c>
      <c s="23" t="s">
        <v>16</v>
      </c>
      <c s="23" t="s">
        <v>215</v>
      </c>
      <c s="18" t="s">
        <v>40</v>
      </c>
      <c s="24" t="s">
        <v>216</v>
      </c>
      <c s="25" t="s">
        <v>217</v>
      </c>
      <c s="26">
        <v>322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272</v>
      </c>
    </row>
    <row r="21" spans="1:5" ht="25.5">
      <c r="A21" t="s">
        <v>46</v>
      </c>
      <c r="E21" s="29" t="s">
        <v>219</v>
      </c>
    </row>
    <row r="22" spans="1:16" ht="25.5">
      <c r="A22" s="18" t="s">
        <v>38</v>
      </c>
      <c s="23" t="s">
        <v>26</v>
      </c>
      <c s="23" t="s">
        <v>220</v>
      </c>
      <c s="18" t="s">
        <v>40</v>
      </c>
      <c s="24" t="s">
        <v>221</v>
      </c>
      <c s="25" t="s">
        <v>205</v>
      </c>
      <c s="26">
        <v>5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211</v>
      </c>
    </row>
    <row r="26" spans="1:16" ht="12.75">
      <c r="A26" s="18" t="s">
        <v>38</v>
      </c>
      <c s="23" t="s">
        <v>28</v>
      </c>
      <c s="23" t="s">
        <v>222</v>
      </c>
      <c s="18" t="s">
        <v>40</v>
      </c>
      <c s="24" t="s">
        <v>223</v>
      </c>
      <c s="25" t="s">
        <v>205</v>
      </c>
      <c s="26">
        <v>5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25.5">
      <c r="A29" t="s">
        <v>46</v>
      </c>
      <c r="E29" s="29" t="s">
        <v>214</v>
      </c>
    </row>
    <row r="30" spans="1:16" ht="12.75">
      <c r="A30" s="18" t="s">
        <v>38</v>
      </c>
      <c s="23" t="s">
        <v>30</v>
      </c>
      <c s="23" t="s">
        <v>224</v>
      </c>
      <c s="18" t="s">
        <v>40</v>
      </c>
      <c s="24" t="s">
        <v>225</v>
      </c>
      <c s="25" t="s">
        <v>217</v>
      </c>
      <c s="26">
        <v>70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273</v>
      </c>
    </row>
    <row r="33" spans="1:5" ht="25.5">
      <c r="A33" t="s">
        <v>46</v>
      </c>
      <c r="E33" s="29" t="s">
        <v>219</v>
      </c>
    </row>
    <row r="34" spans="1:16" ht="12.75">
      <c r="A34" s="18" t="s">
        <v>38</v>
      </c>
      <c s="23" t="s">
        <v>106</v>
      </c>
      <c s="23" t="s">
        <v>227</v>
      </c>
      <c s="18" t="s">
        <v>40</v>
      </c>
      <c s="24" t="s">
        <v>228</v>
      </c>
      <c s="25" t="s">
        <v>205</v>
      </c>
      <c s="26">
        <v>20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63.75">
      <c r="A37" t="s">
        <v>46</v>
      </c>
      <c r="E37" s="29" t="s">
        <v>267</v>
      </c>
    </row>
    <row r="38" spans="1:16" ht="12.75">
      <c r="A38" s="18" t="s">
        <v>38</v>
      </c>
      <c s="23" t="s">
        <v>63</v>
      </c>
      <c s="23" t="s">
        <v>230</v>
      </c>
      <c s="18" t="s">
        <v>40</v>
      </c>
      <c s="24" t="s">
        <v>231</v>
      </c>
      <c s="25" t="s">
        <v>205</v>
      </c>
      <c s="26">
        <v>20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25.5">
      <c r="A41" t="s">
        <v>46</v>
      </c>
      <c r="E41" s="29" t="s">
        <v>214</v>
      </c>
    </row>
    <row r="42" spans="1:16" ht="12.75">
      <c r="A42" s="18" t="s">
        <v>38</v>
      </c>
      <c s="23" t="s">
        <v>33</v>
      </c>
      <c s="23" t="s">
        <v>233</v>
      </c>
      <c s="18" t="s">
        <v>40</v>
      </c>
      <c s="24" t="s">
        <v>234</v>
      </c>
      <c s="25" t="s">
        <v>217</v>
      </c>
      <c s="26">
        <v>280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25.5">
      <c r="A44" s="30" t="s">
        <v>45</v>
      </c>
      <c r="E44" s="31" t="s">
        <v>274</v>
      </c>
    </row>
    <row r="45" spans="1:5" ht="25.5">
      <c r="A45" t="s">
        <v>46</v>
      </c>
      <c r="E45" s="29" t="s">
        <v>236</v>
      </c>
    </row>
    <row r="46" spans="1:16" ht="12.75">
      <c r="A46" s="18" t="s">
        <v>38</v>
      </c>
      <c s="23" t="s">
        <v>35</v>
      </c>
      <c s="23" t="s">
        <v>237</v>
      </c>
      <c s="18" t="s">
        <v>40</v>
      </c>
      <c s="24" t="s">
        <v>238</v>
      </c>
      <c s="25" t="s">
        <v>205</v>
      </c>
      <c s="26">
        <v>2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76.5">
      <c r="A49" t="s">
        <v>46</v>
      </c>
      <c r="E49" s="29" t="s">
        <v>239</v>
      </c>
    </row>
    <row r="50" spans="1:16" ht="12.75">
      <c r="A50" s="18" t="s">
        <v>38</v>
      </c>
      <c s="23" t="s">
        <v>129</v>
      </c>
      <c s="23" t="s">
        <v>240</v>
      </c>
      <c s="18" t="s">
        <v>40</v>
      </c>
      <c s="24" t="s">
        <v>241</v>
      </c>
      <c s="25" t="s">
        <v>205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25.5">
      <c r="A53" t="s">
        <v>46</v>
      </c>
      <c r="E53" s="29" t="s">
        <v>242</v>
      </c>
    </row>
    <row r="54" spans="1:16" ht="12.75">
      <c r="A54" s="18" t="s">
        <v>38</v>
      </c>
      <c s="23" t="s">
        <v>135</v>
      </c>
      <c s="23" t="s">
        <v>243</v>
      </c>
      <c s="18" t="s">
        <v>40</v>
      </c>
      <c s="24" t="s">
        <v>244</v>
      </c>
      <c s="25" t="s">
        <v>217</v>
      </c>
      <c s="26">
        <v>28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25.5">
      <c r="A56" s="30" t="s">
        <v>45</v>
      </c>
      <c r="E56" s="31" t="s">
        <v>245</v>
      </c>
    </row>
    <row r="57" spans="1:5" ht="25.5">
      <c r="A57" t="s">
        <v>46</v>
      </c>
      <c r="E57" s="29" t="s">
        <v>246</v>
      </c>
    </row>
    <row r="58" spans="1:16" ht="12.75">
      <c r="A58" s="18" t="s">
        <v>38</v>
      </c>
      <c s="23" t="s">
        <v>138</v>
      </c>
      <c s="23" t="s">
        <v>247</v>
      </c>
      <c s="18" t="s">
        <v>40</v>
      </c>
      <c s="24" t="s">
        <v>248</v>
      </c>
      <c s="25" t="s">
        <v>205</v>
      </c>
      <c s="26">
        <v>2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63.75">
      <c r="A61" t="s">
        <v>46</v>
      </c>
      <c r="E61" s="29" t="s">
        <v>249</v>
      </c>
    </row>
    <row r="62" spans="1:16" ht="12.75">
      <c r="A62" s="18" t="s">
        <v>38</v>
      </c>
      <c s="23" t="s">
        <v>66</v>
      </c>
      <c s="23" t="s">
        <v>250</v>
      </c>
      <c s="18" t="s">
        <v>40</v>
      </c>
      <c s="24" t="s">
        <v>251</v>
      </c>
      <c s="25" t="s">
        <v>205</v>
      </c>
      <c s="26">
        <v>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25.5">
      <c r="A65" t="s">
        <v>46</v>
      </c>
      <c r="E65" s="29" t="s">
        <v>242</v>
      </c>
    </row>
    <row r="66" spans="1:16" ht="12.75">
      <c r="A66" s="18" t="s">
        <v>38</v>
      </c>
      <c s="23" t="s">
        <v>69</v>
      </c>
      <c s="23" t="s">
        <v>252</v>
      </c>
      <c s="18" t="s">
        <v>40</v>
      </c>
      <c s="24" t="s">
        <v>253</v>
      </c>
      <c s="25" t="s">
        <v>217</v>
      </c>
      <c s="26">
        <v>28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25.5">
      <c r="A68" s="30" t="s">
        <v>45</v>
      </c>
      <c r="E68" s="31" t="s">
        <v>245</v>
      </c>
    </row>
    <row r="69" spans="1:5" ht="25.5">
      <c r="A69" t="s">
        <v>46</v>
      </c>
      <c r="E69" s="29" t="s">
        <v>246</v>
      </c>
    </row>
    <row r="70" spans="1:16" ht="25.5">
      <c r="A70" s="18" t="s">
        <v>38</v>
      </c>
      <c s="23" t="s">
        <v>149</v>
      </c>
      <c s="23" t="s">
        <v>255</v>
      </c>
      <c s="18" t="s">
        <v>40</v>
      </c>
      <c s="24" t="s">
        <v>256</v>
      </c>
      <c s="25" t="s">
        <v>205</v>
      </c>
      <c s="26">
        <v>25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63.75">
      <c r="A73" t="s">
        <v>46</v>
      </c>
      <c r="E73" s="29" t="s">
        <v>249</v>
      </c>
    </row>
    <row r="74" spans="1:16" ht="12.75">
      <c r="A74" s="18" t="s">
        <v>38</v>
      </c>
      <c s="23" t="s">
        <v>254</v>
      </c>
      <c s="23" t="s">
        <v>258</v>
      </c>
      <c s="18" t="s">
        <v>40</v>
      </c>
      <c s="24" t="s">
        <v>259</v>
      </c>
      <c s="25" t="s">
        <v>205</v>
      </c>
      <c s="26">
        <v>25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25.5">
      <c r="A77" t="s">
        <v>46</v>
      </c>
      <c r="E77" s="29" t="s">
        <v>242</v>
      </c>
    </row>
    <row r="78" spans="1:16" ht="12.75">
      <c r="A78" s="18" t="s">
        <v>38</v>
      </c>
      <c s="23" t="s">
        <v>257</v>
      </c>
      <c s="23" t="s">
        <v>260</v>
      </c>
      <c s="18" t="s">
        <v>40</v>
      </c>
      <c s="24" t="s">
        <v>261</v>
      </c>
      <c s="25" t="s">
        <v>217</v>
      </c>
      <c s="26">
        <v>350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25.5">
      <c r="A80" s="30" t="s">
        <v>45</v>
      </c>
      <c r="E80" s="31" t="s">
        <v>275</v>
      </c>
    </row>
    <row r="81" spans="1:5" ht="25.5">
      <c r="A81" t="s">
        <v>46</v>
      </c>
      <c r="E81" s="29" t="s">
        <v>246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276</v>
      </c>
      <c s="32">
        <f>0+I9</f>
      </c>
      <c r="O3" t="s">
        <v>12</v>
      </c>
      <c t="s">
        <v>17</v>
      </c>
    </row>
    <row r="4" spans="1:16" ht="15" customHeight="1">
      <c r="A4" t="s">
        <v>6</v>
      </c>
      <c s="8" t="s">
        <v>7</v>
      </c>
      <c s="9" t="s">
        <v>199</v>
      </c>
      <c s="1"/>
      <c s="10" t="s">
        <v>200</v>
      </c>
      <c s="1"/>
      <c s="1"/>
      <c s="7"/>
      <c s="7"/>
      <c r="O4" t="s">
        <v>13</v>
      </c>
      <c t="s">
        <v>17</v>
      </c>
    </row>
    <row r="5" spans="1:16" ht="12.75" customHeight="1">
      <c r="A5" t="s">
        <v>10</v>
      </c>
      <c s="12" t="s">
        <v>11</v>
      </c>
      <c s="13" t="s">
        <v>276</v>
      </c>
      <c s="5"/>
      <c s="14" t="s">
        <v>277</v>
      </c>
      <c s="5"/>
      <c s="5"/>
      <c s="5"/>
      <c s="5"/>
      <c r="O5" t="s">
        <v>14</v>
      </c>
      <c t="s">
        <v>17</v>
      </c>
    </row>
    <row r="6" spans="1:9" ht="12.75" customHeight="1">
      <c r="A6" s="11" t="s">
        <v>20</v>
      </c>
      <c s="11" t="s">
        <v>22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21</v>
      </c>
      <c s="11" t="s">
        <v>15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155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15</v>
      </c>
      <c s="23" t="s">
        <v>203</v>
      </c>
      <c s="18" t="s">
        <v>40</v>
      </c>
      <c s="24" t="s">
        <v>204</v>
      </c>
      <c s="25" t="s">
        <v>205</v>
      </c>
      <c s="26">
        <v>2</v>
      </c>
      <c s="27">
        <v>0</v>
      </c>
      <c s="27">
        <f>ROUND(ROUND(H10,2)*ROUND(G10,1),2)</f>
      </c>
      <c r="O10">
        <f>(I10*21)/100</f>
      </c>
      <c t="s">
        <v>17</v>
      </c>
    </row>
    <row r="11" spans="1:5" ht="38.25">
      <c r="A11" s="28" t="s">
        <v>43</v>
      </c>
      <c r="E11" s="29" t="s">
        <v>206</v>
      </c>
    </row>
    <row r="12" spans="1:5" ht="25.5">
      <c r="A12" s="30" t="s">
        <v>45</v>
      </c>
      <c r="E12" s="31" t="s">
        <v>265</v>
      </c>
    </row>
    <row r="13" spans="1:5" ht="38.25">
      <c r="A13" t="s">
        <v>46</v>
      </c>
      <c r="E13" s="29" t="s">
        <v>208</v>
      </c>
    </row>
    <row r="14" spans="1:16" ht="25.5">
      <c r="A14" s="18" t="s">
        <v>38</v>
      </c>
      <c s="23" t="s">
        <v>17</v>
      </c>
      <c s="23" t="s">
        <v>209</v>
      </c>
      <c s="18" t="s">
        <v>40</v>
      </c>
      <c s="24" t="s">
        <v>210</v>
      </c>
      <c s="25" t="s">
        <v>205</v>
      </c>
      <c s="26">
        <v>21</v>
      </c>
      <c s="27">
        <v>0</v>
      </c>
      <c s="27">
        <f>ROUND(ROUND(H14,2)*ROUND(G14,1),2)</f>
      </c>
      <c r="O14">
        <f>(I14*21)/100</f>
      </c>
      <c t="s">
        <v>17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211</v>
      </c>
    </row>
    <row r="18" spans="1:16" ht="12.75">
      <c r="A18" s="18" t="s">
        <v>38</v>
      </c>
      <c s="23" t="s">
        <v>16</v>
      </c>
      <c s="23" t="s">
        <v>212</v>
      </c>
      <c s="18" t="s">
        <v>40</v>
      </c>
      <c s="24" t="s">
        <v>213</v>
      </c>
      <c s="25" t="s">
        <v>205</v>
      </c>
      <c s="26">
        <v>21</v>
      </c>
      <c s="27">
        <v>0</v>
      </c>
      <c s="27">
        <f>ROUND(ROUND(H18,2)*ROUND(G18,1),2)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25.5">
      <c r="A21" t="s">
        <v>46</v>
      </c>
      <c r="E21" s="29" t="s">
        <v>214</v>
      </c>
    </row>
    <row r="22" spans="1:16" ht="12.75">
      <c r="A22" s="18" t="s">
        <v>38</v>
      </c>
      <c s="23" t="s">
        <v>26</v>
      </c>
      <c s="23" t="s">
        <v>215</v>
      </c>
      <c s="18" t="s">
        <v>40</v>
      </c>
      <c s="24" t="s">
        <v>216</v>
      </c>
      <c s="25" t="s">
        <v>217</v>
      </c>
      <c s="26">
        <v>147</v>
      </c>
      <c s="27">
        <v>0</v>
      </c>
      <c s="27">
        <f>ROUND(ROUND(H22,2)*ROUND(G22,1),2)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278</v>
      </c>
    </row>
    <row r="25" spans="1:5" ht="25.5">
      <c r="A25" t="s">
        <v>46</v>
      </c>
      <c r="E25" s="29" t="s">
        <v>219</v>
      </c>
    </row>
    <row r="26" spans="1:16" ht="25.5">
      <c r="A26" s="18" t="s">
        <v>38</v>
      </c>
      <c s="23" t="s">
        <v>28</v>
      </c>
      <c s="23" t="s">
        <v>220</v>
      </c>
      <c s="18" t="s">
        <v>40</v>
      </c>
      <c s="24" t="s">
        <v>221</v>
      </c>
      <c s="25" t="s">
        <v>205</v>
      </c>
      <c s="26">
        <v>6</v>
      </c>
      <c s="27">
        <v>0</v>
      </c>
      <c s="27">
        <f>ROUND(ROUND(H26,2)*ROUND(G26,1),2)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211</v>
      </c>
    </row>
    <row r="30" spans="1:16" ht="12.75">
      <c r="A30" s="18" t="s">
        <v>38</v>
      </c>
      <c s="23" t="s">
        <v>30</v>
      </c>
      <c s="23" t="s">
        <v>222</v>
      </c>
      <c s="18" t="s">
        <v>40</v>
      </c>
      <c s="24" t="s">
        <v>223</v>
      </c>
      <c s="25" t="s">
        <v>205</v>
      </c>
      <c s="26">
        <v>6</v>
      </c>
      <c s="27">
        <v>0</v>
      </c>
      <c s="27">
        <f>ROUND(ROUND(H30,2)*ROUND(G30,1),2)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25.5">
      <c r="A33" t="s">
        <v>46</v>
      </c>
      <c r="E33" s="29" t="s">
        <v>214</v>
      </c>
    </row>
    <row r="34" spans="1:16" ht="12.75">
      <c r="A34" s="18" t="s">
        <v>38</v>
      </c>
      <c s="23" t="s">
        <v>106</v>
      </c>
      <c s="23" t="s">
        <v>224</v>
      </c>
      <c s="18" t="s">
        <v>40</v>
      </c>
      <c s="24" t="s">
        <v>225</v>
      </c>
      <c s="25" t="s">
        <v>217</v>
      </c>
      <c s="26">
        <v>42</v>
      </c>
      <c s="27">
        <v>0</v>
      </c>
      <c s="27">
        <f>ROUND(ROUND(H34,2)*ROUND(G34,1),2)</f>
      </c>
      <c r="O34">
        <f>(I34*21)/100</f>
      </c>
      <c t="s">
        <v>17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279</v>
      </c>
    </row>
    <row r="37" spans="1:5" ht="25.5">
      <c r="A37" t="s">
        <v>46</v>
      </c>
      <c r="E37" s="29" t="s">
        <v>219</v>
      </c>
    </row>
    <row r="38" spans="1:16" ht="12.75">
      <c r="A38" s="18" t="s">
        <v>38</v>
      </c>
      <c s="23" t="s">
        <v>63</v>
      </c>
      <c s="23" t="s">
        <v>227</v>
      </c>
      <c s="18" t="s">
        <v>40</v>
      </c>
      <c s="24" t="s">
        <v>228</v>
      </c>
      <c s="25" t="s">
        <v>205</v>
      </c>
      <c s="26">
        <v>20</v>
      </c>
      <c s="27">
        <v>0</v>
      </c>
      <c s="27">
        <f>ROUND(ROUND(H38,2)*ROUND(G38,1),2)</f>
      </c>
      <c r="O38">
        <f>(I38*21)/100</f>
      </c>
      <c t="s">
        <v>17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63.75">
      <c r="A41" t="s">
        <v>46</v>
      </c>
      <c r="E41" s="29" t="s">
        <v>267</v>
      </c>
    </row>
    <row r="42" spans="1:16" ht="12.75">
      <c r="A42" s="18" t="s">
        <v>38</v>
      </c>
      <c s="23" t="s">
        <v>33</v>
      </c>
      <c s="23" t="s">
        <v>230</v>
      </c>
      <c s="18" t="s">
        <v>40</v>
      </c>
      <c s="24" t="s">
        <v>231</v>
      </c>
      <c s="25" t="s">
        <v>205</v>
      </c>
      <c s="26">
        <v>20</v>
      </c>
      <c s="27">
        <v>0</v>
      </c>
      <c s="27">
        <f>ROUND(ROUND(H42,2)*ROUND(G42,1),2)</f>
      </c>
      <c r="O42">
        <f>(I42*21)/100</f>
      </c>
      <c t="s">
        <v>17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25.5">
      <c r="A45" t="s">
        <v>46</v>
      </c>
      <c r="E45" s="29" t="s">
        <v>214</v>
      </c>
    </row>
    <row r="46" spans="1:16" ht="12.75">
      <c r="A46" s="18" t="s">
        <v>38</v>
      </c>
      <c s="23" t="s">
        <v>35</v>
      </c>
      <c s="23" t="s">
        <v>233</v>
      </c>
      <c s="18" t="s">
        <v>40</v>
      </c>
      <c s="24" t="s">
        <v>234</v>
      </c>
      <c s="25" t="s">
        <v>217</v>
      </c>
      <c s="26">
        <v>140</v>
      </c>
      <c s="27">
        <v>0</v>
      </c>
      <c s="27">
        <f>ROUND(ROUND(H46,2)*ROUND(G46,1),2)</f>
      </c>
      <c r="O46">
        <f>(I46*21)/100</f>
      </c>
      <c t="s">
        <v>17</v>
      </c>
    </row>
    <row r="47" spans="1:5" ht="12.75">
      <c r="A47" s="28" t="s">
        <v>43</v>
      </c>
      <c r="E47" s="29" t="s">
        <v>40</v>
      </c>
    </row>
    <row r="48" spans="1:5" ht="25.5">
      <c r="A48" s="30" t="s">
        <v>45</v>
      </c>
      <c r="E48" s="31" t="s">
        <v>280</v>
      </c>
    </row>
    <row r="49" spans="1:5" ht="25.5">
      <c r="A49" t="s">
        <v>46</v>
      </c>
      <c r="E49" s="29" t="s">
        <v>236</v>
      </c>
    </row>
    <row r="50" spans="1:16" ht="12.75">
      <c r="A50" s="18" t="s">
        <v>38</v>
      </c>
      <c s="23" t="s">
        <v>129</v>
      </c>
      <c s="23" t="s">
        <v>237</v>
      </c>
      <c s="18" t="s">
        <v>40</v>
      </c>
      <c s="24" t="s">
        <v>238</v>
      </c>
      <c s="25" t="s">
        <v>205</v>
      </c>
      <c s="26">
        <v>2</v>
      </c>
      <c s="27">
        <v>0</v>
      </c>
      <c s="27">
        <f>ROUND(ROUND(H50,2)*ROUND(G50,1),2)</f>
      </c>
      <c r="O50">
        <f>(I50*21)/100</f>
      </c>
      <c t="s">
        <v>17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76.5">
      <c r="A53" t="s">
        <v>46</v>
      </c>
      <c r="E53" s="29" t="s">
        <v>239</v>
      </c>
    </row>
    <row r="54" spans="1:16" ht="12.75">
      <c r="A54" s="18" t="s">
        <v>38</v>
      </c>
      <c s="23" t="s">
        <v>135</v>
      </c>
      <c s="23" t="s">
        <v>240</v>
      </c>
      <c s="18" t="s">
        <v>40</v>
      </c>
      <c s="24" t="s">
        <v>241</v>
      </c>
      <c s="25" t="s">
        <v>205</v>
      </c>
      <c s="26">
        <v>2</v>
      </c>
      <c s="27">
        <v>0</v>
      </c>
      <c s="27">
        <f>ROUND(ROUND(H54,2)*ROUND(G54,1),2)</f>
      </c>
      <c r="O54">
        <f>(I54*21)/100</f>
      </c>
      <c t="s">
        <v>17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242</v>
      </c>
    </row>
    <row r="58" spans="1:16" ht="12.75">
      <c r="A58" s="18" t="s">
        <v>38</v>
      </c>
      <c s="23" t="s">
        <v>138</v>
      </c>
      <c s="23" t="s">
        <v>243</v>
      </c>
      <c s="18" t="s">
        <v>40</v>
      </c>
      <c s="24" t="s">
        <v>244</v>
      </c>
      <c s="25" t="s">
        <v>217</v>
      </c>
      <c s="26">
        <v>14</v>
      </c>
      <c s="27">
        <v>0</v>
      </c>
      <c s="27">
        <f>ROUND(ROUND(H58,2)*ROUND(G58,1),2)</f>
      </c>
      <c r="O58">
        <f>(I58*21)/100</f>
      </c>
      <c t="s">
        <v>17</v>
      </c>
    </row>
    <row r="59" spans="1:5" ht="12.75">
      <c r="A59" s="28" t="s">
        <v>43</v>
      </c>
      <c r="E59" s="29" t="s">
        <v>40</v>
      </c>
    </row>
    <row r="60" spans="1:5" ht="25.5">
      <c r="A60" s="30" t="s">
        <v>45</v>
      </c>
      <c r="E60" s="31" t="s">
        <v>281</v>
      </c>
    </row>
    <row r="61" spans="1:5" ht="25.5">
      <c r="A61" t="s">
        <v>46</v>
      </c>
      <c r="E61" s="29" t="s">
        <v>246</v>
      </c>
    </row>
    <row r="62" spans="1:16" ht="12.75">
      <c r="A62" s="18" t="s">
        <v>38</v>
      </c>
      <c s="23" t="s">
        <v>66</v>
      </c>
      <c s="23" t="s">
        <v>247</v>
      </c>
      <c s="18" t="s">
        <v>40</v>
      </c>
      <c s="24" t="s">
        <v>248</v>
      </c>
      <c s="25" t="s">
        <v>205</v>
      </c>
      <c s="26">
        <v>2</v>
      </c>
      <c s="27">
        <v>0</v>
      </c>
      <c s="27">
        <f>ROUND(ROUND(H62,2)*ROUND(G62,1),2)</f>
      </c>
      <c r="O62">
        <f>(I62*21)/100</f>
      </c>
      <c t="s">
        <v>17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63.75">
      <c r="A65" t="s">
        <v>46</v>
      </c>
      <c r="E65" s="29" t="s">
        <v>249</v>
      </c>
    </row>
    <row r="66" spans="1:16" ht="12.75">
      <c r="A66" s="18" t="s">
        <v>38</v>
      </c>
      <c s="23" t="s">
        <v>69</v>
      </c>
      <c s="23" t="s">
        <v>250</v>
      </c>
      <c s="18" t="s">
        <v>40</v>
      </c>
      <c s="24" t="s">
        <v>251</v>
      </c>
      <c s="25" t="s">
        <v>205</v>
      </c>
      <c s="26">
        <v>2</v>
      </c>
      <c s="27">
        <v>0</v>
      </c>
      <c s="27">
        <f>ROUND(ROUND(H66,2)*ROUND(G66,1),2)</f>
      </c>
      <c r="O66">
        <f>(I66*21)/100</f>
      </c>
      <c t="s">
        <v>17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25.5">
      <c r="A69" t="s">
        <v>46</v>
      </c>
      <c r="E69" s="29" t="s">
        <v>242</v>
      </c>
    </row>
    <row r="70" spans="1:16" ht="12.75">
      <c r="A70" s="18" t="s">
        <v>38</v>
      </c>
      <c s="23" t="s">
        <v>149</v>
      </c>
      <c s="23" t="s">
        <v>252</v>
      </c>
      <c s="18" t="s">
        <v>40</v>
      </c>
      <c s="24" t="s">
        <v>253</v>
      </c>
      <c s="25" t="s">
        <v>217</v>
      </c>
      <c s="26">
        <v>14</v>
      </c>
      <c s="27">
        <v>0</v>
      </c>
      <c s="27">
        <f>ROUND(ROUND(H70,2)*ROUND(G70,1),2)</f>
      </c>
      <c r="O70">
        <f>(I70*21)/100</f>
      </c>
      <c t="s">
        <v>17</v>
      </c>
    </row>
    <row r="71" spans="1:5" ht="12.75">
      <c r="A71" s="28" t="s">
        <v>43</v>
      </c>
      <c r="E71" s="29" t="s">
        <v>40</v>
      </c>
    </row>
    <row r="72" spans="1:5" ht="25.5">
      <c r="A72" s="30" t="s">
        <v>45</v>
      </c>
      <c r="E72" s="31" t="s">
        <v>281</v>
      </c>
    </row>
    <row r="73" spans="1:5" ht="25.5">
      <c r="A73" t="s">
        <v>46</v>
      </c>
      <c r="E73" s="29" t="s">
        <v>246</v>
      </c>
    </row>
    <row r="74" spans="1:16" ht="25.5">
      <c r="A74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205</v>
      </c>
      <c s="26">
        <v>26</v>
      </c>
      <c s="27">
        <v>0</v>
      </c>
      <c s="27">
        <f>ROUND(ROUND(H74,2)*ROUND(G74,1),2)</f>
      </c>
      <c r="O74">
        <f>(I74*21)/100</f>
      </c>
      <c t="s">
        <v>17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63.75">
      <c r="A77" t="s">
        <v>46</v>
      </c>
      <c r="E77" s="29" t="s">
        <v>249</v>
      </c>
    </row>
    <row r="78" spans="1:16" ht="12.75">
      <c r="A7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205</v>
      </c>
      <c s="26">
        <v>26</v>
      </c>
      <c s="27">
        <v>0</v>
      </c>
      <c s="27">
        <f>ROUND(ROUND(H78,2)*ROUND(G78,1),2)</f>
      </c>
      <c r="O78">
        <f>(I78*21)/100</f>
      </c>
      <c t="s">
        <v>17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25.5">
      <c r="A81" t="s">
        <v>46</v>
      </c>
      <c r="E81" s="29" t="s">
        <v>242</v>
      </c>
    </row>
    <row r="82" spans="1:16" ht="12.75">
      <c r="A82" s="18" t="s">
        <v>38</v>
      </c>
      <c s="23" t="s">
        <v>156</v>
      </c>
      <c s="23" t="s">
        <v>260</v>
      </c>
      <c s="18" t="s">
        <v>40</v>
      </c>
      <c s="24" t="s">
        <v>261</v>
      </c>
      <c s="25" t="s">
        <v>217</v>
      </c>
      <c s="26">
        <v>182</v>
      </c>
      <c s="27">
        <v>0</v>
      </c>
      <c s="27">
        <f>ROUND(ROUND(H82,2)*ROUND(G82,1),2)</f>
      </c>
      <c r="O82">
        <f>(I82*21)/100</f>
      </c>
      <c t="s">
        <v>17</v>
      </c>
    </row>
    <row r="83" spans="1:5" ht="12.75">
      <c r="A83" s="28" t="s">
        <v>43</v>
      </c>
      <c r="E83" s="29" t="s">
        <v>40</v>
      </c>
    </row>
    <row r="84" spans="1:5" ht="25.5">
      <c r="A84" s="30" t="s">
        <v>45</v>
      </c>
      <c r="E84" s="31" t="s">
        <v>282</v>
      </c>
    </row>
    <row r="85" spans="1:5" ht="25.5">
      <c r="A85" t="s">
        <v>46</v>
      </c>
      <c r="E85" s="29" t="s">
        <v>246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