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Bm-file2\vz\VZ stavební\2022\2 ZPŘ\Ostatní\08 Mikrokoberce\ke zveřejnění\Příloha č. 5 ZD soupisy prací\1.část SP\"/>
    </mc:Choice>
  </mc:AlternateContent>
  <bookViews>
    <workbookView xWindow="240" yWindow="120" windowWidth="14940" windowHeight="9225"/>
  </bookViews>
  <sheets>
    <sheet name="Rekapitulace" sheetId="1" r:id="rId1"/>
    <sheet name="SO 101" sheetId="2" r:id="rId2"/>
  </sheets>
  <calcPr calcId="152511"/>
  <webPublishing codePage="0"/>
</workbook>
</file>

<file path=xl/calcChain.xml><?xml version="1.0" encoding="utf-8"?>
<calcChain xmlns="http://schemas.openxmlformats.org/spreadsheetml/2006/main">
  <c r="I43" i="2" l="1"/>
  <c r="O43" i="2" s="1"/>
  <c r="O39" i="2"/>
  <c r="I39" i="2"/>
  <c r="I35" i="2"/>
  <c r="O35" i="2" s="1"/>
  <c r="R34" i="2" s="1"/>
  <c r="O34" i="2" s="1"/>
  <c r="O30" i="2"/>
  <c r="I30" i="2"/>
  <c r="I26" i="2"/>
  <c r="O26" i="2" s="1"/>
  <c r="O22" i="2"/>
  <c r="I22" i="2"/>
  <c r="I18" i="2"/>
  <c r="O18" i="2" s="1"/>
  <c r="O14" i="2"/>
  <c r="R13" i="2" s="1"/>
  <c r="O13" i="2" s="1"/>
  <c r="I14" i="2"/>
  <c r="Q13" i="2" s="1"/>
  <c r="I13" i="2" s="1"/>
  <c r="I9" i="2"/>
  <c r="O9" i="2" s="1"/>
  <c r="R8" i="2" s="1"/>
  <c r="O8" i="2" s="1"/>
  <c r="Q8" i="2"/>
  <c r="I8" i="2" s="1"/>
  <c r="O2" i="2" l="1"/>
  <c r="D10" i="1" s="1"/>
  <c r="Q34" i="2"/>
  <c r="I34" i="2" s="1"/>
  <c r="I3" i="2" s="1"/>
  <c r="C10" i="1" s="1"/>
  <c r="E10" i="1" l="1"/>
  <c r="C7" i="1" s="1"/>
  <c r="C6" i="1"/>
</calcChain>
</file>

<file path=xl/sharedStrings.xml><?xml version="1.0" encoding="utf-8"?>
<sst xmlns="http://schemas.openxmlformats.org/spreadsheetml/2006/main" count="176" uniqueCount="103">
  <si>
    <t>Rekapitulace ceny</t>
  </si>
  <si>
    <t>Stavba: III/39918 - kř. H. Dunajovice - Mikulovice (km 13,010 - 17,170), mikrokoberec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</si>
  <si>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</si>
  <si>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</si>
  <si>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</si>
  <si>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</si>
  <si>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</si>
  <si>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</si>
  <si>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</si>
  <si>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</si>
  <si>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</si>
  <si>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</si>
  <si>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</si>
  <si>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</si>
  <si>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III/39918</t>
  </si>
  <si>
    <t>kř. H. Dunajovice - Mikulovice (km 13,010 - 17,170), mikrokoberec</t>
  </si>
  <si>
    <t>O</t>
  </si>
  <si>
    <t>Rozpočet:</t>
  </si>
  <si>
    <t>0,00</t>
  </si>
  <si>
    <t>15,00</t>
  </si>
  <si>
    <t>21,00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</si>
  <si>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</si>
  <si>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</si>
  <si>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</si>
  <si>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</si>
  <si>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</si>
  <si>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</si>
  <si>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</si>
  <si>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</si>
  <si>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</si>
  <si>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</si>
  <si>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</si>
  <si>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</si>
  <si>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</si>
  <si>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</si>
  <si>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</si>
  <si>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</si>
  <si>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</si>
  <si>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</si>
  <si>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</si>
  <si>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</si>
  <si>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</si>
  <si>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</si>
  <si>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</si>
  <si>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</si>
  <si>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</si>
  <si>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</si>
  <si>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</si>
  <si>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</si>
  <si>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 a s platnými předpisy pro navrhování DZ na PK, vč. vyhlášky č. 294/2015 Sb.    
Stávající svislé dopravní značky se pro potřeby PDZ zachovají a dle potřeby zakryjí, upraví nebo doplní.  
Přechodné SDZ (značky, směrovací desky, závory, semafor. souprava, světla) se umístí na nosičích a podkladních deskách včetně nutných přesunů dle jednotlivých fází (etap) výstavby, dodávky, montáže, demontáže, včetně všech potřebných povolení k uzavírce. 
Vše v režii zhotovitele</t>
  </si>
  <si>
    <t>VV</t>
  </si>
  <si>
    <t>1=1,000 [A]</t>
  </si>
  <si>
    <t>TS</t>
  </si>
  <si>
    <t>zahrnuje veškeré náklady spojené s objednatelem požadovanými zařízeními</t>
  </si>
  <si>
    <t>Komunikace</t>
  </si>
  <si>
    <t>8</t>
  </si>
  <si>
    <t>572214</t>
  </si>
  <si>
    <t>SPOJOVACÍ POSTŘIK Z MODIFIK EMULZE DO 0,5KG/M2</t>
  </si>
  <si>
    <t>M2</t>
  </si>
  <si>
    <t>Spojovací postřik z modifikované kationaktivní asfaltové emulze 0,20 - 0,30 kg/m2, PS - EP 
Zaměřeno na stavbě</t>
  </si>
  <si>
    <t>21747+3262=25 009,000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</si>
  <si>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</si>
  <si>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5732A</t>
  </si>
  <si>
    <t>MIKROKOBEREC DVOUVRSTVÝ FRAKCE KAMENIVA 0/8 + 0/8</t>
  </si>
  <si>
    <t>Emulzní mikrokoberec dvouvrstvý EMK 0/8 - DV tl. 15 
Zaměřeno na stavbě</t>
  </si>
  <si>
    <t>21747=21 747,000 [A]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</si>
  <si>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</si>
  <si>
    <t>57327</t>
  </si>
  <si>
    <t>MIKROKOBEREC JEDNOVRSTVÝ FRAKCE KAMENIVA 0/8</t>
  </si>
  <si>
    <t>Emulzní mikrokoberec jednovrstvý EMK 0/8 tl. 8 
Vyrovnání stávajícího povrchu v místech s mírnými nerovnostmi 
Zaměřeno na stavbě (15% plochy)</t>
  </si>
  <si>
    <t>3262=3 262,000 [A]</t>
  </si>
  <si>
    <t>Položka zahrnuje: 
- očištění povrchu podkladu, zakrytí poklopů, mříží a pod. 
- dodání veškerého potřebného materiálu (kamenivo předepsané frakce, emulze, přísady, voda) 
- pokládku jedné vrstvy (tloušťka je dána frakcí použitého kameniva) 
- zhutnění (pokud je předepsáno zadávací dokumentací) 
Položka nezahrnuje odstranění vodorovného dopravního zančení a spojovací postřik</t>
  </si>
  <si>
    <t>11</t>
  </si>
  <si>
    <t>57790A</t>
  </si>
  <si>
    <t>VÝSPRAVA VÝTLUKŮ SMĚSÍ ACO (KUBATURA)</t>
  </si>
  <si>
    <t>M3</t>
  </si>
  <si>
    <t>Oprava výtluků, nerovností a propadlých okrajů v tl. do 50mm z ACO 11, včetně odvozu a likvidace vyfrézovaného materiálu v režii zhotovitele  
Včetně spojovacího postřiku a frézování 
Zaměřeno na stavbě</t>
  </si>
  <si>
    <t>1101*0,05=55,050 [A]</t>
  </si>
  <si>
    <t>- odfrézování nebo jiné odstranění poškozených vozovkových vrstev 
- zaříznutí hran 
- vyčištění 
- nátěr 
- dodání a výplň předepsanou zhutněnou balenou asfaltovou směsí 
- asfaltová zálivka</t>
  </si>
  <si>
    <t>12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</si>
  <si>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</si>
  <si>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</si>
  <si>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</si>
  <si>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vyfrézovaného materiálu v režii zhotovitele. 
Konkrétní délky budou určeny na stavbě za účasti investora. 
- Vytvoření komůrky proříznutím drážky š. 10-20 mm dle šířky původní trhliny a hloubky 35mm 
-Pročištění drážky 
- Opatření stěn adhézním penetračním nátěrem 
- Zalití trhliny (drážky) pružnou asfaltovou zálivkovou hmotou</t>
  </si>
  <si>
    <t>3200=3 200,000 [A]</t>
  </si>
  <si>
    <t>- vyfrézování drážky šířky do 20mm hloubky do 40mm 
- vyčištění 
- nátěr 
- výplň předepsanou zálivkovou hmotou</t>
  </si>
  <si>
    <t>Ostatní konstrukce a práce</t>
  </si>
  <si>
    <t>13</t>
  </si>
  <si>
    <t>915111</t>
  </si>
  <si>
    <t>VODOROVNÉ DOPRAVNÍ ZNAČENÍ BARVOU HLADKÉ - DODÁVKA A POKLÁDKA</t>
  </si>
  <si>
    <t>Nové vodorovné dopravní značení 
Zaměřeno na stavbě</t>
  </si>
  <si>
    <t>1040=1 040,000 [A]</t>
  </si>
  <si>
    <t>položka zahrnuje: 
- dodání a pokládku nátěrového materiálu (měří se pouze natíraná plocha) 
- předznačení a reflexní úpravu</t>
  </si>
  <si>
    <t>14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</si>
  <si>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</si>
  <si>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</si>
  <si>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</si>
  <si>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bez ohledu na způsob provedení (zatření, zbroušení) a odklizení vzniklé suti</t>
  </si>
  <si>
    <t>15</t>
  </si>
  <si>
    <t>93818</t>
  </si>
  <si>
    <t>OČIŠTĚNÍ ASFALT VOZOVEK ZAMETENÍM</t>
  </si>
  <si>
    <t>Očištění povrchu před pokládkou EMK 
Zaměřeno na stavbě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</si>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</sst>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SUM(C10:C10)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SUM(E10:E10)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22" t="s">
        <v>23</v>
      </c>
      <c r="B10" s="22" t="s">
        <v>15</v>
      </c>
      <c r="C10" s="23">
        <f>'SO 101'!I3</f>
        <v>0</v>
      </c>
      <c r="D10" s="23">
        <f>'SO 101'!O2</f>
        <v>0</v>
      </c>
      <c r="E10" s="23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O2">
        <f>0+O8+O13+O34</f>
        <v>0</v>
      </c>
      <c r="P2" t="s">
        <v>21</v>
      </c>
    </row>
    <row r="3" spans="1:18" ht="15" customHeight="1" x14ac:dyDescent="0.25">
      <c r="A3" t="s">
        <v>11</v>
      </c>
      <c r="B3" s="16" t="s">
        <v>13</v>
      </c>
      <c r="C3" s="4" t="s">
        <v>14</v>
      </c>
      <c r="D3" s="7"/>
      <c r="E3" s="17" t="s">
        <v>15</v>
      </c>
      <c r="F3" s="8"/>
      <c r="G3" s="15"/>
      <c r="H3" s="14" t="s">
        <v>23</v>
      </c>
      <c r="I3" s="39">
        <f>0+I8+I13+I34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9" t="s">
        <v>17</v>
      </c>
      <c r="C4" s="3" t="s">
        <v>23</v>
      </c>
      <c r="D4" s="2"/>
      <c r="E4" s="20" t="s">
        <v>15</v>
      </c>
      <c r="F4" s="12"/>
      <c r="G4" s="12"/>
      <c r="H4" s="21"/>
      <c r="I4" s="21"/>
      <c r="O4" t="s">
        <v>19</v>
      </c>
      <c r="P4" t="s">
        <v>22</v>
      </c>
    </row>
    <row r="5" spans="1:18" ht="12.75" customHeight="1" x14ac:dyDescent="0.2">
      <c r="A5" s="1" t="s">
        <v>24</v>
      </c>
      <c r="B5" s="1" t="s">
        <v>26</v>
      </c>
      <c r="C5" s="1" t="s">
        <v>28</v>
      </c>
      <c r="D5" s="1" t="s">
        <v>29</v>
      </c>
      <c r="E5" s="1" t="s">
        <v>30</v>
      </c>
      <c r="F5" s="1" t="s">
        <v>32</v>
      </c>
      <c r="G5" s="1" t="s">
        <v>34</v>
      </c>
      <c r="H5" s="1" t="s">
        <v>36</v>
      </c>
      <c r="I5" s="1"/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37</v>
      </c>
      <c r="I6" s="18" t="s">
        <v>39</v>
      </c>
    </row>
    <row r="7" spans="1:18" ht="12.75" customHeight="1" x14ac:dyDescent="0.2">
      <c r="A7" s="18" t="s">
        <v>25</v>
      </c>
      <c r="B7" s="18" t="s">
        <v>27</v>
      </c>
      <c r="C7" s="18" t="s">
        <v>22</v>
      </c>
      <c r="D7" s="18" t="s">
        <v>21</v>
      </c>
      <c r="E7" s="18" t="s">
        <v>31</v>
      </c>
      <c r="F7" s="18" t="s">
        <v>33</v>
      </c>
      <c r="G7" s="18" t="s">
        <v>35</v>
      </c>
      <c r="H7" s="18" t="s">
        <v>38</v>
      </c>
      <c r="I7" s="18" t="s">
        <v>40</v>
      </c>
    </row>
    <row r="8" spans="1:18" ht="12.75" customHeight="1" x14ac:dyDescent="0.2">
      <c r="A8" s="21" t="s">
        <v>41</v>
      </c>
      <c r="B8" s="21"/>
      <c r="C8" s="25" t="s">
        <v>25</v>
      </c>
      <c r="D8" s="21"/>
      <c r="E8" s="26" t="s">
        <v>42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43</v>
      </c>
      <c r="B9" s="28" t="s">
        <v>35</v>
      </c>
      <c r="C9" s="28" t="s">
        <v>44</v>
      </c>
      <c r="D9" s="24" t="s">
        <v>45</v>
      </c>
      <c r="E9" s="29" t="s">
        <v>46</v>
      </c>
      <c r="F9" s="30" t="s">
        <v>47</v>
      </c>
      <c r="G9" s="31">
        <v>1</v>
      </c>
      <c r="H9" s="32">
        <v>0</v>
      </c>
      <c r="I9" s="32">
        <f>ROUND(ROUND(H9,2)*ROUND(G9,3),2)</f>
        <v>0</v>
      </c>
      <c r="O9">
        <f>(I9*21)/100</f>
        <v>0</v>
      </c>
      <c r="P9" t="s">
        <v>22</v>
      </c>
    </row>
    <row r="10" spans="1:18" ht="140.25" x14ac:dyDescent="0.2">
      <c r="A10" s="33" t="s">
        <v>48</v>
      </c>
      <c r="E10" s="34" t="s">
        <v>49</v>
      </c>
    </row>
    <row r="11" spans="1:18" x14ac:dyDescent="0.2">
      <c r="A11" s="35" t="s">
        <v>50</v>
      </c>
      <c r="E11" s="36" t="s">
        <v>51</v>
      </c>
    </row>
    <row r="12" spans="1:18" x14ac:dyDescent="0.2">
      <c r="A12" t="s">
        <v>52</v>
      </c>
      <c r="E12" s="34" t="s">
        <v>53</v>
      </c>
    </row>
    <row r="13" spans="1:18" ht="12.75" customHeight="1" x14ac:dyDescent="0.2">
      <c r="A13" s="12" t="s">
        <v>41</v>
      </c>
      <c r="B13" s="12"/>
      <c r="C13" s="37" t="s">
        <v>33</v>
      </c>
      <c r="D13" s="12"/>
      <c r="E13" s="26" t="s">
        <v>54</v>
      </c>
      <c r="F13" s="12"/>
      <c r="G13" s="12"/>
      <c r="H13" s="12"/>
      <c r="I13" s="38">
        <f>0+Q13</f>
        <v>0</v>
      </c>
      <c r="O13">
        <f>0+R13</f>
        <v>0</v>
      </c>
      <c r="Q13">
        <f>0+I14+I18+I22+I26+I30</f>
        <v>0</v>
      </c>
      <c r="R13">
        <f>0+O14+O18+O22+O26+O30</f>
        <v>0</v>
      </c>
    </row>
    <row r="14" spans="1:18" x14ac:dyDescent="0.2">
      <c r="A14" s="24" t="s">
        <v>43</v>
      </c>
      <c r="B14" s="28" t="s">
        <v>55</v>
      </c>
      <c r="C14" s="28" t="s">
        <v>56</v>
      </c>
      <c r="D14" s="24" t="s">
        <v>45</v>
      </c>
      <c r="E14" s="29" t="s">
        <v>57</v>
      </c>
      <c r="F14" s="30" t="s">
        <v>58</v>
      </c>
      <c r="G14" s="31">
        <v>25009</v>
      </c>
      <c r="H14" s="32">
        <v>0</v>
      </c>
      <c r="I14" s="32">
        <f>ROUND(ROUND(H14,2)*ROUND(G14,3),2)</f>
        <v>0</v>
      </c>
      <c r="O14">
        <f>(I14*21)/100</f>
        <v>0</v>
      </c>
      <c r="P14" t="s">
        <v>22</v>
      </c>
    </row>
    <row r="15" spans="1:18" ht="38.25" x14ac:dyDescent="0.2">
      <c r="A15" s="33" t="s">
        <v>48</v>
      </c>
      <c r="E15" s="34" t="s">
        <v>59</v>
      </c>
    </row>
    <row r="16" spans="1:18" x14ac:dyDescent="0.2">
      <c r="A16" s="35" t="s">
        <v>50</v>
      </c>
      <c r="E16" s="36" t="s">
        <v>60</v>
      </c>
    </row>
    <row r="17" spans="1:16" ht="51" x14ac:dyDescent="0.2">
      <c r="A17" t="s">
        <v>52</v>
      </c>
      <c r="E17" s="34" t="s">
        <v>61</v>
      </c>
    </row>
    <row r="18" spans="1:16" x14ac:dyDescent="0.2">
      <c r="A18" s="24" t="s">
        <v>43</v>
      </c>
      <c r="B18" s="28" t="s">
        <v>38</v>
      </c>
      <c r="C18" s="28" t="s">
        <v>62</v>
      </c>
      <c r="D18" s="24" t="s">
        <v>45</v>
      </c>
      <c r="E18" s="29" t="s">
        <v>63</v>
      </c>
      <c r="F18" s="30" t="s">
        <v>58</v>
      </c>
      <c r="G18" s="31">
        <v>21747</v>
      </c>
      <c r="H18" s="32">
        <v>0</v>
      </c>
      <c r="I18" s="32">
        <f>ROUND(ROUND(H18,2)*ROUND(G18,3),2)</f>
        <v>0</v>
      </c>
      <c r="O18">
        <f>(I18*21)/100</f>
        <v>0</v>
      </c>
      <c r="P18" t="s">
        <v>22</v>
      </c>
    </row>
    <row r="19" spans="1:16" ht="25.5" x14ac:dyDescent="0.2">
      <c r="A19" s="33" t="s">
        <v>48</v>
      </c>
      <c r="E19" s="34" t="s">
        <v>64</v>
      </c>
    </row>
    <row r="20" spans="1:16" x14ac:dyDescent="0.2">
      <c r="A20" s="35" t="s">
        <v>50</v>
      </c>
      <c r="E20" s="36" t="s">
        <v>65</v>
      </c>
    </row>
    <row r="21" spans="1:16" ht="102" x14ac:dyDescent="0.2">
      <c r="A21" t="s">
        <v>52</v>
      </c>
      <c r="E21" s="34" t="s">
        <v>66</v>
      </c>
    </row>
    <row r="22" spans="1:16" x14ac:dyDescent="0.2">
      <c r="A22" s="24" t="s">
        <v>43</v>
      </c>
      <c r="B22" s="28" t="s">
        <v>40</v>
      </c>
      <c r="C22" s="28" t="s">
        <v>67</v>
      </c>
      <c r="D22" s="24" t="s">
        <v>45</v>
      </c>
      <c r="E22" s="29" t="s">
        <v>68</v>
      </c>
      <c r="F22" s="30" t="s">
        <v>58</v>
      </c>
      <c r="G22" s="31">
        <v>3262</v>
      </c>
      <c r="H22" s="32">
        <v>0</v>
      </c>
      <c r="I22" s="32">
        <f>ROUND(ROUND(H22,2)*ROUND(G22,3),2)</f>
        <v>0</v>
      </c>
      <c r="O22">
        <f>(I22*21)/100</f>
        <v>0</v>
      </c>
      <c r="P22" t="s">
        <v>22</v>
      </c>
    </row>
    <row r="23" spans="1:16" ht="38.25" x14ac:dyDescent="0.2">
      <c r="A23" s="33" t="s">
        <v>48</v>
      </c>
      <c r="E23" s="34" t="s">
        <v>69</v>
      </c>
    </row>
    <row r="24" spans="1:16" x14ac:dyDescent="0.2">
      <c r="A24" s="35" t="s">
        <v>50</v>
      </c>
      <c r="E24" s="36" t="s">
        <v>70</v>
      </c>
    </row>
    <row r="25" spans="1:16" ht="102" x14ac:dyDescent="0.2">
      <c r="A25" t="s">
        <v>52</v>
      </c>
      <c r="E25" s="34" t="s">
        <v>71</v>
      </c>
    </row>
    <row r="26" spans="1:16" x14ac:dyDescent="0.2">
      <c r="A26" s="24" t="s">
        <v>43</v>
      </c>
      <c r="B26" s="28" t="s">
        <v>72</v>
      </c>
      <c r="C26" s="28" t="s">
        <v>73</v>
      </c>
      <c r="D26" s="24" t="s">
        <v>45</v>
      </c>
      <c r="E26" s="29" t="s">
        <v>74</v>
      </c>
      <c r="F26" s="30" t="s">
        <v>75</v>
      </c>
      <c r="G26" s="31">
        <v>55.05</v>
      </c>
      <c r="H26" s="32">
        <v>0</v>
      </c>
      <c r="I26" s="32">
        <f>ROUND(ROUND(H26,2)*ROUND(G26,3),2)</f>
        <v>0</v>
      </c>
      <c r="O26">
        <f>(I26*21)/100</f>
        <v>0</v>
      </c>
      <c r="P26" t="s">
        <v>22</v>
      </c>
    </row>
    <row r="27" spans="1:16" ht="51" x14ac:dyDescent="0.2">
      <c r="A27" s="33" t="s">
        <v>48</v>
      </c>
      <c r="E27" s="34" t="s">
        <v>76</v>
      </c>
    </row>
    <row r="28" spans="1:16" x14ac:dyDescent="0.2">
      <c r="A28" s="35" t="s">
        <v>50</v>
      </c>
      <c r="E28" s="36" t="s">
        <v>77</v>
      </c>
    </row>
    <row r="29" spans="1:16" ht="76.5" x14ac:dyDescent="0.2">
      <c r="A29" t="s">
        <v>52</v>
      </c>
      <c r="E29" s="34" t="s">
        <v>78</v>
      </c>
    </row>
    <row r="30" spans="1:16" x14ac:dyDescent="0.2">
      <c r="A30" s="24" t="s">
        <v>43</v>
      </c>
      <c r="B30" s="28" t="s">
        <v>79</v>
      </c>
      <c r="C30" s="28" t="s">
        <v>80</v>
      </c>
      <c r="D30" s="24" t="s">
        <v>45</v>
      </c>
      <c r="E30" s="29" t="s">
        <v>81</v>
      </c>
      <c r="F30" s="30" t="s">
        <v>82</v>
      </c>
      <c r="G30" s="31">
        <v>3200</v>
      </c>
      <c r="H30" s="32">
        <v>0</v>
      </c>
      <c r="I30" s="32">
        <f>ROUND(ROUND(H30,2)*ROUND(G30,3),2)</f>
        <v>0</v>
      </c>
      <c r="O30">
        <f>(I30*21)/100</f>
        <v>0</v>
      </c>
      <c r="P30" t="s">
        <v>22</v>
      </c>
    </row>
    <row r="31" spans="1:16" ht="114.75" x14ac:dyDescent="0.2">
      <c r="A31" s="33" t="s">
        <v>48</v>
      </c>
      <c r="E31" s="34" t="s">
        <v>83</v>
      </c>
    </row>
    <row r="32" spans="1:16" x14ac:dyDescent="0.2">
      <c r="A32" s="35" t="s">
        <v>50</v>
      </c>
      <c r="E32" s="36" t="s">
        <v>84</v>
      </c>
    </row>
    <row r="33" spans="1:18" ht="51" x14ac:dyDescent="0.2">
      <c r="A33" t="s">
        <v>52</v>
      </c>
      <c r="E33" s="34" t="s">
        <v>85</v>
      </c>
    </row>
    <row r="34" spans="1:18" ht="12.75" customHeight="1" x14ac:dyDescent="0.2">
      <c r="A34" s="12" t="s">
        <v>41</v>
      </c>
      <c r="B34" s="12"/>
      <c r="C34" s="37" t="s">
        <v>38</v>
      </c>
      <c r="D34" s="12"/>
      <c r="E34" s="26" t="s">
        <v>86</v>
      </c>
      <c r="F34" s="12"/>
      <c r="G34" s="12"/>
      <c r="H34" s="12"/>
      <c r="I34" s="38">
        <f>0+Q34</f>
        <v>0</v>
      </c>
      <c r="O34">
        <f>0+R34</f>
        <v>0</v>
      </c>
      <c r="Q34">
        <f>0+I35+I39+I43</f>
        <v>0</v>
      </c>
      <c r="R34">
        <f>0+O35+O39+O43</f>
        <v>0</v>
      </c>
    </row>
    <row r="35" spans="1:18" ht="25.5" x14ac:dyDescent="0.2">
      <c r="A35" s="24" t="s">
        <v>43</v>
      </c>
      <c r="B35" s="28" t="s">
        <v>87</v>
      </c>
      <c r="C35" s="28" t="s">
        <v>88</v>
      </c>
      <c r="D35" s="24" t="s">
        <v>45</v>
      </c>
      <c r="E35" s="29" t="s">
        <v>89</v>
      </c>
      <c r="F35" s="30" t="s">
        <v>58</v>
      </c>
      <c r="G35" s="31">
        <v>1040</v>
      </c>
      <c r="H35" s="32">
        <v>0</v>
      </c>
      <c r="I35" s="32">
        <f>ROUND(ROUND(H35,2)*ROUND(G35,3),2)</f>
        <v>0</v>
      </c>
      <c r="O35">
        <f>(I35*21)/100</f>
        <v>0</v>
      </c>
      <c r="P35" t="s">
        <v>22</v>
      </c>
    </row>
    <row r="36" spans="1:18" ht="25.5" x14ac:dyDescent="0.2">
      <c r="A36" s="33" t="s">
        <v>48</v>
      </c>
      <c r="E36" s="34" t="s">
        <v>90</v>
      </c>
    </row>
    <row r="37" spans="1:18" x14ac:dyDescent="0.2">
      <c r="A37" s="35" t="s">
        <v>50</v>
      </c>
      <c r="E37" s="36" t="s">
        <v>91</v>
      </c>
    </row>
    <row r="38" spans="1:18" ht="38.25" x14ac:dyDescent="0.2">
      <c r="A38" t="s">
        <v>52</v>
      </c>
      <c r="E38" s="34" t="s">
        <v>92</v>
      </c>
    </row>
    <row r="39" spans="1:18" x14ac:dyDescent="0.2">
      <c r="A39" s="24" t="s">
        <v>43</v>
      </c>
      <c r="B39" s="28" t="s">
        <v>93</v>
      </c>
      <c r="C39" s="28" t="s">
        <v>94</v>
      </c>
      <c r="D39" s="24" t="s">
        <v>45</v>
      </c>
      <c r="E39" s="29" t="s">
        <v>95</v>
      </c>
      <c r="F39" s="30" t="s">
        <v>58</v>
      </c>
      <c r="G39" s="31">
        <v>1040</v>
      </c>
      <c r="H39" s="32">
        <v>0</v>
      </c>
      <c r="I39" s="32">
        <f>ROUND(ROUND(H39,2)*ROUND(G39,3),2)</f>
        <v>0</v>
      </c>
      <c r="O39">
        <f>(I39*21)/100</f>
        <v>0</v>
      </c>
      <c r="P39" t="s">
        <v>22</v>
      </c>
    </row>
    <row r="40" spans="1:18" ht="25.5" x14ac:dyDescent="0.2">
      <c r="A40" s="33" t="s">
        <v>48</v>
      </c>
      <c r="E40" s="34" t="s">
        <v>96</v>
      </c>
    </row>
    <row r="41" spans="1:18" x14ac:dyDescent="0.2">
      <c r="A41" s="35" t="s">
        <v>50</v>
      </c>
      <c r="E41" s="36" t="s">
        <v>91</v>
      </c>
    </row>
    <row r="42" spans="1:18" ht="25.5" x14ac:dyDescent="0.2">
      <c r="A42" t="s">
        <v>52</v>
      </c>
      <c r="E42" s="34" t="s">
        <v>97</v>
      </c>
    </row>
    <row r="43" spans="1:18" x14ac:dyDescent="0.2">
      <c r="A43" s="24" t="s">
        <v>43</v>
      </c>
      <c r="B43" s="28" t="s">
        <v>98</v>
      </c>
      <c r="C43" s="28" t="s">
        <v>99</v>
      </c>
      <c r="D43" s="24" t="s">
        <v>45</v>
      </c>
      <c r="E43" s="29" t="s">
        <v>100</v>
      </c>
      <c r="F43" s="30" t="s">
        <v>58</v>
      </c>
      <c r="G43" s="31">
        <v>21747</v>
      </c>
      <c r="H43" s="32">
        <v>0</v>
      </c>
      <c r="I43" s="32">
        <f>ROUND(ROUND(H43,2)*ROUND(G43,3),2)</f>
        <v>0</v>
      </c>
      <c r="O43">
        <f>(I43*21)/100</f>
        <v>0</v>
      </c>
      <c r="P43" t="s">
        <v>22</v>
      </c>
    </row>
    <row r="44" spans="1:18" ht="25.5" x14ac:dyDescent="0.2">
      <c r="A44" s="33" t="s">
        <v>48</v>
      </c>
      <c r="E44" s="34" t="s">
        <v>101</v>
      </c>
    </row>
    <row r="45" spans="1:18" x14ac:dyDescent="0.2">
      <c r="A45" s="35" t="s">
        <v>50</v>
      </c>
      <c r="E45" s="36" t="s">
        <v>65</v>
      </c>
    </row>
    <row r="46" spans="1:18" ht="25.5" x14ac:dyDescent="0.2">
      <c r="A46" t="s">
        <v>52</v>
      </c>
      <c r="E46" s="34" t="s">
        <v>102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Valentová Gabriela</cp:lastModifiedBy>
  <dcterms:modified xsi:type="dcterms:W3CDTF">2022-05-25T09:15:06Z</dcterms:modified>
  <cp:category/>
  <cp:contentStatus/>
</cp:coreProperties>
</file>