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Výkresy\2022\CvrčoviceInternát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05a Pol" sheetId="12" r:id="rId4"/>
    <sheet name="01 105b Pol" sheetId="13" r:id="rId5"/>
    <sheet name="01 105c Pol" sheetId="14" r:id="rId6"/>
    <sheet name="01 105d Pol" sheetId="15" r:id="rId7"/>
    <sheet name="01 105e Pol" sheetId="16" r:id="rId8"/>
    <sheet name="01 105f Pol" sheetId="17" r:id="rId9"/>
    <sheet name="01 105g Pol" sheetId="18" r:id="rId10"/>
    <sheet name="01 105h Pol" sheetId="19" r:id="rId11"/>
    <sheet name="01 105ch Pol" sheetId="20" r:id="rId12"/>
    <sheet name="01 105i Pol" sheetId="21" r:id="rId13"/>
    <sheet name="01 105j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'01 105a Pol'!$1:$7</definedName>
    <definedName name="_xlnm.Print_Titles" localSheetId="4">'01 105b Pol'!$1:$7</definedName>
    <definedName name="_xlnm.Print_Titles" localSheetId="5">'01 105c Pol'!$1:$7</definedName>
    <definedName name="_xlnm.Print_Titles" localSheetId="6">'01 105d Pol'!$1:$7</definedName>
    <definedName name="_xlnm.Print_Titles" localSheetId="7">'01 105e Pol'!$1:$7</definedName>
    <definedName name="_xlnm.Print_Titles" localSheetId="8">'01 105f Pol'!$1:$7</definedName>
    <definedName name="_xlnm.Print_Titles" localSheetId="9">'01 105g Pol'!$1:$7</definedName>
    <definedName name="_xlnm.Print_Titles" localSheetId="10">'01 105h Pol'!$1:$7</definedName>
    <definedName name="_xlnm.Print_Titles" localSheetId="11">'01 105ch Pol'!$1:$7</definedName>
    <definedName name="_xlnm.Print_Titles" localSheetId="12">'01 105i Pol'!$1:$7</definedName>
    <definedName name="_xlnm.Print_Titles" localSheetId="13">'01 105j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'01 105a Pol'!$A$1:$X$1079</definedName>
    <definedName name="_xlnm.Print_Area" localSheetId="4">'01 105b Pol'!$A$1:$X$31</definedName>
    <definedName name="_xlnm.Print_Area" localSheetId="5">'01 105c Pol'!$A$1:$X$222</definedName>
    <definedName name="_xlnm.Print_Area" localSheetId="6">'01 105d Pol'!$A$1:$X$104</definedName>
    <definedName name="_xlnm.Print_Area" localSheetId="7">'01 105e Pol'!$A$1:$X$58</definedName>
    <definedName name="_xlnm.Print_Area" localSheetId="8">'01 105f Pol'!$A$1:$X$79</definedName>
    <definedName name="_xlnm.Print_Area" localSheetId="9">'01 105g Pol'!$A$1:$X$20</definedName>
    <definedName name="_xlnm.Print_Area" localSheetId="10">'01 105h Pol'!$A$1:$X$16</definedName>
    <definedName name="_xlnm.Print_Area" localSheetId="11">'01 105ch Pol'!$A$1:$X$30</definedName>
    <definedName name="_xlnm.Print_Area" localSheetId="12">'01 105i Pol'!$A$1:$X$33</definedName>
    <definedName name="_xlnm.Print_Area" localSheetId="13">'01 105j Pol'!$A$1:$X$26</definedName>
    <definedName name="_xlnm.Print_Area" localSheetId="1">Stavba!$A$1:$J$121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H49" i="1" s="1"/>
  <c r="I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5" i="22"/>
  <c r="BA23" i="22"/>
  <c r="BA21" i="22"/>
  <c r="BA19" i="22"/>
  <c r="BA17" i="22"/>
  <c r="BA15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1" i="22"/>
  <c r="I11" i="22"/>
  <c r="K11" i="22"/>
  <c r="M11" i="22"/>
  <c r="O11" i="22"/>
  <c r="Q11" i="22"/>
  <c r="V11" i="22"/>
  <c r="G14" i="22"/>
  <c r="M14" i="22" s="1"/>
  <c r="I14" i="22"/>
  <c r="I13" i="22" s="1"/>
  <c r="K14" i="22"/>
  <c r="O14" i="22"/>
  <c r="Q14" i="22"/>
  <c r="Q13" i="22" s="1"/>
  <c r="V14" i="22"/>
  <c r="G16" i="22"/>
  <c r="M16" i="22" s="1"/>
  <c r="I16" i="22"/>
  <c r="K16" i="22"/>
  <c r="K13" i="22" s="1"/>
  <c r="O16" i="22"/>
  <c r="Q16" i="22"/>
  <c r="V16" i="22"/>
  <c r="V13" i="22" s="1"/>
  <c r="G18" i="22"/>
  <c r="I18" i="22"/>
  <c r="K18" i="22"/>
  <c r="M18" i="22"/>
  <c r="O18" i="22"/>
  <c r="Q18" i="22"/>
  <c r="V18" i="22"/>
  <c r="G20" i="22"/>
  <c r="M20" i="22" s="1"/>
  <c r="I20" i="22"/>
  <c r="K20" i="22"/>
  <c r="O20" i="22"/>
  <c r="O13" i="22" s="1"/>
  <c r="Q20" i="22"/>
  <c r="V20" i="22"/>
  <c r="G22" i="22"/>
  <c r="M22" i="22" s="1"/>
  <c r="I22" i="22"/>
  <c r="K22" i="22"/>
  <c r="O22" i="22"/>
  <c r="Q22" i="22"/>
  <c r="V22" i="22"/>
  <c r="AE25" i="22"/>
  <c r="G32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O24" i="21"/>
  <c r="G25" i="21"/>
  <c r="I25" i="21"/>
  <c r="I24" i="21" s="1"/>
  <c r="K25" i="21"/>
  <c r="K24" i="21" s="1"/>
  <c r="M25" i="21"/>
  <c r="O25" i="21"/>
  <c r="Q25" i="21"/>
  <c r="Q24" i="21" s="1"/>
  <c r="V25" i="21"/>
  <c r="V24" i="21" s="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O28" i="21"/>
  <c r="G29" i="21"/>
  <c r="I29" i="21"/>
  <c r="I28" i="21" s="1"/>
  <c r="K29" i="21"/>
  <c r="K28" i="21" s="1"/>
  <c r="M29" i="21"/>
  <c r="O29" i="21"/>
  <c r="Q29" i="21"/>
  <c r="Q28" i="21" s="1"/>
  <c r="V29" i="21"/>
  <c r="V28" i="21" s="1"/>
  <c r="G30" i="21"/>
  <c r="M30" i="21" s="1"/>
  <c r="I30" i="21"/>
  <c r="K30" i="21"/>
  <c r="O30" i="21"/>
  <c r="Q30" i="21"/>
  <c r="V30" i="21"/>
  <c r="AE32" i="21"/>
  <c r="AF32" i="21"/>
  <c r="G29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M11" i="20" s="1"/>
  <c r="I11" i="20"/>
  <c r="K11" i="20"/>
  <c r="O11" i="20"/>
  <c r="Q11" i="20"/>
  <c r="V11" i="20"/>
  <c r="G13" i="20"/>
  <c r="I13" i="20"/>
  <c r="K13" i="20"/>
  <c r="M13" i="20"/>
  <c r="O13" i="20"/>
  <c r="Q13" i="20"/>
  <c r="V13" i="20"/>
  <c r="G15" i="20"/>
  <c r="G8" i="20" s="1"/>
  <c r="I15" i="20"/>
  <c r="K15" i="20"/>
  <c r="O15" i="20"/>
  <c r="O8" i="20" s="1"/>
  <c r="Q15" i="20"/>
  <c r="V15" i="20"/>
  <c r="G16" i="20"/>
  <c r="I16" i="20"/>
  <c r="K16" i="20"/>
  <c r="M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AE29" i="20"/>
  <c r="AF29" i="20"/>
  <c r="G15" i="19"/>
  <c r="G9" i="19"/>
  <c r="I9" i="19"/>
  <c r="I8" i="19" s="1"/>
  <c r="K9" i="19"/>
  <c r="M9" i="19"/>
  <c r="O9" i="19"/>
  <c r="Q9" i="19"/>
  <c r="Q8" i="19" s="1"/>
  <c r="V9" i="19"/>
  <c r="G10" i="19"/>
  <c r="G8" i="19" s="1"/>
  <c r="I10" i="19"/>
  <c r="K10" i="19"/>
  <c r="K8" i="19" s="1"/>
  <c r="O10" i="19"/>
  <c r="O8" i="19" s="1"/>
  <c r="Q10" i="19"/>
  <c r="V10" i="19"/>
  <c r="V8" i="19" s="1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AE15" i="19"/>
  <c r="G19" i="18"/>
  <c r="G8" i="18"/>
  <c r="G9" i="18"/>
  <c r="I9" i="18"/>
  <c r="I8" i="18" s="1"/>
  <c r="K9" i="18"/>
  <c r="M9" i="18"/>
  <c r="O9" i="18"/>
  <c r="Q9" i="18"/>
  <c r="Q8" i="18" s="1"/>
  <c r="V9" i="18"/>
  <c r="G11" i="18"/>
  <c r="M11" i="18" s="1"/>
  <c r="I11" i="18"/>
  <c r="K11" i="18"/>
  <c r="K8" i="18" s="1"/>
  <c r="O11" i="18"/>
  <c r="Q11" i="18"/>
  <c r="V11" i="18"/>
  <c r="V8" i="18" s="1"/>
  <c r="G12" i="18"/>
  <c r="I12" i="18"/>
  <c r="K12" i="18"/>
  <c r="M12" i="18"/>
  <c r="O12" i="18"/>
  <c r="Q12" i="18"/>
  <c r="V12" i="18"/>
  <c r="G14" i="18"/>
  <c r="M14" i="18" s="1"/>
  <c r="I14" i="18"/>
  <c r="K14" i="18"/>
  <c r="O14" i="18"/>
  <c r="O8" i="18" s="1"/>
  <c r="Q14" i="18"/>
  <c r="V14" i="18"/>
  <c r="G16" i="18"/>
  <c r="I16" i="18"/>
  <c r="K16" i="18"/>
  <c r="M16" i="18"/>
  <c r="O16" i="18"/>
  <c r="Q16" i="18"/>
  <c r="V16" i="18"/>
  <c r="AE19" i="18"/>
  <c r="G78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4" i="17"/>
  <c r="G8" i="17" s="1"/>
  <c r="I14" i="17"/>
  <c r="K14" i="17"/>
  <c r="O14" i="17"/>
  <c r="O8" i="17" s="1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21" i="17"/>
  <c r="M21" i="17" s="1"/>
  <c r="I21" i="17"/>
  <c r="K21" i="17"/>
  <c r="O21" i="17"/>
  <c r="Q21" i="17"/>
  <c r="V21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30" i="17"/>
  <c r="I30" i="17"/>
  <c r="K30" i="17"/>
  <c r="M30" i="17"/>
  <c r="O30" i="17"/>
  <c r="Q30" i="17"/>
  <c r="V30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G48" i="17"/>
  <c r="I48" i="17"/>
  <c r="K48" i="17"/>
  <c r="M48" i="17"/>
  <c r="O48" i="17"/>
  <c r="Q48" i="17"/>
  <c r="V48" i="17"/>
  <c r="G50" i="17"/>
  <c r="I50" i="17"/>
  <c r="K50" i="17"/>
  <c r="M50" i="17"/>
  <c r="O50" i="17"/>
  <c r="Q50" i="17"/>
  <c r="V50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I56" i="17"/>
  <c r="K56" i="17"/>
  <c r="M56" i="17"/>
  <c r="O56" i="17"/>
  <c r="Q56" i="17"/>
  <c r="V56" i="17"/>
  <c r="G58" i="17"/>
  <c r="M58" i="17" s="1"/>
  <c r="I58" i="17"/>
  <c r="K58" i="17"/>
  <c r="O58" i="17"/>
  <c r="Q58" i="17"/>
  <c r="V58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I64" i="17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AE78" i="17"/>
  <c r="AF78" i="17"/>
  <c r="G57" i="16"/>
  <c r="BA15" i="16"/>
  <c r="BA13" i="16"/>
  <c r="BA11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2" i="16"/>
  <c r="I12" i="16"/>
  <c r="K12" i="16"/>
  <c r="M12" i="16"/>
  <c r="O12" i="16"/>
  <c r="Q12" i="16"/>
  <c r="V12" i="16"/>
  <c r="G14" i="16"/>
  <c r="M14" i="16" s="1"/>
  <c r="I14" i="16"/>
  <c r="K14" i="16"/>
  <c r="O14" i="16"/>
  <c r="O8" i="16" s="1"/>
  <c r="Q14" i="16"/>
  <c r="V14" i="16"/>
  <c r="G16" i="16"/>
  <c r="M16" i="16" s="1"/>
  <c r="I16" i="16"/>
  <c r="K16" i="16"/>
  <c r="O16" i="16"/>
  <c r="Q16" i="16"/>
  <c r="V16" i="16"/>
  <c r="G18" i="16"/>
  <c r="I18" i="16"/>
  <c r="K18" i="16"/>
  <c r="M18" i="16"/>
  <c r="O18" i="16"/>
  <c r="Q18" i="16"/>
  <c r="V18" i="16"/>
  <c r="G21" i="16"/>
  <c r="G20" i="16" s="1"/>
  <c r="I21" i="16"/>
  <c r="I20" i="16" s="1"/>
  <c r="K21" i="16"/>
  <c r="K20" i="16" s="1"/>
  <c r="O21" i="16"/>
  <c r="O20" i="16" s="1"/>
  <c r="Q21" i="16"/>
  <c r="Q20" i="16" s="1"/>
  <c r="V21" i="16"/>
  <c r="V20" i="16" s="1"/>
  <c r="G22" i="16"/>
  <c r="M22" i="16" s="1"/>
  <c r="I22" i="16"/>
  <c r="K22" i="16"/>
  <c r="O22" i="16"/>
  <c r="Q22" i="16"/>
  <c r="V22" i="16"/>
  <c r="G24" i="16"/>
  <c r="G23" i="16" s="1"/>
  <c r="I24" i="16"/>
  <c r="I23" i="16" s="1"/>
  <c r="K24" i="16"/>
  <c r="M24" i="16"/>
  <c r="O24" i="16"/>
  <c r="O23" i="16" s="1"/>
  <c r="Q24" i="16"/>
  <c r="Q23" i="16" s="1"/>
  <c r="V24" i="16"/>
  <c r="G25" i="16"/>
  <c r="M25" i="16" s="1"/>
  <c r="I25" i="16"/>
  <c r="K25" i="16"/>
  <c r="K23" i="16" s="1"/>
  <c r="O25" i="16"/>
  <c r="Q25" i="16"/>
  <c r="V25" i="16"/>
  <c r="V23" i="16" s="1"/>
  <c r="G26" i="16"/>
  <c r="I26" i="16"/>
  <c r="K26" i="16"/>
  <c r="M26" i="16"/>
  <c r="O26" i="16"/>
  <c r="Q26" i="16"/>
  <c r="V26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4" i="16"/>
  <c r="I34" i="16"/>
  <c r="K34" i="16"/>
  <c r="M34" i="16"/>
  <c r="O34" i="16"/>
  <c r="Q34" i="16"/>
  <c r="V34" i="16"/>
  <c r="G36" i="16"/>
  <c r="I36" i="16"/>
  <c r="K36" i="16"/>
  <c r="M36" i="16"/>
  <c r="O36" i="16"/>
  <c r="Q36" i="16"/>
  <c r="V36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5" i="16"/>
  <c r="K45" i="16"/>
  <c r="O45" i="16"/>
  <c r="V45" i="16"/>
  <c r="G46" i="16"/>
  <c r="I46" i="16"/>
  <c r="I45" i="16" s="1"/>
  <c r="K46" i="16"/>
  <c r="M46" i="16"/>
  <c r="M45" i="16" s="1"/>
  <c r="O46" i="16"/>
  <c r="Q46" i="16"/>
  <c r="Q45" i="16" s="1"/>
  <c r="V46" i="16"/>
  <c r="G49" i="16"/>
  <c r="I49" i="16"/>
  <c r="I48" i="16" s="1"/>
  <c r="K49" i="16"/>
  <c r="M49" i="16"/>
  <c r="O49" i="16"/>
  <c r="Q49" i="16"/>
  <c r="Q48" i="16" s="1"/>
  <c r="V49" i="16"/>
  <c r="G50" i="16"/>
  <c r="M50" i="16" s="1"/>
  <c r="I50" i="16"/>
  <c r="K50" i="16"/>
  <c r="K48" i="16" s="1"/>
  <c r="O50" i="16"/>
  <c r="O48" i="16" s="1"/>
  <c r="Q50" i="16"/>
  <c r="V50" i="16"/>
  <c r="V48" i="16" s="1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AE57" i="16"/>
  <c r="AF57" i="16"/>
  <c r="G103" i="15"/>
  <c r="BA31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K11" i="15"/>
  <c r="O11" i="15"/>
  <c r="V11" i="15"/>
  <c r="G12" i="15"/>
  <c r="I12" i="15"/>
  <c r="I11" i="15" s="1"/>
  <c r="K12" i="15"/>
  <c r="M12" i="15"/>
  <c r="M11" i="15" s="1"/>
  <c r="O12" i="15"/>
  <c r="Q12" i="15"/>
  <c r="Q11" i="15" s="1"/>
  <c r="V12" i="15"/>
  <c r="G14" i="15"/>
  <c r="I14" i="15"/>
  <c r="I13" i="15" s="1"/>
  <c r="K14" i="15"/>
  <c r="M14" i="15"/>
  <c r="O14" i="15"/>
  <c r="Q14" i="15"/>
  <c r="Q13" i="15" s="1"/>
  <c r="V14" i="15"/>
  <c r="G15" i="15"/>
  <c r="M15" i="15" s="1"/>
  <c r="I15" i="15"/>
  <c r="K15" i="15"/>
  <c r="K13" i="15" s="1"/>
  <c r="O15" i="15"/>
  <c r="Q15" i="15"/>
  <c r="V15" i="15"/>
  <c r="V13" i="15" s="1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O13" i="15" s="1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4" i="15"/>
  <c r="I24" i="15"/>
  <c r="I23" i="15" s="1"/>
  <c r="K24" i="15"/>
  <c r="M24" i="15"/>
  <c r="O24" i="15"/>
  <c r="Q24" i="15"/>
  <c r="Q23" i="15" s="1"/>
  <c r="V24" i="15"/>
  <c r="G25" i="15"/>
  <c r="M25" i="15" s="1"/>
  <c r="I25" i="15"/>
  <c r="K25" i="15"/>
  <c r="K23" i="15" s="1"/>
  <c r="O25" i="15"/>
  <c r="Q25" i="15"/>
  <c r="V25" i="15"/>
  <c r="V23" i="15" s="1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O23" i="15" s="1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1" i="15"/>
  <c r="O41" i="15"/>
  <c r="G42" i="15"/>
  <c r="I42" i="15"/>
  <c r="I41" i="15" s="1"/>
  <c r="K42" i="15"/>
  <c r="M42" i="15"/>
  <c r="O42" i="15"/>
  <c r="Q42" i="15"/>
  <c r="Q41" i="15" s="1"/>
  <c r="V42" i="15"/>
  <c r="G43" i="15"/>
  <c r="M43" i="15" s="1"/>
  <c r="I43" i="15"/>
  <c r="K43" i="15"/>
  <c r="K41" i="15" s="1"/>
  <c r="O43" i="15"/>
  <c r="Q43" i="15"/>
  <c r="V43" i="15"/>
  <c r="V41" i="15" s="1"/>
  <c r="G45" i="15"/>
  <c r="I45" i="15"/>
  <c r="K45" i="15"/>
  <c r="M45" i="15"/>
  <c r="O45" i="15"/>
  <c r="Q45" i="15"/>
  <c r="V45" i="15"/>
  <c r="G47" i="15"/>
  <c r="I47" i="15"/>
  <c r="I46" i="15" s="1"/>
  <c r="K47" i="15"/>
  <c r="M47" i="15"/>
  <c r="O47" i="15"/>
  <c r="Q47" i="15"/>
  <c r="Q46" i="15" s="1"/>
  <c r="V47" i="15"/>
  <c r="G48" i="15"/>
  <c r="M48" i="15" s="1"/>
  <c r="I48" i="15"/>
  <c r="K48" i="15"/>
  <c r="K46" i="15" s="1"/>
  <c r="O48" i="15"/>
  <c r="Q48" i="15"/>
  <c r="V48" i="15"/>
  <c r="V46" i="15" s="1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O46" i="15" s="1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8" i="15"/>
  <c r="M58" i="15" s="1"/>
  <c r="M57" i="15" s="1"/>
  <c r="I58" i="15"/>
  <c r="I57" i="15" s="1"/>
  <c r="K58" i="15"/>
  <c r="K57" i="15" s="1"/>
  <c r="O58" i="15"/>
  <c r="O57" i="15" s="1"/>
  <c r="Q58" i="15"/>
  <c r="Q57" i="15" s="1"/>
  <c r="V58" i="15"/>
  <c r="V57" i="15" s="1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7" i="15"/>
  <c r="I67" i="15"/>
  <c r="I66" i="15" s="1"/>
  <c r="K67" i="15"/>
  <c r="K66" i="15" s="1"/>
  <c r="M67" i="15"/>
  <c r="O67" i="15"/>
  <c r="Q67" i="15"/>
  <c r="Q66" i="15" s="1"/>
  <c r="V67" i="15"/>
  <c r="V66" i="15" s="1"/>
  <c r="G69" i="15"/>
  <c r="I69" i="15"/>
  <c r="K69" i="15"/>
  <c r="M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O66" i="15" s="1"/>
  <c r="Q73" i="15"/>
  <c r="V73" i="15"/>
  <c r="G75" i="15"/>
  <c r="M75" i="15" s="1"/>
  <c r="I75" i="15"/>
  <c r="K75" i="15"/>
  <c r="O75" i="15"/>
  <c r="Q75" i="15"/>
  <c r="V75" i="15"/>
  <c r="G77" i="15"/>
  <c r="I77" i="15"/>
  <c r="K77" i="15"/>
  <c r="M77" i="15"/>
  <c r="O77" i="15"/>
  <c r="Q77" i="15"/>
  <c r="V77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4" i="15"/>
  <c r="G83" i="15" s="1"/>
  <c r="I84" i="15"/>
  <c r="I83" i="15" s="1"/>
  <c r="K84" i="15"/>
  <c r="M84" i="15"/>
  <c r="O84" i="15"/>
  <c r="O83" i="15" s="1"/>
  <c r="Q84" i="15"/>
  <c r="Q83" i="15" s="1"/>
  <c r="V84" i="15"/>
  <c r="G85" i="15"/>
  <c r="M85" i="15" s="1"/>
  <c r="I85" i="15"/>
  <c r="K85" i="15"/>
  <c r="O85" i="15"/>
  <c r="Q85" i="15"/>
  <c r="V85" i="15"/>
  <c r="G87" i="15"/>
  <c r="I87" i="15"/>
  <c r="K87" i="15"/>
  <c r="M87" i="15"/>
  <c r="O87" i="15"/>
  <c r="Q87" i="15"/>
  <c r="V87" i="15"/>
  <c r="G89" i="15"/>
  <c r="I89" i="15"/>
  <c r="K89" i="15"/>
  <c r="K83" i="15" s="1"/>
  <c r="M89" i="15"/>
  <c r="O89" i="15"/>
  <c r="Q89" i="15"/>
  <c r="V89" i="15"/>
  <c r="V83" i="15" s="1"/>
  <c r="G92" i="15"/>
  <c r="M92" i="15" s="1"/>
  <c r="M91" i="15" s="1"/>
  <c r="I92" i="15"/>
  <c r="I91" i="15" s="1"/>
  <c r="K92" i="15"/>
  <c r="K91" i="15" s="1"/>
  <c r="O92" i="15"/>
  <c r="O91" i="15" s="1"/>
  <c r="Q92" i="15"/>
  <c r="Q91" i="15" s="1"/>
  <c r="V92" i="15"/>
  <c r="V91" i="15" s="1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AE103" i="15"/>
  <c r="G221" i="14"/>
  <c r="BA27" i="14"/>
  <c r="BA18" i="14"/>
  <c r="BA12" i="14"/>
  <c r="BA10" i="14"/>
  <c r="G9" i="14"/>
  <c r="G8" i="14" s="1"/>
  <c r="I9" i="14"/>
  <c r="I8" i="14" s="1"/>
  <c r="K9" i="14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3" i="14"/>
  <c r="I13" i="14"/>
  <c r="K13" i="14"/>
  <c r="K8" i="14" s="1"/>
  <c r="M13" i="14"/>
  <c r="O13" i="14"/>
  <c r="Q13" i="14"/>
  <c r="V13" i="14"/>
  <c r="V8" i="14" s="1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G29" i="14" s="1"/>
  <c r="I30" i="14"/>
  <c r="I29" i="14" s="1"/>
  <c r="K30" i="14"/>
  <c r="M30" i="14"/>
  <c r="O30" i="14"/>
  <c r="O29" i="14" s="1"/>
  <c r="Q30" i="14"/>
  <c r="Q29" i="14" s="1"/>
  <c r="V30" i="14"/>
  <c r="G32" i="14"/>
  <c r="M32" i="14" s="1"/>
  <c r="I32" i="14"/>
  <c r="K32" i="14"/>
  <c r="O32" i="14"/>
  <c r="Q32" i="14"/>
  <c r="V32" i="14"/>
  <c r="G33" i="14"/>
  <c r="I33" i="14"/>
  <c r="K33" i="14"/>
  <c r="K29" i="14" s="1"/>
  <c r="M33" i="14"/>
  <c r="O33" i="14"/>
  <c r="Q33" i="14"/>
  <c r="V33" i="14"/>
  <c r="V29" i="14" s="1"/>
  <c r="G34" i="14"/>
  <c r="I34" i="14"/>
  <c r="K34" i="14"/>
  <c r="M34" i="14"/>
  <c r="O34" i="14"/>
  <c r="Q34" i="14"/>
  <c r="V34" i="14"/>
  <c r="G35" i="14"/>
  <c r="O35" i="14"/>
  <c r="G36" i="14"/>
  <c r="M36" i="14" s="1"/>
  <c r="M35" i="14" s="1"/>
  <c r="I36" i="14"/>
  <c r="I35" i="14" s="1"/>
  <c r="K36" i="14"/>
  <c r="K35" i="14" s="1"/>
  <c r="O36" i="14"/>
  <c r="Q36" i="14"/>
  <c r="Q35" i="14" s="1"/>
  <c r="V36" i="14"/>
  <c r="V35" i="14" s="1"/>
  <c r="G38" i="14"/>
  <c r="I38" i="14"/>
  <c r="K38" i="14"/>
  <c r="M38" i="14"/>
  <c r="O38" i="14"/>
  <c r="Q38" i="14"/>
  <c r="V38" i="14"/>
  <c r="K40" i="14"/>
  <c r="V40" i="14"/>
  <c r="G41" i="14"/>
  <c r="G40" i="14" s="1"/>
  <c r="I41" i="14"/>
  <c r="I40" i="14" s="1"/>
  <c r="K41" i="14"/>
  <c r="O41" i="14"/>
  <c r="O40" i="14" s="1"/>
  <c r="Q41" i="14"/>
  <c r="Q40" i="14" s="1"/>
  <c r="V41" i="14"/>
  <c r="G43" i="14"/>
  <c r="M43" i="14" s="1"/>
  <c r="I43" i="14"/>
  <c r="K43" i="14"/>
  <c r="O43" i="14"/>
  <c r="Q43" i="14"/>
  <c r="V43" i="14"/>
  <c r="I44" i="14"/>
  <c r="K44" i="14"/>
  <c r="Q44" i="14"/>
  <c r="V44" i="14"/>
  <c r="G45" i="14"/>
  <c r="G44" i="14" s="1"/>
  <c r="I45" i="14"/>
  <c r="K45" i="14"/>
  <c r="M45" i="14"/>
  <c r="O45" i="14"/>
  <c r="O44" i="14" s="1"/>
  <c r="Q45" i="14"/>
  <c r="V45" i="14"/>
  <c r="G46" i="14"/>
  <c r="M46" i="14" s="1"/>
  <c r="I46" i="14"/>
  <c r="K46" i="14"/>
  <c r="O46" i="14"/>
  <c r="Q46" i="14"/>
  <c r="V46" i="14"/>
  <c r="G48" i="14"/>
  <c r="I48" i="14"/>
  <c r="I47" i="14" s="1"/>
  <c r="K48" i="14"/>
  <c r="K47" i="14" s="1"/>
  <c r="M48" i="14"/>
  <c r="O48" i="14"/>
  <c r="Q48" i="14"/>
  <c r="Q47" i="14" s="1"/>
  <c r="V48" i="14"/>
  <c r="V47" i="14" s="1"/>
  <c r="G49" i="14"/>
  <c r="I49" i="14"/>
  <c r="K49" i="14"/>
  <c r="M49" i="14"/>
  <c r="O49" i="14"/>
  <c r="Q49" i="14"/>
  <c r="V49" i="14"/>
  <c r="G50" i="14"/>
  <c r="G47" i="14" s="1"/>
  <c r="I50" i="14"/>
  <c r="K50" i="14"/>
  <c r="M50" i="14"/>
  <c r="O50" i="14"/>
  <c r="O47" i="14" s="1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I56" i="14"/>
  <c r="K56" i="14"/>
  <c r="M56" i="14"/>
  <c r="O56" i="14"/>
  <c r="Q56" i="14"/>
  <c r="V56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5" i="14"/>
  <c r="M95" i="14" s="1"/>
  <c r="I95" i="14"/>
  <c r="I94" i="14" s="1"/>
  <c r="K95" i="14"/>
  <c r="K94" i="14" s="1"/>
  <c r="O95" i="14"/>
  <c r="Q95" i="14"/>
  <c r="Q94" i="14" s="1"/>
  <c r="V95" i="14"/>
  <c r="V94" i="14" s="1"/>
  <c r="G98" i="14"/>
  <c r="I98" i="14"/>
  <c r="K98" i="14"/>
  <c r="M98" i="14"/>
  <c r="O98" i="14"/>
  <c r="Q98" i="14"/>
  <c r="V98" i="14"/>
  <c r="G101" i="14"/>
  <c r="I101" i="14"/>
  <c r="K101" i="14"/>
  <c r="M101" i="14"/>
  <c r="O101" i="14"/>
  <c r="Q101" i="14"/>
  <c r="V101" i="14"/>
  <c r="G104" i="14"/>
  <c r="M104" i="14" s="1"/>
  <c r="I104" i="14"/>
  <c r="K104" i="14"/>
  <c r="O104" i="14"/>
  <c r="O94" i="14" s="1"/>
  <c r="Q104" i="14"/>
  <c r="V104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3" i="14"/>
  <c r="I113" i="14"/>
  <c r="K113" i="14"/>
  <c r="M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18" i="14"/>
  <c r="I118" i="14"/>
  <c r="K118" i="14"/>
  <c r="M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I124" i="14"/>
  <c r="K124" i="14"/>
  <c r="M124" i="14"/>
  <c r="O124" i="14"/>
  <c r="Q124" i="14"/>
  <c r="V124" i="14"/>
  <c r="G125" i="14"/>
  <c r="I125" i="14"/>
  <c r="K125" i="14"/>
  <c r="M125" i="14"/>
  <c r="O125" i="14"/>
  <c r="Q125" i="14"/>
  <c r="V125" i="14"/>
  <c r="G126" i="14"/>
  <c r="I126" i="14"/>
  <c r="K126" i="14"/>
  <c r="M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I128" i="14"/>
  <c r="K128" i="14"/>
  <c r="M128" i="14"/>
  <c r="O128" i="14"/>
  <c r="Q128" i="14"/>
  <c r="V128" i="14"/>
  <c r="G129" i="14"/>
  <c r="I129" i="14"/>
  <c r="K129" i="14"/>
  <c r="M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I136" i="14"/>
  <c r="K136" i="14"/>
  <c r="M136" i="14"/>
  <c r="O136" i="14"/>
  <c r="Q136" i="14"/>
  <c r="V136" i="14"/>
  <c r="G137" i="14"/>
  <c r="I137" i="14"/>
  <c r="K137" i="14"/>
  <c r="M137" i="14"/>
  <c r="O137" i="14"/>
  <c r="Q137" i="14"/>
  <c r="V137" i="14"/>
  <c r="G138" i="14"/>
  <c r="I138" i="14"/>
  <c r="K138" i="14"/>
  <c r="M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I142" i="14"/>
  <c r="K142" i="14"/>
  <c r="M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I145" i="14"/>
  <c r="K145" i="14"/>
  <c r="M145" i="14"/>
  <c r="O145" i="14"/>
  <c r="Q145" i="14"/>
  <c r="V145" i="14"/>
  <c r="G146" i="14"/>
  <c r="I146" i="14"/>
  <c r="K146" i="14"/>
  <c r="M146" i="14"/>
  <c r="O146" i="14"/>
  <c r="Q146" i="14"/>
  <c r="V146" i="14"/>
  <c r="G148" i="14"/>
  <c r="M148" i="14" s="1"/>
  <c r="I148" i="14"/>
  <c r="K148" i="14"/>
  <c r="O148" i="14"/>
  <c r="Q148" i="14"/>
  <c r="V148" i="14"/>
  <c r="G150" i="14"/>
  <c r="I150" i="14"/>
  <c r="K150" i="14"/>
  <c r="M150" i="14"/>
  <c r="O150" i="14"/>
  <c r="Q150" i="14"/>
  <c r="V150" i="14"/>
  <c r="G152" i="14"/>
  <c r="I152" i="14"/>
  <c r="K152" i="14"/>
  <c r="M152" i="14"/>
  <c r="O152" i="14"/>
  <c r="Q152" i="14"/>
  <c r="V152" i="14"/>
  <c r="G154" i="14"/>
  <c r="I154" i="14"/>
  <c r="K154" i="14"/>
  <c r="M154" i="14"/>
  <c r="O154" i="14"/>
  <c r="Q154" i="14"/>
  <c r="V154" i="14"/>
  <c r="G156" i="14"/>
  <c r="M156" i="14" s="1"/>
  <c r="I156" i="14"/>
  <c r="K156" i="14"/>
  <c r="O156" i="14"/>
  <c r="Q156" i="14"/>
  <c r="V156" i="14"/>
  <c r="G158" i="14"/>
  <c r="I158" i="14"/>
  <c r="K158" i="14"/>
  <c r="M158" i="14"/>
  <c r="O158" i="14"/>
  <c r="Q158" i="14"/>
  <c r="V158" i="14"/>
  <c r="G160" i="14"/>
  <c r="I160" i="14"/>
  <c r="K160" i="14"/>
  <c r="M160" i="14"/>
  <c r="O160" i="14"/>
  <c r="Q160" i="14"/>
  <c r="V160" i="14"/>
  <c r="G163" i="14"/>
  <c r="M163" i="14" s="1"/>
  <c r="I163" i="14"/>
  <c r="I162" i="14" s="1"/>
  <c r="K163" i="14"/>
  <c r="K162" i="14" s="1"/>
  <c r="O163" i="14"/>
  <c r="O162" i="14" s="1"/>
  <c r="Q163" i="14"/>
  <c r="Q162" i="14" s="1"/>
  <c r="V163" i="14"/>
  <c r="V162" i="14" s="1"/>
  <c r="G164" i="14"/>
  <c r="I164" i="14"/>
  <c r="K164" i="14"/>
  <c r="M164" i="14"/>
  <c r="O164" i="14"/>
  <c r="Q164" i="14"/>
  <c r="V164" i="14"/>
  <c r="G165" i="14"/>
  <c r="I165" i="14"/>
  <c r="K165" i="14"/>
  <c r="M165" i="14"/>
  <c r="O165" i="14"/>
  <c r="Q165" i="14"/>
  <c r="V165" i="14"/>
  <c r="G166" i="14"/>
  <c r="I166" i="14"/>
  <c r="K166" i="14"/>
  <c r="M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I168" i="14"/>
  <c r="K168" i="14"/>
  <c r="M168" i="14"/>
  <c r="O168" i="14"/>
  <c r="Q168" i="14"/>
  <c r="V168" i="14"/>
  <c r="G169" i="14"/>
  <c r="I169" i="14"/>
  <c r="K169" i="14"/>
  <c r="M169" i="14"/>
  <c r="O169" i="14"/>
  <c r="Q169" i="14"/>
  <c r="V169" i="14"/>
  <c r="G170" i="14"/>
  <c r="I170" i="14"/>
  <c r="K170" i="14"/>
  <c r="M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I174" i="14"/>
  <c r="K174" i="14"/>
  <c r="M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I178" i="14"/>
  <c r="K178" i="14"/>
  <c r="M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2" i="14"/>
  <c r="I182" i="14"/>
  <c r="K182" i="14"/>
  <c r="M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I184" i="14"/>
  <c r="K184" i="14"/>
  <c r="M184" i="14"/>
  <c r="O184" i="14"/>
  <c r="Q184" i="14"/>
  <c r="V184" i="14"/>
  <c r="G185" i="14"/>
  <c r="I185" i="14"/>
  <c r="K185" i="14"/>
  <c r="M185" i="14"/>
  <c r="O185" i="14"/>
  <c r="Q185" i="14"/>
  <c r="V185" i="14"/>
  <c r="G186" i="14"/>
  <c r="I186" i="14"/>
  <c r="K186" i="14"/>
  <c r="M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I188" i="14"/>
  <c r="K188" i="14"/>
  <c r="M188" i="14"/>
  <c r="O188" i="14"/>
  <c r="Q188" i="14"/>
  <c r="V188" i="14"/>
  <c r="G189" i="14"/>
  <c r="I189" i="14"/>
  <c r="K189" i="14"/>
  <c r="M189" i="14"/>
  <c r="O189" i="14"/>
  <c r="Q189" i="14"/>
  <c r="V189" i="14"/>
  <c r="G192" i="14"/>
  <c r="M192" i="14" s="1"/>
  <c r="I192" i="14"/>
  <c r="I191" i="14" s="1"/>
  <c r="K192" i="14"/>
  <c r="K191" i="14" s="1"/>
  <c r="O192" i="14"/>
  <c r="O191" i="14" s="1"/>
  <c r="Q192" i="14"/>
  <c r="Q191" i="14" s="1"/>
  <c r="V192" i="14"/>
  <c r="V191" i="14" s="1"/>
  <c r="G193" i="14"/>
  <c r="M193" i="14" s="1"/>
  <c r="I193" i="14"/>
  <c r="K193" i="14"/>
  <c r="O193" i="14"/>
  <c r="Q193" i="14"/>
  <c r="V193" i="14"/>
  <c r="G195" i="14"/>
  <c r="G194" i="14" s="1"/>
  <c r="I195" i="14"/>
  <c r="I194" i="14" s="1"/>
  <c r="K195" i="14"/>
  <c r="M195" i="14"/>
  <c r="O195" i="14"/>
  <c r="O194" i="14" s="1"/>
  <c r="Q195" i="14"/>
  <c r="Q194" i="14" s="1"/>
  <c r="V195" i="14"/>
  <c r="G196" i="14"/>
  <c r="M196" i="14" s="1"/>
  <c r="I196" i="14"/>
  <c r="K196" i="14"/>
  <c r="O196" i="14"/>
  <c r="Q196" i="14"/>
  <c r="V196" i="14"/>
  <c r="G197" i="14"/>
  <c r="I197" i="14"/>
  <c r="K197" i="14"/>
  <c r="M197" i="14"/>
  <c r="O197" i="14"/>
  <c r="Q197" i="14"/>
  <c r="V197" i="14"/>
  <c r="G198" i="14"/>
  <c r="I198" i="14"/>
  <c r="K198" i="14"/>
  <c r="K194" i="14" s="1"/>
  <c r="M198" i="14"/>
  <c r="O198" i="14"/>
  <c r="Q198" i="14"/>
  <c r="V198" i="14"/>
  <c r="V194" i="14" s="1"/>
  <c r="G200" i="14"/>
  <c r="I200" i="14"/>
  <c r="K200" i="14"/>
  <c r="M200" i="14"/>
  <c r="O200" i="14"/>
  <c r="Q200" i="14"/>
  <c r="V200" i="14"/>
  <c r="G202" i="14"/>
  <c r="M202" i="14" s="1"/>
  <c r="I202" i="14"/>
  <c r="K202" i="14"/>
  <c r="O202" i="14"/>
  <c r="Q202" i="14"/>
  <c r="V202" i="14"/>
  <c r="G204" i="14"/>
  <c r="I204" i="14"/>
  <c r="K204" i="14"/>
  <c r="M204" i="14"/>
  <c r="O204" i="14"/>
  <c r="Q204" i="14"/>
  <c r="V204" i="14"/>
  <c r="G206" i="14"/>
  <c r="I206" i="14"/>
  <c r="K206" i="14"/>
  <c r="M206" i="14"/>
  <c r="O206" i="14"/>
  <c r="Q206" i="14"/>
  <c r="V206" i="14"/>
  <c r="G208" i="14"/>
  <c r="I208" i="14"/>
  <c r="K208" i="14"/>
  <c r="M208" i="14"/>
  <c r="O208" i="14"/>
  <c r="Q208" i="14"/>
  <c r="V208" i="14"/>
  <c r="G210" i="14"/>
  <c r="M210" i="14" s="1"/>
  <c r="I210" i="14"/>
  <c r="K210" i="14"/>
  <c r="O210" i="14"/>
  <c r="Q210" i="14"/>
  <c r="V210" i="14"/>
  <c r="G211" i="14"/>
  <c r="I211" i="14"/>
  <c r="K211" i="14"/>
  <c r="M211" i="14"/>
  <c r="O211" i="14"/>
  <c r="Q211" i="14"/>
  <c r="V211" i="14"/>
  <c r="G214" i="14"/>
  <c r="G213" i="14" s="1"/>
  <c r="I214" i="14"/>
  <c r="I213" i="14" s="1"/>
  <c r="K214" i="14"/>
  <c r="M214" i="14"/>
  <c r="O214" i="14"/>
  <c r="O213" i="14" s="1"/>
  <c r="Q214" i="14"/>
  <c r="Q213" i="14" s="1"/>
  <c r="V214" i="14"/>
  <c r="G215" i="14"/>
  <c r="M215" i="14" s="1"/>
  <c r="I215" i="14"/>
  <c r="K215" i="14"/>
  <c r="O215" i="14"/>
  <c r="Q215" i="14"/>
  <c r="V215" i="14"/>
  <c r="G216" i="14"/>
  <c r="I216" i="14"/>
  <c r="K216" i="14"/>
  <c r="M216" i="14"/>
  <c r="O216" i="14"/>
  <c r="Q216" i="14"/>
  <c r="V216" i="14"/>
  <c r="G217" i="14"/>
  <c r="I217" i="14"/>
  <c r="K217" i="14"/>
  <c r="K213" i="14" s="1"/>
  <c r="M217" i="14"/>
  <c r="O217" i="14"/>
  <c r="Q217" i="14"/>
  <c r="V217" i="14"/>
  <c r="V213" i="14" s="1"/>
  <c r="G218" i="14"/>
  <c r="I218" i="14"/>
  <c r="K218" i="14"/>
  <c r="M218" i="14"/>
  <c r="O218" i="14"/>
  <c r="Q218" i="14"/>
  <c r="V218" i="14"/>
  <c r="G219" i="14"/>
  <c r="M219" i="14" s="1"/>
  <c r="I219" i="14"/>
  <c r="K219" i="14"/>
  <c r="O219" i="14"/>
  <c r="Q219" i="14"/>
  <c r="V219" i="14"/>
  <c r="AE221" i="14"/>
  <c r="AF221" i="14"/>
  <c r="G3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AE30" i="13"/>
  <c r="AF30" i="13"/>
  <c r="G1078" i="12"/>
  <c r="BA664" i="12"/>
  <c r="BA617" i="12"/>
  <c r="BA550" i="12"/>
  <c r="BA540" i="12"/>
  <c r="BA514" i="12"/>
  <c r="BA500" i="12"/>
  <c r="BA458" i="12"/>
  <c r="BA443" i="12"/>
  <c r="BA438" i="12"/>
  <c r="BA278" i="12"/>
  <c r="BA212" i="12"/>
  <c r="BA175" i="12"/>
  <c r="BA153" i="12"/>
  <c r="BA149" i="12"/>
  <c r="BA109" i="12"/>
  <c r="BA107" i="12"/>
  <c r="BA96" i="12"/>
  <c r="BA31" i="12"/>
  <c r="BA19" i="12"/>
  <c r="BA10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5" i="12"/>
  <c r="I15" i="12"/>
  <c r="K15" i="12"/>
  <c r="M15" i="12"/>
  <c r="O15" i="12"/>
  <c r="Q15" i="12"/>
  <c r="V15" i="12"/>
  <c r="G18" i="12"/>
  <c r="G8" i="12" s="1"/>
  <c r="I18" i="12"/>
  <c r="K18" i="12"/>
  <c r="O18" i="12"/>
  <c r="O8" i="12" s="1"/>
  <c r="Q18" i="12"/>
  <c r="V18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4" i="12"/>
  <c r="M54" i="12" s="1"/>
  <c r="I54" i="12"/>
  <c r="K54" i="12"/>
  <c r="K53" i="12" s="1"/>
  <c r="O54" i="12"/>
  <c r="Q54" i="12"/>
  <c r="V54" i="12"/>
  <c r="V53" i="12" s="1"/>
  <c r="G58" i="12"/>
  <c r="I58" i="12"/>
  <c r="K58" i="12"/>
  <c r="M58" i="12"/>
  <c r="O58" i="12"/>
  <c r="Q58" i="12"/>
  <c r="V58" i="12"/>
  <c r="G62" i="12"/>
  <c r="G53" i="12" s="1"/>
  <c r="I62" i="12"/>
  <c r="K62" i="12"/>
  <c r="O62" i="12"/>
  <c r="O53" i="12" s="1"/>
  <c r="Q62" i="12"/>
  <c r="V62" i="12"/>
  <c r="G70" i="12"/>
  <c r="M70" i="12" s="1"/>
  <c r="I70" i="12"/>
  <c r="I53" i="12" s="1"/>
  <c r="K70" i="12"/>
  <c r="O70" i="12"/>
  <c r="Q70" i="12"/>
  <c r="Q53" i="12" s="1"/>
  <c r="V70" i="12"/>
  <c r="G76" i="12"/>
  <c r="M76" i="12" s="1"/>
  <c r="I76" i="12"/>
  <c r="K76" i="12"/>
  <c r="O76" i="12"/>
  <c r="Q76" i="12"/>
  <c r="V76" i="12"/>
  <c r="G86" i="12"/>
  <c r="I86" i="12"/>
  <c r="K86" i="12"/>
  <c r="M86" i="12"/>
  <c r="O86" i="12"/>
  <c r="Q86" i="12"/>
  <c r="V86" i="12"/>
  <c r="G95" i="12"/>
  <c r="M95" i="12" s="1"/>
  <c r="I95" i="12"/>
  <c r="K95" i="12"/>
  <c r="O95" i="12"/>
  <c r="Q95" i="12"/>
  <c r="V9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6" i="12"/>
  <c r="M116" i="12" s="1"/>
  <c r="I116" i="12"/>
  <c r="K116" i="12"/>
  <c r="O116" i="12"/>
  <c r="Q116" i="12"/>
  <c r="V116" i="12"/>
  <c r="G119" i="12"/>
  <c r="M119" i="12" s="1"/>
  <c r="I119" i="12"/>
  <c r="K119" i="12"/>
  <c r="O119" i="12"/>
  <c r="Q119" i="12"/>
  <c r="V119" i="12"/>
  <c r="G122" i="12"/>
  <c r="I122" i="12"/>
  <c r="I121" i="12" s="1"/>
  <c r="K122" i="12"/>
  <c r="M122" i="12"/>
  <c r="O122" i="12"/>
  <c r="Q122" i="12"/>
  <c r="Q121" i="12" s="1"/>
  <c r="V122" i="12"/>
  <c r="G127" i="12"/>
  <c r="G121" i="12" s="1"/>
  <c r="I127" i="12"/>
  <c r="K127" i="12"/>
  <c r="K121" i="12" s="1"/>
  <c r="O127" i="12"/>
  <c r="O121" i="12" s="1"/>
  <c r="Q127" i="12"/>
  <c r="V127" i="12"/>
  <c r="V121" i="12" s="1"/>
  <c r="G134" i="12"/>
  <c r="I134" i="12"/>
  <c r="K134" i="12"/>
  <c r="M134" i="12"/>
  <c r="O134" i="12"/>
  <c r="Q134" i="12"/>
  <c r="V134" i="12"/>
  <c r="G148" i="12"/>
  <c r="M148" i="12" s="1"/>
  <c r="I148" i="12"/>
  <c r="K148" i="12"/>
  <c r="O148" i="12"/>
  <c r="Q148" i="12"/>
  <c r="V148" i="12"/>
  <c r="G152" i="12"/>
  <c r="I152" i="12"/>
  <c r="K152" i="12"/>
  <c r="M152" i="12"/>
  <c r="O152" i="12"/>
  <c r="Q152" i="12"/>
  <c r="V152" i="12"/>
  <c r="G156" i="12"/>
  <c r="M156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5" i="12"/>
  <c r="I165" i="12"/>
  <c r="K165" i="12"/>
  <c r="M165" i="12"/>
  <c r="O165" i="12"/>
  <c r="Q165" i="12"/>
  <c r="V165" i="12"/>
  <c r="G170" i="12"/>
  <c r="M170" i="12" s="1"/>
  <c r="I170" i="12"/>
  <c r="K170" i="12"/>
  <c r="O170" i="12"/>
  <c r="Q170" i="12"/>
  <c r="V170" i="12"/>
  <c r="G174" i="12"/>
  <c r="I174" i="12"/>
  <c r="K174" i="12"/>
  <c r="M174" i="12"/>
  <c r="O174" i="12"/>
  <c r="Q174" i="12"/>
  <c r="V174" i="12"/>
  <c r="G211" i="12"/>
  <c r="M211" i="12" s="1"/>
  <c r="I211" i="12"/>
  <c r="K211" i="12"/>
  <c r="O211" i="12"/>
  <c r="Q211" i="12"/>
  <c r="V211" i="12"/>
  <c r="G228" i="12"/>
  <c r="I228" i="12"/>
  <c r="K228" i="12"/>
  <c r="M228" i="12"/>
  <c r="O228" i="12"/>
  <c r="Q228" i="12"/>
  <c r="V228" i="12"/>
  <c r="G232" i="12"/>
  <c r="M232" i="12" s="1"/>
  <c r="I232" i="12"/>
  <c r="K232" i="12"/>
  <c r="O232" i="12"/>
  <c r="Q232" i="12"/>
  <c r="V232" i="12"/>
  <c r="G240" i="12"/>
  <c r="I240" i="12"/>
  <c r="K240" i="12"/>
  <c r="M240" i="12"/>
  <c r="O240" i="12"/>
  <c r="Q240" i="12"/>
  <c r="V240" i="12"/>
  <c r="G246" i="12"/>
  <c r="M246" i="12" s="1"/>
  <c r="I246" i="12"/>
  <c r="K246" i="12"/>
  <c r="O246" i="12"/>
  <c r="Q246" i="12"/>
  <c r="V246" i="12"/>
  <c r="G249" i="12"/>
  <c r="I249" i="12"/>
  <c r="K249" i="12"/>
  <c r="M249" i="12"/>
  <c r="O249" i="12"/>
  <c r="Q249" i="12"/>
  <c r="V249" i="12"/>
  <c r="G253" i="12"/>
  <c r="M253" i="12" s="1"/>
  <c r="I253" i="12"/>
  <c r="K253" i="12"/>
  <c r="O253" i="12"/>
  <c r="Q253" i="12"/>
  <c r="V253" i="12"/>
  <c r="G257" i="12"/>
  <c r="M257" i="12" s="1"/>
  <c r="M256" i="12" s="1"/>
  <c r="I257" i="12"/>
  <c r="K257" i="12"/>
  <c r="K256" i="12" s="1"/>
  <c r="O257" i="12"/>
  <c r="O256" i="12" s="1"/>
  <c r="Q257" i="12"/>
  <c r="V257" i="12"/>
  <c r="V256" i="12" s="1"/>
  <c r="G263" i="12"/>
  <c r="I263" i="12"/>
  <c r="I256" i="12" s="1"/>
  <c r="K263" i="12"/>
  <c r="M263" i="12"/>
  <c r="O263" i="12"/>
  <c r="Q263" i="12"/>
  <c r="Q256" i="12" s="1"/>
  <c r="V263" i="12"/>
  <c r="G270" i="12"/>
  <c r="I270" i="12"/>
  <c r="I269" i="12" s="1"/>
  <c r="K270" i="12"/>
  <c r="M270" i="12"/>
  <c r="O270" i="12"/>
  <c r="Q270" i="12"/>
  <c r="Q269" i="12" s="1"/>
  <c r="V270" i="12"/>
  <c r="G276" i="12"/>
  <c r="M276" i="12" s="1"/>
  <c r="I276" i="12"/>
  <c r="K276" i="12"/>
  <c r="K269" i="12" s="1"/>
  <c r="O276" i="12"/>
  <c r="Q276" i="12"/>
  <c r="V276" i="12"/>
  <c r="V269" i="12" s="1"/>
  <c r="G277" i="12"/>
  <c r="I277" i="12"/>
  <c r="K277" i="12"/>
  <c r="M277" i="12"/>
  <c r="O277" i="12"/>
  <c r="Q277" i="12"/>
  <c r="V277" i="12"/>
  <c r="G279" i="12"/>
  <c r="G269" i="12" s="1"/>
  <c r="I279" i="12"/>
  <c r="K279" i="12"/>
  <c r="O279" i="12"/>
  <c r="O269" i="12" s="1"/>
  <c r="Q279" i="12"/>
  <c r="V279" i="12"/>
  <c r="G284" i="12"/>
  <c r="I284" i="12"/>
  <c r="K284" i="12"/>
  <c r="M284" i="12"/>
  <c r="O284" i="12"/>
  <c r="Q284" i="12"/>
  <c r="V284" i="12"/>
  <c r="G287" i="12"/>
  <c r="I287" i="12"/>
  <c r="I286" i="12" s="1"/>
  <c r="K287" i="12"/>
  <c r="M287" i="12"/>
  <c r="O287" i="12"/>
  <c r="Q287" i="12"/>
  <c r="Q286" i="12" s="1"/>
  <c r="V287" i="12"/>
  <c r="G401" i="12"/>
  <c r="M401" i="12" s="1"/>
  <c r="I401" i="12"/>
  <c r="K401" i="12"/>
  <c r="K286" i="12" s="1"/>
  <c r="O401" i="12"/>
  <c r="Q401" i="12"/>
  <c r="V401" i="12"/>
  <c r="V286" i="12" s="1"/>
  <c r="G412" i="12"/>
  <c r="I412" i="12"/>
  <c r="K412" i="12"/>
  <c r="M412" i="12"/>
  <c r="O412" i="12"/>
  <c r="Q412" i="12"/>
  <c r="V412" i="12"/>
  <c r="G414" i="12"/>
  <c r="M414" i="12" s="1"/>
  <c r="I414" i="12"/>
  <c r="K414" i="12"/>
  <c r="O414" i="12"/>
  <c r="O286" i="12" s="1"/>
  <c r="Q414" i="12"/>
  <c r="V414" i="12"/>
  <c r="G422" i="12"/>
  <c r="I422" i="12"/>
  <c r="K422" i="12"/>
  <c r="M422" i="12"/>
  <c r="O422" i="12"/>
  <c r="Q422" i="12"/>
  <c r="V422" i="12"/>
  <c r="G426" i="12"/>
  <c r="M426" i="12" s="1"/>
  <c r="I426" i="12"/>
  <c r="K426" i="12"/>
  <c r="O426" i="12"/>
  <c r="Q426" i="12"/>
  <c r="V426" i="12"/>
  <c r="G437" i="12"/>
  <c r="M437" i="12" s="1"/>
  <c r="I437" i="12"/>
  <c r="K437" i="12"/>
  <c r="K436" i="12" s="1"/>
  <c r="O437" i="12"/>
  <c r="O436" i="12" s="1"/>
  <c r="Q437" i="12"/>
  <c r="V437" i="12"/>
  <c r="V436" i="12" s="1"/>
  <c r="G442" i="12"/>
  <c r="I442" i="12"/>
  <c r="I436" i="12" s="1"/>
  <c r="K442" i="12"/>
  <c r="M442" i="12"/>
  <c r="O442" i="12"/>
  <c r="Q442" i="12"/>
  <c r="Q436" i="12" s="1"/>
  <c r="V442" i="12"/>
  <c r="G447" i="12"/>
  <c r="M447" i="12" s="1"/>
  <c r="I447" i="12"/>
  <c r="K447" i="12"/>
  <c r="O447" i="12"/>
  <c r="Q447" i="12"/>
  <c r="V447" i="12"/>
  <c r="G455" i="12"/>
  <c r="I455" i="12"/>
  <c r="K455" i="12"/>
  <c r="M455" i="12"/>
  <c r="O455" i="12"/>
  <c r="Q455" i="12"/>
  <c r="V455" i="12"/>
  <c r="G457" i="12"/>
  <c r="I457" i="12"/>
  <c r="I456" i="12" s="1"/>
  <c r="K457" i="12"/>
  <c r="M457" i="12"/>
  <c r="O457" i="12"/>
  <c r="Q457" i="12"/>
  <c r="Q456" i="12" s="1"/>
  <c r="V457" i="12"/>
  <c r="G462" i="12"/>
  <c r="M462" i="12" s="1"/>
  <c r="I462" i="12"/>
  <c r="K462" i="12"/>
  <c r="K456" i="12" s="1"/>
  <c r="O462" i="12"/>
  <c r="Q462" i="12"/>
  <c r="V462" i="12"/>
  <c r="V456" i="12" s="1"/>
  <c r="G465" i="12"/>
  <c r="I465" i="12"/>
  <c r="K465" i="12"/>
  <c r="M465" i="12"/>
  <c r="O465" i="12"/>
  <c r="Q465" i="12"/>
  <c r="V465" i="12"/>
  <c r="G474" i="12"/>
  <c r="M474" i="12" s="1"/>
  <c r="I474" i="12"/>
  <c r="K474" i="12"/>
  <c r="O474" i="12"/>
  <c r="O456" i="12" s="1"/>
  <c r="Q474" i="12"/>
  <c r="V474" i="12"/>
  <c r="G478" i="12"/>
  <c r="I478" i="12"/>
  <c r="K478" i="12"/>
  <c r="M478" i="12"/>
  <c r="O478" i="12"/>
  <c r="Q478" i="12"/>
  <c r="V478" i="12"/>
  <c r="G484" i="12"/>
  <c r="M484" i="12" s="1"/>
  <c r="I484" i="12"/>
  <c r="K484" i="12"/>
  <c r="O484" i="12"/>
  <c r="Q484" i="12"/>
  <c r="V484" i="12"/>
  <c r="G487" i="12"/>
  <c r="M487" i="12" s="1"/>
  <c r="I487" i="12"/>
  <c r="K487" i="12"/>
  <c r="K486" i="12" s="1"/>
  <c r="O487" i="12"/>
  <c r="O486" i="12" s="1"/>
  <c r="Q487" i="12"/>
  <c r="V487" i="12"/>
  <c r="V486" i="12" s="1"/>
  <c r="G492" i="12"/>
  <c r="I492" i="12"/>
  <c r="I486" i="12" s="1"/>
  <c r="K492" i="12"/>
  <c r="M492" i="12"/>
  <c r="O492" i="12"/>
  <c r="Q492" i="12"/>
  <c r="Q486" i="12" s="1"/>
  <c r="V492" i="12"/>
  <c r="G494" i="12"/>
  <c r="M494" i="12" s="1"/>
  <c r="I494" i="12"/>
  <c r="K494" i="12"/>
  <c r="O494" i="12"/>
  <c r="Q494" i="12"/>
  <c r="V494" i="12"/>
  <c r="G499" i="12"/>
  <c r="I499" i="12"/>
  <c r="K499" i="12"/>
  <c r="M499" i="12"/>
  <c r="O499" i="12"/>
  <c r="Q499" i="12"/>
  <c r="V499" i="12"/>
  <c r="G513" i="12"/>
  <c r="M513" i="12" s="1"/>
  <c r="I513" i="12"/>
  <c r="K513" i="12"/>
  <c r="O513" i="12"/>
  <c r="Q513" i="12"/>
  <c r="V513" i="12"/>
  <c r="G515" i="12"/>
  <c r="I515" i="12"/>
  <c r="K515" i="12"/>
  <c r="M515" i="12"/>
  <c r="O515" i="12"/>
  <c r="Q515" i="12"/>
  <c r="V515" i="12"/>
  <c r="G524" i="12"/>
  <c r="M524" i="12" s="1"/>
  <c r="I524" i="12"/>
  <c r="K524" i="12"/>
  <c r="O524" i="12"/>
  <c r="Q524" i="12"/>
  <c r="V524" i="12"/>
  <c r="G526" i="12"/>
  <c r="I526" i="12"/>
  <c r="K526" i="12"/>
  <c r="M526" i="12"/>
  <c r="O526" i="12"/>
  <c r="Q526" i="12"/>
  <c r="V526" i="12"/>
  <c r="G530" i="12"/>
  <c r="M530" i="12" s="1"/>
  <c r="I530" i="12"/>
  <c r="K530" i="12"/>
  <c r="O530" i="12"/>
  <c r="Q530" i="12"/>
  <c r="V530" i="12"/>
  <c r="G531" i="12"/>
  <c r="I531" i="12"/>
  <c r="K531" i="12"/>
  <c r="M531" i="12"/>
  <c r="O531" i="12"/>
  <c r="Q531" i="12"/>
  <c r="V531" i="12"/>
  <c r="G532" i="12"/>
  <c r="M532" i="12" s="1"/>
  <c r="I532" i="12"/>
  <c r="K532" i="12"/>
  <c r="O532" i="12"/>
  <c r="Q532" i="12"/>
  <c r="V532" i="12"/>
  <c r="G537" i="12"/>
  <c r="M537" i="12" s="1"/>
  <c r="I537" i="12"/>
  <c r="K537" i="12"/>
  <c r="K536" i="12" s="1"/>
  <c r="O537" i="12"/>
  <c r="O536" i="12" s="1"/>
  <c r="Q537" i="12"/>
  <c r="V537" i="12"/>
  <c r="V536" i="12" s="1"/>
  <c r="G539" i="12"/>
  <c r="I539" i="12"/>
  <c r="I536" i="12" s="1"/>
  <c r="K539" i="12"/>
  <c r="M539" i="12"/>
  <c r="O539" i="12"/>
  <c r="Q539" i="12"/>
  <c r="Q536" i="12" s="1"/>
  <c r="V539" i="12"/>
  <c r="G549" i="12"/>
  <c r="M549" i="12" s="1"/>
  <c r="I549" i="12"/>
  <c r="K549" i="12"/>
  <c r="O549" i="12"/>
  <c r="Q549" i="12"/>
  <c r="V549" i="12"/>
  <c r="G552" i="12"/>
  <c r="I552" i="12"/>
  <c r="K552" i="12"/>
  <c r="M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I554" i="12"/>
  <c r="K554" i="12"/>
  <c r="M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I556" i="12"/>
  <c r="K556" i="12"/>
  <c r="M556" i="12"/>
  <c r="O556" i="12"/>
  <c r="Q556" i="12"/>
  <c r="V556" i="12"/>
  <c r="G557" i="12"/>
  <c r="M557" i="12" s="1"/>
  <c r="I557" i="12"/>
  <c r="K557" i="12"/>
  <c r="O557" i="12"/>
  <c r="Q557" i="12"/>
  <c r="V557" i="12"/>
  <c r="G560" i="12"/>
  <c r="I560" i="12"/>
  <c r="K560" i="12"/>
  <c r="M560" i="12"/>
  <c r="O560" i="12"/>
  <c r="Q560" i="12"/>
  <c r="V560" i="12"/>
  <c r="G563" i="12"/>
  <c r="M563" i="12" s="1"/>
  <c r="I563" i="12"/>
  <c r="K563" i="12"/>
  <c r="O563" i="12"/>
  <c r="Q563" i="12"/>
  <c r="V563" i="12"/>
  <c r="G566" i="12"/>
  <c r="I566" i="12"/>
  <c r="K566" i="12"/>
  <c r="M566" i="12"/>
  <c r="O566" i="12"/>
  <c r="Q566" i="12"/>
  <c r="V566" i="12"/>
  <c r="G571" i="12"/>
  <c r="M571" i="12" s="1"/>
  <c r="I571" i="12"/>
  <c r="K571" i="12"/>
  <c r="O571" i="12"/>
  <c r="Q571" i="12"/>
  <c r="V571" i="12"/>
  <c r="I574" i="12"/>
  <c r="Q574" i="12"/>
  <c r="G575" i="12"/>
  <c r="G574" i="12" s="1"/>
  <c r="I575" i="12"/>
  <c r="K575" i="12"/>
  <c r="K574" i="12" s="1"/>
  <c r="O575" i="12"/>
  <c r="O574" i="12" s="1"/>
  <c r="Q575" i="12"/>
  <c r="V575" i="12"/>
  <c r="V574" i="12" s="1"/>
  <c r="G579" i="12"/>
  <c r="M579" i="12" s="1"/>
  <c r="I579" i="12"/>
  <c r="K579" i="12"/>
  <c r="K578" i="12" s="1"/>
  <c r="O579" i="12"/>
  <c r="O578" i="12" s="1"/>
  <c r="Q579" i="12"/>
  <c r="V579" i="12"/>
  <c r="V578" i="12" s="1"/>
  <c r="G583" i="12"/>
  <c r="I583" i="12"/>
  <c r="I578" i="12" s="1"/>
  <c r="K583" i="12"/>
  <c r="M583" i="12"/>
  <c r="O583" i="12"/>
  <c r="Q583" i="12"/>
  <c r="Q578" i="12" s="1"/>
  <c r="V583" i="12"/>
  <c r="G586" i="12"/>
  <c r="M586" i="12" s="1"/>
  <c r="I586" i="12"/>
  <c r="K586" i="12"/>
  <c r="O586" i="12"/>
  <c r="Q586" i="12"/>
  <c r="V586" i="12"/>
  <c r="G589" i="12"/>
  <c r="M589" i="12" s="1"/>
  <c r="M588" i="12" s="1"/>
  <c r="I589" i="12"/>
  <c r="K589" i="12"/>
  <c r="K588" i="12" s="1"/>
  <c r="O589" i="12"/>
  <c r="O588" i="12" s="1"/>
  <c r="Q589" i="12"/>
  <c r="V589" i="12"/>
  <c r="V588" i="12" s="1"/>
  <c r="G592" i="12"/>
  <c r="I592" i="12"/>
  <c r="I588" i="12" s="1"/>
  <c r="K592" i="12"/>
  <c r="M592" i="12"/>
  <c r="O592" i="12"/>
  <c r="Q592" i="12"/>
  <c r="Q588" i="12" s="1"/>
  <c r="V592" i="12"/>
  <c r="G595" i="12"/>
  <c r="M595" i="12" s="1"/>
  <c r="I595" i="12"/>
  <c r="K595" i="12"/>
  <c r="O595" i="12"/>
  <c r="Q595" i="12"/>
  <c r="V595" i="12"/>
  <c r="G596" i="12"/>
  <c r="I596" i="12"/>
  <c r="K596" i="12"/>
  <c r="M596" i="12"/>
  <c r="O596" i="12"/>
  <c r="Q596" i="12"/>
  <c r="V596" i="12"/>
  <c r="G600" i="12"/>
  <c r="I600" i="12"/>
  <c r="I599" i="12" s="1"/>
  <c r="K600" i="12"/>
  <c r="M600" i="12"/>
  <c r="O600" i="12"/>
  <c r="Q600" i="12"/>
  <c r="Q599" i="12" s="1"/>
  <c r="V600" i="12"/>
  <c r="G602" i="12"/>
  <c r="M602" i="12" s="1"/>
  <c r="I602" i="12"/>
  <c r="K602" i="12"/>
  <c r="K599" i="12" s="1"/>
  <c r="O602" i="12"/>
  <c r="Q602" i="12"/>
  <c r="V602" i="12"/>
  <c r="V599" i="12" s="1"/>
  <c r="G606" i="12"/>
  <c r="I606" i="12"/>
  <c r="K606" i="12"/>
  <c r="M606" i="12"/>
  <c r="O606" i="12"/>
  <c r="Q606" i="12"/>
  <c r="V606" i="12"/>
  <c r="G607" i="12"/>
  <c r="M607" i="12" s="1"/>
  <c r="I607" i="12"/>
  <c r="K607" i="12"/>
  <c r="O607" i="12"/>
  <c r="O599" i="12" s="1"/>
  <c r="Q607" i="12"/>
  <c r="V607" i="12"/>
  <c r="G608" i="12"/>
  <c r="I608" i="12"/>
  <c r="K608" i="12"/>
  <c r="M608" i="12"/>
  <c r="O608" i="12"/>
  <c r="Q608" i="12"/>
  <c r="V608" i="12"/>
  <c r="G609" i="12"/>
  <c r="M609" i="12" s="1"/>
  <c r="I609" i="12"/>
  <c r="K609" i="12"/>
  <c r="O609" i="12"/>
  <c r="Q609" i="12"/>
  <c r="V609" i="12"/>
  <c r="G610" i="12"/>
  <c r="I610" i="12"/>
  <c r="K610" i="12"/>
  <c r="M610" i="12"/>
  <c r="O610" i="12"/>
  <c r="Q610" i="12"/>
  <c r="V610" i="12"/>
  <c r="G613" i="12"/>
  <c r="M613" i="12" s="1"/>
  <c r="I613" i="12"/>
  <c r="K613" i="12"/>
  <c r="O613" i="12"/>
  <c r="Q613" i="12"/>
  <c r="V613" i="12"/>
  <c r="G614" i="12"/>
  <c r="I614" i="12"/>
  <c r="K614" i="12"/>
  <c r="M614" i="12"/>
  <c r="O614" i="12"/>
  <c r="Q614" i="12"/>
  <c r="V614" i="12"/>
  <c r="G615" i="12"/>
  <c r="K615" i="12"/>
  <c r="O615" i="12"/>
  <c r="V615" i="12"/>
  <c r="G616" i="12"/>
  <c r="I616" i="12"/>
  <c r="I615" i="12" s="1"/>
  <c r="K616" i="12"/>
  <c r="M616" i="12"/>
  <c r="M615" i="12" s="1"/>
  <c r="O616" i="12"/>
  <c r="Q616" i="12"/>
  <c r="Q615" i="12" s="1"/>
  <c r="V616" i="12"/>
  <c r="G619" i="12"/>
  <c r="I619" i="12"/>
  <c r="K619" i="12"/>
  <c r="M619" i="12"/>
  <c r="O619" i="12"/>
  <c r="Q619" i="12"/>
  <c r="V619" i="12"/>
  <c r="G622" i="12"/>
  <c r="M622" i="12" s="1"/>
  <c r="I622" i="12"/>
  <c r="K622" i="12"/>
  <c r="O622" i="12"/>
  <c r="Q622" i="12"/>
  <c r="V622" i="12"/>
  <c r="G624" i="12"/>
  <c r="I624" i="12"/>
  <c r="K624" i="12"/>
  <c r="M624" i="12"/>
  <c r="O624" i="12"/>
  <c r="Q624" i="12"/>
  <c r="V624" i="12"/>
  <c r="G625" i="12"/>
  <c r="I625" i="12"/>
  <c r="K625" i="12"/>
  <c r="O625" i="12"/>
  <c r="O618" i="12" s="1"/>
  <c r="Q625" i="12"/>
  <c r="V625" i="12"/>
  <c r="G626" i="12"/>
  <c r="I626" i="12"/>
  <c r="K626" i="12"/>
  <c r="M626" i="12"/>
  <c r="O626" i="12"/>
  <c r="Q626" i="12"/>
  <c r="V626" i="12"/>
  <c r="G633" i="12"/>
  <c r="M633" i="12" s="1"/>
  <c r="I633" i="12"/>
  <c r="K633" i="12"/>
  <c r="O633" i="12"/>
  <c r="Q633" i="12"/>
  <c r="V633" i="12"/>
  <c r="G634" i="12"/>
  <c r="I634" i="12"/>
  <c r="K634" i="12"/>
  <c r="M634" i="12"/>
  <c r="O634" i="12"/>
  <c r="Q634" i="12"/>
  <c r="V634" i="12"/>
  <c r="G639" i="12"/>
  <c r="M639" i="12" s="1"/>
  <c r="I639" i="12"/>
  <c r="K639" i="12"/>
  <c r="O639" i="12"/>
  <c r="Q639" i="12"/>
  <c r="V639" i="12"/>
  <c r="G641" i="12"/>
  <c r="I641" i="12"/>
  <c r="K641" i="12"/>
  <c r="M641" i="12"/>
  <c r="O641" i="12"/>
  <c r="Q641" i="12"/>
  <c r="V641" i="12"/>
  <c r="G644" i="12"/>
  <c r="M644" i="12" s="1"/>
  <c r="I644" i="12"/>
  <c r="K644" i="12"/>
  <c r="O644" i="12"/>
  <c r="Q644" i="12"/>
  <c r="V644" i="12"/>
  <c r="G647" i="12"/>
  <c r="I647" i="12"/>
  <c r="K647" i="12"/>
  <c r="K646" i="12" s="1"/>
  <c r="O647" i="12"/>
  <c r="Q647" i="12"/>
  <c r="V647" i="12"/>
  <c r="G651" i="12"/>
  <c r="I651" i="12"/>
  <c r="K651" i="12"/>
  <c r="M651" i="12"/>
  <c r="O651" i="12"/>
  <c r="Q651" i="12"/>
  <c r="V651" i="12"/>
  <c r="G655" i="12"/>
  <c r="M655" i="12" s="1"/>
  <c r="I655" i="12"/>
  <c r="K655" i="12"/>
  <c r="O655" i="12"/>
  <c r="Q655" i="12"/>
  <c r="V655" i="12"/>
  <c r="G659" i="12"/>
  <c r="I659" i="12"/>
  <c r="K659" i="12"/>
  <c r="M659" i="12"/>
  <c r="O659" i="12"/>
  <c r="Q659" i="12"/>
  <c r="V659" i="12"/>
  <c r="G663" i="12"/>
  <c r="M663" i="12" s="1"/>
  <c r="I663" i="12"/>
  <c r="K663" i="12"/>
  <c r="O663" i="12"/>
  <c r="Q663" i="12"/>
  <c r="V663" i="12"/>
  <c r="G667" i="12"/>
  <c r="I667" i="12"/>
  <c r="K667" i="12"/>
  <c r="M667" i="12"/>
  <c r="O667" i="12"/>
  <c r="Q667" i="12"/>
  <c r="V667" i="12"/>
  <c r="G672" i="12"/>
  <c r="M672" i="12" s="1"/>
  <c r="I672" i="12"/>
  <c r="K672" i="12"/>
  <c r="O672" i="12"/>
  <c r="Q672" i="12"/>
  <c r="V672" i="12"/>
  <c r="G674" i="12"/>
  <c r="I674" i="12"/>
  <c r="K674" i="12"/>
  <c r="M674" i="12"/>
  <c r="O674" i="12"/>
  <c r="Q674" i="12"/>
  <c r="V674" i="12"/>
  <c r="G676" i="12"/>
  <c r="M676" i="12" s="1"/>
  <c r="I676" i="12"/>
  <c r="K676" i="12"/>
  <c r="O676" i="12"/>
  <c r="Q676" i="12"/>
  <c r="V676" i="12"/>
  <c r="G679" i="12"/>
  <c r="I679" i="12"/>
  <c r="K679" i="12"/>
  <c r="M679" i="12"/>
  <c r="O679" i="12"/>
  <c r="Q679" i="12"/>
  <c r="V679" i="12"/>
  <c r="G681" i="12"/>
  <c r="M681" i="12" s="1"/>
  <c r="I681" i="12"/>
  <c r="K681" i="12"/>
  <c r="O681" i="12"/>
  <c r="Q681" i="12"/>
  <c r="V681" i="12"/>
  <c r="G684" i="12"/>
  <c r="I684" i="12"/>
  <c r="K684" i="12"/>
  <c r="K683" i="12" s="1"/>
  <c r="O684" i="12"/>
  <c r="Q684" i="12"/>
  <c r="V684" i="12"/>
  <c r="G687" i="12"/>
  <c r="I687" i="12"/>
  <c r="K687" i="12"/>
  <c r="M687" i="12"/>
  <c r="O687" i="12"/>
  <c r="Q687" i="12"/>
  <c r="V687" i="12"/>
  <c r="G688" i="12"/>
  <c r="M688" i="12" s="1"/>
  <c r="I688" i="12"/>
  <c r="K688" i="12"/>
  <c r="O688" i="12"/>
  <c r="Q688" i="12"/>
  <c r="V688" i="12"/>
  <c r="G689" i="12"/>
  <c r="I689" i="12"/>
  <c r="K689" i="12"/>
  <c r="M689" i="12"/>
  <c r="O689" i="12"/>
  <c r="Q689" i="12"/>
  <c r="V689" i="12"/>
  <c r="G690" i="12"/>
  <c r="M690" i="12" s="1"/>
  <c r="I690" i="12"/>
  <c r="K690" i="12"/>
  <c r="O690" i="12"/>
  <c r="Q690" i="12"/>
  <c r="V690" i="12"/>
  <c r="G691" i="12"/>
  <c r="I691" i="12"/>
  <c r="K691" i="12"/>
  <c r="M691" i="12"/>
  <c r="O691" i="12"/>
  <c r="Q691" i="12"/>
  <c r="V691" i="12"/>
  <c r="V693" i="12"/>
  <c r="G694" i="12"/>
  <c r="I694" i="12"/>
  <c r="I693" i="12" s="1"/>
  <c r="K694" i="12"/>
  <c r="M694" i="12"/>
  <c r="O694" i="12"/>
  <c r="Q694" i="12"/>
  <c r="Q693" i="12" s="1"/>
  <c r="V694" i="12"/>
  <c r="G697" i="12"/>
  <c r="I697" i="12"/>
  <c r="K697" i="12"/>
  <c r="O697" i="12"/>
  <c r="Q697" i="12"/>
  <c r="V697" i="12"/>
  <c r="G700" i="12"/>
  <c r="I700" i="12"/>
  <c r="K700" i="12"/>
  <c r="M700" i="12"/>
  <c r="O700" i="12"/>
  <c r="Q700" i="12"/>
  <c r="V700" i="12"/>
  <c r="G701" i="12"/>
  <c r="M701" i="12" s="1"/>
  <c r="I701" i="12"/>
  <c r="K701" i="12"/>
  <c r="K693" i="12" s="1"/>
  <c r="O701" i="12"/>
  <c r="Q701" i="12"/>
  <c r="V701" i="12"/>
  <c r="G706" i="12"/>
  <c r="I706" i="12"/>
  <c r="K706" i="12"/>
  <c r="M706" i="12"/>
  <c r="O706" i="12"/>
  <c r="Q706" i="12"/>
  <c r="V706" i="12"/>
  <c r="G708" i="12"/>
  <c r="M708" i="12" s="1"/>
  <c r="I708" i="12"/>
  <c r="K708" i="12"/>
  <c r="O708" i="12"/>
  <c r="Q708" i="12"/>
  <c r="V708" i="12"/>
  <c r="G710" i="12"/>
  <c r="I710" i="12"/>
  <c r="K710" i="12"/>
  <c r="M710" i="12"/>
  <c r="O710" i="12"/>
  <c r="Q710" i="12"/>
  <c r="V710" i="12"/>
  <c r="G713" i="12"/>
  <c r="I713" i="12"/>
  <c r="I712" i="12" s="1"/>
  <c r="K713" i="12"/>
  <c r="M713" i="12"/>
  <c r="O713" i="12"/>
  <c r="Q713" i="12"/>
  <c r="Q712" i="12" s="1"/>
  <c r="V713" i="12"/>
  <c r="G716" i="12"/>
  <c r="I716" i="12"/>
  <c r="K716" i="12"/>
  <c r="O716" i="12"/>
  <c r="Q716" i="12"/>
  <c r="V716" i="12"/>
  <c r="G717" i="12"/>
  <c r="I717" i="12"/>
  <c r="K717" i="12"/>
  <c r="M717" i="12"/>
  <c r="O717" i="12"/>
  <c r="Q717" i="12"/>
  <c r="V717" i="12"/>
  <c r="G718" i="12"/>
  <c r="M718" i="12" s="1"/>
  <c r="I718" i="12"/>
  <c r="K718" i="12"/>
  <c r="K712" i="12" s="1"/>
  <c r="O718" i="12"/>
  <c r="Q718" i="12"/>
  <c r="V718" i="12"/>
  <c r="G719" i="12"/>
  <c r="I719" i="12"/>
  <c r="K719" i="12"/>
  <c r="M719" i="12"/>
  <c r="O719" i="12"/>
  <c r="Q719" i="12"/>
  <c r="V719" i="12"/>
  <c r="G720" i="12"/>
  <c r="M720" i="12" s="1"/>
  <c r="I720" i="12"/>
  <c r="K720" i="12"/>
  <c r="O720" i="12"/>
  <c r="Q720" i="12"/>
  <c r="V720" i="12"/>
  <c r="G721" i="12"/>
  <c r="I721" i="12"/>
  <c r="K721" i="12"/>
  <c r="M721" i="12"/>
  <c r="O721" i="12"/>
  <c r="Q721" i="12"/>
  <c r="V721" i="12"/>
  <c r="G722" i="12"/>
  <c r="M722" i="12" s="1"/>
  <c r="I722" i="12"/>
  <c r="K722" i="12"/>
  <c r="O722" i="12"/>
  <c r="Q722" i="12"/>
  <c r="V722" i="12"/>
  <c r="V712" i="12" s="1"/>
  <c r="G723" i="12"/>
  <c r="I723" i="12"/>
  <c r="K723" i="12"/>
  <c r="M723" i="12"/>
  <c r="O723" i="12"/>
  <c r="Q723" i="12"/>
  <c r="V723" i="12"/>
  <c r="G725" i="12"/>
  <c r="G726" i="12"/>
  <c r="I726" i="12"/>
  <c r="K726" i="12"/>
  <c r="M726" i="12"/>
  <c r="O726" i="12"/>
  <c r="Q726" i="12"/>
  <c r="V726" i="12"/>
  <c r="G730" i="12"/>
  <c r="M730" i="12" s="1"/>
  <c r="I730" i="12"/>
  <c r="K730" i="12"/>
  <c r="O730" i="12"/>
  <c r="Q730" i="12"/>
  <c r="V730" i="12"/>
  <c r="V725" i="12" s="1"/>
  <c r="G733" i="12"/>
  <c r="I733" i="12"/>
  <c r="K733" i="12"/>
  <c r="M733" i="12"/>
  <c r="O733" i="12"/>
  <c r="Q733" i="12"/>
  <c r="V733" i="12"/>
  <c r="G737" i="12"/>
  <c r="M737" i="12" s="1"/>
  <c r="I737" i="12"/>
  <c r="K737" i="12"/>
  <c r="O737" i="12"/>
  <c r="O725" i="12" s="1"/>
  <c r="Q737" i="12"/>
  <c r="V737" i="12"/>
  <c r="G740" i="12"/>
  <c r="I740" i="12"/>
  <c r="K740" i="12"/>
  <c r="O740" i="12"/>
  <c r="Q740" i="12"/>
  <c r="V740" i="12"/>
  <c r="G743" i="12"/>
  <c r="I743" i="12"/>
  <c r="K743" i="12"/>
  <c r="M743" i="12"/>
  <c r="O743" i="12"/>
  <c r="Q743" i="12"/>
  <c r="Q739" i="12" s="1"/>
  <c r="V743" i="12"/>
  <c r="G744" i="12"/>
  <c r="M744" i="12" s="1"/>
  <c r="I744" i="12"/>
  <c r="K744" i="12"/>
  <c r="O744" i="12"/>
  <c r="Q744" i="12"/>
  <c r="V744" i="12"/>
  <c r="G747" i="12"/>
  <c r="I747" i="12"/>
  <c r="K747" i="12"/>
  <c r="M747" i="12"/>
  <c r="O747" i="12"/>
  <c r="Q747" i="12"/>
  <c r="V747" i="12"/>
  <c r="G748" i="12"/>
  <c r="M748" i="12" s="1"/>
  <c r="I748" i="12"/>
  <c r="K748" i="12"/>
  <c r="O748" i="12"/>
  <c r="Q748" i="12"/>
  <c r="V748" i="12"/>
  <c r="G750" i="12"/>
  <c r="I750" i="12"/>
  <c r="I739" i="12" s="1"/>
  <c r="K750" i="12"/>
  <c r="M750" i="12"/>
  <c r="O750" i="12"/>
  <c r="Q750" i="12"/>
  <c r="V750" i="12"/>
  <c r="G751" i="12"/>
  <c r="M751" i="12" s="1"/>
  <c r="I751" i="12"/>
  <c r="K751" i="12"/>
  <c r="O751" i="12"/>
  <c r="Q751" i="12"/>
  <c r="V751" i="12"/>
  <c r="G753" i="12"/>
  <c r="I753" i="12"/>
  <c r="K753" i="12"/>
  <c r="M753" i="12"/>
  <c r="O753" i="12"/>
  <c r="Q753" i="12"/>
  <c r="V753" i="12"/>
  <c r="G756" i="12"/>
  <c r="M756" i="12" s="1"/>
  <c r="I756" i="12"/>
  <c r="K756" i="12"/>
  <c r="O756" i="12"/>
  <c r="Q756" i="12"/>
  <c r="V756" i="12"/>
  <c r="G759" i="12"/>
  <c r="I759" i="12"/>
  <c r="K759" i="12"/>
  <c r="M759" i="12"/>
  <c r="O759" i="12"/>
  <c r="Q759" i="12"/>
  <c r="V759" i="12"/>
  <c r="G762" i="12"/>
  <c r="I762" i="12"/>
  <c r="K762" i="12"/>
  <c r="M762" i="12"/>
  <c r="O762" i="12"/>
  <c r="O761" i="12" s="1"/>
  <c r="Q762" i="12"/>
  <c r="V762" i="12"/>
  <c r="G765" i="12"/>
  <c r="M765" i="12" s="1"/>
  <c r="I765" i="12"/>
  <c r="K765" i="12"/>
  <c r="K761" i="12" s="1"/>
  <c r="O765" i="12"/>
  <c r="Q765" i="12"/>
  <c r="V765" i="12"/>
  <c r="G768" i="12"/>
  <c r="M768" i="12" s="1"/>
  <c r="I768" i="12"/>
  <c r="K768" i="12"/>
  <c r="O768" i="12"/>
  <c r="Q768" i="12"/>
  <c r="V768" i="12"/>
  <c r="V761" i="12" s="1"/>
  <c r="G777" i="12"/>
  <c r="I777" i="12"/>
  <c r="K777" i="12"/>
  <c r="M777" i="12"/>
  <c r="O777" i="12"/>
  <c r="Q777" i="12"/>
  <c r="V777" i="12"/>
  <c r="G781" i="12"/>
  <c r="M781" i="12" s="1"/>
  <c r="I781" i="12"/>
  <c r="K781" i="12"/>
  <c r="O781" i="12"/>
  <c r="Q781" i="12"/>
  <c r="V781" i="12"/>
  <c r="G785" i="12"/>
  <c r="I785" i="12"/>
  <c r="K785" i="12"/>
  <c r="M785" i="12"/>
  <c r="O785" i="12"/>
  <c r="Q785" i="12"/>
  <c r="V785" i="12"/>
  <c r="G787" i="12"/>
  <c r="M787" i="12" s="1"/>
  <c r="I787" i="12"/>
  <c r="K787" i="12"/>
  <c r="O787" i="12"/>
  <c r="Q787" i="12"/>
  <c r="V787" i="12"/>
  <c r="G788" i="12"/>
  <c r="I788" i="12"/>
  <c r="K788" i="12"/>
  <c r="M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I790" i="12"/>
  <c r="K790" i="12"/>
  <c r="M790" i="12"/>
  <c r="O790" i="12"/>
  <c r="Q790" i="12"/>
  <c r="V790" i="12"/>
  <c r="G791" i="12"/>
  <c r="M791" i="12" s="1"/>
  <c r="I791" i="12"/>
  <c r="K791" i="12"/>
  <c r="O791" i="12"/>
  <c r="Q791" i="12"/>
  <c r="V791" i="12"/>
  <c r="G793" i="12"/>
  <c r="I793" i="12"/>
  <c r="K793" i="12"/>
  <c r="M793" i="12"/>
  <c r="O793" i="12"/>
  <c r="Q793" i="12"/>
  <c r="V793" i="12"/>
  <c r="G795" i="12"/>
  <c r="M795" i="12" s="1"/>
  <c r="I795" i="12"/>
  <c r="K795" i="12"/>
  <c r="O795" i="12"/>
  <c r="Q795" i="12"/>
  <c r="V795" i="12"/>
  <c r="G798" i="12"/>
  <c r="I798" i="12"/>
  <c r="K798" i="12"/>
  <c r="M798" i="12"/>
  <c r="O798" i="12"/>
  <c r="Q798" i="12"/>
  <c r="V798" i="12"/>
  <c r="G805" i="12"/>
  <c r="M805" i="12" s="1"/>
  <c r="I805" i="12"/>
  <c r="K805" i="12"/>
  <c r="O805" i="12"/>
  <c r="Q805" i="12"/>
  <c r="V805" i="12"/>
  <c r="G808" i="12"/>
  <c r="I808" i="12"/>
  <c r="K808" i="12"/>
  <c r="M808" i="12"/>
  <c r="O808" i="12"/>
  <c r="Q808" i="12"/>
  <c r="V808" i="12"/>
  <c r="G811" i="12"/>
  <c r="M811" i="12" s="1"/>
  <c r="I811" i="12"/>
  <c r="K811" i="12"/>
  <c r="O811" i="12"/>
  <c r="Q811" i="12"/>
  <c r="V811" i="12"/>
  <c r="G812" i="12"/>
  <c r="I812" i="12"/>
  <c r="K812" i="12"/>
  <c r="M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I814" i="12"/>
  <c r="K814" i="12"/>
  <c r="M814" i="12"/>
  <c r="O814" i="12"/>
  <c r="Q814" i="12"/>
  <c r="V814" i="12"/>
  <c r="G815" i="12"/>
  <c r="M815" i="12" s="1"/>
  <c r="I815" i="12"/>
  <c r="K815" i="12"/>
  <c r="O815" i="12"/>
  <c r="Q815" i="12"/>
  <c r="V815" i="12"/>
  <c r="G816" i="12"/>
  <c r="I816" i="12"/>
  <c r="K816" i="12"/>
  <c r="M816" i="12"/>
  <c r="O816" i="12"/>
  <c r="Q816" i="12"/>
  <c r="V816" i="12"/>
  <c r="G817" i="12"/>
  <c r="M817" i="12" s="1"/>
  <c r="I817" i="12"/>
  <c r="K817" i="12"/>
  <c r="O817" i="12"/>
  <c r="Q817" i="12"/>
  <c r="V817" i="12"/>
  <c r="G818" i="12"/>
  <c r="I818" i="12"/>
  <c r="K818" i="12"/>
  <c r="M818" i="12"/>
  <c r="O818" i="12"/>
  <c r="Q818" i="12"/>
  <c r="V818" i="12"/>
  <c r="G819" i="12"/>
  <c r="M819" i="12" s="1"/>
  <c r="I819" i="12"/>
  <c r="K819" i="12"/>
  <c r="O819" i="12"/>
  <c r="Q819" i="12"/>
  <c r="V819" i="12"/>
  <c r="G820" i="12"/>
  <c r="I820" i="12"/>
  <c r="K820" i="12"/>
  <c r="M820" i="12"/>
  <c r="O820" i="12"/>
  <c r="Q820" i="12"/>
  <c r="V820" i="12"/>
  <c r="G823" i="12"/>
  <c r="I823" i="12"/>
  <c r="I822" i="12" s="1"/>
  <c r="K823" i="12"/>
  <c r="M823" i="12"/>
  <c r="O823" i="12"/>
  <c r="Q823" i="12"/>
  <c r="Q822" i="12" s="1"/>
  <c r="V823" i="12"/>
  <c r="G824" i="12"/>
  <c r="G822" i="12" s="1"/>
  <c r="I824" i="12"/>
  <c r="K824" i="12"/>
  <c r="O824" i="12"/>
  <c r="O822" i="12" s="1"/>
  <c r="Q824" i="12"/>
  <c r="V824" i="12"/>
  <c r="G825" i="12"/>
  <c r="I825" i="12"/>
  <c r="K825" i="12"/>
  <c r="M825" i="12"/>
  <c r="O825" i="12"/>
  <c r="Q825" i="12"/>
  <c r="V825" i="12"/>
  <c r="G828" i="12"/>
  <c r="M828" i="12" s="1"/>
  <c r="I828" i="12"/>
  <c r="K828" i="12"/>
  <c r="K822" i="12" s="1"/>
  <c r="O828" i="12"/>
  <c r="Q828" i="12"/>
  <c r="V828" i="12"/>
  <c r="V822" i="12" s="1"/>
  <c r="G829" i="12"/>
  <c r="I829" i="12"/>
  <c r="K829" i="12"/>
  <c r="M829" i="12"/>
  <c r="O829" i="12"/>
  <c r="Q829" i="12"/>
  <c r="V829" i="12"/>
  <c r="G830" i="12"/>
  <c r="M830" i="12" s="1"/>
  <c r="I830" i="12"/>
  <c r="K830" i="12"/>
  <c r="O830" i="12"/>
  <c r="Q830" i="12"/>
  <c r="V830" i="12"/>
  <c r="G833" i="12"/>
  <c r="I833" i="12"/>
  <c r="K833" i="12"/>
  <c r="M833" i="12"/>
  <c r="O833" i="12"/>
  <c r="Q833" i="12"/>
  <c r="V833" i="12"/>
  <c r="G836" i="12"/>
  <c r="I836" i="12"/>
  <c r="I835" i="12" s="1"/>
  <c r="K836" i="12"/>
  <c r="M836" i="12"/>
  <c r="O836" i="12"/>
  <c r="Q836" i="12"/>
  <c r="Q835" i="12" s="1"/>
  <c r="V836" i="12"/>
  <c r="G847" i="12"/>
  <c r="G835" i="12" s="1"/>
  <c r="I847" i="12"/>
  <c r="K847" i="12"/>
  <c r="O847" i="12"/>
  <c r="O835" i="12" s="1"/>
  <c r="Q847" i="12"/>
  <c r="V847" i="12"/>
  <c r="G851" i="12"/>
  <c r="I851" i="12"/>
  <c r="K851" i="12"/>
  <c r="M851" i="12"/>
  <c r="O851" i="12"/>
  <c r="Q851" i="12"/>
  <c r="V851" i="12"/>
  <c r="G861" i="12"/>
  <c r="M861" i="12" s="1"/>
  <c r="I861" i="12"/>
  <c r="K861" i="12"/>
  <c r="K835" i="12" s="1"/>
  <c r="O861" i="12"/>
  <c r="Q861" i="12"/>
  <c r="V861" i="12"/>
  <c r="V835" i="12" s="1"/>
  <c r="G863" i="12"/>
  <c r="I863" i="12"/>
  <c r="K863" i="12"/>
  <c r="M863" i="12"/>
  <c r="O863" i="12"/>
  <c r="Q863" i="12"/>
  <c r="V863" i="12"/>
  <c r="G864" i="12"/>
  <c r="M864" i="12" s="1"/>
  <c r="I864" i="12"/>
  <c r="K864" i="12"/>
  <c r="O864" i="12"/>
  <c r="Q864" i="12"/>
  <c r="V864" i="12"/>
  <c r="G865" i="12"/>
  <c r="I865" i="12"/>
  <c r="K865" i="12"/>
  <c r="M865" i="12"/>
  <c r="O865" i="12"/>
  <c r="Q865" i="12"/>
  <c r="V865" i="12"/>
  <c r="G866" i="12"/>
  <c r="M866" i="12" s="1"/>
  <c r="I866" i="12"/>
  <c r="K866" i="12"/>
  <c r="O866" i="12"/>
  <c r="Q866" i="12"/>
  <c r="V866" i="12"/>
  <c r="G867" i="12"/>
  <c r="I867" i="12"/>
  <c r="K867" i="12"/>
  <c r="M867" i="12"/>
  <c r="O867" i="12"/>
  <c r="Q867" i="12"/>
  <c r="V867" i="12"/>
  <c r="G868" i="12"/>
  <c r="M868" i="12" s="1"/>
  <c r="I868" i="12"/>
  <c r="K868" i="12"/>
  <c r="O868" i="12"/>
  <c r="Q868" i="12"/>
  <c r="V868" i="12"/>
  <c r="G871" i="12"/>
  <c r="I871" i="12"/>
  <c r="K871" i="12"/>
  <c r="M871" i="12"/>
  <c r="O871" i="12"/>
  <c r="Q871" i="12"/>
  <c r="V871" i="12"/>
  <c r="G874" i="12"/>
  <c r="M874" i="12" s="1"/>
  <c r="I874" i="12"/>
  <c r="K874" i="12"/>
  <c r="O874" i="12"/>
  <c r="Q874" i="12"/>
  <c r="V874" i="12"/>
  <c r="G877" i="12"/>
  <c r="M877" i="12" s="1"/>
  <c r="I877" i="12"/>
  <c r="K877" i="12"/>
  <c r="K876" i="12" s="1"/>
  <c r="O877" i="12"/>
  <c r="O876" i="12" s="1"/>
  <c r="Q877" i="12"/>
  <c r="V877" i="12"/>
  <c r="V876" i="12" s="1"/>
  <c r="G893" i="12"/>
  <c r="I893" i="12"/>
  <c r="I876" i="12" s="1"/>
  <c r="K893" i="12"/>
  <c r="M893" i="12"/>
  <c r="O893" i="12"/>
  <c r="Q893" i="12"/>
  <c r="Q876" i="12" s="1"/>
  <c r="V893" i="12"/>
  <c r="G924" i="12"/>
  <c r="M924" i="12" s="1"/>
  <c r="I924" i="12"/>
  <c r="K924" i="12"/>
  <c r="O924" i="12"/>
  <c r="Q924" i="12"/>
  <c r="V924" i="12"/>
  <c r="G925" i="12"/>
  <c r="I925" i="12"/>
  <c r="K925" i="12"/>
  <c r="M925" i="12"/>
  <c r="O925" i="12"/>
  <c r="Q925" i="12"/>
  <c r="V925" i="12"/>
  <c r="G927" i="12"/>
  <c r="M927" i="12" s="1"/>
  <c r="I927" i="12"/>
  <c r="K927" i="12"/>
  <c r="O927" i="12"/>
  <c r="Q927" i="12"/>
  <c r="V927" i="12"/>
  <c r="G929" i="12"/>
  <c r="I929" i="12"/>
  <c r="K929" i="12"/>
  <c r="M929" i="12"/>
  <c r="O929" i="12"/>
  <c r="Q929" i="12"/>
  <c r="V929" i="12"/>
  <c r="G931" i="12"/>
  <c r="M931" i="12" s="1"/>
  <c r="I931" i="12"/>
  <c r="K931" i="12"/>
  <c r="O931" i="12"/>
  <c r="Q931" i="12"/>
  <c r="V931" i="12"/>
  <c r="G934" i="12"/>
  <c r="M934" i="12" s="1"/>
  <c r="I934" i="12"/>
  <c r="K934" i="12"/>
  <c r="K933" i="12" s="1"/>
  <c r="O934" i="12"/>
  <c r="O933" i="12" s="1"/>
  <c r="Q934" i="12"/>
  <c r="V934" i="12"/>
  <c r="V933" i="12" s="1"/>
  <c r="G973" i="12"/>
  <c r="I973" i="12"/>
  <c r="I933" i="12" s="1"/>
  <c r="K973" i="12"/>
  <c r="M973" i="12"/>
  <c r="O973" i="12"/>
  <c r="Q973" i="12"/>
  <c r="Q933" i="12" s="1"/>
  <c r="V973" i="12"/>
  <c r="G975" i="12"/>
  <c r="M975" i="12" s="1"/>
  <c r="I975" i="12"/>
  <c r="K975" i="12"/>
  <c r="O975" i="12"/>
  <c r="Q975" i="12"/>
  <c r="V975" i="12"/>
  <c r="G977" i="12"/>
  <c r="I977" i="12"/>
  <c r="K977" i="12"/>
  <c r="M977" i="12"/>
  <c r="O977" i="12"/>
  <c r="Q977" i="12"/>
  <c r="V977" i="12"/>
  <c r="G978" i="12"/>
  <c r="M978" i="12" s="1"/>
  <c r="I978" i="12"/>
  <c r="K978" i="12"/>
  <c r="O978" i="12"/>
  <c r="Q978" i="12"/>
  <c r="V978" i="12"/>
  <c r="G979" i="12"/>
  <c r="I979" i="12"/>
  <c r="K979" i="12"/>
  <c r="M979" i="12"/>
  <c r="O979" i="12"/>
  <c r="Q979" i="12"/>
  <c r="V979" i="12"/>
  <c r="G981" i="12"/>
  <c r="M981" i="12" s="1"/>
  <c r="I981" i="12"/>
  <c r="K981" i="12"/>
  <c r="O981" i="12"/>
  <c r="Q981" i="12"/>
  <c r="V981" i="12"/>
  <c r="G983" i="12"/>
  <c r="I983" i="12"/>
  <c r="K983" i="12"/>
  <c r="M983" i="12"/>
  <c r="O983" i="12"/>
  <c r="Q983" i="12"/>
  <c r="V983" i="12"/>
  <c r="G985" i="12"/>
  <c r="M985" i="12" s="1"/>
  <c r="I985" i="12"/>
  <c r="K985" i="12"/>
  <c r="O985" i="12"/>
  <c r="Q985" i="12"/>
  <c r="V985" i="12"/>
  <c r="I986" i="12"/>
  <c r="Q986" i="12"/>
  <c r="G987" i="12"/>
  <c r="G986" i="12" s="1"/>
  <c r="I987" i="12"/>
  <c r="K987" i="12"/>
  <c r="K986" i="12" s="1"/>
  <c r="O987" i="12"/>
  <c r="O986" i="12" s="1"/>
  <c r="Q987" i="12"/>
  <c r="V987" i="12"/>
  <c r="V986" i="12" s="1"/>
  <c r="G992" i="12"/>
  <c r="I992" i="12"/>
  <c r="K992" i="12"/>
  <c r="M992" i="12"/>
  <c r="O992" i="12"/>
  <c r="Q992" i="12"/>
  <c r="V992" i="12"/>
  <c r="G996" i="12"/>
  <c r="O996" i="12"/>
  <c r="G997" i="12"/>
  <c r="I997" i="12"/>
  <c r="I996" i="12" s="1"/>
  <c r="K997" i="12"/>
  <c r="M997" i="12"/>
  <c r="O997" i="12"/>
  <c r="Q997" i="12"/>
  <c r="Q996" i="12" s="1"/>
  <c r="V997" i="12"/>
  <c r="G1067" i="12"/>
  <c r="M1067" i="12" s="1"/>
  <c r="I1067" i="12"/>
  <c r="K1067" i="12"/>
  <c r="K996" i="12" s="1"/>
  <c r="O1067" i="12"/>
  <c r="Q1067" i="12"/>
  <c r="V1067" i="12"/>
  <c r="V996" i="12" s="1"/>
  <c r="G1071" i="12"/>
  <c r="M1071" i="12" s="1"/>
  <c r="M1070" i="12" s="1"/>
  <c r="I1071" i="12"/>
  <c r="K1071" i="12"/>
  <c r="K1070" i="12" s="1"/>
  <c r="O1071" i="12"/>
  <c r="O1070" i="12" s="1"/>
  <c r="Q1071" i="12"/>
  <c r="V1071" i="12"/>
  <c r="V1070" i="12" s="1"/>
  <c r="G1075" i="12"/>
  <c r="I1075" i="12"/>
  <c r="I1070" i="12" s="1"/>
  <c r="K1075" i="12"/>
  <c r="M1075" i="12"/>
  <c r="O1075" i="12"/>
  <c r="Q1075" i="12"/>
  <c r="Q1070" i="12" s="1"/>
  <c r="V1075" i="12"/>
  <c r="AE1078" i="12"/>
  <c r="AF1078" i="12"/>
  <c r="I20" i="1"/>
  <c r="I19" i="1"/>
  <c r="I18" i="1"/>
  <c r="I17" i="1"/>
  <c r="I16" i="1"/>
  <c r="I121" i="1"/>
  <c r="J119" i="1" s="1"/>
  <c r="F53" i="1"/>
  <c r="G23" i="1" s="1"/>
  <c r="G53" i="1"/>
  <c r="G25" i="1" s="1"/>
  <c r="A25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3" i="1" s="1"/>
  <c r="J74" i="1" l="1"/>
  <c r="J112" i="1"/>
  <c r="J80" i="1"/>
  <c r="J98" i="1"/>
  <c r="J75" i="1"/>
  <c r="J78" i="1"/>
  <c r="J82" i="1"/>
  <c r="J84" i="1"/>
  <c r="J86" i="1"/>
  <c r="J88" i="1"/>
  <c r="J90" i="1"/>
  <c r="J92" i="1"/>
  <c r="J94" i="1"/>
  <c r="J96" i="1"/>
  <c r="J100" i="1"/>
  <c r="J102" i="1"/>
  <c r="J104" i="1"/>
  <c r="J106" i="1"/>
  <c r="J108" i="1"/>
  <c r="J110" i="1"/>
  <c r="J118" i="1"/>
  <c r="J76" i="1"/>
  <c r="J116" i="1"/>
  <c r="J73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4" i="1"/>
  <c r="J120" i="1"/>
  <c r="G26" i="1"/>
  <c r="A26" i="1"/>
  <c r="A23" i="1"/>
  <c r="G28" i="1"/>
  <c r="H53" i="1"/>
  <c r="M13" i="22"/>
  <c r="G13" i="22"/>
  <c r="AF25" i="22"/>
  <c r="M28" i="21"/>
  <c r="M24" i="21"/>
  <c r="M8" i="21"/>
  <c r="M12" i="21"/>
  <c r="M15" i="20"/>
  <c r="M8" i="20" s="1"/>
  <c r="AF15" i="19"/>
  <c r="M10" i="19"/>
  <c r="M8" i="19" s="1"/>
  <c r="M8" i="18"/>
  <c r="AF19" i="18"/>
  <c r="M14" i="17"/>
  <c r="M8" i="17" s="1"/>
  <c r="M8" i="16"/>
  <c r="M48" i="16"/>
  <c r="M23" i="16"/>
  <c r="G48" i="16"/>
  <c r="G8" i="16"/>
  <c r="M21" i="16"/>
  <c r="M20" i="16" s="1"/>
  <c r="M13" i="15"/>
  <c r="M66" i="15"/>
  <c r="M46" i="15"/>
  <c r="M41" i="15"/>
  <c r="M23" i="15"/>
  <c r="M83" i="15"/>
  <c r="G91" i="15"/>
  <c r="G57" i="15"/>
  <c r="G66" i="15"/>
  <c r="G46" i="15"/>
  <c r="G23" i="15"/>
  <c r="G13" i="15"/>
  <c r="AF103" i="15"/>
  <c r="M44" i="14"/>
  <c r="M29" i="14"/>
  <c r="M191" i="14"/>
  <c r="M162" i="14"/>
  <c r="M213" i="14"/>
  <c r="M94" i="14"/>
  <c r="M194" i="14"/>
  <c r="M47" i="14"/>
  <c r="G191" i="14"/>
  <c r="G162" i="14"/>
  <c r="G94" i="14"/>
  <c r="M41" i="14"/>
  <c r="M40" i="14" s="1"/>
  <c r="M9" i="14"/>
  <c r="M8" i="14" s="1"/>
  <c r="M12" i="13"/>
  <c r="M8" i="13" s="1"/>
  <c r="M933" i="12"/>
  <c r="M876" i="12"/>
  <c r="M996" i="12"/>
  <c r="M761" i="12"/>
  <c r="G1070" i="12"/>
  <c r="M987" i="12"/>
  <c r="M986" i="12" s="1"/>
  <c r="G933" i="12"/>
  <c r="G876" i="12"/>
  <c r="K739" i="12"/>
  <c r="M725" i="12"/>
  <c r="V683" i="12"/>
  <c r="V646" i="12"/>
  <c r="G761" i="12"/>
  <c r="V739" i="12"/>
  <c r="G712" i="12"/>
  <c r="M716" i="12"/>
  <c r="M712" i="12"/>
  <c r="G693" i="12"/>
  <c r="M697" i="12"/>
  <c r="M693" i="12" s="1"/>
  <c r="M684" i="12"/>
  <c r="M683" i="12" s="1"/>
  <c r="G683" i="12"/>
  <c r="M647" i="12"/>
  <c r="M646" i="12" s="1"/>
  <c r="G646" i="12"/>
  <c r="M486" i="12"/>
  <c r="M456" i="12"/>
  <c r="M847" i="12"/>
  <c r="M835" i="12" s="1"/>
  <c r="M824" i="12"/>
  <c r="M822" i="12" s="1"/>
  <c r="G739" i="12"/>
  <c r="M740" i="12"/>
  <c r="M739" i="12" s="1"/>
  <c r="K725" i="12"/>
  <c r="Q725" i="12"/>
  <c r="I725" i="12"/>
  <c r="O712" i="12"/>
  <c r="O693" i="12"/>
  <c r="Q683" i="12"/>
  <c r="I683" i="12"/>
  <c r="O683" i="12"/>
  <c r="Q646" i="12"/>
  <c r="I646" i="12"/>
  <c r="O646" i="12"/>
  <c r="K618" i="12"/>
  <c r="Q618" i="12"/>
  <c r="I618" i="12"/>
  <c r="M599" i="12"/>
  <c r="M578" i="12"/>
  <c r="M536" i="12"/>
  <c r="M436" i="12"/>
  <c r="M286" i="12"/>
  <c r="Q761" i="12"/>
  <c r="I761" i="12"/>
  <c r="O739" i="12"/>
  <c r="M625" i="12"/>
  <c r="M618" i="12" s="1"/>
  <c r="G618" i="12"/>
  <c r="V618" i="12"/>
  <c r="G588" i="12"/>
  <c r="G578" i="12"/>
  <c r="M575" i="12"/>
  <c r="M574" i="12" s="1"/>
  <c r="G536" i="12"/>
  <c r="G486" i="12"/>
  <c r="G436" i="12"/>
  <c r="M279" i="12"/>
  <c r="M269" i="12" s="1"/>
  <c r="G256" i="12"/>
  <c r="M127" i="12"/>
  <c r="M121" i="12" s="1"/>
  <c r="M62" i="12"/>
  <c r="M53" i="12" s="1"/>
  <c r="M18" i="12"/>
  <c r="M8" i="12" s="1"/>
  <c r="G599" i="12"/>
  <c r="G456" i="12"/>
  <c r="G286" i="12"/>
  <c r="J111" i="1"/>
  <c r="J113" i="1"/>
  <c r="J115" i="1"/>
  <c r="J117" i="1"/>
  <c r="J49" i="1"/>
  <c r="J45" i="1"/>
  <c r="J41" i="1"/>
  <c r="J39" i="1"/>
  <c r="J53" i="1" s="1"/>
  <c r="J50" i="1"/>
  <c r="J46" i="1"/>
  <c r="J42" i="1"/>
  <c r="J51" i="1"/>
  <c r="J47" i="1"/>
  <c r="J43" i="1"/>
  <c r="J52" i="1"/>
  <c r="J48" i="1"/>
  <c r="J44" i="1"/>
  <c r="I21" i="1"/>
  <c r="J28" i="1"/>
  <c r="J26" i="1"/>
  <c r="G38" i="1"/>
  <c r="F38" i="1"/>
  <c r="J23" i="1"/>
  <c r="J24" i="1"/>
  <c r="J25" i="1"/>
  <c r="J27" i="1"/>
  <c r="E24" i="1"/>
  <c r="E26" i="1"/>
  <c r="J121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<sst xmlns="http://schemas.openxmlformats.org/spreadsheetml/2006/main" count="7407" uniqueCount="1838">
  <si>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</si>
  <si>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</si>
  <si>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</si>
  <si>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</si>
  <si>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</si>
  <si>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</si>
  <si>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</si>
  <si>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</si>
  <si>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</si>
  <si>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</si>
  <si>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</si>
  <si>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</si>
  <si>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</si>
  <si>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</si>
  <si>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</si>
  <si>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</si>
  <si>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</si>
  <si>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</si>
  <si>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</si>
  <si>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</si>
  <si>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</si>
  <si>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</si>
  <si>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</si>
  <si>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</si>
  <si>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</si>
  <si>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</si>
  <si>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</si>
  <si>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</si>
  <si>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</si>
  <si>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</si>
  <si>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</si>
  <si>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</si>
  <si>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</si>
  <si>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</si>
  <si>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</si>
  <si>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</si>
  <si>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</si>
  <si>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</si>
  <si>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</si>
  <si>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</si>
  <si>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</si>
  <si>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</si>
  <si>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</si>
  <si>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22/105</t>
  </si>
  <si>
    <t>Zkvatitnění podmínek ubytovaných žáků DM-samostatný pavilon</t>
  </si>
  <si>
    <t>Jihomoravský kraj</t>
  </si>
  <si>
    <t>Žerotínovo náměstí 449/3</t>
  </si>
  <si>
    <t>Brno-Veveří</t>
  </si>
  <si>
    <t>60200</t>
  </si>
  <si>
    <t>70888337</t>
  </si>
  <si>
    <t>CZ70888337</t>
  </si>
  <si>
    <t>Ing. Libor Schwarz</t>
  </si>
  <si>
    <t>Č.p. 39</t>
  </si>
  <si>
    <t>Uherčice</t>
  </si>
  <si>
    <t>69162</t>
  </si>
  <si>
    <t>10563229</t>
  </si>
  <si>
    <t xml:space="preserve">Dle výběrového řízení </t>
  </si>
  <si>
    <t>23.5.2022</t>
  </si>
  <si>
    <t>Stavba</t>
  </si>
  <si>
    <t>Stavební objekt</t>
  </si>
  <si>
    <t>01</t>
  </si>
  <si>
    <t>105a</t>
  </si>
  <si>
    <t>105b</t>
  </si>
  <si>
    <t>Zkvatitnění podmínek ubytovaných žáků DM-samostatný pavilon-Nábytek</t>
  </si>
  <si>
    <t>105c</t>
  </si>
  <si>
    <t>Zdravotechnika</t>
  </si>
  <si>
    <t>105d</t>
  </si>
  <si>
    <t>Ústřední vytápění</t>
  </si>
  <si>
    <t>105e</t>
  </si>
  <si>
    <t>Plynoinstalace</t>
  </si>
  <si>
    <t>105f</t>
  </si>
  <si>
    <t>Elektro-Materiál</t>
  </si>
  <si>
    <t>105g</t>
  </si>
  <si>
    <t>Elektro-Svítidla</t>
  </si>
  <si>
    <t>105h</t>
  </si>
  <si>
    <t>Elektro-Dodávka</t>
  </si>
  <si>
    <t>105ch</t>
  </si>
  <si>
    <t>Elektro-Hromosvod</t>
  </si>
  <si>
    <t>105i</t>
  </si>
  <si>
    <t>FVE 4kWp</t>
  </si>
  <si>
    <t>105j</t>
  </si>
  <si>
    <t>Ostatní a vedlejší náklady</t>
  </si>
  <si>
    <t>Celkem za stavbu</t>
  </si>
  <si>
    <t>CZK</t>
  </si>
  <si>
    <t>#POPS</t>
  </si>
  <si>
    <t>Popis stavby: 22/105 - Zkvatitnění podmínek ubytovaných žáků DM-samostatný pavilon</t>
  </si>
  <si>
    <t>#POPO</t>
  </si>
  <si>
    <t>Popis objektu: 01 - Zkvatitnění podmínek ubytovaných žáků DM-samostatný pavilon</t>
  </si>
  <si>
    <t>#POPR</t>
  </si>
  <si>
    <t>Popis rozpočtu: 105a - Zkvatitnění podmínek ubytovaných žáků DM-samostatný pavilon</t>
  </si>
  <si>
    <t>Popis rozpočtu: 105b - Zkvatitnění podmínek ubytovaných žáků DM-samostatný pavilon-Nábytek</t>
  </si>
  <si>
    <t>Popis rozpočtu: 105c - Zdravotechnika</t>
  </si>
  <si>
    <t>Popis rozpočtu: 105d - Ústřední vytápění</t>
  </si>
  <si>
    <t>Popis rozpočtu: 105e - Plynoinstalace</t>
  </si>
  <si>
    <t>Popis rozpočtu: 105f - Elektro-Materiál</t>
  </si>
  <si>
    <t>Popis rozpočtu: 105g - Elektro-Svítidla</t>
  </si>
  <si>
    <t>Popis rozpočtu: 105h - Elektro-Dodávka</t>
  </si>
  <si>
    <t>Popis rozpočtu: 105ch - Elektro-Hromosvod</t>
  </si>
  <si>
    <t>Popis rozpočtu: 105i - FVE 4kWp</t>
  </si>
  <si>
    <t>Popis rozpočtu: 105j - Ostatní a vedlejší náklady</t>
  </si>
  <si>
    <t>Rekapitulace dílů</t>
  </si>
  <si>
    <t>Typ dílu</t>
  </si>
  <si>
    <t>0</t>
  </si>
  <si>
    <t>Hromosvod</t>
  </si>
  <si>
    <t>Materiál sp</t>
  </si>
  <si>
    <t>Svítidla</t>
  </si>
  <si>
    <t>1</t>
  </si>
  <si>
    <t>Zemní práce</t>
  </si>
  <si>
    <t>1a</t>
  </si>
  <si>
    <t>Materiál, montáž+konstrukce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</si>
  <si>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</si>
  <si>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</si>
  <si>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</si>
  <si>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</si>
  <si>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</si>
  <si>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</si>
  <si>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</si>
  <si>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</si>
  <si>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</si>
  <si>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</si>
  <si>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</si>
  <si>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</si>
  <si>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</si>
  <si>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</si>
  <si>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</si>
  <si>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</si>
  <si>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</si>
  <si>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</si>
  <si>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</si>
  <si>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</si>
  <si>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</si>
  <si>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</si>
  <si>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</si>
  <si>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</si>
  <si>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</si>
  <si>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</si>
  <si>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</si>
  <si>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</si>
  <si>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</si>
  <si>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</si>
  <si>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</si>
  <si>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</si>
  <si>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</si>
  <si>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</si>
  <si>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</si>
  <si>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</si>
  <si>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</si>
  <si>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</si>
  <si>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</si>
  <si>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</si>
  <si>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</si>
  <si>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</si>
  <si>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</si>
  <si>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</si>
  <si>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</si>
  <si>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</si>
  <si>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</si>
  <si>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</si>
  <si>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</si>
  <si>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</si>
  <si>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</si>
  <si>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</si>
  <si>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</si>
  <si>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</si>
  <si>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</si>
  <si>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</si>
  <si>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</si>
  <si>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</si>
  <si>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</si>
  <si>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</si>
  <si>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</si>
  <si>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</si>
  <si>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</si>
  <si>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</si>
  <si>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</si>
  <si>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</si>
  <si>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</si>
  <si>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</si>
  <si>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</si>
  <si>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</si>
  <si>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</si>
  <si>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</si>
  <si>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</si>
  <si>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</si>
  <si>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</si>
  <si>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</si>
  <si>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</si>
  <si>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</si>
  <si>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</si>
  <si>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</si>
  <si>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</si>
  <si>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</si>
  <si>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</si>
  <si>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</si>
  <si>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</si>
  <si>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</si>
  <si>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</si>
  <si>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</si>
  <si>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</si>
  <si>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</si>
  <si>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</si>
  <si>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</si>
  <si>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</si>
  <si>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</si>
  <si>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</si>
  <si>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</si>
  <si>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</si>
  <si>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</si>
  <si>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</si>
  <si>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</si>
  <si>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</si>
  <si>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</si>
  <si>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</si>
  <si>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</si>
  <si>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</si>
  <si>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</si>
  <si>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</si>
  <si>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</si>
  <si>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</si>
  <si>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</si>
  <si>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121101102R00</t>
  </si>
  <si>
    <t>Sejmutí ornice s přemístěním na vzdálenost přes 50 do 100 m</t>
  </si>
  <si>
    <t>m3</t>
  </si>
  <si>
    <t>800-1</t>
  </si>
  <si>
    <t>RTS 22/ 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</si>
  <si>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</si>
  <si>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</si>
  <si>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</si>
  <si>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</si>
  <si>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24,0*17,0*0,25</t>
  </si>
  <si>
    <t>VV</t>
  </si>
  <si>
    <t>122201101R00</t>
  </si>
  <si>
    <t>Odkopávky a  prokopávky nezapažené v hornině 3_x000D_
 do 100 m3</t>
  </si>
  <si>
    <t>s přehozením výkopku na vzdálenost do 3 m nebo s naložením na dopravní prostředek,</t>
  </si>
  <si>
    <t>122201109R00</t>
  </si>
  <si>
    <t>Odkopávky a  prokopávky nezapažené v hornině 3_x000D_
 příplatek k cenám za lepivost horniny</t>
  </si>
  <si>
    <t>102,0*40/100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</si>
  <si>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</si>
  <si>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</si>
  <si>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</si>
  <si>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objekt : </t>
  </si>
  <si>
    <t xml:space="preserve">-1,47 : </t>
  </si>
  <si>
    <t>(23,9+16,9)*2*0,6*0,95</t>
  </si>
  <si>
    <t>0,6*2*0,6*0,95*3</t>
  </si>
  <si>
    <t xml:space="preserve">-1,22 : </t>
  </si>
  <si>
    <t>14,5*0,5*0,7*3</t>
  </si>
  <si>
    <t>1,5*0,6*0,7*4</t>
  </si>
  <si>
    <t xml:space="preserve">optický kabel : </t>
  </si>
  <si>
    <t>70,0*0,6*0,8</t>
  </si>
  <si>
    <t>132201119R00</t>
  </si>
  <si>
    <t xml:space="preserve">Hloubení rýh šířky do 60 cm příplatek za lepivost, v hornině 3,  </t>
  </si>
  <si>
    <t>99,909*40/100</t>
  </si>
  <si>
    <t>139601102R00</t>
  </si>
  <si>
    <t>Ruční výkop jam, rýh a šachet v hornině 3</t>
  </si>
  <si>
    <t>s přehozením na vzdálenost do 5 m nebo s naložením na ruční dopravní prostředek</t>
  </si>
  <si>
    <t xml:space="preserve">patky : </t>
  </si>
  <si>
    <t>0,8*0,8*1,0*2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</si>
  <si>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</si>
  <si>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</si>
  <si>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</si>
  <si>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102,0+99,909+1,28</t>
  </si>
  <si>
    <t>162701109R00</t>
  </si>
  <si>
    <t>Vodorovné přemístění výkopku příplatek k ceně za každých dalších i započatých 1 000 m přes 10 000 m_x000D_
 z horniny 1 až 4</t>
  </si>
  <si>
    <t>203,189*5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</si>
  <si>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</si>
  <si>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</si>
  <si>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</si>
  <si>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</si>
  <si>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</si>
  <si>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</si>
  <si>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</si>
  <si>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70,0*0,6*0,3</t>
  </si>
  <si>
    <t>199000005R00</t>
  </si>
  <si>
    <t>Poplatky za skládku zeminy 1- 4, skupina 17 05 04 z Katalogu odpadů</t>
  </si>
  <si>
    <t>t</t>
  </si>
  <si>
    <t>203,189*1,8</t>
  </si>
  <si>
    <t>58330002.AR</t>
  </si>
  <si>
    <t>štěrkopísek</t>
  </si>
  <si>
    <t>SPCM</t>
  </si>
  <si>
    <t>Specifikace</t>
  </si>
  <si>
    <t>POL3_</t>
  </si>
  <si>
    <t>12,6*1,8*1,15</t>
  </si>
  <si>
    <t>212753114R00</t>
  </si>
  <si>
    <t>Plastové drenážní trubky montáž ohebné plastové drenážní trubky do rýhy, DN 100, bez lože</t>
  </si>
  <si>
    <t>m</t>
  </si>
  <si>
    <t>827-1</t>
  </si>
  <si>
    <t>14,0*7</t>
  </si>
  <si>
    <t>20,0*2</t>
  </si>
  <si>
    <t>15,0*1</t>
  </si>
  <si>
    <t>271571112R00</t>
  </si>
  <si>
    <t xml:space="preserve">Polštáře zhutněné pod základy štěrkopísek netříděný,  </t>
  </si>
  <si>
    <t>800-2</t>
  </si>
  <si>
    <t xml:space="preserve">podkladní : </t>
  </si>
  <si>
    <t>23,54*16,54*0,1</t>
  </si>
  <si>
    <t>-6,55*2,57*0,1</t>
  </si>
  <si>
    <t>274272140RT4</t>
  </si>
  <si>
    <t>Zdivo základové z bednicích tvárnic tloušťky 300 mm, výplň betonem C 20/25</t>
  </si>
  <si>
    <t>m2</t>
  </si>
  <si>
    <t>801-1</t>
  </si>
  <si>
    <t>s výplní betonem, bez výztuže,</t>
  </si>
  <si>
    <t xml:space="preserve">-0,87 : </t>
  </si>
  <si>
    <t>(23,9+16,9)*2*0,5</t>
  </si>
  <si>
    <t>0,72*2*0,5*3</t>
  </si>
  <si>
    <t xml:space="preserve">-0,62 : </t>
  </si>
  <si>
    <t>14,5*0,25*3</t>
  </si>
  <si>
    <t>0,5*0,25*4</t>
  </si>
  <si>
    <t>274313511R00</t>
  </si>
  <si>
    <t>Beton základových pasů prostý třídy C 12/15</t>
  </si>
  <si>
    <t>(23,9+16,9)*2*0,6*0,1</t>
  </si>
  <si>
    <t>0,6*2*0,6*0,1*3</t>
  </si>
  <si>
    <t>14,5*0,5*0,1*3</t>
  </si>
  <si>
    <t>274313621R00</t>
  </si>
  <si>
    <t>Beton základových pasů prostý třídy C 20/25</t>
  </si>
  <si>
    <t xml:space="preserve">chodba : </t>
  </si>
  <si>
    <t>(22,9+18,4)*0,4*0,25*1,035</t>
  </si>
  <si>
    <t xml:space="preserve">pokoje : </t>
  </si>
  <si>
    <t>5,5*0,4*0,25*3*2*1,035</t>
  </si>
  <si>
    <t xml:space="preserve">sprcha : </t>
  </si>
  <si>
    <t>2,5*0,4*0,25*4*1,035</t>
  </si>
  <si>
    <t>1,0*0,4*0,25*1,035</t>
  </si>
  <si>
    <t xml:space="preserve">prádlo,praní : </t>
  </si>
  <si>
    <t>274321321R00</t>
  </si>
  <si>
    <t>Beton základových pasů železový třídy C 20/25</t>
  </si>
  <si>
    <t>včetně dodávky a uložení betonu, bez výztuže</t>
  </si>
  <si>
    <t>(23,9+16,9)*2*0,6*0,6*1,035</t>
  </si>
  <si>
    <t>0,6*2*0,6*0,6*3*1,035</t>
  </si>
  <si>
    <t>14,5*0,5*0,6*3*1,035</t>
  </si>
  <si>
    <t>1,25*0,8*0,6*1,035</t>
  </si>
  <si>
    <t>1,0*0,8*0,6*1,035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</si>
  <si>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</si>
  <si>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</si>
  <si>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</si>
  <si>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(22,9+18,4)*0,25*2</t>
  </si>
  <si>
    <t>5,5*0,25*2</t>
  </si>
  <si>
    <t>2,5*0,25*2</t>
  </si>
  <si>
    <t>1,0*0,25*2</t>
  </si>
  <si>
    <t>274351216R00</t>
  </si>
  <si>
    <t>Bednění stěn základových pasů odstranění</t>
  </si>
  <si>
    <t>274354043R00</t>
  </si>
  <si>
    <t>Bednění stěn základových pasů Bednění prostupu základy průřezu do 0,1 m2, délky prostupu do 1,0 m</t>
  </si>
  <si>
    <t>kus</t>
  </si>
  <si>
    <t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t>
  </si>
  <si>
    <t>274361821R00</t>
  </si>
  <si>
    <t>Výztuž základových pasů z betonářské oceli 10 505 (R)</t>
  </si>
  <si>
    <t xml:space="preserve">pasy : </t>
  </si>
  <si>
    <t>(289,6+167,3)*0,001*1,1</t>
  </si>
  <si>
    <t>(102,7+54,1)*0,001*1,1</t>
  </si>
  <si>
    <t xml:space="preserve">BTB : </t>
  </si>
  <si>
    <t>(284,9+455,0)*0,001*1,1</t>
  </si>
  <si>
    <t>275313621R00</t>
  </si>
  <si>
    <t>Beton základových patek prostý třídy C 20/25</t>
  </si>
  <si>
    <t>0,8*0,8*1,0*2*1,035</t>
  </si>
  <si>
    <t>28611223.AR</t>
  </si>
  <si>
    <t>trubka plastová drenážní PVC; ohebná; perforovaná po celém obvodu; DN 100,0 mm</t>
  </si>
  <si>
    <t>153,0*1,07</t>
  </si>
  <si>
    <t>311237603RT2</t>
  </si>
  <si>
    <t xml:space="preserve">Zdivo nosné z cihel a tvarovek pálených tloušťky 300 mm,  , charakteristická pevnost v tlaku fk = 3,60 MPa, součinitel prostupu tepla U = 0,24 W/m2.K , hodnota pro zdivo bez omítky při vlhkosti 1%,  </t>
  </si>
  <si>
    <t xml:space="preserve">založení : </t>
  </si>
  <si>
    <t>(23,9+15,9)*2*0,5</t>
  </si>
  <si>
    <t>-2,25*0,5</t>
  </si>
  <si>
    <t>-1,2*0,5*1</t>
  </si>
  <si>
    <t>311237614R00</t>
  </si>
  <si>
    <t xml:space="preserve">Zdivo nosné z cihel a tvarovek pálených tloušťky 380 mm,  , charakteristická pevnost v tlaku fk = 3,60 MPa, součinitel prostupu tepla U = 0,17 W/m2.K , hodnota pro zdivo bez omítky při vlhkosti 1%,  </t>
  </si>
  <si>
    <t xml:space="preserve">obvod : </t>
  </si>
  <si>
    <t>(23,9+15,9)*2*2,25</t>
  </si>
  <si>
    <t>-2,25*1,7</t>
  </si>
  <si>
    <t>-1,2*1,42*2</t>
  </si>
  <si>
    <t>-1,2*1,7</t>
  </si>
  <si>
    <t>-1,2*1,4*16</t>
  </si>
  <si>
    <t>311237377R00</t>
  </si>
  <si>
    <t>Zdivo nosné z cihel a tvarovek pálených akusticky tlumivé tloušťka 300 mm, akustický útlum Rw = 56 dB, charakteristická pevnost v tlaku fk = 8,00 MPa, součinitel prostupu tepla U=1,0 W/m2.K</t>
  </si>
  <si>
    <t xml:space="preserve">1NP : </t>
  </si>
  <si>
    <t xml:space="preserve">m.č.105 : </t>
  </si>
  <si>
    <t>4,7*2,75</t>
  </si>
  <si>
    <t xml:space="preserve">m.č.110 : </t>
  </si>
  <si>
    <t xml:space="preserve">m,č,123-125 : </t>
  </si>
  <si>
    <t>7,75*2,75</t>
  </si>
  <si>
    <t xml:space="preserve">m.č.118-120 : </t>
  </si>
  <si>
    <t xml:space="preserve">m.č.137 : </t>
  </si>
  <si>
    <t xml:space="preserve">m.č.132 : </t>
  </si>
  <si>
    <t>311419111R00</t>
  </si>
  <si>
    <t>Izolace soklů perimetrickými deskami tloušťky 7 cm, povrchová úprava stěrka, síť</t>
  </si>
  <si>
    <t>soklových a podzemních konstrukcí z pěnového polystyrenu (30-35 kg/m3) s povrchovou úpravou stěrkou (pro obklad), omítkou nebo nopovou fólií (podzemní konstrukce)</t>
  </si>
  <si>
    <t xml:space="preserve">kolem základů : </t>
  </si>
  <si>
    <t>(23,7+16,7)*0,5*2</t>
  </si>
  <si>
    <t>311419811R00</t>
  </si>
  <si>
    <t>Izolace soklů perimetrickými deskami tloušťky 7 cm, nopová fólie</t>
  </si>
  <si>
    <t>(23,7+16,7)*0,75*2</t>
  </si>
  <si>
    <t>317167122R00</t>
  </si>
  <si>
    <t>Překlady keramické montáž a dodávka nenosné, délky 1250 mm, šířky 115 mm, výšky 71 mm</t>
  </si>
  <si>
    <t>317167132R00</t>
  </si>
  <si>
    <t>Překlady keramické montáž a dodávka nenosné, délky 1250 mm, šířky 145 mm, výšky 71 mm</t>
  </si>
  <si>
    <t>317167135R00</t>
  </si>
  <si>
    <t>Překlady keramické montáž a dodávka nenosné, délky 2000 mm, šířky 145 mm, výšky 71 mm</t>
  </si>
  <si>
    <t>317167136R00</t>
  </si>
  <si>
    <t>Překlady keramické montáž a dodávka nenosné, délky 2250 mm, šířky 145 mm, výšky 71 mm</t>
  </si>
  <si>
    <t>317167212R00</t>
  </si>
  <si>
    <t>Překlady keramické montáž a dodávka nosné, délky 1500 mm, šířky 70 mm, výšky 238 mm</t>
  </si>
  <si>
    <t>317167217R00</t>
  </si>
  <si>
    <t>Překlady keramické montáž a dodávka nosné, délky 2750 mm, šířky 70 mm, výšky 238 mm</t>
  </si>
  <si>
    <t>317998115R00</t>
  </si>
  <si>
    <t>Překlady keramické izolace vkládaná mezi překlady tloušťky 100 mm</t>
  </si>
  <si>
    <t>1,5*19</t>
  </si>
  <si>
    <t>2,25*1</t>
  </si>
  <si>
    <t>317941121R00</t>
  </si>
  <si>
    <t>Osazení ocelových válcovaných nosníků na zdivu bez dodávky materiálu, výšky do 120 mm</t>
  </si>
  <si>
    <t>profilu I, nebo IE, nebo U, nebo UE, nebo L</t>
  </si>
  <si>
    <t xml:space="preserve">S1 : </t>
  </si>
  <si>
    <t xml:space="preserve">UPE 120 : </t>
  </si>
  <si>
    <t>2,75*2*12,1*0,001*4</t>
  </si>
  <si>
    <t>317941123R00</t>
  </si>
  <si>
    <t>Osazení ocelových válcovaných nosníků na zdivu bez dodávky materiálu, výšky od 140 do 220 mm</t>
  </si>
  <si>
    <t xml:space="preserve">IPE 240 : </t>
  </si>
  <si>
    <t>23,5*30,7*0,001</t>
  </si>
  <si>
    <t>342247532R00</t>
  </si>
  <si>
    <t>Příčky z tvárnic pálených Příčky z tvárnic pálených tloušťky 115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</si>
  <si>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</si>
  <si>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 xml:space="preserve">m.č.103 : </t>
  </si>
  <si>
    <t>0,85*2,32</t>
  </si>
  <si>
    <t xml:space="preserve">m.č.104 : </t>
  </si>
  <si>
    <t>2,85*3,0</t>
  </si>
  <si>
    <t>-0,8*2,0</t>
  </si>
  <si>
    <t xml:space="preserve">m.č.108,109 : </t>
  </si>
  <si>
    <t>(2,5+1,7)*3,0</t>
  </si>
  <si>
    <t>-0,7*2,0*2</t>
  </si>
  <si>
    <t xml:space="preserve">m.č.113,114 : </t>
  </si>
  <si>
    <t xml:space="preserve">m.č.115,116 : </t>
  </si>
  <si>
    <t>4,55*3,0</t>
  </si>
  <si>
    <t xml:space="preserve">m.č.110,111 : </t>
  </si>
  <si>
    <t xml:space="preserve">m.č.118,119 : </t>
  </si>
  <si>
    <t xml:space="preserve">m.č.120,121 : </t>
  </si>
  <si>
    <t xml:space="preserve">m.č.123,124 : </t>
  </si>
  <si>
    <t xml:space="preserve">m.č.125,126 : </t>
  </si>
  <si>
    <t xml:space="preserve">m.č.130,131 : </t>
  </si>
  <si>
    <t xml:space="preserve">m.č.132,133 : </t>
  </si>
  <si>
    <t xml:space="preserve">m.č.135,136 : </t>
  </si>
  <si>
    <t xml:space="preserve">m.č.137,138 : </t>
  </si>
  <si>
    <t>342247542R00</t>
  </si>
  <si>
    <t>Příčky z tvárnic pálených Příčky z tvárnic pálených tloušťky 140 mm, z děrovaných příčkovek, P 10, zděných na tenkovrstvou maltu</t>
  </si>
  <si>
    <t>(22,9+18,4)*3,0</t>
  </si>
  <si>
    <t>5,5*3,0*3*2</t>
  </si>
  <si>
    <t>2,5*3,0*4</t>
  </si>
  <si>
    <t>1,0*3,0</t>
  </si>
  <si>
    <t xml:space="preserve">odpočet otvorů : </t>
  </si>
  <si>
    <t>-1,6*2,0</t>
  </si>
  <si>
    <t>-0,8*2,0*9</t>
  </si>
  <si>
    <t>-0,8*2,0*12</t>
  </si>
  <si>
    <t>-1,85*2,0</t>
  </si>
  <si>
    <t>-0,98*2,0</t>
  </si>
  <si>
    <t>342948111R00</t>
  </si>
  <si>
    <t>Kotvení příček ke konstrukci kotvami na hmoždinky</t>
  </si>
  <si>
    <t>Včetně dodávky kotev a spojovacího materiálu.</t>
  </si>
  <si>
    <t>3,0*33</t>
  </si>
  <si>
    <t>3,0*6</t>
  </si>
  <si>
    <t>342264051RT2</t>
  </si>
  <si>
    <t>Podhledy na kovové konstrukci opláštěné deskami sádrokartonovými nosná konstrukce z profilů CD s přímým uchycením 1x deska, tloušťky 12,5 mm, protipožární, bez izolace</t>
  </si>
  <si>
    <t xml:space="preserve">m.č.101-138 : </t>
  </si>
  <si>
    <t>309,79</t>
  </si>
  <si>
    <t xml:space="preserve">odpočet zelená SDK : </t>
  </si>
  <si>
    <t xml:space="preserve">m.č.108,113,118,123,130,135 : </t>
  </si>
  <si>
    <t>-(2,55*6)</t>
  </si>
  <si>
    <t>-4,3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</si>
  <si>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</si>
  <si>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</si>
  <si>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(2,55*6)</t>
  </si>
  <si>
    <t>4,3</t>
  </si>
  <si>
    <t>342267111RT2</t>
  </si>
  <si>
    <t>Obklady konstrukcí sádrokartonovými deskami obklady dřevěných konstrukcí_x000D_
 obklad sloupů a trámů do 500 x500 mm_x000D_
 1x opláštění, dvoustranné, deska protipožární tloušťky 12,5 mm</t>
  </si>
  <si>
    <t xml:space="preserve">m.č.127 : </t>
  </si>
  <si>
    <t>3,0</t>
  </si>
  <si>
    <t>13385430R</t>
  </si>
  <si>
    <t>tyč ocelová profilová válcovaná za tepla S235 (11375); průřez UE; výška 120 mm</t>
  </si>
  <si>
    <t>2,75*2*12,1*0,001*4*1,1</t>
  </si>
  <si>
    <t>13482725R</t>
  </si>
  <si>
    <t>tyč ocelová profilová válcovaná za tepla S235 (11375); průřez IPE; výška 240 mm</t>
  </si>
  <si>
    <t>23,5*30,7*0,001*1,1</t>
  </si>
  <si>
    <t>417127113R00</t>
  </si>
  <si>
    <t>Věnec z pálených U věncovek, betonová zálivka šířky 300 mm, výšky 238 mm</t>
  </si>
  <si>
    <t>kladení tvárnic na maltu MVC, zálivka betonem. Bez výztuže.</t>
  </si>
  <si>
    <t xml:space="preserve">V1 : </t>
  </si>
  <si>
    <t>81,0</t>
  </si>
  <si>
    <t xml:space="preserve">V2 : </t>
  </si>
  <si>
    <t>35,0</t>
  </si>
  <si>
    <t>417361821R00</t>
  </si>
  <si>
    <t>Výztuž ztužujících pásů a věnců z betonářské oceli 10 505(R)</t>
  </si>
  <si>
    <t>Včetně distančních prvků.</t>
  </si>
  <si>
    <t>(200,0+72,0)*0,001*1,1</t>
  </si>
  <si>
    <t>(87,0+31,0)*0,001*1,1</t>
  </si>
  <si>
    <t>564251111R00</t>
  </si>
  <si>
    <t>Podklad nebo podsyp ze štěrkopísku tloušťka po zhutnění 150 mm</t>
  </si>
  <si>
    <t>822-1</t>
  </si>
  <si>
    <t>s rozprostřením, vlhčením a zhutněním</t>
  </si>
  <si>
    <t xml:space="preserve">závětří : </t>
  </si>
  <si>
    <t>2,65*6,15</t>
  </si>
  <si>
    <t xml:space="preserve">chodník : </t>
  </si>
  <si>
    <t>56,0</t>
  </si>
  <si>
    <t>564861111R00</t>
  </si>
  <si>
    <t>Podklad ze štěrkodrti s rozprostřením a zhutněním frakce 0-63 mm, tloušťka po zhutnění 200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</si>
  <si>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</si>
  <si>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</si>
  <si>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</si>
  <si>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</si>
  <si>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</si>
  <si>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2,65+6,15</t>
  </si>
  <si>
    <t>37,0*2</t>
  </si>
  <si>
    <t>59245110R</t>
  </si>
  <si>
    <t>dlažba betonová dvouvrstvá, skladebná; obdélník; šedá; l = 200 mm; š = 100 mm; tl. 60,0 mm</t>
  </si>
  <si>
    <t>72,2975*1,07</t>
  </si>
  <si>
    <t>602011102R00</t>
  </si>
  <si>
    <t xml:space="preserve">Omítka stěn z hotových směsí postřik, báze, cementová,  ,  ,  </t>
  </si>
  <si>
    <t>po jednotlivých vrstvách</t>
  </si>
  <si>
    <t xml:space="preserve">m.č.101 : </t>
  </si>
  <si>
    <t>(22,9+2,0)*2*3,0</t>
  </si>
  <si>
    <t>-1,2*2,2</t>
  </si>
  <si>
    <t>-2,25*2,0</t>
  </si>
  <si>
    <t xml:space="preserve">m.č.102 : </t>
  </si>
  <si>
    <t>(2,85+3,95)*2*3,0</t>
  </si>
  <si>
    <t>-1,85*2,02</t>
  </si>
  <si>
    <t>(1,75+2,5)*2*3,0</t>
  </si>
  <si>
    <t>-0,7*2,0</t>
  </si>
  <si>
    <t>(2,85+2,45)*2*3,0</t>
  </si>
  <si>
    <t>0,8*2,32</t>
  </si>
  <si>
    <t>(5,5+7,2)*2*3,0</t>
  </si>
  <si>
    <t>-1,2*2,2*4</t>
  </si>
  <si>
    <t>-0,9*2,0</t>
  </si>
  <si>
    <t xml:space="preserve">m.č.106 : </t>
  </si>
  <si>
    <t>(2,1+2,5)*2*3,0</t>
  </si>
  <si>
    <t xml:space="preserve">m.č.107 : </t>
  </si>
  <si>
    <t>(2,95+2,5)*2*3,0</t>
  </si>
  <si>
    <t>-0,8*2,0*3</t>
  </si>
  <si>
    <t xml:space="preserve">m.č.108 : </t>
  </si>
  <si>
    <t>(1,7+1,5)*2*3,0</t>
  </si>
  <si>
    <t xml:space="preserve">m.č.109 : </t>
  </si>
  <si>
    <t>(1,7+0,9)*2*3,0</t>
  </si>
  <si>
    <t>(2,7+4,55)*2*3,0*2</t>
  </si>
  <si>
    <t>-0,8*2,0*2</t>
  </si>
  <si>
    <t>-1,2*2,2*2</t>
  </si>
  <si>
    <t xml:space="preserve">m.č.112 : </t>
  </si>
  <si>
    <t xml:space="preserve">m.č.113 : </t>
  </si>
  <si>
    <t xml:space="preserve">m.č.114 : </t>
  </si>
  <si>
    <t>(2,7+4,55)*2*3,0</t>
  </si>
  <si>
    <t xml:space="preserve">117 : </t>
  </si>
  <si>
    <t xml:space="preserve">m.č.118 : </t>
  </si>
  <si>
    <t xml:space="preserve">m.č.119 : </t>
  </si>
  <si>
    <t>(2,7+4,5)*2*3,0</t>
  </si>
  <si>
    <t xml:space="preserve">m.č.122 : </t>
  </si>
  <si>
    <t xml:space="preserve">m.č.123 : </t>
  </si>
  <si>
    <t xml:space="preserve">m.č.124 : </t>
  </si>
  <si>
    <t xml:space="preserve">m.č.127,128 : </t>
  </si>
  <si>
    <t>(1,5+2,5)*2*3,0*2</t>
  </si>
  <si>
    <t xml:space="preserve">m.č.129 : </t>
  </si>
  <si>
    <t xml:space="preserve">m.č.130 : </t>
  </si>
  <si>
    <t xml:space="preserve">m.č.131 : </t>
  </si>
  <si>
    <t xml:space="preserve">m.č.134 : </t>
  </si>
  <si>
    <t xml:space="preserve">m.č.135 : </t>
  </si>
  <si>
    <t xml:space="preserve">m.č.136 : </t>
  </si>
  <si>
    <t xml:space="preserve">fasáda : </t>
  </si>
  <si>
    <t xml:space="preserve">pohled J + S : </t>
  </si>
  <si>
    <t>16,7*2,5*2</t>
  </si>
  <si>
    <t xml:space="preserve">pohl. V + Z : </t>
  </si>
  <si>
    <t>23,7*2,5*2</t>
  </si>
  <si>
    <t>-1,2*2,2*(16+1)</t>
  </si>
  <si>
    <t>-2,25*2,2</t>
  </si>
  <si>
    <t>602011112RT5</t>
  </si>
  <si>
    <t xml:space="preserve">Omítka stěn z hotových směsí vrstva jádrová, vápenocementová,  , tloušťka vrstvy 20 mm,  </t>
  </si>
  <si>
    <t>602011119RT1</t>
  </si>
  <si>
    <t xml:space="preserve">Omítka stěn z hotových směsí vrstva jádrová, tepelně izolační, vnější, tloušťka vrstvy 25 mm,  </t>
  </si>
  <si>
    <t>148,762</t>
  </si>
  <si>
    <t xml:space="preserve">ostění : </t>
  </si>
  <si>
    <t>(2,2+1,2+2,2)*0,15*(16+1)</t>
  </si>
  <si>
    <t>(2,2+2,25+2,2)*0,15</t>
  </si>
  <si>
    <t>(1,42+1,2+1,42)*0,15*2</t>
  </si>
  <si>
    <t>602011141RT1</t>
  </si>
  <si>
    <t xml:space="preserve">Omítka stěn z hotových směsí vrstva štuková, vápenná,  , tloušťka vrstvy 2 mm,  </t>
  </si>
  <si>
    <t xml:space="preserve">stěny : </t>
  </si>
  <si>
    <t>951,583</t>
  </si>
  <si>
    <t>602011184RT6</t>
  </si>
  <si>
    <t>Omítka stěn z hotových směsí vrchní tenkovrstvá, silikátová, zatřená, tloušťka vrstvy 1,5 mm, probarvená</t>
  </si>
  <si>
    <t xml:space="preserve">podhled : </t>
  </si>
  <si>
    <t>(23,7+16,7)*2*0,65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</si>
  <si>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</si>
  <si>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</si>
  <si>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</si>
  <si>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1,2*2,2*(16+1)</t>
  </si>
  <si>
    <t>1,2*1,42*2</t>
  </si>
  <si>
    <t>2,25*2,2</t>
  </si>
  <si>
    <t>612425931R00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</si>
  <si>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</si>
  <si>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</si>
  <si>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</si>
  <si>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(2,2+1,2+2,2)*0,4*(16+1)</t>
  </si>
  <si>
    <t>(2,2+2,25+2,2)*0,4</t>
  </si>
  <si>
    <t>(1,42+1,2+1,42)*0,4*2</t>
  </si>
  <si>
    <t>612453551R00</t>
  </si>
  <si>
    <t>Omítka rýh ve stěnách maltou cementovou o šířce rýhy do 150 mm, ocelí hlazenou</t>
  </si>
  <si>
    <t>z pomocného pracovního lešení o výšce podlahy do 1900 mm a pro zatížení do 1,5 kPa,</t>
  </si>
  <si>
    <t xml:space="preserve">ZTI : </t>
  </si>
  <si>
    <t>95,0*0,15</t>
  </si>
  <si>
    <t xml:space="preserve">elektro : </t>
  </si>
  <si>
    <t>320,0*0,15</t>
  </si>
  <si>
    <t xml:space="preserve">ÚT : </t>
  </si>
  <si>
    <t>30,0*0,15</t>
  </si>
  <si>
    <t>612481211RT8</t>
  </si>
  <si>
    <t>Vyztužení povrchu vnitřních stěn sklotextilní síťovinou s dodávkou síťoviny a stěrkového tmelu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</si>
  <si>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</si>
  <si>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</si>
  <si>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</si>
  <si>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622432112R00</t>
  </si>
  <si>
    <t>Omítky vnější stěn z umělého kamene v přírodní barvě drtí dekorativní střednězrnné, akrylátové</t>
  </si>
  <si>
    <t>622481211RT8</t>
  </si>
  <si>
    <t>Vyztužení povrchových úprav vnějších stěn stěrkou s výztužnou sklotextilní tkaninou, s dodávkou sítě a stěrkového tmelu</t>
  </si>
  <si>
    <t>622481292R00</t>
  </si>
  <si>
    <t>Vyztužení povrchových úprav vnějších stěn montáž výztužné lišty okenní a podokenní - bez dodávky materiálu</t>
  </si>
  <si>
    <t>(2,2+1,2+2,2)*(16+1)</t>
  </si>
  <si>
    <t>(1,42+1,2+1,42)*2</t>
  </si>
  <si>
    <t>2,2+2,25+2,2</t>
  </si>
  <si>
    <t>625981114R00</t>
  </si>
  <si>
    <t>Obklad vnějších konstrukcí polystyrenem tloušťky 80 mm</t>
  </si>
  <si>
    <t>prováděný současně s betonováním (vložený do bednění stěn nebo dna),</t>
  </si>
  <si>
    <t>81,0*0,25</t>
  </si>
  <si>
    <t>35,0*0,25</t>
  </si>
  <si>
    <t>28350142R</t>
  </si>
  <si>
    <t>lišta připojovací; okenní a dveřní, se síťovinou; pro desky tl. 300 mm; materiál plast+tkanina; l = 2 400 mm; samolepicí; bíločervená</t>
  </si>
  <si>
    <t>109,93*1,07</t>
  </si>
  <si>
    <t>631315621R00</t>
  </si>
  <si>
    <t xml:space="preserve">Mazanina z betonu prostého tl. přes 120 do 240 mm třídy C 20/25,  </t>
  </si>
  <si>
    <t>(z kameniva) hlazená dřevěným hladítkem</t>
  </si>
  <si>
    <t>23,54*16,54*0,15</t>
  </si>
  <si>
    <t>-6,55*2,57*0,15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</si>
  <si>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</si>
  <si>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</si>
  <si>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</si>
  <si>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631361921RT3</t>
  </si>
  <si>
    <t>Výztuž mazanin z betonů a z lehkých betonů ze svařovaných sítí průměr drátu 5 mm, velikost oka 150/150 mm</t>
  </si>
  <si>
    <t>včetně distančních prvků</t>
  </si>
  <si>
    <t>23,54*16,54*3,301*0,001*1,15</t>
  </si>
  <si>
    <t>-6,55*2,57*3,301*0,001*1,1</t>
  </si>
  <si>
    <t>632441017RT2</t>
  </si>
  <si>
    <t>Potěr litý anhydritový anhydritový, pevnost v tlaku 25 MPa, pokládaná plocha do 100 m2, tloušťka 60 mm</t>
  </si>
  <si>
    <t>dovoz směsi, doprava pomocí šnekového čerpadla, lití hadicí na plochu, dvojí (křížem vedené) rozvlnění hrazdami</t>
  </si>
  <si>
    <t xml:space="preserve">m.č.102,105,107 : </t>
  </si>
  <si>
    <t>9,12+36,09+7,4</t>
  </si>
  <si>
    <t xml:space="preserve">m.č.110-112 : </t>
  </si>
  <si>
    <t>12,29+12,29+7,4</t>
  </si>
  <si>
    <t xml:space="preserve">m.č.115-117 : </t>
  </si>
  <si>
    <t xml:space="preserve">m.č.120-122 : </t>
  </si>
  <si>
    <t xml:space="preserve">m.č.132-134 : </t>
  </si>
  <si>
    <t>12,29+12,29</t>
  </si>
  <si>
    <t>632441112R00</t>
  </si>
  <si>
    <t>Potěr litý anhydritový  , pevnost v tlaku 20 MPa, pokládaná plocha do 100 m2, příplatek za každých dalších 5 mm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</si>
  <si>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</si>
  <si>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</si>
  <si>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</si>
  <si>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 xml:space="preserve">m.č.103,104,108,109,113,114 : </t>
  </si>
  <si>
    <t>4,3+6,9+2,55+1,53+2,55+1,53</t>
  </si>
  <si>
    <t xml:space="preserve">m.č.118,119,123,124,127,128 : </t>
  </si>
  <si>
    <t>(2,55+1,53)*2</t>
  </si>
  <si>
    <t>3,75+3,75</t>
  </si>
  <si>
    <t xml:space="preserve">m.č.130,131,135,136 : </t>
  </si>
  <si>
    <t>632443212R00</t>
  </si>
  <si>
    <t>Potěr litý cementový pevnost v tlaku 25 MPa, pokládaná plocha do 100 m2, příplatek za každých 5 mm tloušťky</t>
  </si>
  <si>
    <t>639571115R00</t>
  </si>
  <si>
    <t>Podklad pod okapových chodník ze štěrku tl. 150 mm</t>
  </si>
  <si>
    <t>bez obrubníku</t>
  </si>
  <si>
    <t xml:space="preserve">okap : </t>
  </si>
  <si>
    <t>(23,9+16,7)*2*0,5</t>
  </si>
  <si>
    <t>639571215R00</t>
  </si>
  <si>
    <t>Kačírek pro okapový chodník tl. 150 mm</t>
  </si>
  <si>
    <t>639571311R00</t>
  </si>
  <si>
    <t>Textilie proti prorůstání 45 g/m2</t>
  </si>
  <si>
    <t>639561111R00</t>
  </si>
  <si>
    <t>Obrubník pro okapový chodník výšky 200 mm, šedý</t>
  </si>
  <si>
    <t>se zřízením lože z betonu prostého tl. 5 až 10 cm. Včetně dodávky obrubníku.</t>
  </si>
  <si>
    <t>(23,9+16,7)*2</t>
  </si>
  <si>
    <t>642941111RT3</t>
  </si>
  <si>
    <t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800/1970 mm</t>
  </si>
  <si>
    <t>z pozinkovaného ocelového profilovaného plechu</t>
  </si>
  <si>
    <t>642952110R00</t>
  </si>
  <si>
    <t>Osazení zárubní dveřních dřevěných plochy do 2,5 m2</t>
  </si>
  <si>
    <t>hrubých, hoblovaných i leštěných, měkkých i tvrdých, na jakoukoliv cementovou maltu, s kotvením rámu do zdiva,</t>
  </si>
  <si>
    <t xml:space="preserve">D1 : </t>
  </si>
  <si>
    <t>1,0</t>
  </si>
  <si>
    <t xml:space="preserve">D2 : </t>
  </si>
  <si>
    <t>11,0+11,0</t>
  </si>
  <si>
    <t xml:space="preserve">D3 : </t>
  </si>
  <si>
    <t>7,0+6,0</t>
  </si>
  <si>
    <t xml:space="preserve">D5 : </t>
  </si>
  <si>
    <t>648991113RT4</t>
  </si>
  <si>
    <t>Osazení parapetních desek z plastických hmot Dodávka a osazení parapetních desek z plastických hmot šířky 350 mm</t>
  </si>
  <si>
    <t>a poloplastických hmot na montážní pěnu, zapravení omítky pod parapetem, těsnění spáry mezi parapetem a rámem okna, dodávka silikonu.</t>
  </si>
  <si>
    <t>1,2*2</t>
  </si>
  <si>
    <t>64100</t>
  </si>
  <si>
    <t>D4P: M+D dřevěné vnitřní dveře, prosklené 185x202cm, EW 15DP3-C</t>
  </si>
  <si>
    <t>Vlastní</t>
  </si>
  <si>
    <t>Indiv</t>
  </si>
  <si>
    <t>64110</t>
  </si>
  <si>
    <t>O1: M+D plastové 2kř. okno 120x140cm, vč. doplňků a vnějšího parapetu</t>
  </si>
  <si>
    <t>64200</t>
  </si>
  <si>
    <t>V1: M+D plastové vstupní dveře 250x220cm, vč. doplňků</t>
  </si>
  <si>
    <t>64210</t>
  </si>
  <si>
    <t>V2: M+D plastové venkovní dveře 120x220cm, vč. doplňků</t>
  </si>
  <si>
    <t>64310</t>
  </si>
  <si>
    <t>M+D paniková klika</t>
  </si>
  <si>
    <t>64400</t>
  </si>
  <si>
    <t>Příplatek za posuvné dveře-zárubeň</t>
  </si>
  <si>
    <t>61181103R</t>
  </si>
  <si>
    <t>zárubeň dřevěná obkladová; otočná; pro dveře jednokřídlové; š průchodu 800 mm; h průchodu 1 970 mm; tloušťka stěny 80 až 300 mm; požární odolnost; fólie; dub, buk, mahagon, ořech, olše, javor, třešeň, bílá, wenge</t>
  </si>
  <si>
    <t xml:space="preserve">D2-požární : </t>
  </si>
  <si>
    <t>9,0</t>
  </si>
  <si>
    <t>61181511R</t>
  </si>
  <si>
    <t>zárubeň dřevěná obkladová; otočná; pro dveře jednokřídlové; š průchodu 700 mm; h průchodu 1 970 mm; tloušťka stěny 60 až 170 mm; laminovaná; dub, buk, ořech, olše, javor, třešeň, bílá, hruška, teak, bělený dub, šedá</t>
  </si>
  <si>
    <t>61181512R</t>
  </si>
  <si>
    <t>zárubeň dřevěná obkladová; otočná; pro dveře jednokřídlové; š průchodu 800 mm; h průchodu 1 970 mm; tloušťka stěny 60 až 170 mm; laminovaná; dub, buk, ořech, olše, javor, třešeň, bílá, hruška, teak, bělený dub, šedá</t>
  </si>
  <si>
    <t xml:space="preserve">odpočet požárních : </t>
  </si>
  <si>
    <t>-9,0</t>
  </si>
  <si>
    <t>61181557R</t>
  </si>
  <si>
    <t>zárubeň dřevěná obkladová; otočná; pro dveře dvoukřídlové; š průchodu 1 650 mm; h průchodu 1 970 mm; tloušťka stěny 60 až 170 mm; laminovaná; dub, buk, ořech, olše, javor, třešeň, bílá, hruška, teak, bělený dub, šedá</t>
  </si>
  <si>
    <t>899721112R00</t>
  </si>
  <si>
    <t>Výstražné fólie výstražná fólie pro vodovod, šířka 30 cm</t>
  </si>
  <si>
    <t>70,0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</si>
  <si>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</si>
  <si>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</si>
  <si>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</si>
  <si>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918101111R00</t>
  </si>
  <si>
    <t>Lože pod obrubníky, krajníky nebo obruby z betonu prostého C 12/15</t>
  </si>
  <si>
    <t>z dlažebních kostek z betonu prostého</t>
  </si>
  <si>
    <t>8,8*0,25*0,1</t>
  </si>
  <si>
    <t>592173328R</t>
  </si>
  <si>
    <t>obrubník zahradní materiál beton; l = 1000,0 mm; š = 50,0 mm; h = 200,0 mm; barva šedá</t>
  </si>
  <si>
    <t>8,8*1,01</t>
  </si>
  <si>
    <t>941941031R00</t>
  </si>
  <si>
    <t>Montáž lešení lehkého pracovního řadového s podlahami šířky od 0,80 do 1,00 m, výšky do 10 m</t>
  </si>
  <si>
    <t>800-3</t>
  </si>
  <si>
    <t>včetně kotvení</t>
  </si>
  <si>
    <t>(23,7+16,7+23,7+16,7+2*1,0*1,0)*1,3</t>
  </si>
  <si>
    <t>941941111R00</t>
  </si>
  <si>
    <t xml:space="preserve">Montáž lešení lehkého pracovního řadového s podlahami pronájem lešení za den </t>
  </si>
  <si>
    <t>107,64*60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</si>
  <si>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</si>
  <si>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</si>
  <si>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</si>
  <si>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</si>
  <si>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309,79/2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</si>
  <si>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</si>
  <si>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</si>
  <si>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23,7*16,7</t>
  </si>
  <si>
    <t>953761161R00</t>
  </si>
  <si>
    <t>Odvětrání svislé troubami kruhovými PVC průměr 110 x 2,7 mm</t>
  </si>
  <si>
    <t>s obetonováním ve stropních prostupech</t>
  </si>
  <si>
    <t xml:space="preserve">odvětr.radonu : </t>
  </si>
  <si>
    <t>6,5</t>
  </si>
  <si>
    <t>953941312R00</t>
  </si>
  <si>
    <t>Osazení předmětů na hmoždinky osazení hasicího přístroje</t>
  </si>
  <si>
    <t>95010</t>
  </si>
  <si>
    <t>PBŘ - tabulky, popisy, atd</t>
  </si>
  <si>
    <t>95011</t>
  </si>
  <si>
    <t>PBŘ - hlásič, M+D</t>
  </si>
  <si>
    <t>95012</t>
  </si>
  <si>
    <t>PBŘ - el.akustický signál-siréna. M+D</t>
  </si>
  <si>
    <t>95020</t>
  </si>
  <si>
    <t>Mtz potrubí Spiro 125, vč. dodávky tepelné izolace tl.60mm</t>
  </si>
  <si>
    <t xml:space="preserve">odvětrání : </t>
  </si>
  <si>
    <t>3,5*8</t>
  </si>
  <si>
    <t>42981162R</t>
  </si>
  <si>
    <t>potrubí spirálně vinuté; pozinkovaný plech; pr. 125,0 mm; l = 3 000 mm; použití pro rozvody vzduchu</t>
  </si>
  <si>
    <t>44984124R</t>
  </si>
  <si>
    <t>přístoj hasicí práškový; PG6PDC; výtlačný prostředek dusík; náplň 6 kg; dostřik 5 m; doba činnosti 23 s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</si>
  <si>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</si>
  <si>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</si>
  <si>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</si>
  <si>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</si>
  <si>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</si>
  <si>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711111001RT1</t>
  </si>
  <si>
    <t>Provedení izolace proti zemní vlhkosti natěradly za studena na ploše vodorovné nátěrem penetračním, 1 x nátěr, materiál ve specifikaci</t>
  </si>
  <si>
    <t>800-711</t>
  </si>
  <si>
    <t>-2,65*6,15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</si>
  <si>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</si>
  <si>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</si>
  <si>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(23,7+16,7)*2*0,75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</si>
  <si>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</si>
  <si>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</si>
  <si>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</si>
  <si>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</si>
  <si>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711212000RU1</t>
  </si>
  <si>
    <t>Izolace proti vodě nátěr podkladní pod hydroizolační stěrky</t>
  </si>
  <si>
    <t>(0,9+1,5)*2,32</t>
  </si>
  <si>
    <t>2,55*6</t>
  </si>
  <si>
    <t>(0,9+1,5)*2,32*6</t>
  </si>
  <si>
    <t>711212001RT2</t>
  </si>
  <si>
    <t>Izolace proti vodě nátěr hydroizolační proti vlhkosti</t>
  </si>
  <si>
    <t>711212601RT2</t>
  </si>
  <si>
    <t>Izolace proti vodě doplňky_x000D_
 těsnicí pás š.100 mm do spoje podlaha-stěna</t>
  </si>
  <si>
    <t>(0,9+1,5)+2,32</t>
  </si>
  <si>
    <t>(0,9*2*6)+(2,32*6)</t>
  </si>
  <si>
    <t>11163110R</t>
  </si>
  <si>
    <t>lak asfaltový penetrační; bod hoření nad 40 °C; skupenství při 20°C  kapalné; hustota při 15°C 890 až 910 kg/m3; nerozpustný ve vodě; hořlavý; zpracování za studena; černý</t>
  </si>
  <si>
    <t>(379,4925+60,6)*0,00031</t>
  </si>
  <si>
    <t>62852265R</t>
  </si>
  <si>
    <t xml:space="preserve">pás izolační z modifikovaného asfaltu natavitelný, mechanicky kotvený; nosná vložka skelná tkanina; horní strana jemný minerální posyp; spodní strana PE fólie; tl. 4,0 mm_x000D_
</t>
  </si>
  <si>
    <t>379,4925*1,15</t>
  </si>
  <si>
    <t>60,6*1,2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</si>
  <si>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</si>
  <si>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</si>
  <si>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</si>
  <si>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</si>
  <si>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</si>
  <si>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</si>
  <si>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 xml:space="preserve">tl. 60mm : </t>
  </si>
  <si>
    <t>713111121RT2</t>
  </si>
  <si>
    <t>Montáž tepelné izolace stropů rovných, spodem, uchycení drátem, dvouvrstvá</t>
  </si>
  <si>
    <t xml:space="preserve">tl. 2x120mm : </t>
  </si>
  <si>
    <t>713111211RK6</t>
  </si>
  <si>
    <t>Montáž tepelné izolace stropů parotěsná zábrana krovů spodem s přelepením spojů, včetně dodávky fólie</t>
  </si>
  <si>
    <t>713121121RT1</t>
  </si>
  <si>
    <t>Montáž tepelné izolace podlah  dvouvrstvá, bez dodávky materiálu</t>
  </si>
  <si>
    <t xml:space="preserve">EPS tl. 2x50mm : 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</si>
  <si>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</si>
  <si>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</si>
  <si>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</si>
  <si>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0,12*2,75*4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</si>
  <si>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</si>
  <si>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</si>
  <si>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</si>
  <si>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</si>
  <si>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 xml:space="preserve">potrubí v půdním prostoru : </t>
  </si>
  <si>
    <t>2*3,14*0,1*3,5*10</t>
  </si>
  <si>
    <t>28375704R</t>
  </si>
  <si>
    <t>deska izolační stabilizovaná; pěnový polystyren; rovná hrana; součinitel tepelné vodivosti 0,037 W/mK; obj. hmotnost 20,00 kg/m3</t>
  </si>
  <si>
    <t>309,79*(0,07+0,08)*1,07</t>
  </si>
  <si>
    <t>28375931R</t>
  </si>
  <si>
    <t>deska izolační EPS 70 F; pěnový polystyren; povrch hladký; tl. 30,0 mm; součinitel tepelné vodivosti 0,039 W/mK; R = 0,770 m2K/W; U = 1,300 W/m2K; obj. hmotnost 17,00 kg/m3</t>
  </si>
  <si>
    <t>1,32*1,07</t>
  </si>
  <si>
    <t>6315085921R</t>
  </si>
  <si>
    <t>rohož, pas izolační skelná vlna; tl. 60,0 mm; součinitel tepelné vodivosti 0,033 W/mK; R = 1,800 m2K/W; obj. hmotnost 12,00 kg/m3; hydrofobizováno</t>
  </si>
  <si>
    <t>379,4925*1,07</t>
  </si>
  <si>
    <t>21,98*1,07</t>
  </si>
  <si>
    <t>631508593R</t>
  </si>
  <si>
    <t>rohož, pas izolační skelná vlna; tl. 120,0 mm; součinitel tepelné vodivosti 0,033 W/mK; R = 3,600 m2K/W; obj. hmotnost 12,00 kg/m3; hydrofobizováno</t>
  </si>
  <si>
    <t>379,4925*2*1,07</t>
  </si>
  <si>
    <t>998713101R00</t>
  </si>
  <si>
    <t>Přesun hmot pro izolace tepelné v objektech výšky do 6 m</t>
  </si>
  <si>
    <t>50 m vodorovně</t>
  </si>
  <si>
    <t>728115112R00</t>
  </si>
  <si>
    <t>Montáž kruhového ohebného potrubí neizolovaného z Al laminátových hadic nebo z Al fólie, do průměru d 200 mm</t>
  </si>
  <si>
    <t>800-728</t>
  </si>
  <si>
    <t>3,5*10</t>
  </si>
  <si>
    <t>728611512R00</t>
  </si>
  <si>
    <t>Montáž radiálního nízkotlakého ventilátoru střešního,  , do průměru d 200 mm</t>
  </si>
  <si>
    <t>728611612R00</t>
  </si>
  <si>
    <t>Montáž radiálního nízkotlakého ventilátoru nástěnného,  , do průměru d 200 mm</t>
  </si>
  <si>
    <t>42911716R</t>
  </si>
  <si>
    <t>ventilátor potrubní axiální; vel.ventilátoru 315; D ventilátoru 315 mm; max.vnější pr.D2 379 mm; provedení: v prostředí bez nebezpečí výbuchu BNV; použití pro dopravu čisté vzdušniny bez abrazivních příměsí; teplota okolí -20 až 40 °C</t>
  </si>
  <si>
    <t>998728202R00</t>
  </si>
  <si>
    <t>Přesun hmot pro vzduchotechniku v objektech výšky do 12 m</t>
  </si>
  <si>
    <t>vodorovně do 50 m</t>
  </si>
  <si>
    <t>762341210R00</t>
  </si>
  <si>
    <t xml:space="preserve">Montáž bednění střech rovných o sklonu do 60° z prken hrubých na sraz tloušťky do 32 mm včetně vyřezání otvorů ,  </t>
  </si>
  <si>
    <t>800-762</t>
  </si>
  <si>
    <t xml:space="preserve">střecha : </t>
  </si>
  <si>
    <t>535,0</t>
  </si>
  <si>
    <t>762342203R00</t>
  </si>
  <si>
    <t xml:space="preserve">Montáž laťování střech o sklonu do 60° při vzdálenost latí přes 220 do 360 mm,  </t>
  </si>
  <si>
    <t>762342204R00</t>
  </si>
  <si>
    <t>Montáž kontralatí přibitím, bez dodávky řeziva</t>
  </si>
  <si>
    <t>762395000R00</t>
  </si>
  <si>
    <t>Spojovací a ochranné prostředky svory, prkna, hřebíky, pásová ocel, vruty, impregnace</t>
  </si>
  <si>
    <t xml:space="preserve">prkna : </t>
  </si>
  <si>
    <t>535,0*0,024</t>
  </si>
  <si>
    <t xml:space="preserve">latě : </t>
  </si>
  <si>
    <t>535,0*6*0,04*0,06</t>
  </si>
  <si>
    <t>60512522R</t>
  </si>
  <si>
    <t>prkno SM/JD; tl = 23,0 mm; l = 2 000 až 3 900 mm; jakost II; omítané</t>
  </si>
  <si>
    <t>535,0*0,024*1,1</t>
  </si>
  <si>
    <t>60517107R</t>
  </si>
  <si>
    <t>Lať dřevina: SM;  jakost: I, II;  tl. = 40 mm;  šířka = 60 mm;  délka = 4 000 mm;  průřez = 24 cm2;  povrchová úprava: impregnace</t>
  </si>
  <si>
    <t>535,0*6*0,04*0,06*1,1</t>
  </si>
  <si>
    <t>998762102R00</t>
  </si>
  <si>
    <t>Přesun hmot pro konstrukce tesařské v objektech výšky do 12 m</t>
  </si>
  <si>
    <t>76310</t>
  </si>
  <si>
    <t>Montáž vazníků</t>
  </si>
  <si>
    <t>76311</t>
  </si>
  <si>
    <t>Kotevní a spojovací prostředky</t>
  </si>
  <si>
    <t>76312</t>
  </si>
  <si>
    <t>Doprava</t>
  </si>
  <si>
    <t>76313</t>
  </si>
  <si>
    <t>Manipulace, jeřáb</t>
  </si>
  <si>
    <t>76320</t>
  </si>
  <si>
    <t>Dodávka vazníků</t>
  </si>
  <si>
    <t>76321</t>
  </si>
  <si>
    <t>Příčné ztužení Pz</t>
  </si>
  <si>
    <t>76322</t>
  </si>
  <si>
    <t>Podélné ztužení</t>
  </si>
  <si>
    <t>76323</t>
  </si>
  <si>
    <t>Impregnace dřeva</t>
  </si>
  <si>
    <t>998763201R00</t>
  </si>
  <si>
    <t>Přesun hmot dřevostaveb v objektech výšky do 6 m</t>
  </si>
  <si>
    <t>800-763</t>
  </si>
  <si>
    <t>764816420R00</t>
  </si>
  <si>
    <t xml:space="preserve">Oplechování  okapnice, z lakovaného pozinkovaného plechu, rš 200 mm, dodávka a montáž </t>
  </si>
  <si>
    <t>800-764</t>
  </si>
  <si>
    <t>včetně zhotovení rohů, spojů a dilatací</t>
  </si>
  <si>
    <t xml:space="preserve">K2 : </t>
  </si>
  <si>
    <t>84,0</t>
  </si>
  <si>
    <t>764819212R00</t>
  </si>
  <si>
    <t>Odpadní trouby kruhové, průměr 100 mm, z lakovaného pozinkovaného plechu,  , dodávka a montáž</t>
  </si>
  <si>
    <t xml:space="preserve">K3 : </t>
  </si>
  <si>
    <t>18,6</t>
  </si>
  <si>
    <t>764815215R00</t>
  </si>
  <si>
    <t>Žlaby podokapní půlkruhové, z lakovaného pozinkovaného plechu, rš 400 mm, dodávka a montáž</t>
  </si>
  <si>
    <t>včetně háků, čel, rohů, rovných hrdel a dilatací</t>
  </si>
  <si>
    <t xml:space="preserve">K1 : </t>
  </si>
  <si>
    <t>998764101R00</t>
  </si>
  <si>
    <t>Přesun hmot pro konstrukce klempířské v objektech výšky do 6 m</t>
  </si>
  <si>
    <t>765312322R00</t>
  </si>
  <si>
    <t xml:space="preserve">Krytina pálená střech složitých z tašek drážkových,  , povrchová úprava engoba,  </t>
  </si>
  <si>
    <t>800-765</t>
  </si>
  <si>
    <t>765311711R00</t>
  </si>
  <si>
    <t>Krytina pálená doplňky ke krytině drážkové, hřebenáč rozdělovací, povrchová úprava režná</t>
  </si>
  <si>
    <t>765311723R00</t>
  </si>
  <si>
    <t xml:space="preserve">Krytina pálená doplňky drážková i bobrovka, větrací pás okapní 500/10 cm plastový,  </t>
  </si>
  <si>
    <t>765312372R00</t>
  </si>
  <si>
    <t xml:space="preserve">Krytina pálená doplňky ke krytině drážkové, hák protisněhový,  </t>
  </si>
  <si>
    <t>765312388R00</t>
  </si>
  <si>
    <t>Krytina pálená doplňky ke krytině drážkové, taška prostupová s nástavcem pro odvětrání, povrchová úprava engoba</t>
  </si>
  <si>
    <t>Dodávka a montáž prostupové tašky a nástavce odvětrání kanalizace.</t>
  </si>
  <si>
    <t>765312332R00</t>
  </si>
  <si>
    <t>Krytina pálená Hřeben ke krytině drážkové, z hřebenáčů engobovaných, s větracím pásem z hliníku</t>
  </si>
  <si>
    <t>765312342R00</t>
  </si>
  <si>
    <t>Krytina pálená Nároží ke krytině drážkové, z hřebenáčů engobovaných, s větracím pásem z hliníku</t>
  </si>
  <si>
    <t>10,0*4</t>
  </si>
  <si>
    <t>765331621R00</t>
  </si>
  <si>
    <t xml:space="preserve">Krytina betonová Doplňky pro zastřešení krytinou betonovou drážkovou, přiřezání tašek rovné,  </t>
  </si>
  <si>
    <t xml:space="preserve">nároží : </t>
  </si>
  <si>
    <t>10,0*2*4</t>
  </si>
  <si>
    <t>765799313RO9</t>
  </si>
  <si>
    <t>Fólie parotěsné, difúzní a vodotěsné Fólie podstřešní difuzní na bednění, s přelepením spojů</t>
  </si>
  <si>
    <t>Dodávka a montáž fólie, spojovací pásky včetně spojovacích prostředků.</t>
  </si>
  <si>
    <t>535,0*1,07</t>
  </si>
  <si>
    <t>998765101R00</t>
  </si>
  <si>
    <t>Přesun hmot pro krytiny tvrdé v objektech výšky do 6 m</t>
  </si>
  <si>
    <t>766422342R00</t>
  </si>
  <si>
    <t>Montáž obložení podhledů jednoduchých, panely obkladovými, z aglomerovaných desek, velikosti přes 0,6 do 1,5 m2</t>
  </si>
  <si>
    <t>800-766</t>
  </si>
  <si>
    <t>766427112R00</t>
  </si>
  <si>
    <t>Montáž obložení podhledů doplňkové konstrukce_x000D_
 podkladový rošt</t>
  </si>
  <si>
    <t>(23,7+16,7)*2*3</t>
  </si>
  <si>
    <t>766661112R00</t>
  </si>
  <si>
    <t>Montáž dveřních křídel kompletizovaných otevíravých ,  , do ocelové nebo fošnové zárubně, jednokřídlových, šířky do 800 mm</t>
  </si>
  <si>
    <t xml:space="preserve">odpočet požárních dveří : </t>
  </si>
  <si>
    <t>766661413R00</t>
  </si>
  <si>
    <t>Montáž dveřních křídel kompletizovaných otevíravých , protipožárních bez kukátka, do ocelové nebo fošnové zárubně, jednokřídlových, šířky do 800 mm</t>
  </si>
  <si>
    <t>Dveře s protipožární odolností do 30 minut.</t>
  </si>
  <si>
    <t>766661432R00</t>
  </si>
  <si>
    <t>Montáž dveřních křídel kompletizovaných otevíravých , protipožárních, do ocelové nebo fošnové zárubně, dvoukřídlových, šířky do 1450 mm</t>
  </si>
  <si>
    <t>766670021R00</t>
  </si>
  <si>
    <t xml:space="preserve">Montáž kliky a štítku </t>
  </si>
  <si>
    <t>36,0+1,0+1,0</t>
  </si>
  <si>
    <t>766812115R00</t>
  </si>
  <si>
    <t>Montáž kuchyňských linek dřevěných,  , šířky přes 2100 do 2400 mm mm</t>
  </si>
  <si>
    <t>766400</t>
  </si>
  <si>
    <t>M+D systém generálního klíče</t>
  </si>
  <si>
    <t>54914582R</t>
  </si>
  <si>
    <t>kování stavební - prvek: dveřní kování se zajištěním; provedení Cr; pro dveře WC, koupelen</t>
  </si>
  <si>
    <t>54914621R</t>
  </si>
  <si>
    <t>kování interiérové kliky se štíty pro klíč; povrch - kliky pochromované; povrch - štíty leštěná nerez</t>
  </si>
  <si>
    <t>59590671R</t>
  </si>
  <si>
    <t>deska cementotřísková l = 3 350 mm; š = 1 250 mm; tl. 12,0 mm; povrch reliéf; omítka, břidlice, dřevo</t>
  </si>
  <si>
    <t>52,52*1,12</t>
  </si>
  <si>
    <t>60510001R</t>
  </si>
  <si>
    <t>Lať</t>
  </si>
  <si>
    <t>242,4*1,07</t>
  </si>
  <si>
    <t>61165002R</t>
  </si>
  <si>
    <t>dveře vnitřní š = 700 mm; h = 1 970,0 mm; hladké; otevíravé; počet křídel 1; plné; povrch. úprava laminát CPL; dekor dub, buk, javor, bílá, hruška, ořech</t>
  </si>
  <si>
    <t>61165003R</t>
  </si>
  <si>
    <t>dveře vnitřní š = 800 mm; h = 1 970,0 mm; hladké; otevíravé; počet křídel 1; plné; povrch. úprava laminát CPL; dekor dub, buk, javor, bílá, hruška, ořech</t>
  </si>
  <si>
    <t>10,0+11,0</t>
  </si>
  <si>
    <t>2,0</t>
  </si>
  <si>
    <t>61165611R</t>
  </si>
  <si>
    <t>dveře speciální protipožární; vnitřní; vnější; š = 800 mm; h = 1 970,0 mm; hladké; EI 30 min; otevíravé; počet křídel 1; plné; povrch. úprava laminát</t>
  </si>
  <si>
    <t>61165616R</t>
  </si>
  <si>
    <t>dveře speciální protipožární; vnitřní; vnější; š = 1 600 mm; h = 1 970,0 mm; hladké; EI 30 min; otevíravé; počet křídel 2; plné; povrch. úprava laminát</t>
  </si>
  <si>
    <t>61581</t>
  </si>
  <si>
    <t>M+D Linka kuchyňská atypická 250 cm (bez spotřebičů)</t>
  </si>
  <si>
    <t>61582</t>
  </si>
  <si>
    <t>Dodávka - elektrický sporák</t>
  </si>
  <si>
    <t>61583</t>
  </si>
  <si>
    <t>Dodávka - mikrovlnná trouba</t>
  </si>
  <si>
    <t>61584</t>
  </si>
  <si>
    <t>Dodávka - elektrická varná deska</t>
  </si>
  <si>
    <t>61585</t>
  </si>
  <si>
    <t>Dodávka - digestoř</t>
  </si>
  <si>
    <t>61586</t>
  </si>
  <si>
    <t>Dodávka - myčka nádobí</t>
  </si>
  <si>
    <t>61587</t>
  </si>
  <si>
    <t>Dodávka - granitový dřez</t>
  </si>
  <si>
    <t>61588</t>
  </si>
  <si>
    <t>Dodávka - lednice 230 l</t>
  </si>
  <si>
    <t>766100</t>
  </si>
  <si>
    <t>Příplatek za posuvné dveře</t>
  </si>
  <si>
    <t>998766101R00</t>
  </si>
  <si>
    <t>Přesun hmot pro konstrukce truhlářské v objektech výšky do 6 m</t>
  </si>
  <si>
    <t>767649191R00</t>
  </si>
  <si>
    <t>Montáž dveří montáž doplňků dveří samozavírače hydraulického</t>
  </si>
  <si>
    <t>800-767</t>
  </si>
  <si>
    <t>767811100R00</t>
  </si>
  <si>
    <t>Montáž větracích mřížek bez rozlišení</t>
  </si>
  <si>
    <t>767995103R00</t>
  </si>
  <si>
    <t>Výroba a montáž atypických kovovových doplňků staveb hmotnosti přes 10 do 20 kg</t>
  </si>
  <si>
    <t>kg</t>
  </si>
  <si>
    <t xml:space="preserve">patka : </t>
  </si>
  <si>
    <t>42972805R</t>
  </si>
  <si>
    <t>mřížka krycí; čtyřhranná; rozměr 200 x 200 mm; mater. výplň tahokov; barva základní nátěr; provedení s přírubou na volné konce potrubí</t>
  </si>
  <si>
    <t>54917045R</t>
  </si>
  <si>
    <t>zavírač dveří hydraulický hmotnost dveří 42 až 70 kg; š. dveří 1 050 mm; stříbrný</t>
  </si>
  <si>
    <t>55399994R</t>
  </si>
  <si>
    <t>výrobek kovový zámečnický, atypický</t>
  </si>
  <si>
    <t>10,0*2</t>
  </si>
  <si>
    <t>998767101R00</t>
  </si>
  <si>
    <t>Přesun hmot pro kovové stavební doplňk. konstrukce v objektech výšky do 6 m</t>
  </si>
  <si>
    <t>771101210RT1</t>
  </si>
  <si>
    <t>Příprava podkladu pod dlažby penetrace podkladu pod dlažby</t>
  </si>
  <si>
    <t>800-771</t>
  </si>
  <si>
    <t xml:space="preserve">m.č.101,103,104 : </t>
  </si>
  <si>
    <t>31,77+4,3+6,9</t>
  </si>
  <si>
    <t xml:space="preserve">m.č.106,107,108 : </t>
  </si>
  <si>
    <t>5,25+2,55+1,53</t>
  </si>
  <si>
    <t xml:space="preserve">m.č.113,114,118,119 : </t>
  </si>
  <si>
    <t xml:space="preserve">m.č.123,124,127,128 : </t>
  </si>
  <si>
    <t>771111122R00</t>
  </si>
  <si>
    <t>Doplňkové práce při kladení dlažeb montáž podlahových lišt přechodových</t>
  </si>
  <si>
    <t>0,8*22</t>
  </si>
  <si>
    <t>0,9*1</t>
  </si>
  <si>
    <t>1,85*1</t>
  </si>
  <si>
    <t>771130111R00</t>
  </si>
  <si>
    <t>Obklad soklíků do tmele rovných, výšky do 100 mm</t>
  </si>
  <si>
    <t>(22,9+2,0)*2</t>
  </si>
  <si>
    <t>(2,85+2,45)*2</t>
  </si>
  <si>
    <t>0,8*2</t>
  </si>
  <si>
    <t>(2,1+2,5)*2</t>
  </si>
  <si>
    <t>(1,5+2,5)*2*2</t>
  </si>
  <si>
    <t>771212113R00</t>
  </si>
  <si>
    <t>Kladení dlažby keramické do tmele velikosti do 400 x 400 m</t>
  </si>
  <si>
    <t>do tmele, rovnoběžně se stěnou, bez skládání složitých vzorů a tvarů.</t>
  </si>
  <si>
    <t>771479001R00</t>
  </si>
  <si>
    <t>Řezání dlaždic pro soklíky</t>
  </si>
  <si>
    <t>771578011R00</t>
  </si>
  <si>
    <t>Zvláštní úpravy spár spára podlaha-stěna silikonem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</si>
  <si>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</si>
  <si>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</si>
  <si>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</si>
  <si>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</si>
  <si>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5537000111R</t>
  </si>
  <si>
    <t>lišta přechodová; pro podlahy o stejné výšce; materiál eloxovaný hliník; š = 30,0 mm; h = 4,1 mm; l = 930 mm; samolepicí; stříbro</t>
  </si>
  <si>
    <t>585821541R</t>
  </si>
  <si>
    <t>lepidlo cementové; C2TE; na obklady, na dlažbu; pro interiér, pro krytý exteriér</t>
  </si>
  <si>
    <t>87,2*0,1*3,0*1,07</t>
  </si>
  <si>
    <t>76,78*3,0*1,07</t>
  </si>
  <si>
    <t>597642030R</t>
  </si>
  <si>
    <t>dlažba keramická š = 300 mm; l = 300 mm; h = 9,0 mm; povrch matný; pro interiér i exteriér</t>
  </si>
  <si>
    <t>87,2*0,1*1,07</t>
  </si>
  <si>
    <t>76,78*1,07</t>
  </si>
  <si>
    <t>998771101R00</t>
  </si>
  <si>
    <t>Přesun hmot pro podlahy z dlaždic v objektech výšky do 6 m</t>
  </si>
  <si>
    <t>776101115R00</t>
  </si>
  <si>
    <t>Přípravné práce vyrovnání podkladů samonivelační hmotou</t>
  </si>
  <si>
    <t>800-775</t>
  </si>
  <si>
    <t>položky neobsahují žádný materiál</t>
  </si>
  <si>
    <t xml:space="preserve">m.č.102,105 : </t>
  </si>
  <si>
    <t>9,12+36,09</t>
  </si>
  <si>
    <t xml:space="preserve">m.č.107,110,111 : </t>
  </si>
  <si>
    <t>7,4+12,29+12,29</t>
  </si>
  <si>
    <t xml:space="preserve">m.č.129,132-134 : </t>
  </si>
  <si>
    <t>7,4+12,29+12,29+7,4</t>
  </si>
  <si>
    <t>776421100RT1</t>
  </si>
  <si>
    <t>Lepení soklíků PVC a napojení krytiny na stěnu lepení podlahových soklíků z PVC a vinylu</t>
  </si>
  <si>
    <t>(2,85+3,95)*2</t>
  </si>
  <si>
    <t>(5,5+7,2)*2</t>
  </si>
  <si>
    <t>(2,95+2,5)*2</t>
  </si>
  <si>
    <t>(2,7+4,55)*2*2</t>
  </si>
  <si>
    <t>(2,7+4,55)*2</t>
  </si>
  <si>
    <t>(2,7+4,5)*2</t>
  </si>
  <si>
    <t>(1,7+1,5)*2</t>
  </si>
  <si>
    <t>(1,7+0,9)*2</t>
  </si>
  <si>
    <t>776521200RT1</t>
  </si>
  <si>
    <t>Lepení povlakových podlah z plastů  Lepení povlakových podlah z plastových dílců z PVC nebo vinylu, montáž</t>
  </si>
  <si>
    <t>28342451R</t>
  </si>
  <si>
    <t>lišta soklová; pro vinylové podlahy; materiál PVC; š = 11,8 mm; h = 58,0 mm; 9 barev</t>
  </si>
  <si>
    <t>206,5*1,07</t>
  </si>
  <si>
    <t>284122075R</t>
  </si>
  <si>
    <t>podlahovina PVC lamely; š = 180,0 mm; l = 1 200 mm; tl. 2,50 mm; heterogenní; povrch. úprava PUR; protiskluzná; oblast bytová, komerční, průmyslová</t>
  </si>
  <si>
    <t>229,69*1,07</t>
  </si>
  <si>
    <t>58581721R</t>
  </si>
  <si>
    <t>vyrovnávací stěrka cementová; pro podlahy; samonivelační; pro interiér; tl. vrstvy 2,0 až 15,0 mm</t>
  </si>
  <si>
    <t>229,69*1,7*2*1,07</t>
  </si>
  <si>
    <t>998776101R00</t>
  </si>
  <si>
    <t>Přesun hmot pro podlahy povlakové v objektech výšky do 6 m</t>
  </si>
  <si>
    <t>781101210RT1</t>
  </si>
  <si>
    <t>Příprava podkladu pod obklady penetrace podkladu pod obklady</t>
  </si>
  <si>
    <t>(1,75+2,5)*2*2,32</t>
  </si>
  <si>
    <t>(2,95+2,5)*2*2,32</t>
  </si>
  <si>
    <t>(1,7+1,5)*2*2,32</t>
  </si>
  <si>
    <t>(1,7+0,9)*2*2,32</t>
  </si>
  <si>
    <t>781111121R00</t>
  </si>
  <si>
    <t>Doplňkové práce při provádění obkladů montáž lišt rohových, vanových a dilatačních</t>
  </si>
  <si>
    <t>2,0*40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</si>
  <si>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</si>
  <si>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</si>
  <si>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</si>
  <si>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</si>
  <si>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</si>
  <si>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</si>
  <si>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</si>
  <si>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158,54*3,0*1,07</t>
  </si>
  <si>
    <t>59760131.AR</t>
  </si>
  <si>
    <t>profil plastový koutový dilatační, dvoudílný</t>
  </si>
  <si>
    <t>80,0*1,07</t>
  </si>
  <si>
    <t>597813728R</t>
  </si>
  <si>
    <t>obklad keramický š = 198 mm; l = 398 mm; h = 7,0 mm; pro interiér; barva světle šedá; mat</t>
  </si>
  <si>
    <t>158,54*1,07</t>
  </si>
  <si>
    <t>998781101R00</t>
  </si>
  <si>
    <t>Přesun hmot pro obklady keramické v objektech výšky do 6 m</t>
  </si>
  <si>
    <t>783226100R00</t>
  </si>
  <si>
    <t xml:space="preserve">Nátěry kov.stavebních doplňk.konstrukcí syntetické základní,  </t>
  </si>
  <si>
    <t>800-783</t>
  </si>
  <si>
    <t>23,5*0,922</t>
  </si>
  <si>
    <t>2,75*0,48*4</t>
  </si>
  <si>
    <t>783782205R00</t>
  </si>
  <si>
    <t>Nátěry tesařských konstrukcí ochranné fungicidní+ biocidní (proti plísním, houbám a hmyzu), dvojnásobný</t>
  </si>
  <si>
    <t>protihnilobné, protiplísňové proti ohni a škůdcům</t>
  </si>
  <si>
    <t>včetně montáže, dodávky a demontáže lešení.</t>
  </si>
  <si>
    <t>535,0*1,35</t>
  </si>
  <si>
    <t>784442001RT2</t>
  </si>
  <si>
    <t>Malby z malířských směsí disperzních, v místnostech do 3,8 m, jednobarevné, dvojnásobné + 1x penetrace</t>
  </si>
  <si>
    <t>800-784</t>
  </si>
  <si>
    <t>784442021RT2</t>
  </si>
  <si>
    <t>Malby z malířských směsí disperzních, v místnostech do 3,8 m, jednobarevné, jednonásobné + 1x penetrace</t>
  </si>
  <si>
    <t>786622211RT2</t>
  </si>
  <si>
    <t>Zastiňující zařízení lamelové žaluzie vnitřní vč. dodávky, pro okna plastová</t>
  </si>
  <si>
    <t>800-786</t>
  </si>
  <si>
    <t>1,85*2,02</t>
  </si>
  <si>
    <t>998786101R00</t>
  </si>
  <si>
    <t>Přesun hmot pro čalounické úpravy v objektech výšky do 6 m</t>
  </si>
  <si>
    <t>SUM</t>
  </si>
  <si>
    <t>END</t>
  </si>
  <si>
    <t>799111</t>
  </si>
  <si>
    <t>M+D stůl 1200x700mm + otočná židle - pokoje</t>
  </si>
  <si>
    <t>799112</t>
  </si>
  <si>
    <t>M+D postele 800x2000mm</t>
  </si>
  <si>
    <t>799113</t>
  </si>
  <si>
    <t>M+D sedací souprava rohová 3000x2500mm, čalouněná-spol.místnost</t>
  </si>
  <si>
    <t>799114</t>
  </si>
  <si>
    <t>M+D nízká skříň 400x750mm - pokoje</t>
  </si>
  <si>
    <t>799115</t>
  </si>
  <si>
    <t>M+D pracovní stůl 950x600mm-vychovatel</t>
  </si>
  <si>
    <t>799116</t>
  </si>
  <si>
    <t>M+D uzamykatelné skříně 600x600x1800mm-předsíň</t>
  </si>
  <si>
    <t>799117</t>
  </si>
  <si>
    <t>M+D automatická pračka</t>
  </si>
  <si>
    <t>799118</t>
  </si>
  <si>
    <t>M+D sušička prádla</t>
  </si>
  <si>
    <t>799119</t>
  </si>
  <si>
    <t>M+D policová skříň 2400x2500x400mm-spol.místnost</t>
  </si>
  <si>
    <t>799120</t>
  </si>
  <si>
    <t>M+D pracovní stůl 1650x600mm</t>
  </si>
  <si>
    <t>799121</t>
  </si>
  <si>
    <t>M+D pracovní stůl 2000x600mm</t>
  </si>
  <si>
    <t>799122</t>
  </si>
  <si>
    <t>M+D pracovní stůl 2500x600mm</t>
  </si>
  <si>
    <t>799123</t>
  </si>
  <si>
    <t>M+D konferenční stůl 1000x600mm</t>
  </si>
  <si>
    <t>799124</t>
  </si>
  <si>
    <t>M+D čalouněná židle</t>
  </si>
  <si>
    <t>799125</t>
  </si>
  <si>
    <t>M+D konferenční stůl 1000x350mm</t>
  </si>
  <si>
    <t>799126</t>
  </si>
  <si>
    <t>M+D čalouněný taburet Js400mm</t>
  </si>
  <si>
    <t>799127</t>
  </si>
  <si>
    <t>M+D čalouněná souprava 1400x600mm</t>
  </si>
  <si>
    <t>799128</t>
  </si>
  <si>
    <t>M+D policová skříň 1200x400mm</t>
  </si>
  <si>
    <t>799129</t>
  </si>
  <si>
    <t>M+D stůl na TV 500x500mm</t>
  </si>
  <si>
    <t>799130</t>
  </si>
  <si>
    <t>M+D pracovní stůl 1400x400mm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</si>
  <si>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</si>
  <si>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</si>
  <si>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</si>
  <si>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</si>
  <si>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</si>
  <si>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</si>
  <si>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151101101R00</t>
  </si>
  <si>
    <t>Zřízení pažení a rozepření stěn rýh příložné  pro jakoukoliv mezerovitost, hloubky do 2 m</t>
  </si>
  <si>
    <t>pro podzemní vedení pro všechny šířky rýhy,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</si>
  <si>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</si>
  <si>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</si>
  <si>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</si>
  <si>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</si>
  <si>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</si>
  <si>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</si>
  <si>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</si>
  <si>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</si>
  <si>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</si>
  <si>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</si>
  <si>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</si>
  <si>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451573111R00</t>
  </si>
  <si>
    <t>Lože pod potrubí, stoky a drobné objekty z písku a štěrkopísku  do 65 mm</t>
  </si>
  <si>
    <t>v otevřeném výkopu,</t>
  </si>
  <si>
    <t>583318004R</t>
  </si>
  <si>
    <t>kamenivo přírodní těžené frakce 16,0 až 32,0 mm; Jihomoravský kraj</t>
  </si>
  <si>
    <t>58337320R</t>
  </si>
  <si>
    <t>štěrkopísek frakce 0,0 až 8,0 mm; třída C</t>
  </si>
  <si>
    <t>58337330R</t>
  </si>
  <si>
    <t>štěrkopísek frakce 0,0 až 22,0 mm; třída A</t>
  </si>
  <si>
    <t>612403385R00</t>
  </si>
  <si>
    <t>Hrubá výplň rýh ve stěnách, jakoukoliv maltou maltou ze suchých směsí_x000D_
 100 x 50 mm</t>
  </si>
  <si>
    <t>jakékoliv šířky rýhy,</t>
  </si>
  <si>
    <t>612403387R00</t>
  </si>
  <si>
    <t>Hrubá výplň rýh ve stěnách, jakoukoliv maltou maltou ze suchých směsí_x000D_
 150 x 100 mm</t>
  </si>
  <si>
    <t>892571111R00</t>
  </si>
  <si>
    <t>Zkoušky těsnosti kanalizačního potrubí zkouška těsnosti kanalizačního potrubí vodou_x000D_
 do DN 200 mm</t>
  </si>
  <si>
    <t>vodou nebo vzduchem,</t>
  </si>
  <si>
    <t>899731115R00</t>
  </si>
  <si>
    <t>Signalizační vodič CYY, 10 mm2</t>
  </si>
  <si>
    <t>974031142R00</t>
  </si>
  <si>
    <t>Vysekání rýh v jakémkoliv zdivu cihelném v ploše_x000D_
 do hloubky 70 mm, šířky do 70 mm</t>
  </si>
  <si>
    <t>801-3</t>
  </si>
  <si>
    <t>974031154R00</t>
  </si>
  <si>
    <t>Vysekání rýh v jakémkoliv zdivu cihelném v ploše_x000D_
 do hloubky 100 mm, šířky do 150 mm</t>
  </si>
  <si>
    <t>731100002T00</t>
  </si>
  <si>
    <t>Průchod střechou DN125</t>
  </si>
  <si>
    <t xml:space="preserve">ks    </t>
  </si>
  <si>
    <t>721100824T00</t>
  </si>
  <si>
    <t>Revizní šachta betonová 1000x900mm, D+M</t>
  </si>
  <si>
    <t>721154237R00</t>
  </si>
  <si>
    <t>Kus čistící oválné víko, potrubí ležaté vnější průměr D 160 mm, DN 150</t>
  </si>
  <si>
    <t>800-721</t>
  </si>
  <si>
    <t>včetně tvarovek. Bez zednických výpomocí.</t>
  </si>
  <si>
    <t>721176103R00</t>
  </si>
  <si>
    <t>Potrubí HT připojovací vnější průměr D 50 mm, tloušťka stěny 1,8 mm, DN 50</t>
  </si>
  <si>
    <t>včetně tvarovek, objímek.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</si>
  <si>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</si>
  <si>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</si>
  <si>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</si>
  <si>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</si>
  <si>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721176300T00</t>
  </si>
  <si>
    <t>Chránička KG DN250, D+M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</si>
  <si>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</si>
  <si>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</si>
  <si>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</si>
  <si>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</si>
  <si>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</si>
  <si>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</si>
  <si>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721194105R00</t>
  </si>
  <si>
    <t>Zřízení přípojek na potrubí D 50 mm, materiál ve specifikaci</t>
  </si>
  <si>
    <t>vyvedení a upevnění odpadních výpustek,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</si>
  <si>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</si>
  <si>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</si>
  <si>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</si>
  <si>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</si>
  <si>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721290500T00</t>
  </si>
  <si>
    <t>Montáž kanalizační šachty</t>
  </si>
  <si>
    <t>721290843T00</t>
  </si>
  <si>
    <t>Poklop litinový kruhový 600/ D400, D+M</t>
  </si>
  <si>
    <t>721100213T00</t>
  </si>
  <si>
    <t>Vsakovací galerie AS-NIDAPLAST voštinový blok EP 400 , D+M</t>
  </si>
  <si>
    <t>721100214T00</t>
  </si>
  <si>
    <t>AS - šachtová kanalizační nádrž (dno) D-1300, H-2000, dvouplášť., D+M</t>
  </si>
  <si>
    <t>721100216T00</t>
  </si>
  <si>
    <t>Geotextilie, D+M</t>
  </si>
  <si>
    <t xml:space="preserve">m2    </t>
  </si>
  <si>
    <t>721100235T00</t>
  </si>
  <si>
    <t>Drenážní potrubí DN200, D+M</t>
  </si>
  <si>
    <t>bm</t>
  </si>
  <si>
    <t>721100277T00</t>
  </si>
  <si>
    <t>Prstenec TBW-Q.1 63/8, D+M</t>
  </si>
  <si>
    <t>721100290T00</t>
  </si>
  <si>
    <t>Montáž nádrže</t>
  </si>
  <si>
    <t>721100291T00</t>
  </si>
  <si>
    <t>Montáž vsakovací galerie</t>
  </si>
  <si>
    <t>721100295T00</t>
  </si>
  <si>
    <t xml:space="preserve">Doprava vsakovací galerie na stavbu </t>
  </si>
  <si>
    <t>286971402R</t>
  </si>
  <si>
    <t>trubka plastová kanalizační PVC-U; korugovaná; D = 476,0 mm; l = 1 500,0 mm</t>
  </si>
  <si>
    <t>28697146R</t>
  </si>
  <si>
    <t>poklop kanalizační do šachtové roury; DN šachty 425 mm; PP; únosnost 1 500 kg; bez odvětrání</t>
  </si>
  <si>
    <t>286971675R</t>
  </si>
  <si>
    <t>dno šachetní s výkyvnými hrdly; průtočné; PP; úhel odpadu 90 °; DN = 478,0 mm; š = 478 mm; h = 611 mm; DN žlabu 160 mm</t>
  </si>
  <si>
    <t>55162150.AR</t>
  </si>
  <si>
    <t>vtok nálevka; PP; DN 32; se zápachovou klapkou a uzávěrem pro suchý stav</t>
  </si>
  <si>
    <t>55162400R</t>
  </si>
  <si>
    <t>vpust podlahová plast; třída zatížení 300 kg; sifonová vložka; D odtok 50 mm; / 75 mm; / 110 mm; odtok svislý; rámeček 123 x 123 mm; mřížka nerez</t>
  </si>
  <si>
    <t>55162518.AR</t>
  </si>
  <si>
    <t>lapač střešních splavenin plast; světlost 110 mm; / 125 mm; protizápachová klapka</t>
  </si>
  <si>
    <t>55162537.AR</t>
  </si>
  <si>
    <t>hlavice větrací PP; DN 110; příslušenství krycí růžice</t>
  </si>
  <si>
    <t>55162545.AR</t>
  </si>
  <si>
    <t>ventil přivzdušňovací pro splaškové potrubí, pro připojovací potrubí; s dvojitou izol. stěnou, s pryž. membránou, odnímatelná mřížka; DN 50/75/110; PP</t>
  </si>
  <si>
    <t>59224349.AT</t>
  </si>
  <si>
    <t>Prstenec vyrovn šachetní TBW-Q.1 63/10, D+M</t>
  </si>
  <si>
    <t>592243520T</t>
  </si>
  <si>
    <t>Prstenec vyrov šachetní TBW-Q.1 63/4, D+M</t>
  </si>
  <si>
    <t>59224353.AR</t>
  </si>
  <si>
    <t>konus šachetní; železobetonový; TBR; d = 1 240,0 mm; DN = 1 000,0 mm; DN 2 = 625 mm; h = 580 mm; počet stupadel 2; ocelové s PE povlakem, kapsové</t>
  </si>
  <si>
    <t>998721101R00</t>
  </si>
  <si>
    <t>Přesun hmot pro vnitřní kanalizaci v objektech výšky do 6 m</t>
  </si>
  <si>
    <t>POL1_7</t>
  </si>
  <si>
    <t>50 m vodorovně, měřeno od těžiště půdorysné plochy skládky do těžiště půdorysné plochy objektu</t>
  </si>
  <si>
    <t>722178720T00</t>
  </si>
  <si>
    <t>Potrubí vícevrst.vod.PP-RCT S4 SDR 9, PN 22, d20x2,3, D+M</t>
  </si>
  <si>
    <t>Potrubí včetně tvarovek a zednických výpomocí.</t>
  </si>
  <si>
    <t>722178721T00</t>
  </si>
  <si>
    <t>Potrubí vícevrst.vod.PP-RCT S4 SDR 9, PN 22, d25x2,8, D+M</t>
  </si>
  <si>
    <t>722178722T00</t>
  </si>
  <si>
    <t>Potrubí vícevrst.vod.PP-RCT S4 SDR 9, PN 22, d32x3,6, D+M</t>
  </si>
  <si>
    <t>722178723T00</t>
  </si>
  <si>
    <t>Potrubí vícevrst.vod.PP-RCT S4 SDR 9, PN 22, d40x4,5, D+M</t>
  </si>
  <si>
    <t>713591170T00</t>
  </si>
  <si>
    <t>Montáž izolace potrubí návlekové pěnové</t>
  </si>
  <si>
    <t xml:space="preserve">m     </t>
  </si>
  <si>
    <t>713591171T00</t>
  </si>
  <si>
    <t>Montáž izolace potrubí minerální pouzdra</t>
  </si>
  <si>
    <t>734423162T00</t>
  </si>
  <si>
    <t>Tlakoměr 0-10bar</t>
  </si>
  <si>
    <t>722130233R00</t>
  </si>
  <si>
    <t>Potrubí z ocelových trubek závitových pozinkovaných DN 25, svařovaných 11 343,  , včetně dodávky materiálu</t>
  </si>
  <si>
    <t>722171213R00</t>
  </si>
  <si>
    <t>Potrubí z plastických hmot polyetylenové potrubí PE-HD, D 32 mm, s 3,0 mm, PN 10, svěrné spojky, včetně zednických výpomocí</t>
  </si>
  <si>
    <t>včetně tvarovek, bez zednických výpomocí</t>
  </si>
  <si>
    <t>722172500T00</t>
  </si>
  <si>
    <t>Žlab pozink DN20/2m</t>
  </si>
  <si>
    <t>722172501T00</t>
  </si>
  <si>
    <t>Žlab pozink DN25/2m</t>
  </si>
  <si>
    <t>722172502T00</t>
  </si>
  <si>
    <t>Žlab pozink DN32/2m</t>
  </si>
  <si>
    <t>722172503T00</t>
  </si>
  <si>
    <t>Žlab pozink DN40/2m</t>
  </si>
  <si>
    <t>722181211RT7</t>
  </si>
  <si>
    <t>Izolace vodovodního potrubí návleková z trubic z pěnového polyetylenu, tloušťka stěny 6 mm, d 22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</si>
  <si>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</si>
  <si>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</si>
  <si>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</si>
  <si>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</si>
  <si>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722181215RT8</t>
  </si>
  <si>
    <t>Izolace vodovodního potrubí návleková z trubic z pěnového polyetylenu, tloušťka stěny 25 mm, d 25 mm</t>
  </si>
  <si>
    <t>722181950T00</t>
  </si>
  <si>
    <t>Chránička PE63</t>
  </si>
  <si>
    <t>722190401R00</t>
  </si>
  <si>
    <t>Vyvedení a upevnění výpustek DN 15</t>
  </si>
  <si>
    <t>722219122T00</t>
  </si>
  <si>
    <t>Navrtávka RPE 32</t>
  </si>
  <si>
    <t>722219131T00</t>
  </si>
  <si>
    <t>Fólie modrá</t>
  </si>
  <si>
    <t>722221112R00</t>
  </si>
  <si>
    <t>Kohout kulový, vypouštěcí a napouštěcí, vnější závit, mosazný, DN 15, PN 10, včetně dodávky materiálu</t>
  </si>
  <si>
    <t>722224213T00</t>
  </si>
  <si>
    <t>Požární oddělovač DN 20, Q=3,0m3/h, D+M</t>
  </si>
  <si>
    <t>722237622R00</t>
  </si>
  <si>
    <t>Ventil zpětný ventil, vnitřní-vnitřní závit, DN 20, PN 16, mosaz</t>
  </si>
  <si>
    <t>722237623R00</t>
  </si>
  <si>
    <t>Ventil zpětný ventil, vnitřní-vnitřní závit, DN 25, PN 16, mosaz</t>
  </si>
  <si>
    <t>722237624R00</t>
  </si>
  <si>
    <t>Ventil zpětný ventil, vnitřní-vnitřní závit, DN 32, PN 10, mosaz</t>
  </si>
  <si>
    <t>722237122R00</t>
  </si>
  <si>
    <t>Kohout kulový, mosazný, vnitřní-vnitřní závit, DN 20, PN 42, včetně dodávky materiálu</t>
  </si>
  <si>
    <t>722237124R00</t>
  </si>
  <si>
    <t>Kohout kulový, mosazný, vnitřní-vnitřní závit, DN 32, PN 35,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</si>
  <si>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</si>
  <si>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</si>
  <si>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</si>
  <si>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</si>
  <si>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722237134R00</t>
  </si>
  <si>
    <t>Kohout kulový s vypouštěním, mosazný, vnitřní-vnitřní závit, DN 32, PN 35, včetně dodávky materiálu</t>
  </si>
  <si>
    <t>722235522R00</t>
  </si>
  <si>
    <t>Filtr vodovodní, mosazný, vnitřní-vnitřní závit , DN 20, PN 20, včetně dodávky materiálu</t>
  </si>
  <si>
    <t>722254201RT4</t>
  </si>
  <si>
    <t>Požární příslušenství hydrantový systém D 25, box s plnými dveřmi, stálotvará hadice, průměr 19/30</t>
  </si>
  <si>
    <t>722259201R00</t>
  </si>
  <si>
    <t>Montáž požárního příslušenství hydrantového systému D 25</t>
  </si>
  <si>
    <t>722265113R00</t>
  </si>
  <si>
    <t>Vodoměr domovní, závitový, vícevtokový, mokroběžný, DN 20, pro teplotu vody do 40 °C, montáž horizontálně , jmenovitý průtok 2,5 m3/hod, PN 16, délka 190 mm</t>
  </si>
  <si>
    <t>28653164T</t>
  </si>
  <si>
    <t>Spojka ISIFLO PE/ocel PE100 SDR 11 - 32/DN25, D+M</t>
  </si>
  <si>
    <t>484673422T</t>
  </si>
  <si>
    <t>Tlaková expanzní nádoba pro pitnou vodu 18/10 bar, D+M</t>
  </si>
  <si>
    <t>484673902T</t>
  </si>
  <si>
    <t>Uzávěr se zajištěním MK DN20, D+M</t>
  </si>
  <si>
    <t>55111864T</t>
  </si>
  <si>
    <t>kulový kohout rohový DN15 - roháček</t>
  </si>
  <si>
    <t>5512010004R</t>
  </si>
  <si>
    <t>ventil pojistný pro topení; membránový; DN 15 mm; těleso mosaz; otvírací tlak 6,0 bar</t>
  </si>
  <si>
    <t>55162420.AR</t>
  </si>
  <si>
    <t>uzávěrka zápachová DN 40/50; podomítková, pro pračky/myčky; PE; příslušenství přip. koleno, krycí deska nerez, montážní kryt</t>
  </si>
  <si>
    <t>55162428.AR</t>
  </si>
  <si>
    <t>uzávěrka zápachová DN 40/50; podomítková, pro pračky/myčky; PE; příslušenství přip. koleno, krycí deska nerez, montážní kryt, nástěnka mosaz, montážní deska</t>
  </si>
  <si>
    <t>631433001R</t>
  </si>
  <si>
    <t>pouzdro potrubní minerální vlákno; povrchová úprava Al fólie; vnitřní průměr 22,0 mm; tl. izolace 20,0 mm; provozní teplota  do 200 °C; tepelná vodivost (10°C) 0,0330 W/mK; tepelná vodivost (40°C) 0,037 W/mK; tepelná vodivost (50°C) 0,039 W/mK</t>
  </si>
  <si>
    <t>,037 W/mK; tepelná vodivost (50°C) 0,039 W/mK</t>
  </si>
  <si>
    <t>631433002R</t>
  </si>
  <si>
    <t>pouzdro potrubní minerální vlákno; povrchová úprava Al fólie; vnitřní průměr 28,0 mm; tl. izolace 20,0 mm; provozní teplota 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</si>
  <si>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</si>
  <si>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 do 200 °C; tepelná vodivost (10°C) 0,0330 W/mK; tepelná vodivost (40°C) 0,037 W/mK; tepelná vodivost (50°C) 0,039 W/mK</t>
  </si>
  <si>
    <t>631433004R</t>
  </si>
  <si>
    <t>pouzdro potrubní minerální vlákno; povrchová úprava Al fólie; vnitřní průměr 42,0 mm; tl. izolace 20,0 mm; provozní teplota  do 200 °C; tepelná vodivost (10°C) 0,0330 W/mK; tepelná vodivost (40°C) 0,037 W/mK; tepelná vodivost (50°C) 0,039 W/mK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</si>
  <si>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</si>
  <si>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</si>
  <si>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631433301R</t>
  </si>
  <si>
    <t>pouzdro potrubní minerální vlákno; povrchová úprava Al fólie; vnitřní průměr 22,0 mm; tl. izolace 40,0 mm; provozní teplota  do 200 °C; tepelná vodivost (10°C) 0,0330 W/mK; tepelná vodivost (40°C) 0,037 W/mK; tepelná vodivost (50°C) 0,039 W/mK</t>
  </si>
  <si>
    <t>631433303R</t>
  </si>
  <si>
    <t>pouzdro potrubní minerální vlákno; povrchová úprava Al fólie; vnitřní průměr 35,0 mm; tl. izolace 40,0 mm; provozní teplota  do 200 °C; tepelná vodivost (10°C) 0,0330 W/mK; tepelná vodivost (40°C) 0,037 W/mK; tepelná vodivost (50°C) 0,039 W/mK</t>
  </si>
  <si>
    <t>631433404R</t>
  </si>
  <si>
    <t>pouzdro potrubní minerální vlákno; povrchová úprava Al fólie; vnitřní průměr 42,0 mm; tl. izolace 50,0 mm; provozní teplota  do 200 °C; tepelná vodivost (10°C) 0,0330 W/mK; tepelná vodivost (40°C) 0,037 W/mK; tepelná vodivost (50°C) 0,039 W/mK</t>
  </si>
  <si>
    <t>725010110T00</t>
  </si>
  <si>
    <t>Sedátko duraplast. zpomalovací</t>
  </si>
  <si>
    <t>725014161R00</t>
  </si>
  <si>
    <t>Klozetové mísy závěsné, bilé, hluboké splachování, zadní, včetně sedátka, šířka 360 mm, hloubka 510 mm, výška 400 mm</t>
  </si>
  <si>
    <t>soubor</t>
  </si>
  <si>
    <t>725119306R00</t>
  </si>
  <si>
    <t>Klozetové mísy montáž  závěsné</t>
  </si>
  <si>
    <t>725119401R00</t>
  </si>
  <si>
    <t>Doplňky Montáž doplňků zařízení záchodů předstěnový systém</t>
  </si>
  <si>
    <t>725017162R00</t>
  </si>
  <si>
    <t>Umyvadlo na šrouby, bílé, šířka 550 mm, hloubka 450 mm</t>
  </si>
  <si>
    <t>725219401R00</t>
  </si>
  <si>
    <t>Umyvadlo montáž na šrouby do zdiva</t>
  </si>
  <si>
    <t>725249821T00</t>
  </si>
  <si>
    <t>Sprchová zástěna skleněná D+M</t>
  </si>
  <si>
    <t>725249103R00</t>
  </si>
  <si>
    <t xml:space="preserve">Montáž sprchového koutu  </t>
  </si>
  <si>
    <t>725319101R00</t>
  </si>
  <si>
    <t>Montáž dřezu jednoduchého</t>
  </si>
  <si>
    <t>725019103R00</t>
  </si>
  <si>
    <t>Výlevka diturvitová s plastovou mřížkou, závěsná</t>
  </si>
  <si>
    <t>725339101R00</t>
  </si>
  <si>
    <t>Výlevka diturvitová Montáž výlevky diturvitové, bez nádrže a armatur</t>
  </si>
  <si>
    <t>725823114RT1</t>
  </si>
  <si>
    <t>Baterie umyvadlové a dřezové dřezová, stojánková, ruční ovládání bez otvírání odpadu, standardní, včetně dodávky materiálu</t>
  </si>
  <si>
    <t>725823121RT1</t>
  </si>
  <si>
    <t>Baterie umyvadlové a dřezové umyvadlová, stojánková, ruční ovládání s otvíráním odpadu, standardní, včetně dodávky materiálu</t>
  </si>
  <si>
    <t>725829202R00</t>
  </si>
  <si>
    <t>Baterie umyvadlové a dřezové Montáž baterií umyvadlových a dřezových umyvadlové a dřezové nástěnné</t>
  </si>
  <si>
    <t>725829301R00</t>
  </si>
  <si>
    <t>Baterie umyvadlové a dřezové Montáž baterií umyvadlových a dřezových umyvadlové a dřezové stojánkové</t>
  </si>
  <si>
    <t>725860350T00</t>
  </si>
  <si>
    <t>Sifon dřezový A447, D+M</t>
  </si>
  <si>
    <t>725860372T00</t>
  </si>
  <si>
    <t>Sifon umyvadlový A400 chrom, D+M</t>
  </si>
  <si>
    <t>725860376T00</t>
  </si>
  <si>
    <t>umyvadlová výpusť A390 click-clack, D+M</t>
  </si>
  <si>
    <t>725860381T00</t>
  </si>
  <si>
    <t>Sifon sprchový A46, D+M</t>
  </si>
  <si>
    <t>725869204R00</t>
  </si>
  <si>
    <t>Montáž zápachové uzávěrky pro zařiz. předměty dřezovýé jednoduché, D 40</t>
  </si>
  <si>
    <t>28696714R</t>
  </si>
  <si>
    <t>příslušenství deska ovládací, ovládání zepředu-2 tlač.; alpská bílá</t>
  </si>
  <si>
    <t>286967561R</t>
  </si>
  <si>
    <t>systém předstěnový pro závěsné WC; pro zazdění mokrým procesem; nádržka; ovládání zepředu; h = 108,0 cm; š = 42,0 cm; hl = 21,0 cm;</t>
  </si>
  <si>
    <t>286967601R</t>
  </si>
  <si>
    <t>systém předstěnový pro výlevku, pro nástěnnou armaturu; pro suchou instalaci (do sádrokartonu), pro zazdění mokrým procesem; h = 130,0 cm; š = 50,0 cm; hl = 8,3 cm</t>
  </si>
  <si>
    <t>55145039R</t>
  </si>
  <si>
    <t>baterie dřezová nástěnná; výtok spodní; rozteč 130 až 170 mm; ovládání pákové; povrch chrom; ramínko kulaté ústí, otočné; 300 mm; kartuše s regulací teploty</t>
  </si>
  <si>
    <t>55145608T</t>
  </si>
  <si>
    <t>baterie sprchová pákova, set nástěnný, tyč, hadice, sprchová růžice</t>
  </si>
  <si>
    <t>642938001R</t>
  </si>
  <si>
    <t>vanička sprchová čtvercová; l = 800,0 mm; š = 800 mm; hl = 60 mm; průměr odpadu 90 mm; diturvit; bílá; umístění při stěně, v rohu</t>
  </si>
  <si>
    <t>998725101R00</t>
  </si>
  <si>
    <t>Přesun hmot pro zařizovací předměty v objektech výšky do 6 m</t>
  </si>
  <si>
    <t>732312211T00</t>
  </si>
  <si>
    <t>Nádrž akumulační dešťová plastová 15 m3</t>
  </si>
  <si>
    <t>732423517T00</t>
  </si>
  <si>
    <t>Čerpadlo oběhové Grundfos ALPHA 2 20-40 Nerez 150 cirkulační</t>
  </si>
  <si>
    <t>767100004T00</t>
  </si>
  <si>
    <t>Konzola nosníková 250mm</t>
  </si>
  <si>
    <t>767101000T00</t>
  </si>
  <si>
    <t>Doplňková konstrukce pro rozvody vytápění, ZTI</t>
  </si>
  <si>
    <t>31179105R</t>
  </si>
  <si>
    <t>tyč závitová M8; l = 1 000 mm; mat. ocel 4,8 - DIN 975; povrch bez úpravy</t>
  </si>
  <si>
    <t>42310113R</t>
  </si>
  <si>
    <t>objímka ocelová použití potrubí měděné, potrubí plastové, potrubí ocelové, potrubí umělohmotné, potrubí skleněné, litinové roury; dvoušroubová; vnější pr.potrubí d = 25-30 mm  3/4"; DN 20,0 mm; galvan.pozink.</t>
  </si>
  <si>
    <t>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</si>
  <si>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</si>
  <si>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</si>
  <si>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</si>
  <si>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</si>
  <si>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</si>
  <si>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</si>
  <si>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</si>
  <si>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 2"; DN 50,0 mm; galvan.pozink.</t>
  </si>
  <si>
    <t>42310120R</t>
  </si>
  <si>
    <t>objímka ocelová použití potrubí měděné, potrubí plastové, potrubí ocelové, potrubí umělohmotné, potrubí skleněné, litinové roury; dvoušroubová; vnější pr.potrubí d = 72-78 mm  2 1/2"; DN 65,0 mm; galvan.pozink.</t>
  </si>
  <si>
    <t>42310123R</t>
  </si>
  <si>
    <t>objímka ocelová použití potrubí měděné, potrubí plastové, potrubí ocelové, potrubí umělohmotné, potrubí skleněné, litinové roury; dvoušroubová; vnější pr.potrubí d = 95-103 mm; galvan.pozink.</t>
  </si>
  <si>
    <t>802T00</t>
  </si>
  <si>
    <t>PD skutečného provedení</t>
  </si>
  <si>
    <t>HZS</t>
  </si>
  <si>
    <t>POL10_</t>
  </si>
  <si>
    <t>912T00</t>
  </si>
  <si>
    <t>Tlaková zkouška vodovodu</t>
  </si>
  <si>
    <t xml:space="preserve">hod   </t>
  </si>
  <si>
    <t>915T00</t>
  </si>
  <si>
    <t>Proplach a desinfekce potrubí</t>
  </si>
  <si>
    <t>960T00</t>
  </si>
  <si>
    <t>Likvidace odpadu - kontejner vč. odvozu na skládku a uhrazení poplatku za uložení odpadu</t>
  </si>
  <si>
    <t>9630T00</t>
  </si>
  <si>
    <t>Třídění odpadu</t>
  </si>
  <si>
    <t>980T00</t>
  </si>
  <si>
    <t>Rozbor vody</t>
  </si>
  <si>
    <t>722181212RT5</t>
  </si>
  <si>
    <t>Izolace vodovodního potrubí návleková z trubic z pěnového polyetylenu, tloušťka stěny 9 mm, d 15 mm</t>
  </si>
  <si>
    <t>722181212RT6</t>
  </si>
  <si>
    <t>Izolace vodovodního potrubí návleková z trubic z pěnového polyetylenu, tloušťka stěny 9 mm, d 18 mm</t>
  </si>
  <si>
    <t>722181212RT7</t>
  </si>
  <si>
    <t>Izolace vodovodního potrubí návleková z trubic z pěnového polyetylenu, tloušťka stěny 9 mm, d 22 mm</t>
  </si>
  <si>
    <t>998713201R00</t>
  </si>
  <si>
    <t>731054064T00</t>
  </si>
  <si>
    <t>odkouření od kotle T-kus pro přímou montáž 60/100mm , D+M</t>
  </si>
  <si>
    <t>731054190T00</t>
  </si>
  <si>
    <t xml:space="preserve">odkouření vertikální komín.koncovka 60/100, 1,1m, D+M  </t>
  </si>
  <si>
    <t>731249125R00</t>
  </si>
  <si>
    <t>Montáž ocelových kotlů do 50 kW (100 kW) na kapalná a plynná paliva_x000D_
 přes 29 do 35 kW</t>
  </si>
  <si>
    <t>800-731</t>
  </si>
  <si>
    <t>731249500T00</t>
  </si>
  <si>
    <t>Montáž odkouření kotle</t>
  </si>
  <si>
    <t>78000000T00</t>
  </si>
  <si>
    <t>Elektroinstalace, MaR</t>
  </si>
  <si>
    <t>4841731308R</t>
  </si>
  <si>
    <t>kotel plynový  nástěnný, kondenzační, nízkoteplotní, s vyjímatelným ovládacím panelem; pouze pro vytápění(bez ohřevu TV), lze připojit k externímu zásobníku TV; odtah spalin přes zeď(turbo); energ.třída kotle A; ocelový; palivo zemní plyn, propan; jmen.tepelný výkon 32,0 kW; v = 763 mm; š = 450 mm; hloubka kotle 345 mm; průměr odkouření koaxiální 100/60, dělené 80/80 mm; jmen.tepelný příkon topení 33,0 kW; hořák; krytí IP X5D</t>
  </si>
  <si>
    <t>energ.třída kotle A; ocelový; palivo zemní plyn, propan; jmen.tepelný výkon 32,0 kW; v = 763 mm; š = 450 mm; hloubka kotle 345 mm; průměr odkouření koaxiální 100/60, dělené 80/80 mm; jmen.tepelný příkon topení 33,0 kW; hořák; krytí IP X5D</t>
  </si>
  <si>
    <t>484173142.TOOT</t>
  </si>
  <si>
    <t>Ponorná sonda NTC bojleru (QAZ36), D+M</t>
  </si>
  <si>
    <t>484173183T</t>
  </si>
  <si>
    <t>průchodka střechou šikmá, D+M</t>
  </si>
  <si>
    <t>484173201T</t>
  </si>
  <si>
    <t>Externí modul AVS75, D+M</t>
  </si>
  <si>
    <t>48417320T</t>
  </si>
  <si>
    <t>Souprava pro drátové připojení pro QAA75, D+M</t>
  </si>
  <si>
    <t>484173220T</t>
  </si>
  <si>
    <t>Vnější sonda QAC34, D+M</t>
  </si>
  <si>
    <t>484173221T</t>
  </si>
  <si>
    <t>Příložné čidlo teploty QAD36, D+M</t>
  </si>
  <si>
    <t>484173280T</t>
  </si>
  <si>
    <t>kaox.trubka pro kondenz.kotle 1000mm, D+M</t>
  </si>
  <si>
    <t>998731201R00</t>
  </si>
  <si>
    <t>Přesun hmot pro kotelny umístěné ve výšce (hloubce) do 6 m</t>
  </si>
  <si>
    <t>732219305R00</t>
  </si>
  <si>
    <t xml:space="preserve">Montáž ohříváků vody zásobníkových stojatých, kombinovaných, do 700 l </t>
  </si>
  <si>
    <t>4843875353R</t>
  </si>
  <si>
    <t>ohřívač vody zásobníkový nepřímotopný stacionární, s boční přírubou; ohřev výkonným 1 nebo 2 výměníky pro TUV  z externího zdroje; objem 300 l; výška 1 579 mm; pr. 670 mm; teplosměn.plocha 1,45 m2; doba ohřevu výměníkem z 10°C na 60 °C 24 min</t>
  </si>
  <si>
    <t>m2; doba ohřevu výměníkem z 10°C na 60 °C 24 min</t>
  </si>
  <si>
    <t>998732201R00</t>
  </si>
  <si>
    <t>Přesun hmot pro strojovny v objektech výšky do 6 m</t>
  </si>
  <si>
    <t>733113113R00</t>
  </si>
  <si>
    <t>Potrubí z trubek závitových příplatek k ceně za zhotovení přípojky z ocelových trubek závitových,  ,  , DN 15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</si>
  <si>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</si>
  <si>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</si>
  <si>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</si>
  <si>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</si>
  <si>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</si>
  <si>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</si>
  <si>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</si>
  <si>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</si>
  <si>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998733201R00</t>
  </si>
  <si>
    <t>Přesun hmot pro rozvody potrubí v objektech výšky do 6 m</t>
  </si>
  <si>
    <t>734221671T00</t>
  </si>
  <si>
    <t>Termostatická hlavice pro veřejné budovy, D+M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</si>
  <si>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</si>
  <si>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</si>
  <si>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</si>
  <si>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</si>
  <si>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</si>
  <si>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</si>
  <si>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</si>
  <si>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</si>
  <si>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734293312R00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</si>
  <si>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</si>
  <si>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</si>
  <si>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materiálu, Filtr pro vytápění</t>
  </si>
  <si>
    <t>998734201R00</t>
  </si>
  <si>
    <t>Přesun hmot pro armatury v objektech výšky do 6 m</t>
  </si>
  <si>
    <t>735157245R00</t>
  </si>
  <si>
    <t>Otopná tělesa panelová počet desek 1, počet přídavných přestupných ploch 1, výška 500 mm, délka 900 mm, provedení ventil kompakt, pravé spodní připojení, s nuceným oběhem, čelní deska profilovaná, včetně dodávky materiálu</t>
  </si>
  <si>
    <t>včetně dodávky materiálu</t>
  </si>
  <si>
    <t>735157263R00</t>
  </si>
  <si>
    <t>Otopná tělesa panelová počet desek 1, počet přídavných přestupných ploch 1, výška 600 mm, délka 700 mm, provedení ventil kompakt, pravé spodní připojení, s nuceným oběhem, čelní deska profilovaná, včetně dodávky materiálu</t>
  </si>
  <si>
    <t>735157266R00</t>
  </si>
  <si>
    <t>Otopná tělesa panelová počet desek 1, počet přídavných přestupných ploch 1, výška 600 mm, délka 1000 mm, provedení ventil kompakt, pravé spodní připojení, s nuceným oběhem, čelní deska profilovaná, včetně dodávky materiálu</t>
  </si>
  <si>
    <t>735157562R00</t>
  </si>
  <si>
    <t>Otopná tělesa panelová počet desek 2, počet přídavných přestupných ploch 1, výška 600 mm, délka 600 mm, provedení ventil kompakt, pravé spodní připojení, s nuceným oběhem, čelní deska profilovaná, včetně dodávky materiálu</t>
  </si>
  <si>
    <t>735157563R00</t>
  </si>
  <si>
    <t>Otopná tělesa panelová počet desek 2, počet přídavných přestupných ploch 1, výška 600 mm, délka 700 mm, provedení ventil kompakt, pravé spodní připojení, s nuceným oběhem, čelní deska profilovaná, včetně dodávky materiálu</t>
  </si>
  <si>
    <t>735157566R00</t>
  </si>
  <si>
    <t>Otopná tělesa panelová počet desek 2, počet přídavných přestupných ploch 1, výška 600 mm, délka 1000 mm, provedení ventil kompakt, pravé spodní připojení, s nuceným oběhem, čelní deska profilovaná, včetně dodávky materiálu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</si>
  <si>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</si>
  <si>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profilovaná, včetně dodávky materiálu</t>
  </si>
  <si>
    <t>735171131R00</t>
  </si>
  <si>
    <t>Otopná tělesa koupelnová trubkové otopné těleso rovné, spodní středové připojení s roztečí 50 mm, výška 1500 mm, šířka 600 mm, průměr trubek 24 mm, objem tělesa 9,4 l, včetně dodávky materiálu</t>
  </si>
  <si>
    <t>998735201R00</t>
  </si>
  <si>
    <t>Přesun hmot pro otopná tělesa v objektech výšky do 6 m</t>
  </si>
  <si>
    <t>42310112R</t>
  </si>
  <si>
    <t>objímka ocelová použití potrubí měděné, potrubí plastové, potrubí ocelové, potrubí umělohmotné, potrubí skleněné, litinové roury; dvoušroubová; vnější pr.potrubí d = 20-23 mm  1/2"; DN 15,0 mm; galvan.pozink.</t>
  </si>
  <si>
    <t>998767201R00</t>
  </si>
  <si>
    <t>811T00</t>
  </si>
  <si>
    <t>Uvedení kotle do provozu</t>
  </si>
  <si>
    <t>914T00</t>
  </si>
  <si>
    <t>Zkouška těsnosti vytápění</t>
  </si>
  <si>
    <t>916T00</t>
  </si>
  <si>
    <t>Topná zkouška</t>
  </si>
  <si>
    <t>922T00</t>
  </si>
  <si>
    <t>Vyregulování systému</t>
  </si>
  <si>
    <t>931T00</t>
  </si>
  <si>
    <t xml:space="preserve">Napuštění topného systému upravenou vodou </t>
  </si>
  <si>
    <t>951T00</t>
  </si>
  <si>
    <t>Zapravení otvorů, drážek</t>
  </si>
  <si>
    <t>955T00</t>
  </si>
  <si>
    <t>Sekání</t>
  </si>
  <si>
    <t>999T00</t>
  </si>
  <si>
    <t>Nezměřitelné práce</t>
  </si>
  <si>
    <t>131001600T00</t>
  </si>
  <si>
    <t>Odvoz zeminy na skládku</t>
  </si>
  <si>
    <t xml:space="preserve">m3    </t>
  </si>
  <si>
    <t>132201111R00</t>
  </si>
  <si>
    <t>Hloubení rýh šířky do 60 cm do 100 m3, v hornině 3, hloubení strojně</t>
  </si>
  <si>
    <t>133101101R00</t>
  </si>
  <si>
    <t>Hloubení šachet v horninách 1 a 2_x000D_
 do 100 m3</t>
  </si>
  <si>
    <t>723110002T00</t>
  </si>
  <si>
    <t>Potrubí plynové PE 100 SDR11 32x3,0</t>
  </si>
  <si>
    <t>723110050T00</t>
  </si>
  <si>
    <t>Signalizační vodič</t>
  </si>
  <si>
    <t>723110051T00</t>
  </si>
  <si>
    <t>Žlutá výstražná fólie plynovodu</t>
  </si>
  <si>
    <t>723110052T00</t>
  </si>
  <si>
    <t>Nálepka HUP</t>
  </si>
  <si>
    <t>723120203R00</t>
  </si>
  <si>
    <t>Potrubí z trubek černých závitových svařovaných DN 20</t>
  </si>
  <si>
    <t>bezešvých ČSN 42 0250 a běžných ČSN 42 5710 - jakost 11353.0,</t>
  </si>
  <si>
    <t>723160204R00</t>
  </si>
  <si>
    <t>Přípojky k plynoměrům G 1", bez ochozu</t>
  </si>
  <si>
    <t>včetně uzavíracích armatur, tvarovek, upevňovacího a těsnícího materiálu,</t>
  </si>
  <si>
    <t>723190203R00</t>
  </si>
  <si>
    <t>Přípojka plynovodu z trubek závitových, černých, DN 20</t>
  </si>
  <si>
    <t>včetně tvarovek, bez zednických výpomocí,</t>
  </si>
  <si>
    <t>723236114R00</t>
  </si>
  <si>
    <t>Kohout kulový  , mosazný, závit vnitřní-vnitřní, DN 20, PN 5, včetně dodávky materiálu</t>
  </si>
  <si>
    <t>723236115R00</t>
  </si>
  <si>
    <t>Kohout kulový  , mosazný, závit vnitřní-vnitřní, DN 25, PN 5, včetně dodávky materiálu</t>
  </si>
  <si>
    <t>28653159T</t>
  </si>
  <si>
    <t>Přechodka Tezap PE/ocel PE100 SDR 11 - 32/DN25</t>
  </si>
  <si>
    <t>38822272R</t>
  </si>
  <si>
    <t>plynoměr membránový se šroubením; cyklický objem 2,0 dm3; světlost připojení 25 mm; měřicí rozsah 0,060 až 10,000 m3/hod; připojení dvouhrdlový; prac. teplota -20 až 50 °C; max.prac.tlak 0,5 bar</t>
  </si>
  <si>
    <t>42243820T</t>
  </si>
  <si>
    <t>Skříň ocelová plynoměrná 60x60x30</t>
  </si>
  <si>
    <t>783424340R00</t>
  </si>
  <si>
    <t>Nátěry potrubí a armatur syntetické potrubí, do DN 50 mm, dvojnásobné s 1x emailováním a základním nátěrem</t>
  </si>
  <si>
    <t>na vzduchu schnoucí</t>
  </si>
  <si>
    <t>906T00</t>
  </si>
  <si>
    <t>Výchozí revize plynu</t>
  </si>
  <si>
    <t>910T00</t>
  </si>
  <si>
    <t>Tlaková zkouška plynovodu</t>
  </si>
  <si>
    <t>972T00</t>
  </si>
  <si>
    <t>Geodetické zaměření</t>
  </si>
  <si>
    <t>973T00</t>
  </si>
  <si>
    <t>Vytýčení ing.sítí</t>
  </si>
  <si>
    <t>28421140-2</t>
  </si>
  <si>
    <t>Kabel sPVC izolací, částečně v kabelovém žlabu, v kabelových trubkách nebo v podlaze, pod omítkou,, kompletní dodávka včetně montáže a zapojení, CYKY-J 4x10 Cu</t>
  </si>
  <si>
    <t>R-položka</t>
  </si>
  <si>
    <t>POL12_0</t>
  </si>
  <si>
    <t>Napájení RP</t>
  </si>
  <si>
    <t>Kabel sPVC izolací, částečně v kabelovém žlabu, v kabelových trubkách nebo v podlaze, pod omítkou,, kompletní dodávka včetně montáže a zapojení, CYKY-J 5x6 Cu</t>
  </si>
  <si>
    <t>Propojení RP a R-FVE</t>
  </si>
  <si>
    <t>Kabel sPVC izolací, částečně v kabelovém žlabu, v kabelových trubkách nebo v podlaze, pod omítkou,, kompletní dodávka včetně montáže a zapojení, CYKY-J 5x2,5 Cu</t>
  </si>
  <si>
    <t>Kabel sPVC izolací, částečně v kabelovém žlabu, v kabelových trubkách nebo v podlaze, pod omítkou,, kompletní dodávka včetně montáže a zapojení, CYKY-J 5x1,5 Cu</t>
  </si>
  <si>
    <t>Kabel sPVC izolací, částečně v kabelovém žlabu, v kabelových trubkách nebo v podlaze, pod omítkou,, kompletní dodávka včetně montáže a zapojení, CYKY-J 3x2,5 Cu</t>
  </si>
  <si>
    <t>Kabel sPVC izolací, částečně v kabelovém žlabu, v kabelových trubkách nebo v podlaze, pod omítkou,, kompletní dodávka včetně montáže a zapojení, CYKY-J 3x1,5 Cu</t>
  </si>
  <si>
    <t>Kabel bezhalogenový, se zachováním funkční integrity systému kabelové trasy P30-R při požáru,, částečně v kabel.žlabu, v kabel.tr nebo v podlaze, pod omítkou, 1-CXKH-V-J 2x1,5,P30-R</t>
  </si>
  <si>
    <t>včetně montáže a zapojení</t>
  </si>
  <si>
    <t>Požární trasa TOTALSTOP</t>
  </si>
  <si>
    <t>Kabel pro strukturované kabeláže, stíněný, kategorie 6, drát, PVC , pro vnitřní použití. Vodičem je, měděný drát 0,51mm AWG 24. NVP 68%, UTP cat.6-PVC</t>
  </si>
  <si>
    <t>Požární trasa doplnění EPS</t>
  </si>
  <si>
    <t>Kabel pro strukturované kabeláže, stíněný, kategorie 5E, drát, PVC , pro venkovní použití a uložení, do zemně. Vodičem je měděný drát 0,51mm AWG 24. NVP 68%,FTP Cat.6-PE venkovní</t>
  </si>
  <si>
    <t>28422100-7</t>
  </si>
  <si>
    <t>Vodič (lano) sPVC izolací, volně, ve zdi nebo v podlaze  kompletní dodávka včetně montáže a zapojení, H07V-U 16 z/ž, CY 16 Cu</t>
  </si>
  <si>
    <t>POL1_1</t>
  </si>
  <si>
    <t>Hlavní pospojování</t>
  </si>
  <si>
    <t>28422100-8</t>
  </si>
  <si>
    <t>Instalační plastová trubka ochranná, ohebná, střední mechanická pevnost, šedá, průměr 32mm, uložená, částečně v kabel.žlabu, v kabel.tr. nebo v podlaze, pod omítkou,kpl, KF 09032</t>
  </si>
  <si>
    <t>včetně montáže</t>
  </si>
  <si>
    <t>Trubkování slaboproud</t>
  </si>
  <si>
    <t>Instalační plastová trubka ochranná, ohebná, střední mechanická pevnost, šedá, průměr 40mm, uložená, část. v kabel.žlabu, v kabel.tr.nebo v podlaze, pod omítkou, kpl, KF 09040</t>
  </si>
  <si>
    <t>Trubkování slaboproudu</t>
  </si>
  <si>
    <t>Plastová trubka ohebná dvouplášťová korugovaná, pro uložení v zemi, d=63/52 mm, dodávka včetně, montáže. KF 09063</t>
  </si>
  <si>
    <t>Mikrotrubička optická 12/8 HDPE, plastová trubka, ochrana optického kabelu, modrá, pro uložení v, zemi, ve stěně, volně, dodávka včetně montáže. 12/8 HDPE</t>
  </si>
  <si>
    <t>28420000-2</t>
  </si>
  <si>
    <t>Kabelový žlab drátěný, galvanicky pozinkovaný, š60xv60,dodávka včetně spojovacích prvků a montáže, M2 60/60 GZ</t>
  </si>
  <si>
    <t>POL12_1</t>
  </si>
  <si>
    <t>Svazková příchytka kovová pro vyvázání svazku kabelů, "C" příchytka, pro kabelovou trasu, uchycení, kabelu po 30cm,dodávka včetně spojovacích prvků a montáže, M 30FS</t>
  </si>
  <si>
    <t>ks</t>
  </si>
  <si>
    <t>31600000-2</t>
  </si>
  <si>
    <t>Přístrojová  krabice plastová pro zapuštěnou montáž. Kompletní dodávka včetně montáže a zapojení, KU 68</t>
  </si>
  <si>
    <t>viz výkres č. 03 až 05</t>
  </si>
  <si>
    <t>Přístrojová  krabice plastová pro zapuštěnou montáž hluboká. Kompletní dodávka včetně montáže a, zapojení, KPR 68</t>
  </si>
  <si>
    <t>Instalační odbočná krabice plastová pro povrchovou montáž, IP 44, svorkovnice O6, 6 vývodů., Kompletní dodávka včetně montáže a zapojení</t>
  </si>
  <si>
    <t>POL3_0</t>
  </si>
  <si>
    <t>Přístrojová  krabice plastová KU 125 pro zapuštěnou montáž. Kompletní dodávka včetně montáže a, zapojení, KU 125</t>
  </si>
  <si>
    <t>31214100-0</t>
  </si>
  <si>
    <t>Spínač řazení 1, zápustný, bílý, 10 A, montáž skrytem jednotlivě nebo sjiným zařízením, kolébkový, spínač kompletní dodávka včetně montáže a zapojení</t>
  </si>
  <si>
    <t>Ovládání osvětlení</t>
  </si>
  <si>
    <t>Spínač řazení 1/0 (tlačítko), zápustný, bílý, 10 A, montáž skrytem jednotlivě nebo sjiným zařízením,, kolébkový spínač kompletní dodávka včetně montáže a zapojení</t>
  </si>
  <si>
    <t>Ovládání ventilátorů</t>
  </si>
  <si>
    <t>Spínač řazení 5, zápustný, bílý, 10 A, montáž skrytem jednotlivě nebo sjiným zařízením, kolébkový, spínač kompletní dodávka včetně montáže a zapojení</t>
  </si>
  <si>
    <t>Spínač řazení 6, zápustný, bílý, 10 A, montáž skrytem jednotlivě nebo sjiným zařízením, kolébkový, spínač kompletní dodávka včetně montáže a zapojení</t>
  </si>
  <si>
    <t>Spínač řazení 7, zápustný, bílý, 10 A, montáž skrytem jednotlivě nebo sjiným zařízením, kolébkový, spínač kompletní dodávka včetně montáže a zapojení</t>
  </si>
  <si>
    <t>Spínač řazení 1/0So (tlačítko+doutnavka), zápustný, bílý, 10 A, IP 44, montáž skrytem jednotlivě, nebo sjiným zařízením, kolébkový spínač kompletní dodávka včetně montáže a zapojení</t>
  </si>
  <si>
    <t>Ovládání zvonek</t>
  </si>
  <si>
    <t>Pohybové čidlo pro spínání světelných zdrojů  , nástěnné, IP 44, PIR,  bílé, 10 A, kompletní dodávka, včetně montáže a zapojení</t>
  </si>
  <si>
    <t>Bezpečnostní tlačítko, červené, zapuštěná montáž instalace na povrch, 10 A, IP 44, dodávka včetně, montáže a zapojení</t>
  </si>
  <si>
    <t>TOTALSTOP, požární tlačítka</t>
  </si>
  <si>
    <t>31224100-3</t>
  </si>
  <si>
    <t>Zásuvka jednoduchá vestavná, bílá, 230V/16A, s clonkami, kompletní dodávka včetně montáže a zapojení</t>
  </si>
  <si>
    <t>Zásuvkové obvody 230V</t>
  </si>
  <si>
    <t>Zásuvka jednoduchá vestavná, IP 44, bílá, 230V/16A, kompletní dodávka včetně montáže a zapojení</t>
  </si>
  <si>
    <t>Zásuvkové obvody 230V venkovní</t>
  </si>
  <si>
    <t>Dvojzásuvka vestavná, bílá, 230V/16 A, pootočená horní zásuvka, s clonkami, kompletní dodávka včetně, montáže a zapojení</t>
  </si>
  <si>
    <t>Zásuvka vestavná datová, UTP, Cat. 6, 2x RJ45 bílá, montáž s krytem jednotlivě nebo s jiným, zařízením , kompletní dodávka včetně montáže a zapojení</t>
  </si>
  <si>
    <t>Slaboproudé obvody</t>
  </si>
  <si>
    <t>Elvipotenciální svorkovnice, kompletní dodávka, vč. montáže a zapojení (svorkovnice MET (HOP)</t>
  </si>
  <si>
    <t>509000000-3</t>
  </si>
  <si>
    <t>Projektová dokumentace realizační/skutečného provedení</t>
  </si>
  <si>
    <t>hod.</t>
  </si>
  <si>
    <t>50900000-4</t>
  </si>
  <si>
    <t>Spolupráce s ostatními profesemi a investorem</t>
  </si>
  <si>
    <t>Spolupráce s revizním technikem</t>
  </si>
  <si>
    <t>Měření intenzity osvětlení vnitřních prostorů</t>
  </si>
  <si>
    <t>Základní měření-validace datových rozvodů, vystavení protokolu</t>
  </si>
  <si>
    <t>Výchozí revize elektroinstalace</t>
  </si>
  <si>
    <t>690100</t>
  </si>
  <si>
    <t>Podružný materiál 3%</t>
  </si>
  <si>
    <t>690200</t>
  </si>
  <si>
    <t>Prořez 5%</t>
  </si>
  <si>
    <t>31524000-5</t>
  </si>
  <si>
    <t>Přisazené oceloplechové interiérové LED svítidlo 25W, 1160x150x34mm, IP 20, tř.I, 4200 lm bílá, barva. Včetně montáže.</t>
  </si>
  <si>
    <t>Viz výkres č. 03</t>
  </si>
  <si>
    <t>Přisazené oceloplechové interiérové LED svítidlo 25W, 1160x150x34mm, IP 20, tř.I, 3700 lm bílá, včetně montáže</t>
  </si>
  <si>
    <t>Interiérové svítidlo přisazené pro kruhové LED, z polykarbonátu, difuzor - z opálového akrylátu, stabilizovaného proti UV záření,tř. I., IP40, LED 27W, 2700 lm, Včetně montáže.</t>
  </si>
  <si>
    <t>Venkovní svítidlo přisazené pro kruhové LED, z polykarbonátu, difuzor - z opálového akrylátu, stabilizovaného proti UV záření,tř. I., IP54, LED 27W Včetně montáže.</t>
  </si>
  <si>
    <t>Nouzové svítidlo LED 3W pro přisazenou montáž, nouzový modul a baterie, optika pro osvětlení trasy, (chodba), 330 lm, IP20 doba svícení 1h.</t>
  </si>
  <si>
    <t>TREVOS LOVATO II NC 103 SE</t>
  </si>
  <si>
    <t>31214500-4</t>
  </si>
  <si>
    <t>Oceloplechová rozvodnice rozvodnice pod omítku s plechovými dveřmi, KLV 60 UPS-F IP 30/20C, In 32A</t>
  </si>
  <si>
    <t>Úprava rozváděče RH  přepojení, doplnění</t>
  </si>
  <si>
    <t>kpl.</t>
  </si>
  <si>
    <t>31265815-7</t>
  </si>
  <si>
    <t>Kamerový systém CCTV dle specifiace investora</t>
  </si>
  <si>
    <t>65268751-8</t>
  </si>
  <si>
    <t>Rozváděč RACK 19", 15U, šířka 600mm, hloubka 440mm. Kompletní dodávka včetně montáže a recyklačních, poplatků.</t>
  </si>
  <si>
    <t>Zařízení autonomní detekce koře a signalizace</t>
  </si>
  <si>
    <t>45312311-0</t>
  </si>
  <si>
    <t>Drát AlMgSi A 8 mm na podpěrách jímacího vedení, jímací a svodové vedení po zkušební svorky, dodávka, včetně montáže</t>
  </si>
  <si>
    <t>Jímací vedení / svody</t>
  </si>
  <si>
    <t>Drát pozinkovaný FeZn A 10 mm, uložený v zemi s vývody ke zkušebním svorkám a uzemnění, elektroinstalace, dodávka včetně montáže</t>
  </si>
  <si>
    <t>Uzemňovací přívody</t>
  </si>
  <si>
    <t>Pásovina FeZn 30x4 mm, uložená v rýze s vývody ke zkušebním svorkám a uzemnění elektroinstalace,, dodávka včetně montáže</t>
  </si>
  <si>
    <t>Základový zemnič</t>
  </si>
  <si>
    <t>Jímací tyč AlMgSi, délka 2000mm, O  16mm, dodávka včetně montáže</t>
  </si>
  <si>
    <t>Podpěra jímacího vedení pro taškovou krytinu na hřeben střechy, pozinkovaná, dodávka včetně montáže</t>
  </si>
  <si>
    <t>Podpěra jímacího vedení pro taškovou krytinu, pozinkovaná, dodávka včetně montáže</t>
  </si>
  <si>
    <t>Podpěra svodů upevněných na okapové roury, nerezová, dodávka včetně montáže</t>
  </si>
  <si>
    <t>Podpěra svodů upevněných do zateplených zdí, pozinkovaná, dodávka včetně montáže</t>
  </si>
  <si>
    <t>Svorka hromosvodová - spojovací, pozinkovaná, do dvou šroubů, dodávka včetně montáže</t>
  </si>
  <si>
    <t>Svorka hromosvodová - křížová, okapová, pozinkovaná, do čtyř šroubů, dodávka včetně montáže</t>
  </si>
  <si>
    <t>Svorka zemnící - páska/páska, FeZn, nad dva šrouby, dodávka včetně montáže</t>
  </si>
  <si>
    <t>Svorka zemnící - páska/drát, FeZn, nad dva šrouby, dodávka včetně montáže</t>
  </si>
  <si>
    <t>Zkušební svorka drát/drát, mosazné šrouby, dodávka včetně montáže</t>
  </si>
  <si>
    <t>Zaváděcí  tyč FeZn, 16/10mm, délka 1,5 m, protikorozní ochrana, dodávka včetně montáže</t>
  </si>
  <si>
    <t>Výstražná tabulka se zákazem vstupu v okruhu do 3m od svodů, dodávka včetně montáže</t>
  </si>
  <si>
    <t>Provedení výchozí revize</t>
  </si>
  <si>
    <t>1a1</t>
  </si>
  <si>
    <t>FVE panely, TSM-DE09.08 400Wp, černý rám</t>
  </si>
  <si>
    <t>1a2</t>
  </si>
  <si>
    <t>Kombinovaný hák A1-NH2</t>
  </si>
  <si>
    <t>1a3</t>
  </si>
  <si>
    <t>Hliníkový profil HNP1-40x45mm, délka 6m</t>
  </si>
  <si>
    <t>1a4</t>
  </si>
  <si>
    <t>Hliníkový krajní úkryt - 30mm</t>
  </si>
  <si>
    <t>1a5</t>
  </si>
  <si>
    <t>Hliníkový univerzální středový úchyt - 70mm</t>
  </si>
  <si>
    <t>1a6</t>
  </si>
  <si>
    <t>Koncová plastová krytka pro profil HNP 1</t>
  </si>
  <si>
    <t>1a7</t>
  </si>
  <si>
    <t>Čtyřhranná matice M8-DIN 557-A2</t>
  </si>
  <si>
    <t>1a8</t>
  </si>
  <si>
    <t>Matice M10 s ozubem DIN 6923-A2</t>
  </si>
  <si>
    <t>1a9</t>
  </si>
  <si>
    <t>Šrouby DIN 912-A2-8/25</t>
  </si>
  <si>
    <t>1a10</t>
  </si>
  <si>
    <t>Šrouby DIN 1" s plochou hlavou M10/25-A2"</t>
  </si>
  <si>
    <t>1a11</t>
  </si>
  <si>
    <t>Vruty do dřeva M8/100</t>
  </si>
  <si>
    <t>1a12</t>
  </si>
  <si>
    <t>Střídač a bater.uložiště X3-hybrid-8.0 G4 D</t>
  </si>
  <si>
    <t>1a13</t>
  </si>
  <si>
    <t>Instalační materiál DC 6mm</t>
  </si>
  <si>
    <t>1a14</t>
  </si>
  <si>
    <t>Instalační materiál AC Cyky 5x6</t>
  </si>
  <si>
    <t>1a15</t>
  </si>
  <si>
    <t>Ostatní instalační materiál</t>
  </si>
  <si>
    <t>VN1</t>
  </si>
  <si>
    <t>Zpracování projektové dokumentace, administrativa</t>
  </si>
  <si>
    <t>VN2</t>
  </si>
  <si>
    <t>Vyřízení dotace NZÚ</t>
  </si>
  <si>
    <t>VN3</t>
  </si>
  <si>
    <t>Revize, revizní zpráva</t>
  </si>
  <si>
    <t>1a16</t>
  </si>
  <si>
    <t>Rozvodnice R-FVE+úprava stávajícího rozvaděče</t>
  </si>
  <si>
    <t>2a17</t>
  </si>
  <si>
    <t>Instalace a zapojení FVE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</si>
  <si>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</si>
  <si>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</si>
  <si>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</si>
  <si>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</si>
  <si>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</si>
  <si>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</si>
  <si>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</si>
  <si>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</si>
  <si>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</si>
  <si>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</si>
  <si>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</si>
  <si>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</si>
  <si>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</si>
  <si>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</si>
  <si>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</si>
  <si>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</si>
  <si>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</si>
  <si>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</si>
  <si>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</si>
  <si>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</si>
  <si>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</si>
  <si>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004100</t>
  </si>
  <si>
    <t>Autorský dozor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</si>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</sst>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Rvn1ffHAawU40JZklEE6Lp9/u1FhTAVoP6UYPwT+Smvs5wJqc+fZ3eCJuhrxgYKPJxeUFalFJFes4zK5+QxUNw==" saltValue="RUoOKxXH/Op0aVFMo4MP1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 t="s">
        <v>56</v>
      </c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SUMIF(F73:F120,A16,I73:I120)+SUMIF(F73:F120,"PSU",I73:I120)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SUMIF(F73:F120,A17,I73:I120)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SUMIF(F73:F120,A18,I73:I120)</f>
        <v>0</v>
      </c>
      <c r="J18" s="82"/>
    </row>
    <row r="19" spans="1:10" ht="23.25" customHeight="1" x14ac:dyDescent="0.2">
      <c r="A19" s="195" t="s">
        <v>190</v>
      </c>
      <c r="B19" s="38" t="s">
        <v>27</v>
      </c>
      <c r="C19" s="59"/>
      <c r="D19" s="60"/>
      <c r="E19" s="80"/>
      <c r="F19" s="81"/>
      <c r="G19" s="80"/>
      <c r="H19" s="81"/>
      <c r="I19" s="80">
        <f>SUMIF(F73:F120,A19,I73:I120)</f>
        <v>0</v>
      </c>
      <c r="J19" s="82"/>
    </row>
    <row r="20" spans="1:10" ht="23.25" customHeight="1" x14ac:dyDescent="0.2">
      <c r="A20" s="195" t="s">
        <v>191</v>
      </c>
      <c r="B20" s="38" t="s">
        <v>28</v>
      </c>
      <c r="C20" s="59"/>
      <c r="D20" s="60"/>
      <c r="E20" s="80"/>
      <c r="F20" s="81"/>
      <c r="G20" s="80"/>
      <c r="H20" s="81"/>
      <c r="I20" s="80">
        <f>SUMIF(F73:F120,A20,I73:I120)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83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58</v>
      </c>
      <c r="C39" s="147"/>
      <c r="D39" s="147"/>
      <c r="E39" s="147"/>
      <c r="F39" s="148">
        <f>'01 105a Pol'!AE1078+'01 105b Pol'!AE30+'01 105c Pol'!AE221+'01 105d Pol'!AE103+'01 105e Pol'!AE57+'01 105f Pol'!AE78+'01 105g Pol'!AE19+'01 105h Pol'!AE15+'01 105ch Pol'!AE29+'01 105i Pol'!AE32+'01 105j Pol'!AE25</f>
        <v>0</v>
      </c>
      <c r="G39" s="149">
        <f>'01 105a Pol'!AF1078+'01 105b Pol'!AF30+'01 105c Pol'!AF221+'01 105d Pol'!AF103+'01 105e Pol'!AF57+'01 105f Pol'!AF78+'01 105g Pol'!AF19+'01 105h Pol'!AF15+'01 105ch Pol'!AF29+'01 105i Pol'!AF32+'01 105j Pol'!AF25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59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60</v>
      </c>
      <c r="C41" s="153" t="s">
        <v>44</v>
      </c>
      <c r="D41" s="153"/>
      <c r="E41" s="153"/>
      <c r="F41" s="154">
        <f>'01 105a Pol'!AE1078+'01 105b Pol'!AE30+'01 105c Pol'!AE221+'01 105d Pol'!AE103+'01 105e Pol'!AE57+'01 105f Pol'!AE78+'01 105g Pol'!AE19+'01 105h Pol'!AE15+'01 105ch Pol'!AE29+'01 105i Pol'!AE32+'01 105j Pol'!AE25</f>
        <v>0</v>
      </c>
      <c r="G41" s="155">
        <f>'01 105a Pol'!AF1078+'01 105b Pol'!AF30+'01 105c Pol'!AF221+'01 105d Pol'!AF103+'01 105e Pol'!AF57+'01 105f Pol'!AF78+'01 105g Pol'!AF19+'01 105h Pol'!AF15+'01 105ch Pol'!AF29+'01 105i Pol'!AF32+'01 105j Pol'!AF25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61</v>
      </c>
      <c r="C42" s="147" t="s">
        <v>44</v>
      </c>
      <c r="D42" s="147"/>
      <c r="E42" s="147"/>
      <c r="F42" s="158">
        <f>'01 105a Pol'!AE1078</f>
        <v>0</v>
      </c>
      <c r="G42" s="150">
        <f>'01 105a Pol'!AF1078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62</v>
      </c>
      <c r="C43" s="147" t="s">
        <v>63</v>
      </c>
      <c r="D43" s="147"/>
      <c r="E43" s="147"/>
      <c r="F43" s="158">
        <f>'01 105b Pol'!AE30</f>
        <v>0</v>
      </c>
      <c r="G43" s="150">
        <f>'01 105b Pol'!AF30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64</v>
      </c>
      <c r="C44" s="147" t="s">
        <v>65</v>
      </c>
      <c r="D44" s="147"/>
      <c r="E44" s="147"/>
      <c r="F44" s="158">
        <f>'01 105c Pol'!AE221</f>
        <v>0</v>
      </c>
      <c r="G44" s="150">
        <f>'01 105c Pol'!AF221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66</v>
      </c>
      <c r="C45" s="147" t="s">
        <v>67</v>
      </c>
      <c r="D45" s="147"/>
      <c r="E45" s="147"/>
      <c r="F45" s="158">
        <f>'01 105d Pol'!AE103</f>
        <v>0</v>
      </c>
      <c r="G45" s="150">
        <f>'01 105d Pol'!AF103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68</v>
      </c>
      <c r="C46" s="147" t="s">
        <v>69</v>
      </c>
      <c r="D46" s="147"/>
      <c r="E46" s="147"/>
      <c r="F46" s="158">
        <f>'01 105e Pol'!AE57</f>
        <v>0</v>
      </c>
      <c r="G46" s="150">
        <f>'01 105e Pol'!AF57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70</v>
      </c>
      <c r="C47" s="147" t="s">
        <v>71</v>
      </c>
      <c r="D47" s="147"/>
      <c r="E47" s="147"/>
      <c r="F47" s="158">
        <f>'01 105f Pol'!AE78</f>
        <v>0</v>
      </c>
      <c r="G47" s="150">
        <f>'01 105f Pol'!AF78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72</v>
      </c>
      <c r="C48" s="147" t="s">
        <v>73</v>
      </c>
      <c r="D48" s="147"/>
      <c r="E48" s="147"/>
      <c r="F48" s="158">
        <f>'01 105g Pol'!AE19</f>
        <v>0</v>
      </c>
      <c r="G48" s="150">
        <f>'01 105g Pol'!AF19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>
        <v>3</v>
      </c>
      <c r="B49" s="157" t="s">
        <v>74</v>
      </c>
      <c r="C49" s="147" t="s">
        <v>75</v>
      </c>
      <c r="D49" s="147"/>
      <c r="E49" s="147"/>
      <c r="F49" s="158">
        <f>'01 105h Pol'!AE15</f>
        <v>0</v>
      </c>
      <c r="G49" s="150">
        <f>'01 105h Pol'!AF15</f>
        <v>0</v>
      </c>
      <c r="H49" s="150">
        <f>(F49*SazbaDPH1/100)+(G49*SazbaDPH2/100)</f>
        <v>0</v>
      </c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6">
        <v>3</v>
      </c>
      <c r="B50" s="157" t="s">
        <v>76</v>
      </c>
      <c r="C50" s="147" t="s">
        <v>77</v>
      </c>
      <c r="D50" s="147"/>
      <c r="E50" s="147"/>
      <c r="F50" s="158">
        <f>'01 105ch Pol'!AE29</f>
        <v>0</v>
      </c>
      <c r="G50" s="150">
        <f>'01 105ch Pol'!AF29</f>
        <v>0</v>
      </c>
      <c r="H50" s="150">
        <f>(F50*SazbaDPH1/100)+(G50*SazbaDPH2/100)</f>
        <v>0</v>
      </c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">
      <c r="A51" s="136">
        <v>3</v>
      </c>
      <c r="B51" s="157" t="s">
        <v>78</v>
      </c>
      <c r="C51" s="147" t="s">
        <v>79</v>
      </c>
      <c r="D51" s="147"/>
      <c r="E51" s="147"/>
      <c r="F51" s="158">
        <f>'01 105i Pol'!AE32</f>
        <v>0</v>
      </c>
      <c r="G51" s="150">
        <f>'01 105i Pol'!AF32</f>
        <v>0</v>
      </c>
      <c r="H51" s="150">
        <f>(F51*SazbaDPH1/100)+(G51*SazbaDPH2/100)</f>
        <v>0</v>
      </c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">
      <c r="A52" s="136">
        <v>3</v>
      </c>
      <c r="B52" s="157" t="s">
        <v>80</v>
      </c>
      <c r="C52" s="147" t="s">
        <v>81</v>
      </c>
      <c r="D52" s="147"/>
      <c r="E52" s="147"/>
      <c r="F52" s="158">
        <f>'01 105j Pol'!AE25</f>
        <v>0</v>
      </c>
      <c r="G52" s="150">
        <f>'01 105j Pol'!AF25</f>
        <v>0</v>
      </c>
      <c r="H52" s="150">
        <f>(F52*SazbaDPH1/100)+(G52*SazbaDPH2/100)</f>
        <v>0</v>
      </c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">
      <c r="A53" s="136"/>
      <c r="B53" s="159" t="s">
        <v>82</v>
      </c>
      <c r="C53" s="160"/>
      <c r="D53" s="160"/>
      <c r="E53" s="161"/>
      <c r="F53" s="162">
        <f>SUMIF(A39:A52,"=1",F39:F52)</f>
        <v>0</v>
      </c>
      <c r="G53" s="163">
        <f>SUMIF(A39:A52,"=1",G39:G52)</f>
        <v>0</v>
      </c>
      <c r="H53" s="163">
        <f>SUMIF(A39:A52,"=1",H39:H52)</f>
        <v>0</v>
      </c>
      <c r="I53" s="163">
        <f>SUMIF(A39:A52,"=1",I39:I52)</f>
        <v>0</v>
      </c>
      <c r="J53" s="164">
        <f>SUMIF(A39:A52,"=1",J39:J52)</f>
        <v>0</v>
      </c>
    </row>
    <row r="55" spans="1:10" x14ac:dyDescent="0.2">
      <c r="A55" t="s">
        <v>84</v>
      </c>
      <c r="B55" t="s">
        <v>85</v>
      </c>
    </row>
    <row r="56" spans="1:10" x14ac:dyDescent="0.2">
      <c r="A56" t="s">
        <v>86</v>
      </c>
      <c r="B56" t="s">
        <v>87</v>
      </c>
    </row>
    <row r="57" spans="1:10" x14ac:dyDescent="0.2">
      <c r="A57" t="s">
        <v>88</v>
      </c>
      <c r="B57" t="s">
        <v>89</v>
      </c>
    </row>
    <row r="58" spans="1:10" x14ac:dyDescent="0.2">
      <c r="A58" t="s">
        <v>88</v>
      </c>
      <c r="B58" t="s">
        <v>90</v>
      </c>
    </row>
    <row r="59" spans="1:10" x14ac:dyDescent="0.2">
      <c r="A59" t="s">
        <v>88</v>
      </c>
      <c r="B59" t="s">
        <v>91</v>
      </c>
    </row>
    <row r="60" spans="1:10" x14ac:dyDescent="0.2">
      <c r="A60" t="s">
        <v>88</v>
      </c>
      <c r="B60" t="s">
        <v>92</v>
      </c>
    </row>
    <row r="61" spans="1:10" x14ac:dyDescent="0.2">
      <c r="A61" t="s">
        <v>88</v>
      </c>
      <c r="B61" t="s">
        <v>93</v>
      </c>
    </row>
    <row r="62" spans="1:10" x14ac:dyDescent="0.2">
      <c r="A62" t="s">
        <v>88</v>
      </c>
      <c r="B62" t="s">
        <v>94</v>
      </c>
    </row>
    <row r="63" spans="1:10" x14ac:dyDescent="0.2">
      <c r="A63" t="s">
        <v>88</v>
      </c>
      <c r="B63" t="s">
        <v>95</v>
      </c>
    </row>
    <row r="64" spans="1:10" x14ac:dyDescent="0.2">
      <c r="A64" t="s">
        <v>88</v>
      </c>
      <c r="B64" t="s">
        <v>96</v>
      </c>
    </row>
    <row r="65" spans="1:10" x14ac:dyDescent="0.2">
      <c r="A65" t="s">
        <v>88</v>
      </c>
      <c r="B65" t="s">
        <v>97</v>
      </c>
    </row>
    <row r="66" spans="1:10" x14ac:dyDescent="0.2">
      <c r="A66" t="s">
        <v>88</v>
      </c>
      <c r="B66" t="s">
        <v>98</v>
      </c>
    </row>
    <row r="67" spans="1:10" x14ac:dyDescent="0.2">
      <c r="A67" t="s">
        <v>88</v>
      </c>
      <c r="B67" t="s">
        <v>99</v>
      </c>
    </row>
    <row r="70" spans="1:10" ht="15.75" x14ac:dyDescent="0.25">
      <c r="B70" s="175" t="s">
        <v>100</v>
      </c>
    </row>
    <row r="72" spans="1:10" ht="25.5" customHeight="1" x14ac:dyDescent="0.2">
      <c r="A72" s="177"/>
      <c r="B72" s="180" t="s">
        <v>17</v>
      </c>
      <c r="C72" s="180" t="s">
        <v>5</v>
      </c>
      <c r="D72" s="181"/>
      <c r="E72" s="181"/>
      <c r="F72" s="182" t="s">
        <v>101</v>
      </c>
      <c r="G72" s="182"/>
      <c r="H72" s="182"/>
      <c r="I72" s="182" t="s">
        <v>29</v>
      </c>
      <c r="J72" s="182" t="s">
        <v>0</v>
      </c>
    </row>
    <row r="73" spans="1:10" ht="36.75" customHeight="1" x14ac:dyDescent="0.2">
      <c r="A73" s="178"/>
      <c r="B73" s="183" t="s">
        <v>102</v>
      </c>
      <c r="C73" s="184" t="s">
        <v>75</v>
      </c>
      <c r="D73" s="185"/>
      <c r="E73" s="185"/>
      <c r="F73" s="191" t="s">
        <v>24</v>
      </c>
      <c r="G73" s="192"/>
      <c r="H73" s="192"/>
      <c r="I73" s="192">
        <f>'01 105h Pol'!G8</f>
        <v>0</v>
      </c>
      <c r="J73" s="189" t="str">
        <f>IF(I121=0,"",I73/I121*100)</f>
        <v/>
      </c>
    </row>
    <row r="74" spans="1:10" ht="36.75" customHeight="1" x14ac:dyDescent="0.2">
      <c r="A74" s="178"/>
      <c r="B74" s="183" t="s">
        <v>102</v>
      </c>
      <c r="C74" s="184" t="s">
        <v>103</v>
      </c>
      <c r="D74" s="185"/>
      <c r="E74" s="185"/>
      <c r="F74" s="191" t="s">
        <v>24</v>
      </c>
      <c r="G74" s="192"/>
      <c r="H74" s="192"/>
      <c r="I74" s="192">
        <f>'01 105ch Pol'!G8</f>
        <v>0</v>
      </c>
      <c r="J74" s="189" t="str">
        <f>IF(I121=0,"",I74/I121*100)</f>
        <v/>
      </c>
    </row>
    <row r="75" spans="1:10" ht="36.75" customHeight="1" x14ac:dyDescent="0.2">
      <c r="A75" s="178"/>
      <c r="B75" s="183" t="s">
        <v>102</v>
      </c>
      <c r="C75" s="184" t="s">
        <v>104</v>
      </c>
      <c r="D75" s="185"/>
      <c r="E75" s="185"/>
      <c r="F75" s="191" t="s">
        <v>24</v>
      </c>
      <c r="G75" s="192"/>
      <c r="H75" s="192"/>
      <c r="I75" s="192">
        <f>'01 105f Pol'!G8</f>
        <v>0</v>
      </c>
      <c r="J75" s="189" t="str">
        <f>IF(I121=0,"",I75/I121*100)</f>
        <v/>
      </c>
    </row>
    <row r="76" spans="1:10" ht="36.75" customHeight="1" x14ac:dyDescent="0.2">
      <c r="A76" s="178"/>
      <c r="B76" s="183" t="s">
        <v>102</v>
      </c>
      <c r="C76" s="184" t="s">
        <v>105</v>
      </c>
      <c r="D76" s="185"/>
      <c r="E76" s="185"/>
      <c r="F76" s="191" t="s">
        <v>24</v>
      </c>
      <c r="G76" s="192"/>
      <c r="H76" s="192"/>
      <c r="I76" s="192">
        <f>'01 105g Pol'!G8</f>
        <v>0</v>
      </c>
      <c r="J76" s="189" t="str">
        <f>IF(I121=0,"",I76/I121*100)</f>
        <v/>
      </c>
    </row>
    <row r="77" spans="1:10" ht="36.75" customHeight="1" x14ac:dyDescent="0.2">
      <c r="A77" s="178"/>
      <c r="B77" s="183" t="s">
        <v>106</v>
      </c>
      <c r="C77" s="184" t="s">
        <v>107</v>
      </c>
      <c r="D77" s="185"/>
      <c r="E77" s="185"/>
      <c r="F77" s="191" t="s">
        <v>24</v>
      </c>
      <c r="G77" s="192"/>
      <c r="H77" s="192"/>
      <c r="I77" s="192">
        <f>'01 105a Pol'!G8+'01 105c Pol'!G8+'01 105e Pol'!G8</f>
        <v>0</v>
      </c>
      <c r="J77" s="189" t="str">
        <f>IF(I121=0,"",I77/I121*100)</f>
        <v/>
      </c>
    </row>
    <row r="78" spans="1:10" ht="36.75" customHeight="1" x14ac:dyDescent="0.2">
      <c r="A78" s="178"/>
      <c r="B78" s="183" t="s">
        <v>108</v>
      </c>
      <c r="C78" s="184" t="s">
        <v>109</v>
      </c>
      <c r="D78" s="185"/>
      <c r="E78" s="185"/>
      <c r="F78" s="191" t="s">
        <v>24</v>
      </c>
      <c r="G78" s="192"/>
      <c r="H78" s="192"/>
      <c r="I78" s="192">
        <f>'01 105i Pol'!G8+'01 105i Pol'!G28</f>
        <v>0</v>
      </c>
      <c r="J78" s="189" t="str">
        <f>IF(I121=0,"",I78/I121*100)</f>
        <v/>
      </c>
    </row>
    <row r="79" spans="1:10" ht="36.75" customHeight="1" x14ac:dyDescent="0.2">
      <c r="A79" s="178"/>
      <c r="B79" s="183" t="s">
        <v>110</v>
      </c>
      <c r="C79" s="184" t="s">
        <v>111</v>
      </c>
      <c r="D79" s="185"/>
      <c r="E79" s="185"/>
      <c r="F79" s="191" t="s">
        <v>24</v>
      </c>
      <c r="G79" s="192"/>
      <c r="H79" s="192"/>
      <c r="I79" s="192">
        <f>'01 105a Pol'!G53</f>
        <v>0</v>
      </c>
      <c r="J79" s="189" t="str">
        <f>IF(I121=0,"",I79/I121*100)</f>
        <v/>
      </c>
    </row>
    <row r="80" spans="1:10" ht="36.75" customHeight="1" x14ac:dyDescent="0.2">
      <c r="A80" s="178"/>
      <c r="B80" s="183" t="s">
        <v>112</v>
      </c>
      <c r="C80" s="184" t="s">
        <v>113</v>
      </c>
      <c r="D80" s="185"/>
      <c r="E80" s="185"/>
      <c r="F80" s="191" t="s">
        <v>24</v>
      </c>
      <c r="G80" s="192"/>
      <c r="H80" s="192"/>
      <c r="I80" s="192">
        <f>'01 105a Pol'!G121</f>
        <v>0</v>
      </c>
      <c r="J80" s="189" t="str">
        <f>IF(I121=0,"",I80/I121*100)</f>
        <v/>
      </c>
    </row>
    <row r="81" spans="1:10" ht="36.75" customHeight="1" x14ac:dyDescent="0.2">
      <c r="A81" s="178"/>
      <c r="B81" s="183" t="s">
        <v>114</v>
      </c>
      <c r="C81" s="184" t="s">
        <v>115</v>
      </c>
      <c r="D81" s="185"/>
      <c r="E81" s="185"/>
      <c r="F81" s="191" t="s">
        <v>24</v>
      </c>
      <c r="G81" s="192"/>
      <c r="H81" s="192"/>
      <c r="I81" s="192">
        <f>'01 105a Pol'!G256+'01 105c Pol'!G29+'01 105e Pol'!G20</f>
        <v>0</v>
      </c>
      <c r="J81" s="189" t="str">
        <f>IF(I121=0,"",I81/I121*100)</f>
        <v/>
      </c>
    </row>
    <row r="82" spans="1:10" ht="36.75" customHeight="1" x14ac:dyDescent="0.2">
      <c r="A82" s="178"/>
      <c r="B82" s="183" t="s">
        <v>116</v>
      </c>
      <c r="C82" s="184" t="s">
        <v>117</v>
      </c>
      <c r="D82" s="185"/>
      <c r="E82" s="185"/>
      <c r="F82" s="191" t="s">
        <v>24</v>
      </c>
      <c r="G82" s="192"/>
      <c r="H82" s="192"/>
      <c r="I82" s="192">
        <f>'01 105a Pol'!G269</f>
        <v>0</v>
      </c>
      <c r="J82" s="189" t="str">
        <f>IF(I121=0,"",I82/I121*100)</f>
        <v/>
      </c>
    </row>
    <row r="83" spans="1:10" ht="36.75" customHeight="1" x14ac:dyDescent="0.2">
      <c r="A83" s="178"/>
      <c r="B83" s="183" t="s">
        <v>118</v>
      </c>
      <c r="C83" s="184" t="s">
        <v>119</v>
      </c>
      <c r="D83" s="185"/>
      <c r="E83" s="185"/>
      <c r="F83" s="191" t="s">
        <v>24</v>
      </c>
      <c r="G83" s="192"/>
      <c r="H83" s="192"/>
      <c r="I83" s="192">
        <f>'01 105a Pol'!G286</f>
        <v>0</v>
      </c>
      <c r="J83" s="189" t="str">
        <f>IF(I121=0,"",I83/I121*100)</f>
        <v/>
      </c>
    </row>
    <row r="84" spans="1:10" ht="36.75" customHeight="1" x14ac:dyDescent="0.2">
      <c r="A84" s="178"/>
      <c r="B84" s="183" t="s">
        <v>120</v>
      </c>
      <c r="C84" s="184" t="s">
        <v>121</v>
      </c>
      <c r="D84" s="185"/>
      <c r="E84" s="185"/>
      <c r="F84" s="191" t="s">
        <v>24</v>
      </c>
      <c r="G84" s="192"/>
      <c r="H84" s="192"/>
      <c r="I84" s="192">
        <f>'01 105a Pol'!G436+'01 105c Pol'!G35+'01 105d Pol'!G8</f>
        <v>0</v>
      </c>
      <c r="J84" s="189" t="str">
        <f>IF(I121=0,"",I84/I121*100)</f>
        <v/>
      </c>
    </row>
    <row r="85" spans="1:10" ht="36.75" customHeight="1" x14ac:dyDescent="0.2">
      <c r="A85" s="178"/>
      <c r="B85" s="183" t="s">
        <v>122</v>
      </c>
      <c r="C85" s="184" t="s">
        <v>123</v>
      </c>
      <c r="D85" s="185"/>
      <c r="E85" s="185"/>
      <c r="F85" s="191" t="s">
        <v>24</v>
      </c>
      <c r="G85" s="192"/>
      <c r="H85" s="192"/>
      <c r="I85" s="192">
        <f>'01 105a Pol'!G456</f>
        <v>0</v>
      </c>
      <c r="J85" s="189" t="str">
        <f>IF(I121=0,"",I85/I121*100)</f>
        <v/>
      </c>
    </row>
    <row r="86" spans="1:10" ht="36.75" customHeight="1" x14ac:dyDescent="0.2">
      <c r="A86" s="178"/>
      <c r="B86" s="183" t="s">
        <v>124</v>
      </c>
      <c r="C86" s="184" t="s">
        <v>125</v>
      </c>
      <c r="D86" s="185"/>
      <c r="E86" s="185"/>
      <c r="F86" s="191" t="s">
        <v>24</v>
      </c>
      <c r="G86" s="192"/>
      <c r="H86" s="192"/>
      <c r="I86" s="192">
        <f>'01 105a Pol'!G486</f>
        <v>0</v>
      </c>
      <c r="J86" s="189" t="str">
        <f>IF(I121=0,"",I86/I121*100)</f>
        <v/>
      </c>
    </row>
    <row r="87" spans="1:10" ht="36.75" customHeight="1" x14ac:dyDescent="0.2">
      <c r="A87" s="178"/>
      <c r="B87" s="183" t="s">
        <v>126</v>
      </c>
      <c r="C87" s="184" t="s">
        <v>127</v>
      </c>
      <c r="D87" s="185"/>
      <c r="E87" s="185"/>
      <c r="F87" s="191" t="s">
        <v>24</v>
      </c>
      <c r="G87" s="192"/>
      <c r="H87" s="192"/>
      <c r="I87" s="192">
        <f>'01 105a Pol'!G536</f>
        <v>0</v>
      </c>
      <c r="J87" s="189" t="str">
        <f>IF(I121=0,"",I87/I121*100)</f>
        <v/>
      </c>
    </row>
    <row r="88" spans="1:10" ht="36.75" customHeight="1" x14ac:dyDescent="0.2">
      <c r="A88" s="178"/>
      <c r="B88" s="183" t="s">
        <v>128</v>
      </c>
      <c r="C88" s="184" t="s">
        <v>129</v>
      </c>
      <c r="D88" s="185"/>
      <c r="E88" s="185"/>
      <c r="F88" s="191" t="s">
        <v>24</v>
      </c>
      <c r="G88" s="192"/>
      <c r="H88" s="192"/>
      <c r="I88" s="192">
        <f>'01 105a Pol'!G574+'01 105c Pol'!G40</f>
        <v>0</v>
      </c>
      <c r="J88" s="189" t="str">
        <f>IF(I121=0,"",I88/I121*100)</f>
        <v/>
      </c>
    </row>
    <row r="89" spans="1:10" ht="36.75" customHeight="1" x14ac:dyDescent="0.2">
      <c r="A89" s="178"/>
      <c r="B89" s="183" t="s">
        <v>130</v>
      </c>
      <c r="C89" s="184" t="s">
        <v>131</v>
      </c>
      <c r="D89" s="185"/>
      <c r="E89" s="185"/>
      <c r="F89" s="191" t="s">
        <v>24</v>
      </c>
      <c r="G89" s="192"/>
      <c r="H89" s="192"/>
      <c r="I89" s="192">
        <f>'01 105a Pol'!G578</f>
        <v>0</v>
      </c>
      <c r="J89" s="189" t="str">
        <f>IF(I121=0,"",I89/I121*100)</f>
        <v/>
      </c>
    </row>
    <row r="90" spans="1:10" ht="36.75" customHeight="1" x14ac:dyDescent="0.2">
      <c r="A90" s="178"/>
      <c r="B90" s="183" t="s">
        <v>132</v>
      </c>
      <c r="C90" s="184" t="s">
        <v>133</v>
      </c>
      <c r="D90" s="185"/>
      <c r="E90" s="185"/>
      <c r="F90" s="191" t="s">
        <v>24</v>
      </c>
      <c r="G90" s="192"/>
      <c r="H90" s="192"/>
      <c r="I90" s="192">
        <f>'01 105a Pol'!G588</f>
        <v>0</v>
      </c>
      <c r="J90" s="189" t="str">
        <f>IF(I121=0,"",I90/I121*100)</f>
        <v/>
      </c>
    </row>
    <row r="91" spans="1:10" ht="36.75" customHeight="1" x14ac:dyDescent="0.2">
      <c r="A91" s="178"/>
      <c r="B91" s="183" t="s">
        <v>134</v>
      </c>
      <c r="C91" s="184" t="s">
        <v>135</v>
      </c>
      <c r="D91" s="185"/>
      <c r="E91" s="185"/>
      <c r="F91" s="191" t="s">
        <v>24</v>
      </c>
      <c r="G91" s="192"/>
      <c r="H91" s="192"/>
      <c r="I91" s="192">
        <f>'01 105a Pol'!G599</f>
        <v>0</v>
      </c>
      <c r="J91" s="189" t="str">
        <f>IF(I121=0,"",I91/I121*100)</f>
        <v/>
      </c>
    </row>
    <row r="92" spans="1:10" ht="36.75" customHeight="1" x14ac:dyDescent="0.2">
      <c r="A92" s="178"/>
      <c r="B92" s="183" t="s">
        <v>136</v>
      </c>
      <c r="C92" s="184" t="s">
        <v>137</v>
      </c>
      <c r="D92" s="185"/>
      <c r="E92" s="185"/>
      <c r="F92" s="191" t="s">
        <v>24</v>
      </c>
      <c r="G92" s="192"/>
      <c r="H92" s="192"/>
      <c r="I92" s="192">
        <f>'01 105c Pol'!G44+'01 105d Pol'!G11</f>
        <v>0</v>
      </c>
      <c r="J92" s="189" t="str">
        <f>IF(I121=0,"",I92/I121*100)</f>
        <v/>
      </c>
    </row>
    <row r="93" spans="1:10" ht="36.75" customHeight="1" x14ac:dyDescent="0.2">
      <c r="A93" s="178"/>
      <c r="B93" s="183" t="s">
        <v>138</v>
      </c>
      <c r="C93" s="184" t="s">
        <v>139</v>
      </c>
      <c r="D93" s="185"/>
      <c r="E93" s="185"/>
      <c r="F93" s="191" t="s">
        <v>24</v>
      </c>
      <c r="G93" s="192"/>
      <c r="H93" s="192"/>
      <c r="I93" s="192">
        <f>'01 105a Pol'!G615</f>
        <v>0</v>
      </c>
      <c r="J93" s="189" t="str">
        <f>IF(I121=0,"",I93/I121*100)</f>
        <v/>
      </c>
    </row>
    <row r="94" spans="1:10" ht="36.75" customHeight="1" x14ac:dyDescent="0.2">
      <c r="A94" s="178"/>
      <c r="B94" s="183" t="s">
        <v>140</v>
      </c>
      <c r="C94" s="184" t="s">
        <v>141</v>
      </c>
      <c r="D94" s="185"/>
      <c r="E94" s="185"/>
      <c r="F94" s="191" t="s">
        <v>25</v>
      </c>
      <c r="G94" s="192"/>
      <c r="H94" s="192"/>
      <c r="I94" s="192">
        <f>'01 105a Pol'!G618</f>
        <v>0</v>
      </c>
      <c r="J94" s="189" t="str">
        <f>IF(I121=0,"",I94/I121*100)</f>
        <v/>
      </c>
    </row>
    <row r="95" spans="1:10" ht="36.75" customHeight="1" x14ac:dyDescent="0.2">
      <c r="A95" s="178"/>
      <c r="B95" s="183" t="s">
        <v>142</v>
      </c>
      <c r="C95" s="184" t="s">
        <v>143</v>
      </c>
      <c r="D95" s="185"/>
      <c r="E95" s="185"/>
      <c r="F95" s="191" t="s">
        <v>25</v>
      </c>
      <c r="G95" s="192"/>
      <c r="H95" s="192"/>
      <c r="I95" s="192">
        <f>'01 105a Pol'!G646+'01 105d Pol'!G13</f>
        <v>0</v>
      </c>
      <c r="J95" s="189" t="str">
        <f>IF(I121=0,"",I95/I121*100)</f>
        <v/>
      </c>
    </row>
    <row r="96" spans="1:10" ht="36.75" customHeight="1" x14ac:dyDescent="0.2">
      <c r="A96" s="178"/>
      <c r="B96" s="183" t="s">
        <v>144</v>
      </c>
      <c r="C96" s="184" t="s">
        <v>145</v>
      </c>
      <c r="D96" s="185"/>
      <c r="E96" s="185"/>
      <c r="F96" s="191" t="s">
        <v>25</v>
      </c>
      <c r="G96" s="192"/>
      <c r="H96" s="192"/>
      <c r="I96" s="192">
        <f>'01 105c Pol'!G47</f>
        <v>0</v>
      </c>
      <c r="J96" s="189" t="str">
        <f>IF(I121=0,"",I96/I121*100)</f>
        <v/>
      </c>
    </row>
    <row r="97" spans="1:10" ht="36.75" customHeight="1" x14ac:dyDescent="0.2">
      <c r="A97" s="178"/>
      <c r="B97" s="183" t="s">
        <v>146</v>
      </c>
      <c r="C97" s="184" t="s">
        <v>147</v>
      </c>
      <c r="D97" s="185"/>
      <c r="E97" s="185"/>
      <c r="F97" s="191" t="s">
        <v>25</v>
      </c>
      <c r="G97" s="192"/>
      <c r="H97" s="192"/>
      <c r="I97" s="192">
        <f>'01 105c Pol'!G94</f>
        <v>0</v>
      </c>
      <c r="J97" s="189" t="str">
        <f>IF(I121=0,"",I97/I121*100)</f>
        <v/>
      </c>
    </row>
    <row r="98" spans="1:10" ht="36.75" customHeight="1" x14ac:dyDescent="0.2">
      <c r="A98" s="178"/>
      <c r="B98" s="183" t="s">
        <v>148</v>
      </c>
      <c r="C98" s="184" t="s">
        <v>149</v>
      </c>
      <c r="D98" s="185"/>
      <c r="E98" s="185"/>
      <c r="F98" s="191" t="s">
        <v>25</v>
      </c>
      <c r="G98" s="192"/>
      <c r="H98" s="192"/>
      <c r="I98" s="192">
        <f>'01 105e Pol'!G23</f>
        <v>0</v>
      </c>
      <c r="J98" s="189" t="str">
        <f>IF(I121=0,"",I98/I121*100)</f>
        <v/>
      </c>
    </row>
    <row r="99" spans="1:10" ht="36.75" customHeight="1" x14ac:dyDescent="0.2">
      <c r="A99" s="178"/>
      <c r="B99" s="183" t="s">
        <v>150</v>
      </c>
      <c r="C99" s="184" t="s">
        <v>151</v>
      </c>
      <c r="D99" s="185"/>
      <c r="E99" s="185"/>
      <c r="F99" s="191" t="s">
        <v>25</v>
      </c>
      <c r="G99" s="192"/>
      <c r="H99" s="192"/>
      <c r="I99" s="192">
        <f>'01 105c Pol'!G162</f>
        <v>0</v>
      </c>
      <c r="J99" s="189" t="str">
        <f>IF(I121=0,"",I99/I121*100)</f>
        <v/>
      </c>
    </row>
    <row r="100" spans="1:10" ht="36.75" customHeight="1" x14ac:dyDescent="0.2">
      <c r="A100" s="178"/>
      <c r="B100" s="183" t="s">
        <v>152</v>
      </c>
      <c r="C100" s="184" t="s">
        <v>153</v>
      </c>
      <c r="D100" s="185"/>
      <c r="E100" s="185"/>
      <c r="F100" s="191" t="s">
        <v>25</v>
      </c>
      <c r="G100" s="192"/>
      <c r="H100" s="192"/>
      <c r="I100" s="192">
        <f>'01 105a Pol'!G683</f>
        <v>0</v>
      </c>
      <c r="J100" s="189" t="str">
        <f>IF(I121=0,"",I100/I121*100)</f>
        <v/>
      </c>
    </row>
    <row r="101" spans="1:10" ht="36.75" customHeight="1" x14ac:dyDescent="0.2">
      <c r="A101" s="178"/>
      <c r="B101" s="183" t="s">
        <v>154</v>
      </c>
      <c r="C101" s="184" t="s">
        <v>155</v>
      </c>
      <c r="D101" s="185"/>
      <c r="E101" s="185"/>
      <c r="F101" s="191" t="s">
        <v>25</v>
      </c>
      <c r="G101" s="192"/>
      <c r="H101" s="192"/>
      <c r="I101" s="192">
        <f>'01 105d Pol'!G23</f>
        <v>0</v>
      </c>
      <c r="J101" s="189" t="str">
        <f>IF(I121=0,"",I101/I121*100)</f>
        <v/>
      </c>
    </row>
    <row r="102" spans="1:10" ht="36.75" customHeight="1" x14ac:dyDescent="0.2">
      <c r="A102" s="178"/>
      <c r="B102" s="183" t="s">
        <v>156</v>
      </c>
      <c r="C102" s="184" t="s">
        <v>157</v>
      </c>
      <c r="D102" s="185"/>
      <c r="E102" s="185"/>
      <c r="F102" s="191" t="s">
        <v>25</v>
      </c>
      <c r="G102" s="192"/>
      <c r="H102" s="192"/>
      <c r="I102" s="192">
        <f>'01 105c Pol'!G191+'01 105d Pol'!G41</f>
        <v>0</v>
      </c>
      <c r="J102" s="189" t="str">
        <f>IF(I121=0,"",I102/I121*100)</f>
        <v/>
      </c>
    </row>
    <row r="103" spans="1:10" ht="36.75" customHeight="1" x14ac:dyDescent="0.2">
      <c r="A103" s="178"/>
      <c r="B103" s="183" t="s">
        <v>158</v>
      </c>
      <c r="C103" s="184" t="s">
        <v>159</v>
      </c>
      <c r="D103" s="185"/>
      <c r="E103" s="185"/>
      <c r="F103" s="191" t="s">
        <v>25</v>
      </c>
      <c r="G103" s="192"/>
      <c r="H103" s="192"/>
      <c r="I103" s="192">
        <f>'01 105d Pol'!G46</f>
        <v>0</v>
      </c>
      <c r="J103" s="189" t="str">
        <f>IF(I121=0,"",I103/I121*100)</f>
        <v/>
      </c>
    </row>
    <row r="104" spans="1:10" ht="36.75" customHeight="1" x14ac:dyDescent="0.2">
      <c r="A104" s="178"/>
      <c r="B104" s="183" t="s">
        <v>160</v>
      </c>
      <c r="C104" s="184" t="s">
        <v>161</v>
      </c>
      <c r="D104" s="185"/>
      <c r="E104" s="185"/>
      <c r="F104" s="191" t="s">
        <v>25</v>
      </c>
      <c r="G104" s="192"/>
      <c r="H104" s="192"/>
      <c r="I104" s="192">
        <f>'01 105d Pol'!G57</f>
        <v>0</v>
      </c>
      <c r="J104" s="189" t="str">
        <f>IF(I121=0,"",I104/I121*100)</f>
        <v/>
      </c>
    </row>
    <row r="105" spans="1:10" ht="36.75" customHeight="1" x14ac:dyDescent="0.2">
      <c r="A105" s="178"/>
      <c r="B105" s="183" t="s">
        <v>162</v>
      </c>
      <c r="C105" s="184" t="s">
        <v>163</v>
      </c>
      <c r="D105" s="185"/>
      <c r="E105" s="185"/>
      <c r="F105" s="191" t="s">
        <v>25</v>
      </c>
      <c r="G105" s="192"/>
      <c r="H105" s="192"/>
      <c r="I105" s="192">
        <f>'01 105d Pol'!G66</f>
        <v>0</v>
      </c>
      <c r="J105" s="189" t="str">
        <f>IF(I121=0,"",I105/I121*100)</f>
        <v/>
      </c>
    </row>
    <row r="106" spans="1:10" ht="36.75" customHeight="1" x14ac:dyDescent="0.2">
      <c r="A106" s="178"/>
      <c r="B106" s="183" t="s">
        <v>164</v>
      </c>
      <c r="C106" s="184" t="s">
        <v>165</v>
      </c>
      <c r="D106" s="185"/>
      <c r="E106" s="185"/>
      <c r="F106" s="191" t="s">
        <v>25</v>
      </c>
      <c r="G106" s="192"/>
      <c r="H106" s="192"/>
      <c r="I106" s="192">
        <f>'01 105a Pol'!G693</f>
        <v>0</v>
      </c>
      <c r="J106" s="189" t="str">
        <f>IF(I121=0,"",I106/I121*100)</f>
        <v/>
      </c>
    </row>
    <row r="107" spans="1:10" ht="36.75" customHeight="1" x14ac:dyDescent="0.2">
      <c r="A107" s="178"/>
      <c r="B107" s="183" t="s">
        <v>166</v>
      </c>
      <c r="C107" s="184" t="s">
        <v>167</v>
      </c>
      <c r="D107" s="185"/>
      <c r="E107" s="185"/>
      <c r="F107" s="191" t="s">
        <v>25</v>
      </c>
      <c r="G107" s="192"/>
      <c r="H107" s="192"/>
      <c r="I107" s="192">
        <f>'01 105a Pol'!G712</f>
        <v>0</v>
      </c>
      <c r="J107" s="189" t="str">
        <f>IF(I121=0,"",I107/I121*100)</f>
        <v/>
      </c>
    </row>
    <row r="108" spans="1:10" ht="36.75" customHeight="1" x14ac:dyDescent="0.2">
      <c r="A108" s="178"/>
      <c r="B108" s="183" t="s">
        <v>168</v>
      </c>
      <c r="C108" s="184" t="s">
        <v>169</v>
      </c>
      <c r="D108" s="185"/>
      <c r="E108" s="185"/>
      <c r="F108" s="191" t="s">
        <v>25</v>
      </c>
      <c r="G108" s="192"/>
      <c r="H108" s="192"/>
      <c r="I108" s="192">
        <f>'01 105a Pol'!G725</f>
        <v>0</v>
      </c>
      <c r="J108" s="189" t="str">
        <f>IF(I121=0,"",I108/I121*100)</f>
        <v/>
      </c>
    </row>
    <row r="109" spans="1:10" ht="36.75" customHeight="1" x14ac:dyDescent="0.2">
      <c r="A109" s="178"/>
      <c r="B109" s="183" t="s">
        <v>170</v>
      </c>
      <c r="C109" s="184" t="s">
        <v>171</v>
      </c>
      <c r="D109" s="185"/>
      <c r="E109" s="185"/>
      <c r="F109" s="191" t="s">
        <v>25</v>
      </c>
      <c r="G109" s="192"/>
      <c r="H109" s="192"/>
      <c r="I109" s="192">
        <f>'01 105a Pol'!G739</f>
        <v>0</v>
      </c>
      <c r="J109" s="189" t="str">
        <f>IF(I121=0,"",I109/I121*100)</f>
        <v/>
      </c>
    </row>
    <row r="110" spans="1:10" ht="36.75" customHeight="1" x14ac:dyDescent="0.2">
      <c r="A110" s="178"/>
      <c r="B110" s="183" t="s">
        <v>172</v>
      </c>
      <c r="C110" s="184" t="s">
        <v>173</v>
      </c>
      <c r="D110" s="185"/>
      <c r="E110" s="185"/>
      <c r="F110" s="191" t="s">
        <v>25</v>
      </c>
      <c r="G110" s="192"/>
      <c r="H110" s="192"/>
      <c r="I110" s="192">
        <f>'01 105a Pol'!G761</f>
        <v>0</v>
      </c>
      <c r="J110" s="189" t="str">
        <f>IF(I121=0,"",I110/I121*100)</f>
        <v/>
      </c>
    </row>
    <row r="111" spans="1:10" ht="36.75" customHeight="1" x14ac:dyDescent="0.2">
      <c r="A111" s="178"/>
      <c r="B111" s="183" t="s">
        <v>174</v>
      </c>
      <c r="C111" s="184" t="s">
        <v>175</v>
      </c>
      <c r="D111" s="185"/>
      <c r="E111" s="185"/>
      <c r="F111" s="191" t="s">
        <v>25</v>
      </c>
      <c r="G111" s="192"/>
      <c r="H111" s="192"/>
      <c r="I111" s="192">
        <f>'01 105a Pol'!G822+'01 105c Pol'!G194+'01 105d Pol'!G83</f>
        <v>0</v>
      </c>
      <c r="J111" s="189" t="str">
        <f>IF(I121=0,"",I111/I121*100)</f>
        <v/>
      </c>
    </row>
    <row r="112" spans="1:10" ht="36.75" customHeight="1" x14ac:dyDescent="0.2">
      <c r="A112" s="178"/>
      <c r="B112" s="183" t="s">
        <v>176</v>
      </c>
      <c r="C112" s="184" t="s">
        <v>177</v>
      </c>
      <c r="D112" s="185"/>
      <c r="E112" s="185"/>
      <c r="F112" s="191" t="s">
        <v>25</v>
      </c>
      <c r="G112" s="192"/>
      <c r="H112" s="192"/>
      <c r="I112" s="192">
        <f>'01 105a Pol'!G835</f>
        <v>0</v>
      </c>
      <c r="J112" s="189" t="str">
        <f>IF(I121=0,"",I112/I121*100)</f>
        <v/>
      </c>
    </row>
    <row r="113" spans="1:10" ht="36.75" customHeight="1" x14ac:dyDescent="0.2">
      <c r="A113" s="178"/>
      <c r="B113" s="183" t="s">
        <v>178</v>
      </c>
      <c r="C113" s="184" t="s">
        <v>179</v>
      </c>
      <c r="D113" s="185"/>
      <c r="E113" s="185"/>
      <c r="F113" s="191" t="s">
        <v>25</v>
      </c>
      <c r="G113" s="192"/>
      <c r="H113" s="192"/>
      <c r="I113" s="192">
        <f>'01 105a Pol'!G876</f>
        <v>0</v>
      </c>
      <c r="J113" s="189" t="str">
        <f>IF(I121=0,"",I113/I121*100)</f>
        <v/>
      </c>
    </row>
    <row r="114" spans="1:10" ht="36.75" customHeight="1" x14ac:dyDescent="0.2">
      <c r="A114" s="178"/>
      <c r="B114" s="183" t="s">
        <v>180</v>
      </c>
      <c r="C114" s="184" t="s">
        <v>181</v>
      </c>
      <c r="D114" s="185"/>
      <c r="E114" s="185"/>
      <c r="F114" s="191" t="s">
        <v>25</v>
      </c>
      <c r="G114" s="192"/>
      <c r="H114" s="192"/>
      <c r="I114" s="192">
        <f>'01 105a Pol'!G933</f>
        <v>0</v>
      </c>
      <c r="J114" s="189" t="str">
        <f>IF(I121=0,"",I114/I121*100)</f>
        <v/>
      </c>
    </row>
    <row r="115" spans="1:10" ht="36.75" customHeight="1" x14ac:dyDescent="0.2">
      <c r="A115" s="178"/>
      <c r="B115" s="183" t="s">
        <v>182</v>
      </c>
      <c r="C115" s="184" t="s">
        <v>183</v>
      </c>
      <c r="D115" s="185"/>
      <c r="E115" s="185"/>
      <c r="F115" s="191" t="s">
        <v>25</v>
      </c>
      <c r="G115" s="192"/>
      <c r="H115" s="192"/>
      <c r="I115" s="192">
        <f>'01 105a Pol'!G986+'01 105e Pol'!G45</f>
        <v>0</v>
      </c>
      <c r="J115" s="189" t="str">
        <f>IF(I121=0,"",I115/I121*100)</f>
        <v/>
      </c>
    </row>
    <row r="116" spans="1:10" ht="36.75" customHeight="1" x14ac:dyDescent="0.2">
      <c r="A116" s="178"/>
      <c r="B116" s="183" t="s">
        <v>184</v>
      </c>
      <c r="C116" s="184" t="s">
        <v>185</v>
      </c>
      <c r="D116" s="185"/>
      <c r="E116" s="185"/>
      <c r="F116" s="191" t="s">
        <v>25</v>
      </c>
      <c r="G116" s="192"/>
      <c r="H116" s="192"/>
      <c r="I116" s="192">
        <f>'01 105a Pol'!G996</f>
        <v>0</v>
      </c>
      <c r="J116" s="189" t="str">
        <f>IF(I121=0,"",I116/I121*100)</f>
        <v/>
      </c>
    </row>
    <row r="117" spans="1:10" ht="36.75" customHeight="1" x14ac:dyDescent="0.2">
      <c r="A117" s="178"/>
      <c r="B117" s="183" t="s">
        <v>186</v>
      </c>
      <c r="C117" s="184" t="s">
        <v>187</v>
      </c>
      <c r="D117" s="185"/>
      <c r="E117" s="185"/>
      <c r="F117" s="191" t="s">
        <v>25</v>
      </c>
      <c r="G117" s="192"/>
      <c r="H117" s="192"/>
      <c r="I117" s="192">
        <f>'01 105a Pol'!G1070</f>
        <v>0</v>
      </c>
      <c r="J117" s="189" t="str">
        <f>IF(I121=0,"",I117/I121*100)</f>
        <v/>
      </c>
    </row>
    <row r="118" spans="1:10" ht="36.75" customHeight="1" x14ac:dyDescent="0.2">
      <c r="A118" s="178"/>
      <c r="B118" s="183" t="s">
        <v>188</v>
      </c>
      <c r="C118" s="184" t="s">
        <v>189</v>
      </c>
      <c r="D118" s="185"/>
      <c r="E118" s="185"/>
      <c r="F118" s="191" t="s">
        <v>25</v>
      </c>
      <c r="G118" s="192"/>
      <c r="H118" s="192"/>
      <c r="I118" s="192">
        <f>'01 105b Pol'!G8+'01 105c Pol'!G213+'01 105d Pol'!G91+'01 105e Pol'!G48</f>
        <v>0</v>
      </c>
      <c r="J118" s="189" t="str">
        <f>IF(I121=0,"",I118/I121*100)</f>
        <v/>
      </c>
    </row>
    <row r="119" spans="1:10" ht="36.75" customHeight="1" x14ac:dyDescent="0.2">
      <c r="A119" s="178"/>
      <c r="B119" s="183" t="s">
        <v>190</v>
      </c>
      <c r="C119" s="184" t="s">
        <v>27</v>
      </c>
      <c r="D119" s="185"/>
      <c r="E119" s="185"/>
      <c r="F119" s="191" t="s">
        <v>190</v>
      </c>
      <c r="G119" s="192"/>
      <c r="H119" s="192"/>
      <c r="I119" s="192">
        <f>'01 105i Pol'!G24+'01 105j Pol'!G8</f>
        <v>0</v>
      </c>
      <c r="J119" s="189" t="str">
        <f>IF(I121=0,"",I119/I121*100)</f>
        <v/>
      </c>
    </row>
    <row r="120" spans="1:10" ht="36.75" customHeight="1" x14ac:dyDescent="0.2">
      <c r="A120" s="178"/>
      <c r="B120" s="183" t="s">
        <v>191</v>
      </c>
      <c r="C120" s="184" t="s">
        <v>28</v>
      </c>
      <c r="D120" s="185"/>
      <c r="E120" s="185"/>
      <c r="F120" s="191" t="s">
        <v>191</v>
      </c>
      <c r="G120" s="192"/>
      <c r="H120" s="192"/>
      <c r="I120" s="192">
        <f>'01 105j Pol'!G13</f>
        <v>0</v>
      </c>
      <c r="J120" s="189" t="str">
        <f>IF(I121=0,"",I120/I121*100)</f>
        <v/>
      </c>
    </row>
    <row r="121" spans="1:10" ht="25.5" customHeight="1" x14ac:dyDescent="0.2">
      <c r="A121" s="179"/>
      <c r="B121" s="186" t="s">
        <v>1</v>
      </c>
      <c r="C121" s="187"/>
      <c r="D121" s="188"/>
      <c r="E121" s="188"/>
      <c r="F121" s="193"/>
      <c r="G121" s="194"/>
      <c r="H121" s="194"/>
      <c r="I121" s="194">
        <f>SUM(I73:I120)</f>
        <v>0</v>
      </c>
      <c r="J121" s="190">
        <f>SUM(J73:J120)</f>
        <v>0</v>
      </c>
    </row>
    <row r="122" spans="1:10" x14ac:dyDescent="0.2">
      <c r="F122" s="134"/>
      <c r="G122" s="134"/>
      <c r="H122" s="134"/>
      <c r="I122" s="134"/>
      <c r="J122" s="135"/>
    </row>
    <row r="123" spans="1:10" x14ac:dyDescent="0.2">
      <c r="F123" s="134"/>
      <c r="G123" s="134"/>
      <c r="H123" s="134"/>
      <c r="I123" s="134"/>
      <c r="J123" s="135"/>
    </row>
    <row r="124" spans="1:10" x14ac:dyDescent="0.2">
      <c r="F124" s="134"/>
      <c r="G124" s="134"/>
      <c r="H124" s="134"/>
      <c r="I124" s="134"/>
      <c r="J124" s="135"/>
    </row>
  </sheetData>
  <sheetProtection algorithmName="SHA-512" hashValue="wwb8FZ9yiW+/K11Lak5EbP2s3aboj/txWtfam1ozrJG5wH5HuwNfid3FpSthuRncPJJjqJQT/bInXziv30yKkA==" saltValue="gzZHCD5DvUzpFosnhNRa2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C118:E118"/>
    <mergeCell ref="C119:E119"/>
    <mergeCell ref="C120:E120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91IMkzX6waqI/3eI9qS4SrCJYQwHziexzoxvenCWsKoPqr/kQv9KXzpKzqTwyun7WENsmFL8pcxgcXvYjPMEGw==" saltValue="YqQBKgPEuNZWhaQEA8WD3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61</v>
      </c>
      <c r="C4" s="203" t="s">
        <v>44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106</v>
      </c>
      <c r="C8" s="254" t="s">
        <v>107</v>
      </c>
      <c r="D8" s="229"/>
      <c r="E8" s="230"/>
      <c r="F8" s="231"/>
      <c r="G8" s="231">
        <f>SUMIF(AG9:AG52,"&lt;&gt;NOR",G9:G52)</f>
        <v>0</v>
      </c>
      <c r="H8" s="231"/>
      <c r="I8" s="231">
        <f>SUM(I9:I52)</f>
        <v>0</v>
      </c>
      <c r="J8" s="231"/>
      <c r="K8" s="231">
        <f>SUM(K9:K52)</f>
        <v>0</v>
      </c>
      <c r="L8" s="231"/>
      <c r="M8" s="231">
        <f>SUM(M9:M52)</f>
        <v>0</v>
      </c>
      <c r="N8" s="230"/>
      <c r="O8" s="230">
        <f>SUM(O9:O52)</f>
        <v>26.08</v>
      </c>
      <c r="P8" s="230"/>
      <c r="Q8" s="230">
        <f>SUM(Q9:Q52)</f>
        <v>0</v>
      </c>
      <c r="R8" s="231"/>
      <c r="S8" s="231"/>
      <c r="T8" s="232"/>
      <c r="U8" s="226"/>
      <c r="V8" s="226">
        <f>SUM(V9:V52)</f>
        <v>106.94</v>
      </c>
      <c r="W8" s="226"/>
      <c r="X8" s="226"/>
      <c r="AG8" t="s">
        <v>219</v>
      </c>
    </row>
    <row r="9" spans="1:60" outlineLevel="1" x14ac:dyDescent="0.2">
      <c r="A9" s="234">
        <v>1</v>
      </c>
      <c r="B9" s="235" t="s">
        <v>220</v>
      </c>
      <c r="C9" s="255" t="s">
        <v>221</v>
      </c>
      <c r="D9" s="236" t="s">
        <v>222</v>
      </c>
      <c r="E9" s="237">
        <v>102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223</v>
      </c>
      <c r="S9" s="239" t="s">
        <v>224</v>
      </c>
      <c r="T9" s="240" t="s">
        <v>224</v>
      </c>
      <c r="U9" s="222">
        <v>3.2000000000000001E-2</v>
      </c>
      <c r="V9" s="222">
        <f>ROUND(E9*U9,2)</f>
        <v>3.26</v>
      </c>
      <c r="W9" s="222"/>
      <c r="X9" s="222" t="s">
        <v>225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6" t="s">
        <v>227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228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41" t="str">
        <f>C10</f>
        <v>nebo lesní půdy, s vodorovným přemístěním na hromady v místě upotřebení nebo na dočasné či trvalé skládky se složením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7" t="s">
        <v>229</v>
      </c>
      <c r="D11" s="224"/>
      <c r="E11" s="225">
        <v>102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1"/>
      <c r="Z11" s="211"/>
      <c r="AA11" s="211"/>
      <c r="AB11" s="211"/>
      <c r="AC11" s="211"/>
      <c r="AD11" s="211"/>
      <c r="AE11" s="211"/>
      <c r="AF11" s="211"/>
      <c r="AG11" s="211" t="s">
        <v>230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34">
        <v>2</v>
      </c>
      <c r="B12" s="235" t="s">
        <v>231</v>
      </c>
      <c r="C12" s="255" t="s">
        <v>232</v>
      </c>
      <c r="D12" s="236" t="s">
        <v>222</v>
      </c>
      <c r="E12" s="237">
        <v>102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223</v>
      </c>
      <c r="S12" s="239" t="s">
        <v>224</v>
      </c>
      <c r="T12" s="240" t="s">
        <v>224</v>
      </c>
      <c r="U12" s="222">
        <v>0.36799999999999999</v>
      </c>
      <c r="V12" s="222">
        <f>ROUND(E12*U12,2)</f>
        <v>37.54</v>
      </c>
      <c r="W12" s="222"/>
      <c r="X12" s="222" t="s">
        <v>225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6" t="s">
        <v>233</v>
      </c>
      <c r="D13" s="242"/>
      <c r="E13" s="242"/>
      <c r="F13" s="242"/>
      <c r="G13" s="24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1"/>
      <c r="Z13" s="211"/>
      <c r="AA13" s="211"/>
      <c r="AB13" s="211"/>
      <c r="AC13" s="211"/>
      <c r="AD13" s="211"/>
      <c r="AE13" s="211"/>
      <c r="AF13" s="211"/>
      <c r="AG13" s="211" t="s">
        <v>228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7" t="s">
        <v>229</v>
      </c>
      <c r="D14" s="224"/>
      <c r="E14" s="225">
        <v>102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1"/>
      <c r="Z14" s="211"/>
      <c r="AA14" s="211"/>
      <c r="AB14" s="211"/>
      <c r="AC14" s="211"/>
      <c r="AD14" s="211"/>
      <c r="AE14" s="211"/>
      <c r="AF14" s="211"/>
      <c r="AG14" s="211" t="s">
        <v>230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34">
        <v>3</v>
      </c>
      <c r="B15" s="235" t="s">
        <v>234</v>
      </c>
      <c r="C15" s="255" t="s">
        <v>235</v>
      </c>
      <c r="D15" s="236" t="s">
        <v>222</v>
      </c>
      <c r="E15" s="237">
        <v>40.799999999999997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223</v>
      </c>
      <c r="S15" s="239" t="s">
        <v>224</v>
      </c>
      <c r="T15" s="240" t="s">
        <v>224</v>
      </c>
      <c r="U15" s="222">
        <v>0.06</v>
      </c>
      <c r="V15" s="222">
        <f>ROUND(E15*U15,2)</f>
        <v>2.4500000000000002</v>
      </c>
      <c r="W15" s="222"/>
      <c r="X15" s="222" t="s">
        <v>225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6" t="s">
        <v>233</v>
      </c>
      <c r="D16" s="242"/>
      <c r="E16" s="242"/>
      <c r="F16" s="242"/>
      <c r="G16" s="24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1"/>
      <c r="Z16" s="211"/>
      <c r="AA16" s="211"/>
      <c r="AB16" s="211"/>
      <c r="AC16" s="211"/>
      <c r="AD16" s="211"/>
      <c r="AE16" s="211"/>
      <c r="AF16" s="211"/>
      <c r="AG16" s="211" t="s">
        <v>228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7" t="s">
        <v>236</v>
      </c>
      <c r="D17" s="224"/>
      <c r="E17" s="225">
        <v>40.799999999999997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1"/>
      <c r="Z17" s="211"/>
      <c r="AA17" s="211"/>
      <c r="AB17" s="211"/>
      <c r="AC17" s="211"/>
      <c r="AD17" s="211"/>
      <c r="AE17" s="211"/>
      <c r="AF17" s="211"/>
      <c r="AG17" s="211" t="s">
        <v>230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4">
        <v>4</v>
      </c>
      <c r="B18" s="235" t="s">
        <v>237</v>
      </c>
      <c r="C18" s="255" t="s">
        <v>238</v>
      </c>
      <c r="D18" s="236" t="s">
        <v>222</v>
      </c>
      <c r="E18" s="237">
        <v>99.909000000000006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223</v>
      </c>
      <c r="S18" s="239" t="s">
        <v>224</v>
      </c>
      <c r="T18" s="240" t="s">
        <v>224</v>
      </c>
      <c r="U18" s="222">
        <v>0.37</v>
      </c>
      <c r="V18" s="222">
        <f>ROUND(E18*U18,2)</f>
        <v>36.97</v>
      </c>
      <c r="W18" s="222"/>
      <c r="X18" s="222" t="s">
        <v>225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226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18"/>
      <c r="B19" s="219"/>
      <c r="C19" s="256" t="s">
        <v>239</v>
      </c>
      <c r="D19" s="242"/>
      <c r="E19" s="242"/>
      <c r="F19" s="242"/>
      <c r="G19" s="24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1"/>
      <c r="Z19" s="211"/>
      <c r="AA19" s="211"/>
      <c r="AB19" s="211"/>
      <c r="AC19" s="211"/>
      <c r="AD19" s="211"/>
      <c r="AE19" s="211"/>
      <c r="AF19" s="211"/>
      <c r="AG19" s="211" t="s">
        <v>228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41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7" t="s">
        <v>240</v>
      </c>
      <c r="D20" s="224"/>
      <c r="E20" s="225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1"/>
      <c r="Z20" s="211"/>
      <c r="AA20" s="211"/>
      <c r="AB20" s="211"/>
      <c r="AC20" s="211"/>
      <c r="AD20" s="211"/>
      <c r="AE20" s="211"/>
      <c r="AF20" s="211"/>
      <c r="AG20" s="211" t="s">
        <v>230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7" t="s">
        <v>241</v>
      </c>
      <c r="D21" s="224"/>
      <c r="E21" s="225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1"/>
      <c r="Z21" s="211"/>
      <c r="AA21" s="211"/>
      <c r="AB21" s="211"/>
      <c r="AC21" s="211"/>
      <c r="AD21" s="211"/>
      <c r="AE21" s="211"/>
      <c r="AF21" s="211"/>
      <c r="AG21" s="211" t="s">
        <v>230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7" t="s">
        <v>242</v>
      </c>
      <c r="D22" s="224"/>
      <c r="E22" s="225">
        <v>46.512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1"/>
      <c r="Z22" s="211"/>
      <c r="AA22" s="211"/>
      <c r="AB22" s="211"/>
      <c r="AC22" s="211"/>
      <c r="AD22" s="211"/>
      <c r="AE22" s="211"/>
      <c r="AF22" s="211"/>
      <c r="AG22" s="211" t="s">
        <v>230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7" t="s">
        <v>243</v>
      </c>
      <c r="D23" s="224"/>
      <c r="E23" s="225">
        <v>2.052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1"/>
      <c r="Z23" s="211"/>
      <c r="AA23" s="211"/>
      <c r="AB23" s="211"/>
      <c r="AC23" s="211"/>
      <c r="AD23" s="211"/>
      <c r="AE23" s="211"/>
      <c r="AF23" s="211"/>
      <c r="AG23" s="211" t="s">
        <v>230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7" t="s">
        <v>244</v>
      </c>
      <c r="D24" s="224"/>
      <c r="E24" s="225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1"/>
      <c r="Z24" s="211"/>
      <c r="AA24" s="211"/>
      <c r="AB24" s="211"/>
      <c r="AC24" s="211"/>
      <c r="AD24" s="211"/>
      <c r="AE24" s="211"/>
      <c r="AF24" s="211"/>
      <c r="AG24" s="211" t="s">
        <v>230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7" t="s">
        <v>245</v>
      </c>
      <c r="D25" s="224"/>
      <c r="E25" s="225">
        <v>15.225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1"/>
      <c r="Z25" s="211"/>
      <c r="AA25" s="211"/>
      <c r="AB25" s="211"/>
      <c r="AC25" s="211"/>
      <c r="AD25" s="211"/>
      <c r="AE25" s="211"/>
      <c r="AF25" s="211"/>
      <c r="AG25" s="211" t="s">
        <v>230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7" t="s">
        <v>244</v>
      </c>
      <c r="D26" s="224"/>
      <c r="E26" s="225"/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1"/>
      <c r="Z26" s="211"/>
      <c r="AA26" s="211"/>
      <c r="AB26" s="211"/>
      <c r="AC26" s="211"/>
      <c r="AD26" s="211"/>
      <c r="AE26" s="211"/>
      <c r="AF26" s="211"/>
      <c r="AG26" s="211" t="s">
        <v>230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7" t="s">
        <v>246</v>
      </c>
      <c r="D27" s="224"/>
      <c r="E27" s="225">
        <v>2.52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1"/>
      <c r="Z27" s="211"/>
      <c r="AA27" s="211"/>
      <c r="AB27" s="211"/>
      <c r="AC27" s="211"/>
      <c r="AD27" s="211"/>
      <c r="AE27" s="211"/>
      <c r="AF27" s="211"/>
      <c r="AG27" s="211" t="s">
        <v>230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7" t="s">
        <v>247</v>
      </c>
      <c r="D28" s="224"/>
      <c r="E28" s="225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1"/>
      <c r="Z28" s="211"/>
      <c r="AA28" s="211"/>
      <c r="AB28" s="211"/>
      <c r="AC28" s="211"/>
      <c r="AD28" s="211"/>
      <c r="AE28" s="211"/>
      <c r="AF28" s="211"/>
      <c r="AG28" s="211" t="s">
        <v>230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7" t="s">
        <v>248</v>
      </c>
      <c r="D29" s="224"/>
      <c r="E29" s="225">
        <v>33.6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1"/>
      <c r="Z29" s="211"/>
      <c r="AA29" s="211"/>
      <c r="AB29" s="211"/>
      <c r="AC29" s="211"/>
      <c r="AD29" s="211"/>
      <c r="AE29" s="211"/>
      <c r="AF29" s="211"/>
      <c r="AG29" s="211" t="s">
        <v>230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4">
        <v>5</v>
      </c>
      <c r="B30" s="235" t="s">
        <v>249</v>
      </c>
      <c r="C30" s="255" t="s">
        <v>250</v>
      </c>
      <c r="D30" s="236" t="s">
        <v>222</v>
      </c>
      <c r="E30" s="237">
        <v>39.9636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223</v>
      </c>
      <c r="S30" s="239" t="s">
        <v>224</v>
      </c>
      <c r="T30" s="240" t="s">
        <v>224</v>
      </c>
      <c r="U30" s="222">
        <v>0.39</v>
      </c>
      <c r="V30" s="222">
        <f>ROUND(E30*U30,2)</f>
        <v>15.59</v>
      </c>
      <c r="W30" s="222"/>
      <c r="X30" s="222" t="s">
        <v>225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18"/>
      <c r="B31" s="219"/>
      <c r="C31" s="256" t="s">
        <v>239</v>
      </c>
      <c r="D31" s="242"/>
      <c r="E31" s="242"/>
      <c r="F31" s="242"/>
      <c r="G31" s="24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1"/>
      <c r="Z31" s="211"/>
      <c r="AA31" s="211"/>
      <c r="AB31" s="211"/>
      <c r="AC31" s="211"/>
      <c r="AD31" s="211"/>
      <c r="AE31" s="211"/>
      <c r="AF31" s="211"/>
      <c r="AG31" s="211" t="s">
        <v>228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41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7" t="s">
        <v>251</v>
      </c>
      <c r="D32" s="224"/>
      <c r="E32" s="225">
        <v>39.9636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1"/>
      <c r="Z32" s="211"/>
      <c r="AA32" s="211"/>
      <c r="AB32" s="211"/>
      <c r="AC32" s="211"/>
      <c r="AD32" s="211"/>
      <c r="AE32" s="211"/>
      <c r="AF32" s="211"/>
      <c r="AG32" s="211" t="s">
        <v>230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34">
        <v>6</v>
      </c>
      <c r="B33" s="235" t="s">
        <v>252</v>
      </c>
      <c r="C33" s="255" t="s">
        <v>253</v>
      </c>
      <c r="D33" s="236" t="s">
        <v>222</v>
      </c>
      <c r="E33" s="237">
        <v>1.28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 t="s">
        <v>223</v>
      </c>
      <c r="S33" s="239" t="s">
        <v>224</v>
      </c>
      <c r="T33" s="240" t="s">
        <v>224</v>
      </c>
      <c r="U33" s="222">
        <v>3.5329999999999999</v>
      </c>
      <c r="V33" s="222">
        <f>ROUND(E33*U33,2)</f>
        <v>4.5199999999999996</v>
      </c>
      <c r="W33" s="222"/>
      <c r="X33" s="222" t="s">
        <v>225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226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6" t="s">
        <v>254</v>
      </c>
      <c r="D34" s="242"/>
      <c r="E34" s="242"/>
      <c r="F34" s="242"/>
      <c r="G34" s="24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1"/>
      <c r="Z34" s="211"/>
      <c r="AA34" s="211"/>
      <c r="AB34" s="211"/>
      <c r="AC34" s="211"/>
      <c r="AD34" s="211"/>
      <c r="AE34" s="211"/>
      <c r="AF34" s="211"/>
      <c r="AG34" s="211" t="s">
        <v>228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7" t="s">
        <v>255</v>
      </c>
      <c r="D35" s="224"/>
      <c r="E35" s="225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1"/>
      <c r="Z35" s="211"/>
      <c r="AA35" s="211"/>
      <c r="AB35" s="211"/>
      <c r="AC35" s="211"/>
      <c r="AD35" s="211"/>
      <c r="AE35" s="211"/>
      <c r="AF35" s="211"/>
      <c r="AG35" s="211" t="s">
        <v>230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7" t="s">
        <v>256</v>
      </c>
      <c r="D36" s="224"/>
      <c r="E36" s="225">
        <v>1.28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1"/>
      <c r="Z36" s="211"/>
      <c r="AA36" s="211"/>
      <c r="AB36" s="211"/>
      <c r="AC36" s="211"/>
      <c r="AD36" s="211"/>
      <c r="AE36" s="211"/>
      <c r="AF36" s="211"/>
      <c r="AG36" s="211" t="s">
        <v>230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34">
        <v>7</v>
      </c>
      <c r="B37" s="235" t="s">
        <v>257</v>
      </c>
      <c r="C37" s="255" t="s">
        <v>258</v>
      </c>
      <c r="D37" s="236" t="s">
        <v>222</v>
      </c>
      <c r="E37" s="237">
        <v>203.18899999999999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 t="s">
        <v>223</v>
      </c>
      <c r="S37" s="239" t="s">
        <v>224</v>
      </c>
      <c r="T37" s="240" t="s">
        <v>224</v>
      </c>
      <c r="U37" s="222">
        <v>0.01</v>
      </c>
      <c r="V37" s="222">
        <f>ROUND(E37*U37,2)</f>
        <v>2.0299999999999998</v>
      </c>
      <c r="W37" s="222"/>
      <c r="X37" s="222" t="s">
        <v>225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226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6" t="s">
        <v>259</v>
      </c>
      <c r="D38" s="242"/>
      <c r="E38" s="242"/>
      <c r="F38" s="242"/>
      <c r="G38" s="24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1"/>
      <c r="Z38" s="211"/>
      <c r="AA38" s="211"/>
      <c r="AB38" s="211"/>
      <c r="AC38" s="211"/>
      <c r="AD38" s="211"/>
      <c r="AE38" s="211"/>
      <c r="AF38" s="211"/>
      <c r="AG38" s="211" t="s">
        <v>228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7" t="s">
        <v>260</v>
      </c>
      <c r="D39" s="224"/>
      <c r="E39" s="225">
        <v>203.18899999999999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1"/>
      <c r="Z39" s="211"/>
      <c r="AA39" s="211"/>
      <c r="AB39" s="211"/>
      <c r="AC39" s="211"/>
      <c r="AD39" s="211"/>
      <c r="AE39" s="211"/>
      <c r="AF39" s="211"/>
      <c r="AG39" s="211" t="s">
        <v>230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33.75" outlineLevel="1" x14ac:dyDescent="0.2">
      <c r="A40" s="234">
        <v>8</v>
      </c>
      <c r="B40" s="235" t="s">
        <v>261</v>
      </c>
      <c r="C40" s="255" t="s">
        <v>262</v>
      </c>
      <c r="D40" s="236" t="s">
        <v>222</v>
      </c>
      <c r="E40" s="237">
        <v>1015.9450000000001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 t="s">
        <v>223</v>
      </c>
      <c r="S40" s="239" t="s">
        <v>224</v>
      </c>
      <c r="T40" s="240" t="s">
        <v>224</v>
      </c>
      <c r="U40" s="222">
        <v>0</v>
      </c>
      <c r="V40" s="222">
        <f>ROUND(E40*U40,2)</f>
        <v>0</v>
      </c>
      <c r="W40" s="222"/>
      <c r="X40" s="222" t="s">
        <v>225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226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6" t="s">
        <v>259</v>
      </c>
      <c r="D41" s="242"/>
      <c r="E41" s="242"/>
      <c r="F41" s="242"/>
      <c r="G41" s="24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1"/>
      <c r="Z41" s="211"/>
      <c r="AA41" s="211"/>
      <c r="AB41" s="211"/>
      <c r="AC41" s="211"/>
      <c r="AD41" s="211"/>
      <c r="AE41" s="211"/>
      <c r="AF41" s="211"/>
      <c r="AG41" s="211" t="s">
        <v>228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7" t="s">
        <v>263</v>
      </c>
      <c r="D42" s="224"/>
      <c r="E42" s="225">
        <v>1015.9450000000001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1"/>
      <c r="Z42" s="211"/>
      <c r="AA42" s="211"/>
      <c r="AB42" s="211"/>
      <c r="AC42" s="211"/>
      <c r="AD42" s="211"/>
      <c r="AE42" s="211"/>
      <c r="AF42" s="211"/>
      <c r="AG42" s="211" t="s">
        <v>230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43">
        <v>9</v>
      </c>
      <c r="B43" s="244" t="s">
        <v>264</v>
      </c>
      <c r="C43" s="258" t="s">
        <v>265</v>
      </c>
      <c r="D43" s="245" t="s">
        <v>222</v>
      </c>
      <c r="E43" s="246">
        <v>203.18899999999999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 t="s">
        <v>223</v>
      </c>
      <c r="S43" s="248" t="s">
        <v>224</v>
      </c>
      <c r="T43" s="249" t="s">
        <v>224</v>
      </c>
      <c r="U43" s="222">
        <v>0.01</v>
      </c>
      <c r="V43" s="222">
        <f>ROUND(E43*U43,2)</f>
        <v>2.0299999999999998</v>
      </c>
      <c r="W43" s="222"/>
      <c r="X43" s="222" t="s">
        <v>225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226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34">
        <v>10</v>
      </c>
      <c r="B44" s="235" t="s">
        <v>266</v>
      </c>
      <c r="C44" s="255" t="s">
        <v>267</v>
      </c>
      <c r="D44" s="236" t="s">
        <v>222</v>
      </c>
      <c r="E44" s="237">
        <v>12.6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 t="s">
        <v>223</v>
      </c>
      <c r="S44" s="239" t="s">
        <v>224</v>
      </c>
      <c r="T44" s="240" t="s">
        <v>224</v>
      </c>
      <c r="U44" s="222">
        <v>0.20200000000000001</v>
      </c>
      <c r="V44" s="222">
        <f>ROUND(E44*U44,2)</f>
        <v>2.5499999999999998</v>
      </c>
      <c r="W44" s="222"/>
      <c r="X44" s="222" t="s">
        <v>225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226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6" t="s">
        <v>268</v>
      </c>
      <c r="D45" s="242"/>
      <c r="E45" s="242"/>
      <c r="F45" s="242"/>
      <c r="G45" s="24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1"/>
      <c r="Z45" s="211"/>
      <c r="AA45" s="211"/>
      <c r="AB45" s="211"/>
      <c r="AC45" s="211"/>
      <c r="AD45" s="211"/>
      <c r="AE45" s="211"/>
      <c r="AF45" s="211"/>
      <c r="AG45" s="211" t="s">
        <v>228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9" t="s">
        <v>269</v>
      </c>
      <c r="D46" s="250"/>
      <c r="E46" s="250"/>
      <c r="F46" s="250"/>
      <c r="G46" s="250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1"/>
      <c r="Z46" s="211"/>
      <c r="AA46" s="211"/>
      <c r="AB46" s="211"/>
      <c r="AC46" s="211"/>
      <c r="AD46" s="211"/>
      <c r="AE46" s="211"/>
      <c r="AF46" s="211"/>
      <c r="AG46" s="211" t="s">
        <v>270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7" t="s">
        <v>247</v>
      </c>
      <c r="D47" s="224"/>
      <c r="E47" s="225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1"/>
      <c r="Z47" s="211"/>
      <c r="AA47" s="211"/>
      <c r="AB47" s="211"/>
      <c r="AC47" s="211"/>
      <c r="AD47" s="211"/>
      <c r="AE47" s="211"/>
      <c r="AF47" s="211"/>
      <c r="AG47" s="211" t="s">
        <v>230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7" t="s">
        <v>271</v>
      </c>
      <c r="D48" s="224"/>
      <c r="E48" s="225">
        <v>12.6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1"/>
      <c r="Z48" s="211"/>
      <c r="AA48" s="211"/>
      <c r="AB48" s="211"/>
      <c r="AC48" s="211"/>
      <c r="AD48" s="211"/>
      <c r="AE48" s="211"/>
      <c r="AF48" s="211"/>
      <c r="AG48" s="211" t="s">
        <v>230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34">
        <v>11</v>
      </c>
      <c r="B49" s="235" t="s">
        <v>272</v>
      </c>
      <c r="C49" s="255" t="s">
        <v>273</v>
      </c>
      <c r="D49" s="236" t="s">
        <v>274</v>
      </c>
      <c r="E49" s="237">
        <v>365.74020000000002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 t="s">
        <v>223</v>
      </c>
      <c r="S49" s="239" t="s">
        <v>224</v>
      </c>
      <c r="T49" s="240" t="s">
        <v>224</v>
      </c>
      <c r="U49" s="222">
        <v>0</v>
      </c>
      <c r="V49" s="222">
        <f>ROUND(E49*U49,2)</f>
        <v>0</v>
      </c>
      <c r="W49" s="222"/>
      <c r="X49" s="222" t="s">
        <v>225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226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7" t="s">
        <v>275</v>
      </c>
      <c r="D50" s="224"/>
      <c r="E50" s="225">
        <v>365.74020000000002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1"/>
      <c r="Z50" s="211"/>
      <c r="AA50" s="211"/>
      <c r="AB50" s="211"/>
      <c r="AC50" s="211"/>
      <c r="AD50" s="211"/>
      <c r="AE50" s="211"/>
      <c r="AF50" s="211"/>
      <c r="AG50" s="211" t="s">
        <v>230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34">
        <v>12</v>
      </c>
      <c r="B51" s="235" t="s">
        <v>276</v>
      </c>
      <c r="C51" s="255" t="s">
        <v>277</v>
      </c>
      <c r="D51" s="236" t="s">
        <v>274</v>
      </c>
      <c r="E51" s="237">
        <v>26.082000000000001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</v>
      </c>
      <c r="O51" s="237">
        <f>ROUND(E51*N51,2)</f>
        <v>26.08</v>
      </c>
      <c r="P51" s="237">
        <v>0</v>
      </c>
      <c r="Q51" s="237">
        <f>ROUND(E51*P51,2)</f>
        <v>0</v>
      </c>
      <c r="R51" s="239" t="s">
        <v>278</v>
      </c>
      <c r="S51" s="239" t="s">
        <v>224</v>
      </c>
      <c r="T51" s="240" t="s">
        <v>224</v>
      </c>
      <c r="U51" s="222">
        <v>0</v>
      </c>
      <c r="V51" s="222">
        <f>ROUND(E51*U51,2)</f>
        <v>0</v>
      </c>
      <c r="W51" s="222"/>
      <c r="X51" s="222" t="s">
        <v>279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280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7" t="s">
        <v>281</v>
      </c>
      <c r="D52" s="224"/>
      <c r="E52" s="225">
        <v>26.082000000000001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11"/>
      <c r="Z52" s="211"/>
      <c r="AA52" s="211"/>
      <c r="AB52" s="211"/>
      <c r="AC52" s="211"/>
      <c r="AD52" s="211"/>
      <c r="AE52" s="211"/>
      <c r="AF52" s="211"/>
      <c r="AG52" s="211" t="s">
        <v>230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x14ac:dyDescent="0.2">
      <c r="A53" s="227" t="s">
        <v>218</v>
      </c>
      <c r="B53" s="228" t="s">
        <v>110</v>
      </c>
      <c r="C53" s="254" t="s">
        <v>111</v>
      </c>
      <c r="D53" s="229"/>
      <c r="E53" s="230"/>
      <c r="F53" s="231"/>
      <c r="G53" s="231">
        <f>SUMIF(AG54:AG120,"&lt;&gt;NOR",G54:G120)</f>
        <v>0</v>
      </c>
      <c r="H53" s="231"/>
      <c r="I53" s="231">
        <f>SUM(I54:I120)</f>
        <v>0</v>
      </c>
      <c r="J53" s="231"/>
      <c r="K53" s="231">
        <f>SUM(K54:K120)</f>
        <v>0</v>
      </c>
      <c r="L53" s="231"/>
      <c r="M53" s="231">
        <f>SUM(M54:M120)</f>
        <v>0</v>
      </c>
      <c r="N53" s="230"/>
      <c r="O53" s="230">
        <f>SUM(O54:O120)</f>
        <v>284.87999999999994</v>
      </c>
      <c r="P53" s="230"/>
      <c r="Q53" s="230">
        <f>SUM(Q54:Q120)</f>
        <v>0</v>
      </c>
      <c r="R53" s="231"/>
      <c r="S53" s="231"/>
      <c r="T53" s="232"/>
      <c r="U53" s="226"/>
      <c r="V53" s="226">
        <f>SUM(V54:V120)</f>
        <v>213.17999999999998</v>
      </c>
      <c r="W53" s="226"/>
      <c r="X53" s="226"/>
      <c r="AG53" t="s">
        <v>219</v>
      </c>
    </row>
    <row r="54" spans="1:60" ht="22.5" outlineLevel="1" x14ac:dyDescent="0.2">
      <c r="A54" s="234">
        <v>13</v>
      </c>
      <c r="B54" s="235" t="s">
        <v>282</v>
      </c>
      <c r="C54" s="255" t="s">
        <v>283</v>
      </c>
      <c r="D54" s="236" t="s">
        <v>284</v>
      </c>
      <c r="E54" s="237">
        <v>153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 t="s">
        <v>285</v>
      </c>
      <c r="S54" s="239" t="s">
        <v>224</v>
      </c>
      <c r="T54" s="240" t="s">
        <v>224</v>
      </c>
      <c r="U54" s="222">
        <v>0.06</v>
      </c>
      <c r="V54" s="222">
        <f>ROUND(E54*U54,2)</f>
        <v>9.18</v>
      </c>
      <c r="W54" s="222"/>
      <c r="X54" s="222" t="s">
        <v>225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226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7" t="s">
        <v>286</v>
      </c>
      <c r="D55" s="224"/>
      <c r="E55" s="225">
        <v>98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1"/>
      <c r="Z55" s="211"/>
      <c r="AA55" s="211"/>
      <c r="AB55" s="211"/>
      <c r="AC55" s="211"/>
      <c r="AD55" s="211"/>
      <c r="AE55" s="211"/>
      <c r="AF55" s="211"/>
      <c r="AG55" s="211" t="s">
        <v>230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7" t="s">
        <v>287</v>
      </c>
      <c r="D56" s="224"/>
      <c r="E56" s="225">
        <v>40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1"/>
      <c r="Z56" s="211"/>
      <c r="AA56" s="211"/>
      <c r="AB56" s="211"/>
      <c r="AC56" s="211"/>
      <c r="AD56" s="211"/>
      <c r="AE56" s="211"/>
      <c r="AF56" s="211"/>
      <c r="AG56" s="211" t="s">
        <v>230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7" t="s">
        <v>288</v>
      </c>
      <c r="D57" s="224"/>
      <c r="E57" s="225">
        <v>15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1"/>
      <c r="Z57" s="211"/>
      <c r="AA57" s="211"/>
      <c r="AB57" s="211"/>
      <c r="AC57" s="211"/>
      <c r="AD57" s="211"/>
      <c r="AE57" s="211"/>
      <c r="AF57" s="211"/>
      <c r="AG57" s="211" t="s">
        <v>230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34">
        <v>14</v>
      </c>
      <c r="B58" s="235" t="s">
        <v>289</v>
      </c>
      <c r="C58" s="255" t="s">
        <v>290</v>
      </c>
      <c r="D58" s="236" t="s">
        <v>222</v>
      </c>
      <c r="E58" s="237">
        <v>37.251809999999999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2.1</v>
      </c>
      <c r="O58" s="237">
        <f>ROUND(E58*N58,2)</f>
        <v>78.23</v>
      </c>
      <c r="P58" s="237">
        <v>0</v>
      </c>
      <c r="Q58" s="237">
        <f>ROUND(E58*P58,2)</f>
        <v>0</v>
      </c>
      <c r="R58" s="239" t="s">
        <v>291</v>
      </c>
      <c r="S58" s="239" t="s">
        <v>224</v>
      </c>
      <c r="T58" s="240" t="s">
        <v>224</v>
      </c>
      <c r="U58" s="222">
        <v>0.96499999999999997</v>
      </c>
      <c r="V58" s="222">
        <f>ROUND(E58*U58,2)</f>
        <v>35.950000000000003</v>
      </c>
      <c r="W58" s="222"/>
      <c r="X58" s="222" t="s">
        <v>225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226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7" t="s">
        <v>292</v>
      </c>
      <c r="D59" s="224"/>
      <c r="E59" s="225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1"/>
      <c r="Z59" s="211"/>
      <c r="AA59" s="211"/>
      <c r="AB59" s="211"/>
      <c r="AC59" s="211"/>
      <c r="AD59" s="211"/>
      <c r="AE59" s="211"/>
      <c r="AF59" s="211"/>
      <c r="AG59" s="211" t="s">
        <v>230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7" t="s">
        <v>293</v>
      </c>
      <c r="D60" s="224"/>
      <c r="E60" s="225">
        <v>38.935160000000003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1"/>
      <c r="Z60" s="211"/>
      <c r="AA60" s="211"/>
      <c r="AB60" s="211"/>
      <c r="AC60" s="211"/>
      <c r="AD60" s="211"/>
      <c r="AE60" s="211"/>
      <c r="AF60" s="211"/>
      <c r="AG60" s="211" t="s">
        <v>230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7" t="s">
        <v>294</v>
      </c>
      <c r="D61" s="224"/>
      <c r="E61" s="225">
        <v>-1.6833499999999999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1"/>
      <c r="Z61" s="211"/>
      <c r="AA61" s="211"/>
      <c r="AB61" s="211"/>
      <c r="AC61" s="211"/>
      <c r="AD61" s="211"/>
      <c r="AE61" s="211"/>
      <c r="AF61" s="211"/>
      <c r="AG61" s="211" t="s">
        <v>230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34">
        <v>15</v>
      </c>
      <c r="B62" s="235" t="s">
        <v>295</v>
      </c>
      <c r="C62" s="255" t="s">
        <v>296</v>
      </c>
      <c r="D62" s="236" t="s">
        <v>297</v>
      </c>
      <c r="E62" s="237">
        <v>54.335000000000001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0.74</v>
      </c>
      <c r="O62" s="237">
        <f>ROUND(E62*N62,2)</f>
        <v>40.21</v>
      </c>
      <c r="P62" s="237">
        <v>0</v>
      </c>
      <c r="Q62" s="237">
        <f>ROUND(E62*P62,2)</f>
        <v>0</v>
      </c>
      <c r="R62" s="239" t="s">
        <v>298</v>
      </c>
      <c r="S62" s="239" t="s">
        <v>224</v>
      </c>
      <c r="T62" s="240" t="s">
        <v>224</v>
      </c>
      <c r="U62" s="222">
        <v>1.1000000000000001</v>
      </c>
      <c r="V62" s="222">
        <f>ROUND(E62*U62,2)</f>
        <v>59.77</v>
      </c>
      <c r="W62" s="222"/>
      <c r="X62" s="222" t="s">
        <v>225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226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6" t="s">
        <v>299</v>
      </c>
      <c r="D63" s="242"/>
      <c r="E63" s="242"/>
      <c r="F63" s="242"/>
      <c r="G63" s="24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11"/>
      <c r="Z63" s="211"/>
      <c r="AA63" s="211"/>
      <c r="AB63" s="211"/>
      <c r="AC63" s="211"/>
      <c r="AD63" s="211"/>
      <c r="AE63" s="211"/>
      <c r="AF63" s="211"/>
      <c r="AG63" s="211" t="s">
        <v>228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7" t="s">
        <v>300</v>
      </c>
      <c r="D64" s="224"/>
      <c r="E64" s="225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1"/>
      <c r="Z64" s="211"/>
      <c r="AA64" s="211"/>
      <c r="AB64" s="211"/>
      <c r="AC64" s="211"/>
      <c r="AD64" s="211"/>
      <c r="AE64" s="211"/>
      <c r="AF64" s="211"/>
      <c r="AG64" s="211" t="s">
        <v>230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7" t="s">
        <v>301</v>
      </c>
      <c r="D65" s="224"/>
      <c r="E65" s="225">
        <v>40.799999999999997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1"/>
      <c r="Z65" s="211"/>
      <c r="AA65" s="211"/>
      <c r="AB65" s="211"/>
      <c r="AC65" s="211"/>
      <c r="AD65" s="211"/>
      <c r="AE65" s="211"/>
      <c r="AF65" s="211"/>
      <c r="AG65" s="211" t="s">
        <v>230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7" t="s">
        <v>302</v>
      </c>
      <c r="D66" s="224"/>
      <c r="E66" s="225">
        <v>2.16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1"/>
      <c r="Z66" s="211"/>
      <c r="AA66" s="211"/>
      <c r="AB66" s="211"/>
      <c r="AC66" s="211"/>
      <c r="AD66" s="211"/>
      <c r="AE66" s="211"/>
      <c r="AF66" s="211"/>
      <c r="AG66" s="211" t="s">
        <v>230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7" t="s">
        <v>303</v>
      </c>
      <c r="D67" s="224"/>
      <c r="E67" s="225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1"/>
      <c r="Z67" s="211"/>
      <c r="AA67" s="211"/>
      <c r="AB67" s="211"/>
      <c r="AC67" s="211"/>
      <c r="AD67" s="211"/>
      <c r="AE67" s="211"/>
      <c r="AF67" s="211"/>
      <c r="AG67" s="211" t="s">
        <v>230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7" t="s">
        <v>304</v>
      </c>
      <c r="D68" s="224"/>
      <c r="E68" s="225">
        <v>10.875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1"/>
      <c r="Z68" s="211"/>
      <c r="AA68" s="211"/>
      <c r="AB68" s="211"/>
      <c r="AC68" s="211"/>
      <c r="AD68" s="211"/>
      <c r="AE68" s="211"/>
      <c r="AF68" s="211"/>
      <c r="AG68" s="211" t="s">
        <v>230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7" t="s">
        <v>305</v>
      </c>
      <c r="D69" s="224"/>
      <c r="E69" s="225">
        <v>0.5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1"/>
      <c r="Z69" s="211"/>
      <c r="AA69" s="211"/>
      <c r="AB69" s="211"/>
      <c r="AC69" s="211"/>
      <c r="AD69" s="211"/>
      <c r="AE69" s="211"/>
      <c r="AF69" s="211"/>
      <c r="AG69" s="211" t="s">
        <v>230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34">
        <v>16</v>
      </c>
      <c r="B70" s="235" t="s">
        <v>306</v>
      </c>
      <c r="C70" s="255" t="s">
        <v>307</v>
      </c>
      <c r="D70" s="236" t="s">
        <v>222</v>
      </c>
      <c r="E70" s="237">
        <v>7.2869999999999999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2.5249999999999999</v>
      </c>
      <c r="O70" s="237">
        <f>ROUND(E70*N70,2)</f>
        <v>18.399999999999999</v>
      </c>
      <c r="P70" s="237">
        <v>0</v>
      </c>
      <c r="Q70" s="237">
        <f>ROUND(E70*P70,2)</f>
        <v>0</v>
      </c>
      <c r="R70" s="239" t="s">
        <v>298</v>
      </c>
      <c r="S70" s="239" t="s">
        <v>224</v>
      </c>
      <c r="T70" s="240" t="s">
        <v>224</v>
      </c>
      <c r="U70" s="222">
        <v>0.47699999999999998</v>
      </c>
      <c r="V70" s="222">
        <f>ROUND(E70*U70,2)</f>
        <v>3.48</v>
      </c>
      <c r="W70" s="222"/>
      <c r="X70" s="222" t="s">
        <v>225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226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7" t="s">
        <v>241</v>
      </c>
      <c r="D71" s="224"/>
      <c r="E71" s="225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1"/>
      <c r="Z71" s="211"/>
      <c r="AA71" s="211"/>
      <c r="AB71" s="211"/>
      <c r="AC71" s="211"/>
      <c r="AD71" s="211"/>
      <c r="AE71" s="211"/>
      <c r="AF71" s="211"/>
      <c r="AG71" s="211" t="s">
        <v>230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7" t="s">
        <v>308</v>
      </c>
      <c r="D72" s="224"/>
      <c r="E72" s="225">
        <v>4.8959999999999999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1"/>
      <c r="Z72" s="211"/>
      <c r="AA72" s="211"/>
      <c r="AB72" s="211"/>
      <c r="AC72" s="211"/>
      <c r="AD72" s="211"/>
      <c r="AE72" s="211"/>
      <c r="AF72" s="211"/>
      <c r="AG72" s="211" t="s">
        <v>230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7" t="s">
        <v>309</v>
      </c>
      <c r="D73" s="224"/>
      <c r="E73" s="225">
        <v>0.216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1"/>
      <c r="Z73" s="211"/>
      <c r="AA73" s="211"/>
      <c r="AB73" s="211"/>
      <c r="AC73" s="211"/>
      <c r="AD73" s="211"/>
      <c r="AE73" s="211"/>
      <c r="AF73" s="211"/>
      <c r="AG73" s="211" t="s">
        <v>230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7" t="s">
        <v>244</v>
      </c>
      <c r="D74" s="224"/>
      <c r="E74" s="225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1"/>
      <c r="Z74" s="211"/>
      <c r="AA74" s="211"/>
      <c r="AB74" s="211"/>
      <c r="AC74" s="211"/>
      <c r="AD74" s="211"/>
      <c r="AE74" s="211"/>
      <c r="AF74" s="211"/>
      <c r="AG74" s="211" t="s">
        <v>230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7" t="s">
        <v>310</v>
      </c>
      <c r="D75" s="224"/>
      <c r="E75" s="225">
        <v>2.1749999999999998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1"/>
      <c r="Z75" s="211"/>
      <c r="AA75" s="211"/>
      <c r="AB75" s="211"/>
      <c r="AC75" s="211"/>
      <c r="AD75" s="211"/>
      <c r="AE75" s="211"/>
      <c r="AF75" s="211"/>
      <c r="AG75" s="211" t="s">
        <v>230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34">
        <v>17</v>
      </c>
      <c r="B76" s="235" t="s">
        <v>311</v>
      </c>
      <c r="C76" s="255" t="s">
        <v>312</v>
      </c>
      <c r="D76" s="236" t="s">
        <v>222</v>
      </c>
      <c r="E76" s="237">
        <v>9.86355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2.5249999999999999</v>
      </c>
      <c r="O76" s="237">
        <f>ROUND(E76*N76,2)</f>
        <v>24.91</v>
      </c>
      <c r="P76" s="237">
        <v>0</v>
      </c>
      <c r="Q76" s="237">
        <f>ROUND(E76*P76,2)</f>
        <v>0</v>
      </c>
      <c r="R76" s="239" t="s">
        <v>298</v>
      </c>
      <c r="S76" s="239" t="s">
        <v>224</v>
      </c>
      <c r="T76" s="240" t="s">
        <v>224</v>
      </c>
      <c r="U76" s="222">
        <v>0.47699999999999998</v>
      </c>
      <c r="V76" s="222">
        <f>ROUND(E76*U76,2)</f>
        <v>4.7</v>
      </c>
      <c r="W76" s="222"/>
      <c r="X76" s="222" t="s">
        <v>225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226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7" t="s">
        <v>313</v>
      </c>
      <c r="D77" s="224"/>
      <c r="E77" s="225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1"/>
      <c r="Z77" s="211"/>
      <c r="AA77" s="211"/>
      <c r="AB77" s="211"/>
      <c r="AC77" s="211"/>
      <c r="AD77" s="211"/>
      <c r="AE77" s="211"/>
      <c r="AF77" s="211"/>
      <c r="AG77" s="211" t="s">
        <v>230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7" t="s">
        <v>314</v>
      </c>
      <c r="D78" s="224"/>
      <c r="E78" s="225">
        <v>4.2745499999999996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1"/>
      <c r="Z78" s="211"/>
      <c r="AA78" s="211"/>
      <c r="AB78" s="211"/>
      <c r="AC78" s="211"/>
      <c r="AD78" s="211"/>
      <c r="AE78" s="211"/>
      <c r="AF78" s="211"/>
      <c r="AG78" s="211" t="s">
        <v>230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7" t="s">
        <v>315</v>
      </c>
      <c r="D79" s="224"/>
      <c r="E79" s="225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11"/>
      <c r="Z79" s="211"/>
      <c r="AA79" s="211"/>
      <c r="AB79" s="211"/>
      <c r="AC79" s="211"/>
      <c r="AD79" s="211"/>
      <c r="AE79" s="211"/>
      <c r="AF79" s="211"/>
      <c r="AG79" s="211" t="s">
        <v>230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7" t="s">
        <v>316</v>
      </c>
      <c r="D80" s="224"/>
      <c r="E80" s="225">
        <v>3.4155000000000002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1"/>
      <c r="Z80" s="211"/>
      <c r="AA80" s="211"/>
      <c r="AB80" s="211"/>
      <c r="AC80" s="211"/>
      <c r="AD80" s="211"/>
      <c r="AE80" s="211"/>
      <c r="AF80" s="211"/>
      <c r="AG80" s="211" t="s">
        <v>230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7" t="s">
        <v>317</v>
      </c>
      <c r="D81" s="224"/>
      <c r="E81" s="225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1"/>
      <c r="Z81" s="211"/>
      <c r="AA81" s="211"/>
      <c r="AB81" s="211"/>
      <c r="AC81" s="211"/>
      <c r="AD81" s="211"/>
      <c r="AE81" s="211"/>
      <c r="AF81" s="211"/>
      <c r="AG81" s="211" t="s">
        <v>230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7" t="s">
        <v>318</v>
      </c>
      <c r="D82" s="224"/>
      <c r="E82" s="225">
        <v>1.0349999999999999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1"/>
      <c r="Z82" s="211"/>
      <c r="AA82" s="211"/>
      <c r="AB82" s="211"/>
      <c r="AC82" s="211"/>
      <c r="AD82" s="211"/>
      <c r="AE82" s="211"/>
      <c r="AF82" s="211"/>
      <c r="AG82" s="211" t="s">
        <v>230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7" t="s">
        <v>319</v>
      </c>
      <c r="D83" s="224"/>
      <c r="E83" s="225">
        <v>0.10349999999999999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1"/>
      <c r="Z83" s="211"/>
      <c r="AA83" s="211"/>
      <c r="AB83" s="211"/>
      <c r="AC83" s="211"/>
      <c r="AD83" s="211"/>
      <c r="AE83" s="211"/>
      <c r="AF83" s="211"/>
      <c r="AG83" s="211" t="s">
        <v>230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7" t="s">
        <v>320</v>
      </c>
      <c r="D84" s="224"/>
      <c r="E84" s="225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11"/>
      <c r="Z84" s="211"/>
      <c r="AA84" s="211"/>
      <c r="AB84" s="211"/>
      <c r="AC84" s="211"/>
      <c r="AD84" s="211"/>
      <c r="AE84" s="211"/>
      <c r="AF84" s="211"/>
      <c r="AG84" s="211" t="s">
        <v>230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7" t="s">
        <v>318</v>
      </c>
      <c r="D85" s="224"/>
      <c r="E85" s="225">
        <v>1.0349999999999999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1"/>
      <c r="Z85" s="211"/>
      <c r="AA85" s="211"/>
      <c r="AB85" s="211"/>
      <c r="AC85" s="211"/>
      <c r="AD85" s="211"/>
      <c r="AE85" s="211"/>
      <c r="AF85" s="211"/>
      <c r="AG85" s="211" t="s">
        <v>230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34">
        <v>18</v>
      </c>
      <c r="B86" s="235" t="s">
        <v>321</v>
      </c>
      <c r="C86" s="255" t="s">
        <v>322</v>
      </c>
      <c r="D86" s="236" t="s">
        <v>222</v>
      </c>
      <c r="E86" s="237">
        <v>46.370069999999998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2.5249999999999999</v>
      </c>
      <c r="O86" s="237">
        <f>ROUND(E86*N86,2)</f>
        <v>117.08</v>
      </c>
      <c r="P86" s="237">
        <v>0</v>
      </c>
      <c r="Q86" s="237">
        <f>ROUND(E86*P86,2)</f>
        <v>0</v>
      </c>
      <c r="R86" s="239" t="s">
        <v>298</v>
      </c>
      <c r="S86" s="239" t="s">
        <v>224</v>
      </c>
      <c r="T86" s="240" t="s">
        <v>224</v>
      </c>
      <c r="U86" s="222">
        <v>0.48</v>
      </c>
      <c r="V86" s="222">
        <f>ROUND(E86*U86,2)</f>
        <v>22.26</v>
      </c>
      <c r="W86" s="222"/>
      <c r="X86" s="222" t="s">
        <v>225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226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6" t="s">
        <v>323</v>
      </c>
      <c r="D87" s="242"/>
      <c r="E87" s="242"/>
      <c r="F87" s="242"/>
      <c r="G87" s="24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1"/>
      <c r="Z87" s="211"/>
      <c r="AA87" s="211"/>
      <c r="AB87" s="211"/>
      <c r="AC87" s="211"/>
      <c r="AD87" s="211"/>
      <c r="AE87" s="211"/>
      <c r="AF87" s="211"/>
      <c r="AG87" s="211" t="s">
        <v>228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7" t="s">
        <v>241</v>
      </c>
      <c r="D88" s="224"/>
      <c r="E88" s="225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1"/>
      <c r="Z88" s="211"/>
      <c r="AA88" s="211"/>
      <c r="AB88" s="211"/>
      <c r="AC88" s="211"/>
      <c r="AD88" s="211"/>
      <c r="AE88" s="211"/>
      <c r="AF88" s="211"/>
      <c r="AG88" s="211" t="s">
        <v>230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7" t="s">
        <v>324</v>
      </c>
      <c r="D89" s="224"/>
      <c r="E89" s="225">
        <v>30.404160000000001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1"/>
      <c r="Z89" s="211"/>
      <c r="AA89" s="211"/>
      <c r="AB89" s="211"/>
      <c r="AC89" s="211"/>
      <c r="AD89" s="211"/>
      <c r="AE89" s="211"/>
      <c r="AF89" s="211"/>
      <c r="AG89" s="211" t="s">
        <v>230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7" t="s">
        <v>325</v>
      </c>
      <c r="D90" s="224"/>
      <c r="E90" s="225">
        <v>1.3413600000000001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1"/>
      <c r="Z90" s="211"/>
      <c r="AA90" s="211"/>
      <c r="AB90" s="211"/>
      <c r="AC90" s="211"/>
      <c r="AD90" s="211"/>
      <c r="AE90" s="211"/>
      <c r="AF90" s="211"/>
      <c r="AG90" s="211" t="s">
        <v>230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7" t="s">
        <v>244</v>
      </c>
      <c r="D91" s="224"/>
      <c r="E91" s="225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1"/>
      <c r="Z91" s="211"/>
      <c r="AA91" s="211"/>
      <c r="AB91" s="211"/>
      <c r="AC91" s="211"/>
      <c r="AD91" s="211"/>
      <c r="AE91" s="211"/>
      <c r="AF91" s="211"/>
      <c r="AG91" s="211" t="s">
        <v>230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7" t="s">
        <v>326</v>
      </c>
      <c r="D92" s="224"/>
      <c r="E92" s="225">
        <v>13.50675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1"/>
      <c r="Z92" s="211"/>
      <c r="AA92" s="211"/>
      <c r="AB92" s="211"/>
      <c r="AC92" s="211"/>
      <c r="AD92" s="211"/>
      <c r="AE92" s="211"/>
      <c r="AF92" s="211"/>
      <c r="AG92" s="211" t="s">
        <v>230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7" t="s">
        <v>327</v>
      </c>
      <c r="D93" s="224"/>
      <c r="E93" s="225">
        <v>0.621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1"/>
      <c r="Z93" s="211"/>
      <c r="AA93" s="211"/>
      <c r="AB93" s="211"/>
      <c r="AC93" s="211"/>
      <c r="AD93" s="211"/>
      <c r="AE93" s="211"/>
      <c r="AF93" s="211"/>
      <c r="AG93" s="211" t="s">
        <v>230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7" t="s">
        <v>328</v>
      </c>
      <c r="D94" s="224"/>
      <c r="E94" s="225">
        <v>0.49680000000000002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1"/>
      <c r="Z94" s="211"/>
      <c r="AA94" s="211"/>
      <c r="AB94" s="211"/>
      <c r="AC94" s="211"/>
      <c r="AD94" s="211"/>
      <c r="AE94" s="211"/>
      <c r="AF94" s="211"/>
      <c r="AG94" s="211" t="s">
        <v>230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34">
        <v>19</v>
      </c>
      <c r="B95" s="235" t="s">
        <v>329</v>
      </c>
      <c r="C95" s="255" t="s">
        <v>330</v>
      </c>
      <c r="D95" s="236" t="s">
        <v>297</v>
      </c>
      <c r="E95" s="237">
        <v>26.4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3.916E-2</v>
      </c>
      <c r="O95" s="237">
        <f>ROUND(E95*N95,2)</f>
        <v>1.03</v>
      </c>
      <c r="P95" s="237">
        <v>0</v>
      </c>
      <c r="Q95" s="237">
        <f>ROUND(E95*P95,2)</f>
        <v>0</v>
      </c>
      <c r="R95" s="239" t="s">
        <v>298</v>
      </c>
      <c r="S95" s="239" t="s">
        <v>224</v>
      </c>
      <c r="T95" s="240" t="s">
        <v>224</v>
      </c>
      <c r="U95" s="222">
        <v>1.05</v>
      </c>
      <c r="V95" s="222">
        <f>ROUND(E95*U95,2)</f>
        <v>27.72</v>
      </c>
      <c r="W95" s="222"/>
      <c r="X95" s="222" t="s">
        <v>225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226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 x14ac:dyDescent="0.2">
      <c r="A96" s="218"/>
      <c r="B96" s="219"/>
      <c r="C96" s="256" t="s">
        <v>331</v>
      </c>
      <c r="D96" s="242"/>
      <c r="E96" s="242"/>
      <c r="F96" s="242"/>
      <c r="G96" s="24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1"/>
      <c r="Z96" s="211"/>
      <c r="AA96" s="211"/>
      <c r="AB96" s="211"/>
      <c r="AC96" s="211"/>
      <c r="AD96" s="211"/>
      <c r="AE96" s="211"/>
      <c r="AF96" s="211"/>
      <c r="AG96" s="211" t="s">
        <v>228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41" t="str">
        <f>C96</f>
        <v>svislé nebo šikmé (odkloněné), půdorysně přímé nebo zalomené, stěn základových pasů ve volných nebo zapažených jámách, rýhách, šachtách, včetně případných vzpěr,</v>
      </c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7" t="s">
        <v>313</v>
      </c>
      <c r="D97" s="224"/>
      <c r="E97" s="225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1"/>
      <c r="Z97" s="211"/>
      <c r="AA97" s="211"/>
      <c r="AB97" s="211"/>
      <c r="AC97" s="211"/>
      <c r="AD97" s="211"/>
      <c r="AE97" s="211"/>
      <c r="AF97" s="211"/>
      <c r="AG97" s="211" t="s">
        <v>230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7" t="s">
        <v>332</v>
      </c>
      <c r="D98" s="224"/>
      <c r="E98" s="225">
        <v>20.65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11"/>
      <c r="Z98" s="211"/>
      <c r="AA98" s="211"/>
      <c r="AB98" s="211"/>
      <c r="AC98" s="211"/>
      <c r="AD98" s="211"/>
      <c r="AE98" s="211"/>
      <c r="AF98" s="211"/>
      <c r="AG98" s="211" t="s">
        <v>230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7" t="s">
        <v>315</v>
      </c>
      <c r="D99" s="224"/>
      <c r="E99" s="225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1"/>
      <c r="Z99" s="211"/>
      <c r="AA99" s="211"/>
      <c r="AB99" s="211"/>
      <c r="AC99" s="211"/>
      <c r="AD99" s="211"/>
      <c r="AE99" s="211"/>
      <c r="AF99" s="211"/>
      <c r="AG99" s="211" t="s">
        <v>230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7" t="s">
        <v>333</v>
      </c>
      <c r="D100" s="224"/>
      <c r="E100" s="225">
        <v>2.75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1"/>
      <c r="Z100" s="211"/>
      <c r="AA100" s="211"/>
      <c r="AB100" s="211"/>
      <c r="AC100" s="211"/>
      <c r="AD100" s="211"/>
      <c r="AE100" s="211"/>
      <c r="AF100" s="211"/>
      <c r="AG100" s="211" t="s">
        <v>230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7" t="s">
        <v>317</v>
      </c>
      <c r="D101" s="224"/>
      <c r="E101" s="225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1"/>
      <c r="Z101" s="211"/>
      <c r="AA101" s="211"/>
      <c r="AB101" s="211"/>
      <c r="AC101" s="211"/>
      <c r="AD101" s="211"/>
      <c r="AE101" s="211"/>
      <c r="AF101" s="211"/>
      <c r="AG101" s="211" t="s">
        <v>230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7" t="s">
        <v>334</v>
      </c>
      <c r="D102" s="224"/>
      <c r="E102" s="225">
        <v>1.25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1"/>
      <c r="Z102" s="211"/>
      <c r="AA102" s="211"/>
      <c r="AB102" s="211"/>
      <c r="AC102" s="211"/>
      <c r="AD102" s="211"/>
      <c r="AE102" s="211"/>
      <c r="AF102" s="211"/>
      <c r="AG102" s="211" t="s">
        <v>230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7" t="s">
        <v>335</v>
      </c>
      <c r="D103" s="224"/>
      <c r="E103" s="225">
        <v>0.5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230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7" t="s">
        <v>320</v>
      </c>
      <c r="D104" s="224"/>
      <c r="E104" s="225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1"/>
      <c r="Z104" s="211"/>
      <c r="AA104" s="211"/>
      <c r="AB104" s="211"/>
      <c r="AC104" s="211"/>
      <c r="AD104" s="211"/>
      <c r="AE104" s="211"/>
      <c r="AF104" s="211"/>
      <c r="AG104" s="211" t="s">
        <v>230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7" t="s">
        <v>334</v>
      </c>
      <c r="D105" s="224"/>
      <c r="E105" s="225">
        <v>1.25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1"/>
      <c r="Z105" s="211"/>
      <c r="AA105" s="211"/>
      <c r="AB105" s="211"/>
      <c r="AC105" s="211"/>
      <c r="AD105" s="211"/>
      <c r="AE105" s="211"/>
      <c r="AF105" s="211"/>
      <c r="AG105" s="211" t="s">
        <v>230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34">
        <v>20</v>
      </c>
      <c r="B106" s="235" t="s">
        <v>336</v>
      </c>
      <c r="C106" s="255" t="s">
        <v>337</v>
      </c>
      <c r="D106" s="236" t="s">
        <v>297</v>
      </c>
      <c r="E106" s="237">
        <v>26.4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9" t="s">
        <v>298</v>
      </c>
      <c r="S106" s="239" t="s">
        <v>224</v>
      </c>
      <c r="T106" s="240" t="s">
        <v>224</v>
      </c>
      <c r="U106" s="222">
        <v>0.32</v>
      </c>
      <c r="V106" s="222">
        <f>ROUND(E106*U106,2)</f>
        <v>8.4499999999999993</v>
      </c>
      <c r="W106" s="222"/>
      <c r="X106" s="222" t="s">
        <v>225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226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1" x14ac:dyDescent="0.2">
      <c r="A107" s="218"/>
      <c r="B107" s="219"/>
      <c r="C107" s="256" t="s">
        <v>331</v>
      </c>
      <c r="D107" s="242"/>
      <c r="E107" s="242"/>
      <c r="F107" s="242"/>
      <c r="G107" s="24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228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41" t="str">
        <f>C107</f>
        <v>svislé nebo šikmé (odkloněné), půdorysně přímé nebo zalomené, stěn základových pasů ve volných nebo zapažených jámách, rýhách, šachtách, včetně případných vzpěr,</v>
      </c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34">
        <v>21</v>
      </c>
      <c r="B108" s="235" t="s">
        <v>338</v>
      </c>
      <c r="C108" s="255" t="s">
        <v>339</v>
      </c>
      <c r="D108" s="236" t="s">
        <v>340</v>
      </c>
      <c r="E108" s="237">
        <v>15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4.4400000000000004E-3</v>
      </c>
      <c r="O108" s="237">
        <f>ROUND(E108*N108,2)</f>
        <v>7.0000000000000007E-2</v>
      </c>
      <c r="P108" s="237">
        <v>0</v>
      </c>
      <c r="Q108" s="237">
        <f>ROUND(E108*P108,2)</f>
        <v>0</v>
      </c>
      <c r="R108" s="239" t="s">
        <v>298</v>
      </c>
      <c r="S108" s="239" t="s">
        <v>224</v>
      </c>
      <c r="T108" s="240" t="s">
        <v>224</v>
      </c>
      <c r="U108" s="222">
        <v>0.4</v>
      </c>
      <c r="V108" s="222">
        <f>ROUND(E108*U108,2)</f>
        <v>6</v>
      </c>
      <c r="W108" s="222"/>
      <c r="X108" s="222" t="s">
        <v>225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226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1" x14ac:dyDescent="0.2">
      <c r="A109" s="218"/>
      <c r="B109" s="219"/>
      <c r="C109" s="256" t="s">
        <v>341</v>
      </c>
      <c r="D109" s="242"/>
      <c r="E109" s="242"/>
      <c r="F109" s="242"/>
      <c r="G109" s="24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1"/>
      <c r="Z109" s="211"/>
      <c r="AA109" s="211"/>
      <c r="AB109" s="211"/>
      <c r="AC109" s="211"/>
      <c r="AD109" s="211"/>
      <c r="AE109" s="211"/>
      <c r="AF109" s="211"/>
      <c r="AG109" s="211" t="s">
        <v>228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41" t="str">
        <f>C109</f>
        <v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v>
      </c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34">
        <v>22</v>
      </c>
      <c r="B110" s="235" t="s">
        <v>342</v>
      </c>
      <c r="C110" s="255" t="s">
        <v>343</v>
      </c>
      <c r="D110" s="236" t="s">
        <v>274</v>
      </c>
      <c r="E110" s="237">
        <v>1.4889600000000001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1.0211600000000001</v>
      </c>
      <c r="O110" s="237">
        <f>ROUND(E110*N110,2)</f>
        <v>1.52</v>
      </c>
      <c r="P110" s="237">
        <v>0</v>
      </c>
      <c r="Q110" s="237">
        <f>ROUND(E110*P110,2)</f>
        <v>0</v>
      </c>
      <c r="R110" s="239" t="s">
        <v>298</v>
      </c>
      <c r="S110" s="239" t="s">
        <v>224</v>
      </c>
      <c r="T110" s="240" t="s">
        <v>224</v>
      </c>
      <c r="U110" s="222">
        <v>23.53</v>
      </c>
      <c r="V110" s="222">
        <f>ROUND(E110*U110,2)</f>
        <v>35.04</v>
      </c>
      <c r="W110" s="222"/>
      <c r="X110" s="222" t="s">
        <v>225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226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7" t="s">
        <v>344</v>
      </c>
      <c r="D111" s="224"/>
      <c r="E111" s="225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1"/>
      <c r="Z111" s="211"/>
      <c r="AA111" s="211"/>
      <c r="AB111" s="211"/>
      <c r="AC111" s="211"/>
      <c r="AD111" s="211"/>
      <c r="AE111" s="211"/>
      <c r="AF111" s="211"/>
      <c r="AG111" s="211" t="s">
        <v>230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7" t="s">
        <v>345</v>
      </c>
      <c r="D112" s="224"/>
      <c r="E112" s="225">
        <v>0.50258999999999998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1"/>
      <c r="Z112" s="211"/>
      <c r="AA112" s="211"/>
      <c r="AB112" s="211"/>
      <c r="AC112" s="211"/>
      <c r="AD112" s="211"/>
      <c r="AE112" s="211"/>
      <c r="AF112" s="211"/>
      <c r="AG112" s="211" t="s">
        <v>230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7" t="s">
        <v>346</v>
      </c>
      <c r="D113" s="224"/>
      <c r="E113" s="225">
        <v>0.17247999999999999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1"/>
      <c r="Z113" s="211"/>
      <c r="AA113" s="211"/>
      <c r="AB113" s="211"/>
      <c r="AC113" s="211"/>
      <c r="AD113" s="211"/>
      <c r="AE113" s="211"/>
      <c r="AF113" s="211"/>
      <c r="AG113" s="211" t="s">
        <v>230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7" t="s">
        <v>347</v>
      </c>
      <c r="D114" s="224"/>
      <c r="E114" s="225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11"/>
      <c r="Z114" s="211"/>
      <c r="AA114" s="211"/>
      <c r="AB114" s="211"/>
      <c r="AC114" s="211"/>
      <c r="AD114" s="211"/>
      <c r="AE114" s="211"/>
      <c r="AF114" s="211"/>
      <c r="AG114" s="211" t="s">
        <v>230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7" t="s">
        <v>348</v>
      </c>
      <c r="D115" s="224"/>
      <c r="E115" s="225">
        <v>0.81389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1"/>
      <c r="Z115" s="211"/>
      <c r="AA115" s="211"/>
      <c r="AB115" s="211"/>
      <c r="AC115" s="211"/>
      <c r="AD115" s="211"/>
      <c r="AE115" s="211"/>
      <c r="AF115" s="211"/>
      <c r="AG115" s="211" t="s">
        <v>230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34">
        <v>23</v>
      </c>
      <c r="B116" s="235" t="s">
        <v>349</v>
      </c>
      <c r="C116" s="255" t="s">
        <v>350</v>
      </c>
      <c r="D116" s="236" t="s">
        <v>222</v>
      </c>
      <c r="E116" s="237">
        <v>1.3248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2.5249999999999999</v>
      </c>
      <c r="O116" s="237">
        <f>ROUND(E116*N116,2)</f>
        <v>3.35</v>
      </c>
      <c r="P116" s="237">
        <v>0</v>
      </c>
      <c r="Q116" s="237">
        <f>ROUND(E116*P116,2)</f>
        <v>0</v>
      </c>
      <c r="R116" s="239" t="s">
        <v>298</v>
      </c>
      <c r="S116" s="239" t="s">
        <v>224</v>
      </c>
      <c r="T116" s="240" t="s">
        <v>224</v>
      </c>
      <c r="U116" s="222">
        <v>0.47699999999999998</v>
      </c>
      <c r="V116" s="222">
        <f>ROUND(E116*U116,2)</f>
        <v>0.63</v>
      </c>
      <c r="W116" s="222"/>
      <c r="X116" s="222" t="s">
        <v>225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226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7" t="s">
        <v>255</v>
      </c>
      <c r="D117" s="224"/>
      <c r="E117" s="225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1"/>
      <c r="Z117" s="211"/>
      <c r="AA117" s="211"/>
      <c r="AB117" s="211"/>
      <c r="AC117" s="211"/>
      <c r="AD117" s="211"/>
      <c r="AE117" s="211"/>
      <c r="AF117" s="211"/>
      <c r="AG117" s="211" t="s">
        <v>230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7" t="s">
        <v>351</v>
      </c>
      <c r="D118" s="224"/>
      <c r="E118" s="225">
        <v>1.3248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1"/>
      <c r="Z118" s="211"/>
      <c r="AA118" s="211"/>
      <c r="AB118" s="211"/>
      <c r="AC118" s="211"/>
      <c r="AD118" s="211"/>
      <c r="AE118" s="211"/>
      <c r="AF118" s="211"/>
      <c r="AG118" s="211" t="s">
        <v>230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34">
        <v>24</v>
      </c>
      <c r="B119" s="235" t="s">
        <v>352</v>
      </c>
      <c r="C119" s="255" t="s">
        <v>353</v>
      </c>
      <c r="D119" s="236" t="s">
        <v>284</v>
      </c>
      <c r="E119" s="237">
        <v>163.71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4.8000000000000001E-4</v>
      </c>
      <c r="O119" s="237">
        <f>ROUND(E119*N119,2)</f>
        <v>0.08</v>
      </c>
      <c r="P119" s="237">
        <v>0</v>
      </c>
      <c r="Q119" s="237">
        <f>ROUND(E119*P119,2)</f>
        <v>0</v>
      </c>
      <c r="R119" s="239" t="s">
        <v>278</v>
      </c>
      <c r="S119" s="239" t="s">
        <v>224</v>
      </c>
      <c r="T119" s="240" t="s">
        <v>224</v>
      </c>
      <c r="U119" s="222">
        <v>0</v>
      </c>
      <c r="V119" s="222">
        <f>ROUND(E119*U119,2)</f>
        <v>0</v>
      </c>
      <c r="W119" s="222"/>
      <c r="X119" s="222" t="s">
        <v>279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280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7" t="s">
        <v>354</v>
      </c>
      <c r="D120" s="224"/>
      <c r="E120" s="225">
        <v>163.71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1"/>
      <c r="Z120" s="211"/>
      <c r="AA120" s="211"/>
      <c r="AB120" s="211"/>
      <c r="AC120" s="211"/>
      <c r="AD120" s="211"/>
      <c r="AE120" s="211"/>
      <c r="AF120" s="211"/>
      <c r="AG120" s="211" t="s">
        <v>230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x14ac:dyDescent="0.2">
      <c r="A121" s="227" t="s">
        <v>218</v>
      </c>
      <c r="B121" s="228" t="s">
        <v>112</v>
      </c>
      <c r="C121" s="254" t="s">
        <v>113</v>
      </c>
      <c r="D121" s="229"/>
      <c r="E121" s="230"/>
      <c r="F121" s="231"/>
      <c r="G121" s="231">
        <f>SUMIF(AG122:AG255,"&lt;&gt;NOR",G122:G255)</f>
        <v>0</v>
      </c>
      <c r="H121" s="231"/>
      <c r="I121" s="231">
        <f>SUM(I122:I255)</f>
        <v>0</v>
      </c>
      <c r="J121" s="231"/>
      <c r="K121" s="231">
        <f>SUM(K122:K255)</f>
        <v>0</v>
      </c>
      <c r="L121" s="231"/>
      <c r="M121" s="231">
        <f>SUM(M122:M255)</f>
        <v>0</v>
      </c>
      <c r="N121" s="230"/>
      <c r="O121" s="230">
        <f>SUM(O122:O255)</f>
        <v>127.99000000000002</v>
      </c>
      <c r="P121" s="230"/>
      <c r="Q121" s="230">
        <f>SUM(Q122:Q255)</f>
        <v>0</v>
      </c>
      <c r="R121" s="231"/>
      <c r="S121" s="231"/>
      <c r="T121" s="232"/>
      <c r="U121" s="226"/>
      <c r="V121" s="226">
        <f>SUM(V122:V255)</f>
        <v>938.07</v>
      </c>
      <c r="W121" s="226"/>
      <c r="X121" s="226"/>
      <c r="AG121" t="s">
        <v>219</v>
      </c>
    </row>
    <row r="122" spans="1:60" ht="33.75" outlineLevel="1" x14ac:dyDescent="0.2">
      <c r="A122" s="234">
        <v>25</v>
      </c>
      <c r="B122" s="235" t="s">
        <v>355</v>
      </c>
      <c r="C122" s="255" t="s">
        <v>356</v>
      </c>
      <c r="D122" s="236" t="s">
        <v>297</v>
      </c>
      <c r="E122" s="237">
        <v>38.075000000000003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0.20541000000000001</v>
      </c>
      <c r="O122" s="237">
        <f>ROUND(E122*N122,2)</f>
        <v>7.82</v>
      </c>
      <c r="P122" s="237">
        <v>0</v>
      </c>
      <c r="Q122" s="237">
        <f>ROUND(E122*P122,2)</f>
        <v>0</v>
      </c>
      <c r="R122" s="239" t="s">
        <v>298</v>
      </c>
      <c r="S122" s="239" t="s">
        <v>224</v>
      </c>
      <c r="T122" s="240" t="s">
        <v>224</v>
      </c>
      <c r="U122" s="222">
        <v>0.74</v>
      </c>
      <c r="V122" s="222">
        <f>ROUND(E122*U122,2)</f>
        <v>28.18</v>
      </c>
      <c r="W122" s="222"/>
      <c r="X122" s="222" t="s">
        <v>225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226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7" t="s">
        <v>357</v>
      </c>
      <c r="D123" s="224"/>
      <c r="E123" s="225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1"/>
      <c r="Z123" s="211"/>
      <c r="AA123" s="211"/>
      <c r="AB123" s="211"/>
      <c r="AC123" s="211"/>
      <c r="AD123" s="211"/>
      <c r="AE123" s="211"/>
      <c r="AF123" s="211"/>
      <c r="AG123" s="211" t="s">
        <v>230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7" t="s">
        <v>358</v>
      </c>
      <c r="D124" s="224"/>
      <c r="E124" s="225">
        <v>39.799999999999997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11"/>
      <c r="Z124" s="211"/>
      <c r="AA124" s="211"/>
      <c r="AB124" s="211"/>
      <c r="AC124" s="211"/>
      <c r="AD124" s="211"/>
      <c r="AE124" s="211"/>
      <c r="AF124" s="211"/>
      <c r="AG124" s="211" t="s">
        <v>230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7" t="s">
        <v>359</v>
      </c>
      <c r="D125" s="224"/>
      <c r="E125" s="225">
        <v>-1.125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1"/>
      <c r="Z125" s="211"/>
      <c r="AA125" s="211"/>
      <c r="AB125" s="211"/>
      <c r="AC125" s="211"/>
      <c r="AD125" s="211"/>
      <c r="AE125" s="211"/>
      <c r="AF125" s="211"/>
      <c r="AG125" s="211" t="s">
        <v>230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7" t="s">
        <v>360</v>
      </c>
      <c r="D126" s="224"/>
      <c r="E126" s="225">
        <v>-0.6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1"/>
      <c r="Z126" s="211"/>
      <c r="AA126" s="211"/>
      <c r="AB126" s="211"/>
      <c r="AC126" s="211"/>
      <c r="AD126" s="211"/>
      <c r="AE126" s="211"/>
      <c r="AF126" s="211"/>
      <c r="AG126" s="211" t="s">
        <v>230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33.75" outlineLevel="1" x14ac:dyDescent="0.2">
      <c r="A127" s="234">
        <v>26</v>
      </c>
      <c r="B127" s="235" t="s">
        <v>361</v>
      </c>
      <c r="C127" s="255" t="s">
        <v>362</v>
      </c>
      <c r="D127" s="236" t="s">
        <v>297</v>
      </c>
      <c r="E127" s="237">
        <v>142.947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0.25307000000000002</v>
      </c>
      <c r="O127" s="237">
        <f>ROUND(E127*N127,2)</f>
        <v>36.18</v>
      </c>
      <c r="P127" s="237">
        <v>0</v>
      </c>
      <c r="Q127" s="237">
        <f>ROUND(E127*P127,2)</f>
        <v>0</v>
      </c>
      <c r="R127" s="239" t="s">
        <v>298</v>
      </c>
      <c r="S127" s="239" t="s">
        <v>224</v>
      </c>
      <c r="T127" s="240" t="s">
        <v>224</v>
      </c>
      <c r="U127" s="222">
        <v>0.93</v>
      </c>
      <c r="V127" s="222">
        <f>ROUND(E127*U127,2)</f>
        <v>132.94</v>
      </c>
      <c r="W127" s="222"/>
      <c r="X127" s="222" t="s">
        <v>225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226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7" t="s">
        <v>363</v>
      </c>
      <c r="D128" s="224"/>
      <c r="E128" s="225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11"/>
      <c r="Z128" s="211"/>
      <c r="AA128" s="211"/>
      <c r="AB128" s="211"/>
      <c r="AC128" s="211"/>
      <c r="AD128" s="211"/>
      <c r="AE128" s="211"/>
      <c r="AF128" s="211"/>
      <c r="AG128" s="211" t="s">
        <v>230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7" t="s">
        <v>364</v>
      </c>
      <c r="D129" s="224"/>
      <c r="E129" s="225">
        <v>179.1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1"/>
      <c r="Z129" s="211"/>
      <c r="AA129" s="211"/>
      <c r="AB129" s="211"/>
      <c r="AC129" s="211"/>
      <c r="AD129" s="211"/>
      <c r="AE129" s="211"/>
      <c r="AF129" s="211"/>
      <c r="AG129" s="211" t="s">
        <v>230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57" t="s">
        <v>365</v>
      </c>
      <c r="D130" s="224"/>
      <c r="E130" s="225">
        <v>-3.8250000000000002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11"/>
      <c r="Z130" s="211"/>
      <c r="AA130" s="211"/>
      <c r="AB130" s="211"/>
      <c r="AC130" s="211"/>
      <c r="AD130" s="211"/>
      <c r="AE130" s="211"/>
      <c r="AF130" s="211"/>
      <c r="AG130" s="211" t="s">
        <v>230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7" t="s">
        <v>366</v>
      </c>
      <c r="D131" s="224"/>
      <c r="E131" s="225">
        <v>-3.4079999999999999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1"/>
      <c r="Z131" s="211"/>
      <c r="AA131" s="211"/>
      <c r="AB131" s="211"/>
      <c r="AC131" s="211"/>
      <c r="AD131" s="211"/>
      <c r="AE131" s="211"/>
      <c r="AF131" s="211"/>
      <c r="AG131" s="211" t="s">
        <v>230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57" t="s">
        <v>367</v>
      </c>
      <c r="D132" s="224"/>
      <c r="E132" s="225">
        <v>-2.04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11"/>
      <c r="Z132" s="211"/>
      <c r="AA132" s="211"/>
      <c r="AB132" s="211"/>
      <c r="AC132" s="211"/>
      <c r="AD132" s="211"/>
      <c r="AE132" s="211"/>
      <c r="AF132" s="211"/>
      <c r="AG132" s="211" t="s">
        <v>230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7" t="s">
        <v>368</v>
      </c>
      <c r="D133" s="224"/>
      <c r="E133" s="225">
        <v>-26.88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1"/>
      <c r="Z133" s="211"/>
      <c r="AA133" s="211"/>
      <c r="AB133" s="211"/>
      <c r="AC133" s="211"/>
      <c r="AD133" s="211"/>
      <c r="AE133" s="211"/>
      <c r="AF133" s="211"/>
      <c r="AG133" s="211" t="s">
        <v>230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33.75" outlineLevel="1" x14ac:dyDescent="0.2">
      <c r="A134" s="234">
        <v>27</v>
      </c>
      <c r="B134" s="235" t="s">
        <v>369</v>
      </c>
      <c r="C134" s="255" t="s">
        <v>370</v>
      </c>
      <c r="D134" s="236" t="s">
        <v>297</v>
      </c>
      <c r="E134" s="237">
        <v>94.325000000000003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0.34588999999999998</v>
      </c>
      <c r="O134" s="237">
        <f>ROUND(E134*N134,2)</f>
        <v>32.630000000000003</v>
      </c>
      <c r="P134" s="237">
        <v>0</v>
      </c>
      <c r="Q134" s="237">
        <f>ROUND(E134*P134,2)</f>
        <v>0</v>
      </c>
      <c r="R134" s="239" t="s">
        <v>298</v>
      </c>
      <c r="S134" s="239" t="s">
        <v>224</v>
      </c>
      <c r="T134" s="240" t="s">
        <v>224</v>
      </c>
      <c r="U134" s="222">
        <v>0.93200000000000005</v>
      </c>
      <c r="V134" s="222">
        <f>ROUND(E134*U134,2)</f>
        <v>87.91</v>
      </c>
      <c r="W134" s="222"/>
      <c r="X134" s="222" t="s">
        <v>225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226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7" t="s">
        <v>371</v>
      </c>
      <c r="D135" s="224"/>
      <c r="E135" s="225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11"/>
      <c r="Z135" s="211"/>
      <c r="AA135" s="211"/>
      <c r="AB135" s="211"/>
      <c r="AC135" s="211"/>
      <c r="AD135" s="211"/>
      <c r="AE135" s="211"/>
      <c r="AF135" s="211"/>
      <c r="AG135" s="211" t="s">
        <v>230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7" t="s">
        <v>372</v>
      </c>
      <c r="D136" s="224"/>
      <c r="E136" s="225"/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1"/>
      <c r="Z136" s="211"/>
      <c r="AA136" s="211"/>
      <c r="AB136" s="211"/>
      <c r="AC136" s="211"/>
      <c r="AD136" s="211"/>
      <c r="AE136" s="211"/>
      <c r="AF136" s="211"/>
      <c r="AG136" s="211" t="s">
        <v>230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7" t="s">
        <v>373</v>
      </c>
      <c r="D137" s="224"/>
      <c r="E137" s="225">
        <v>12.925000000000001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11"/>
      <c r="Z137" s="211"/>
      <c r="AA137" s="211"/>
      <c r="AB137" s="211"/>
      <c r="AC137" s="211"/>
      <c r="AD137" s="211"/>
      <c r="AE137" s="211"/>
      <c r="AF137" s="211"/>
      <c r="AG137" s="211" t="s">
        <v>230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7" t="s">
        <v>374</v>
      </c>
      <c r="D138" s="224"/>
      <c r="E138" s="225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1"/>
      <c r="Z138" s="211"/>
      <c r="AA138" s="211"/>
      <c r="AB138" s="211"/>
      <c r="AC138" s="211"/>
      <c r="AD138" s="211"/>
      <c r="AE138" s="211"/>
      <c r="AF138" s="211"/>
      <c r="AG138" s="211" t="s">
        <v>230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8"/>
      <c r="B139" s="219"/>
      <c r="C139" s="257" t="s">
        <v>373</v>
      </c>
      <c r="D139" s="224"/>
      <c r="E139" s="225">
        <v>12.925000000000001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11"/>
      <c r="Z139" s="211"/>
      <c r="AA139" s="211"/>
      <c r="AB139" s="211"/>
      <c r="AC139" s="211"/>
      <c r="AD139" s="211"/>
      <c r="AE139" s="211"/>
      <c r="AF139" s="211"/>
      <c r="AG139" s="211" t="s">
        <v>230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57" t="s">
        <v>375</v>
      </c>
      <c r="D140" s="224"/>
      <c r="E140" s="225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11"/>
      <c r="Z140" s="211"/>
      <c r="AA140" s="211"/>
      <c r="AB140" s="211"/>
      <c r="AC140" s="211"/>
      <c r="AD140" s="211"/>
      <c r="AE140" s="211"/>
      <c r="AF140" s="211"/>
      <c r="AG140" s="211" t="s">
        <v>230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7" t="s">
        <v>376</v>
      </c>
      <c r="D141" s="224"/>
      <c r="E141" s="225">
        <v>21.3125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1"/>
      <c r="Z141" s="211"/>
      <c r="AA141" s="211"/>
      <c r="AB141" s="211"/>
      <c r="AC141" s="211"/>
      <c r="AD141" s="211"/>
      <c r="AE141" s="211"/>
      <c r="AF141" s="211"/>
      <c r="AG141" s="211" t="s">
        <v>230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7" t="s">
        <v>377</v>
      </c>
      <c r="D142" s="224"/>
      <c r="E142" s="225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1"/>
      <c r="Z142" s="211"/>
      <c r="AA142" s="211"/>
      <c r="AB142" s="211"/>
      <c r="AC142" s="211"/>
      <c r="AD142" s="211"/>
      <c r="AE142" s="211"/>
      <c r="AF142" s="211"/>
      <c r="AG142" s="211" t="s">
        <v>230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7" t="s">
        <v>376</v>
      </c>
      <c r="D143" s="224"/>
      <c r="E143" s="225">
        <v>21.3125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1"/>
      <c r="Z143" s="211"/>
      <c r="AA143" s="211"/>
      <c r="AB143" s="211"/>
      <c r="AC143" s="211"/>
      <c r="AD143" s="211"/>
      <c r="AE143" s="211"/>
      <c r="AF143" s="211"/>
      <c r="AG143" s="211" t="s">
        <v>230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7" t="s">
        <v>378</v>
      </c>
      <c r="D144" s="224"/>
      <c r="E144" s="225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11"/>
      <c r="Z144" s="211"/>
      <c r="AA144" s="211"/>
      <c r="AB144" s="211"/>
      <c r="AC144" s="211"/>
      <c r="AD144" s="211"/>
      <c r="AE144" s="211"/>
      <c r="AF144" s="211"/>
      <c r="AG144" s="211" t="s">
        <v>230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7" t="s">
        <v>373</v>
      </c>
      <c r="D145" s="224"/>
      <c r="E145" s="225">
        <v>12.925000000000001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1"/>
      <c r="Z145" s="211"/>
      <c r="AA145" s="211"/>
      <c r="AB145" s="211"/>
      <c r="AC145" s="211"/>
      <c r="AD145" s="211"/>
      <c r="AE145" s="211"/>
      <c r="AF145" s="211"/>
      <c r="AG145" s="211" t="s">
        <v>230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7" t="s">
        <v>379</v>
      </c>
      <c r="D146" s="224"/>
      <c r="E146" s="225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11"/>
      <c r="Z146" s="211"/>
      <c r="AA146" s="211"/>
      <c r="AB146" s="211"/>
      <c r="AC146" s="211"/>
      <c r="AD146" s="211"/>
      <c r="AE146" s="211"/>
      <c r="AF146" s="211"/>
      <c r="AG146" s="211" t="s">
        <v>230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7" t="s">
        <v>373</v>
      </c>
      <c r="D147" s="224"/>
      <c r="E147" s="225">
        <v>12.925000000000001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1"/>
      <c r="Z147" s="211"/>
      <c r="AA147" s="211"/>
      <c r="AB147" s="211"/>
      <c r="AC147" s="211"/>
      <c r="AD147" s="211"/>
      <c r="AE147" s="211"/>
      <c r="AF147" s="211"/>
      <c r="AG147" s="211" t="s">
        <v>230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34">
        <v>28</v>
      </c>
      <c r="B148" s="235" t="s">
        <v>380</v>
      </c>
      <c r="C148" s="255" t="s">
        <v>381</v>
      </c>
      <c r="D148" s="236" t="s">
        <v>297</v>
      </c>
      <c r="E148" s="237">
        <v>40.4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9.5300000000000003E-3</v>
      </c>
      <c r="O148" s="237">
        <f>ROUND(E148*N148,2)</f>
        <v>0.39</v>
      </c>
      <c r="P148" s="237">
        <v>0</v>
      </c>
      <c r="Q148" s="237">
        <f>ROUND(E148*P148,2)</f>
        <v>0</v>
      </c>
      <c r="R148" s="239" t="s">
        <v>298</v>
      </c>
      <c r="S148" s="239" t="s">
        <v>224</v>
      </c>
      <c r="T148" s="240" t="s">
        <v>224</v>
      </c>
      <c r="U148" s="222">
        <v>0.81699999999999995</v>
      </c>
      <c r="V148" s="222">
        <f>ROUND(E148*U148,2)</f>
        <v>33.01</v>
      </c>
      <c r="W148" s="222"/>
      <c r="X148" s="222" t="s">
        <v>225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226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18"/>
      <c r="B149" s="219"/>
      <c r="C149" s="256" t="s">
        <v>382</v>
      </c>
      <c r="D149" s="242"/>
      <c r="E149" s="242"/>
      <c r="F149" s="242"/>
      <c r="G149" s="24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228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41" t="str">
        <f>C149</f>
        <v>soklových a podzemních konstrukcí z pěnového polystyrenu (30-35 kg/m3) s povrchovou úpravou stěrkou (pro obklad), omítkou nebo nopovou fólií (podzemní konstrukce)</v>
      </c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57" t="s">
        <v>383</v>
      </c>
      <c r="D150" s="224"/>
      <c r="E150" s="225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11"/>
      <c r="Z150" s="211"/>
      <c r="AA150" s="211"/>
      <c r="AB150" s="211"/>
      <c r="AC150" s="211"/>
      <c r="AD150" s="211"/>
      <c r="AE150" s="211"/>
      <c r="AF150" s="211"/>
      <c r="AG150" s="211" t="s">
        <v>230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7" t="s">
        <v>384</v>
      </c>
      <c r="D151" s="224"/>
      <c r="E151" s="225">
        <v>40.4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11"/>
      <c r="Z151" s="211"/>
      <c r="AA151" s="211"/>
      <c r="AB151" s="211"/>
      <c r="AC151" s="211"/>
      <c r="AD151" s="211"/>
      <c r="AE151" s="211"/>
      <c r="AF151" s="211"/>
      <c r="AG151" s="211" t="s">
        <v>230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34">
        <v>29</v>
      </c>
      <c r="B152" s="235" t="s">
        <v>385</v>
      </c>
      <c r="C152" s="255" t="s">
        <v>386</v>
      </c>
      <c r="D152" s="236" t="s">
        <v>297</v>
      </c>
      <c r="E152" s="237">
        <v>60.6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6.5599999999999999E-3</v>
      </c>
      <c r="O152" s="237">
        <f>ROUND(E152*N152,2)</f>
        <v>0.4</v>
      </c>
      <c r="P152" s="237">
        <v>0</v>
      </c>
      <c r="Q152" s="237">
        <f>ROUND(E152*P152,2)</f>
        <v>0</v>
      </c>
      <c r="R152" s="239" t="s">
        <v>298</v>
      </c>
      <c r="S152" s="239" t="s">
        <v>224</v>
      </c>
      <c r="T152" s="240" t="s">
        <v>224</v>
      </c>
      <c r="U152" s="222">
        <v>0.74</v>
      </c>
      <c r="V152" s="222">
        <f>ROUND(E152*U152,2)</f>
        <v>44.84</v>
      </c>
      <c r="W152" s="222"/>
      <c r="X152" s="222" t="s">
        <v>225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226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22.5" outlineLevel="1" x14ac:dyDescent="0.2">
      <c r="A153" s="218"/>
      <c r="B153" s="219"/>
      <c r="C153" s="256" t="s">
        <v>382</v>
      </c>
      <c r="D153" s="242"/>
      <c r="E153" s="242"/>
      <c r="F153" s="242"/>
      <c r="G153" s="24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1"/>
      <c r="Z153" s="211"/>
      <c r="AA153" s="211"/>
      <c r="AB153" s="211"/>
      <c r="AC153" s="211"/>
      <c r="AD153" s="211"/>
      <c r="AE153" s="211"/>
      <c r="AF153" s="211"/>
      <c r="AG153" s="211" t="s">
        <v>228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41" t="str">
        <f>C153</f>
        <v>soklových a podzemních konstrukcí z pěnového polystyrenu (30-35 kg/m3) s povrchovou úpravou stěrkou (pro obklad), omítkou nebo nopovou fólií (podzemní konstrukce)</v>
      </c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7" t="s">
        <v>383</v>
      </c>
      <c r="D154" s="224"/>
      <c r="E154" s="225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11"/>
      <c r="Z154" s="211"/>
      <c r="AA154" s="211"/>
      <c r="AB154" s="211"/>
      <c r="AC154" s="211"/>
      <c r="AD154" s="211"/>
      <c r="AE154" s="211"/>
      <c r="AF154" s="211"/>
      <c r="AG154" s="211" t="s">
        <v>230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7" t="s">
        <v>387</v>
      </c>
      <c r="D155" s="224"/>
      <c r="E155" s="225">
        <v>60.6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230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ht="22.5" outlineLevel="1" x14ac:dyDescent="0.2">
      <c r="A156" s="243">
        <v>30</v>
      </c>
      <c r="B156" s="244" t="s">
        <v>388</v>
      </c>
      <c r="C156" s="258" t="s">
        <v>389</v>
      </c>
      <c r="D156" s="245" t="s">
        <v>340</v>
      </c>
      <c r="E156" s="246">
        <v>13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21</v>
      </c>
      <c r="M156" s="248">
        <f>G156*(1+L156/100)</f>
        <v>0</v>
      </c>
      <c r="N156" s="246">
        <v>2.0840000000000001E-2</v>
      </c>
      <c r="O156" s="246">
        <f>ROUND(E156*N156,2)</f>
        <v>0.27</v>
      </c>
      <c r="P156" s="246">
        <v>0</v>
      </c>
      <c r="Q156" s="246">
        <f>ROUND(E156*P156,2)</f>
        <v>0</v>
      </c>
      <c r="R156" s="248" t="s">
        <v>298</v>
      </c>
      <c r="S156" s="248" t="s">
        <v>224</v>
      </c>
      <c r="T156" s="249" t="s">
        <v>224</v>
      </c>
      <c r="U156" s="222">
        <v>0.3175</v>
      </c>
      <c r="V156" s="222">
        <f>ROUND(E156*U156,2)</f>
        <v>4.13</v>
      </c>
      <c r="W156" s="222"/>
      <c r="X156" s="222" t="s">
        <v>225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226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43">
        <v>31</v>
      </c>
      <c r="B157" s="244" t="s">
        <v>390</v>
      </c>
      <c r="C157" s="258" t="s">
        <v>391</v>
      </c>
      <c r="D157" s="245" t="s">
        <v>340</v>
      </c>
      <c r="E157" s="246">
        <v>10</v>
      </c>
      <c r="F157" s="247"/>
      <c r="G157" s="248">
        <f>ROUND(E157*F157,2)</f>
        <v>0</v>
      </c>
      <c r="H157" s="247"/>
      <c r="I157" s="248">
        <f>ROUND(E157*H157,2)</f>
        <v>0</v>
      </c>
      <c r="J157" s="247"/>
      <c r="K157" s="248">
        <f>ROUND(E157*J157,2)</f>
        <v>0</v>
      </c>
      <c r="L157" s="248">
        <v>21</v>
      </c>
      <c r="M157" s="248">
        <f>G157*(1+L157/100)</f>
        <v>0</v>
      </c>
      <c r="N157" s="246">
        <v>2.5239999999999999E-2</v>
      </c>
      <c r="O157" s="246">
        <f>ROUND(E157*N157,2)</f>
        <v>0.25</v>
      </c>
      <c r="P157" s="246">
        <v>0</v>
      </c>
      <c r="Q157" s="246">
        <f>ROUND(E157*P157,2)</f>
        <v>0</v>
      </c>
      <c r="R157" s="248" t="s">
        <v>298</v>
      </c>
      <c r="S157" s="248" t="s">
        <v>224</v>
      </c>
      <c r="T157" s="249" t="s">
        <v>224</v>
      </c>
      <c r="U157" s="222">
        <v>0.3175</v>
      </c>
      <c r="V157" s="222">
        <f>ROUND(E157*U157,2)</f>
        <v>3.18</v>
      </c>
      <c r="W157" s="222"/>
      <c r="X157" s="222" t="s">
        <v>225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226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ht="22.5" outlineLevel="1" x14ac:dyDescent="0.2">
      <c r="A158" s="243">
        <v>32</v>
      </c>
      <c r="B158" s="244" t="s">
        <v>392</v>
      </c>
      <c r="C158" s="258" t="s">
        <v>393</v>
      </c>
      <c r="D158" s="245" t="s">
        <v>340</v>
      </c>
      <c r="E158" s="246">
        <v>7</v>
      </c>
      <c r="F158" s="247"/>
      <c r="G158" s="248">
        <f>ROUND(E158*F158,2)</f>
        <v>0</v>
      </c>
      <c r="H158" s="247"/>
      <c r="I158" s="248">
        <f>ROUND(E158*H158,2)</f>
        <v>0</v>
      </c>
      <c r="J158" s="247"/>
      <c r="K158" s="248">
        <f>ROUND(E158*J158,2)</f>
        <v>0</v>
      </c>
      <c r="L158" s="248">
        <v>21</v>
      </c>
      <c r="M158" s="248">
        <f>G158*(1+L158/100)</f>
        <v>0</v>
      </c>
      <c r="N158" s="246">
        <v>3.85E-2</v>
      </c>
      <c r="O158" s="246">
        <f>ROUND(E158*N158,2)</f>
        <v>0.27</v>
      </c>
      <c r="P158" s="246">
        <v>0</v>
      </c>
      <c r="Q158" s="246">
        <f>ROUND(E158*P158,2)</f>
        <v>0</v>
      </c>
      <c r="R158" s="248" t="s">
        <v>298</v>
      </c>
      <c r="S158" s="248" t="s">
        <v>224</v>
      </c>
      <c r="T158" s="249" t="s">
        <v>224</v>
      </c>
      <c r="U158" s="222">
        <v>0.34749999999999998</v>
      </c>
      <c r="V158" s="222">
        <f>ROUND(E158*U158,2)</f>
        <v>2.4300000000000002</v>
      </c>
      <c r="W158" s="222"/>
      <c r="X158" s="222" t="s">
        <v>225</v>
      </c>
      <c r="Y158" s="211"/>
      <c r="Z158" s="211"/>
      <c r="AA158" s="211"/>
      <c r="AB158" s="211"/>
      <c r="AC158" s="211"/>
      <c r="AD158" s="211"/>
      <c r="AE158" s="211"/>
      <c r="AF158" s="211"/>
      <c r="AG158" s="211" t="s">
        <v>226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ht="22.5" outlineLevel="1" x14ac:dyDescent="0.2">
      <c r="A159" s="243">
        <v>33</v>
      </c>
      <c r="B159" s="244" t="s">
        <v>394</v>
      </c>
      <c r="C159" s="258" t="s">
        <v>395</v>
      </c>
      <c r="D159" s="245" t="s">
        <v>340</v>
      </c>
      <c r="E159" s="246">
        <v>2</v>
      </c>
      <c r="F159" s="247"/>
      <c r="G159" s="248">
        <f>ROUND(E159*F159,2)</f>
        <v>0</v>
      </c>
      <c r="H159" s="247"/>
      <c r="I159" s="248">
        <f>ROUND(E159*H159,2)</f>
        <v>0</v>
      </c>
      <c r="J159" s="247"/>
      <c r="K159" s="248">
        <f>ROUND(E159*J159,2)</f>
        <v>0</v>
      </c>
      <c r="L159" s="248">
        <v>21</v>
      </c>
      <c r="M159" s="248">
        <f>G159*(1+L159/100)</f>
        <v>0</v>
      </c>
      <c r="N159" s="246">
        <v>4.5670000000000002E-2</v>
      </c>
      <c r="O159" s="246">
        <f>ROUND(E159*N159,2)</f>
        <v>0.09</v>
      </c>
      <c r="P159" s="246">
        <v>0</v>
      </c>
      <c r="Q159" s="246">
        <f>ROUND(E159*P159,2)</f>
        <v>0</v>
      </c>
      <c r="R159" s="248" t="s">
        <v>298</v>
      </c>
      <c r="S159" s="248" t="s">
        <v>224</v>
      </c>
      <c r="T159" s="249" t="s">
        <v>224</v>
      </c>
      <c r="U159" s="222">
        <v>0.45</v>
      </c>
      <c r="V159" s="222">
        <f>ROUND(E159*U159,2)</f>
        <v>0.9</v>
      </c>
      <c r="W159" s="222"/>
      <c r="X159" s="222" t="s">
        <v>225</v>
      </c>
      <c r="Y159" s="211"/>
      <c r="Z159" s="211"/>
      <c r="AA159" s="211"/>
      <c r="AB159" s="211"/>
      <c r="AC159" s="211"/>
      <c r="AD159" s="211"/>
      <c r="AE159" s="211"/>
      <c r="AF159" s="211"/>
      <c r="AG159" s="211" t="s">
        <v>226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ht="22.5" outlineLevel="1" x14ac:dyDescent="0.2">
      <c r="A160" s="243">
        <v>34</v>
      </c>
      <c r="B160" s="244" t="s">
        <v>396</v>
      </c>
      <c r="C160" s="258" t="s">
        <v>397</v>
      </c>
      <c r="D160" s="245" t="s">
        <v>340</v>
      </c>
      <c r="E160" s="246">
        <v>76</v>
      </c>
      <c r="F160" s="247"/>
      <c r="G160" s="248">
        <f>ROUND(E160*F160,2)</f>
        <v>0</v>
      </c>
      <c r="H160" s="247"/>
      <c r="I160" s="248">
        <f>ROUND(E160*H160,2)</f>
        <v>0</v>
      </c>
      <c r="J160" s="247"/>
      <c r="K160" s="248">
        <f>ROUND(E160*J160,2)</f>
        <v>0</v>
      </c>
      <c r="L160" s="248">
        <v>21</v>
      </c>
      <c r="M160" s="248">
        <f>G160*(1+L160/100)</f>
        <v>0</v>
      </c>
      <c r="N160" s="246">
        <v>5.4730000000000001E-2</v>
      </c>
      <c r="O160" s="246">
        <f>ROUND(E160*N160,2)</f>
        <v>4.16</v>
      </c>
      <c r="P160" s="246">
        <v>0</v>
      </c>
      <c r="Q160" s="246">
        <f>ROUND(E160*P160,2)</f>
        <v>0</v>
      </c>
      <c r="R160" s="248" t="s">
        <v>298</v>
      </c>
      <c r="S160" s="248" t="s">
        <v>224</v>
      </c>
      <c r="T160" s="249" t="s">
        <v>224</v>
      </c>
      <c r="U160" s="222">
        <v>0.26</v>
      </c>
      <c r="V160" s="222">
        <f>ROUND(E160*U160,2)</f>
        <v>19.760000000000002</v>
      </c>
      <c r="W160" s="222"/>
      <c r="X160" s="222" t="s">
        <v>225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226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ht="22.5" outlineLevel="1" x14ac:dyDescent="0.2">
      <c r="A161" s="243">
        <v>35</v>
      </c>
      <c r="B161" s="244" t="s">
        <v>398</v>
      </c>
      <c r="C161" s="258" t="s">
        <v>399</v>
      </c>
      <c r="D161" s="245" t="s">
        <v>340</v>
      </c>
      <c r="E161" s="246">
        <v>4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21</v>
      </c>
      <c r="M161" s="248">
        <f>G161*(1+L161/100)</f>
        <v>0</v>
      </c>
      <c r="N161" s="246">
        <v>9.8659999999999998E-2</v>
      </c>
      <c r="O161" s="246">
        <f>ROUND(E161*N161,2)</f>
        <v>0.39</v>
      </c>
      <c r="P161" s="246">
        <v>0</v>
      </c>
      <c r="Q161" s="246">
        <f>ROUND(E161*P161,2)</f>
        <v>0</v>
      </c>
      <c r="R161" s="248" t="s">
        <v>298</v>
      </c>
      <c r="S161" s="248" t="s">
        <v>224</v>
      </c>
      <c r="T161" s="249" t="s">
        <v>224</v>
      </c>
      <c r="U161" s="222">
        <v>0.41</v>
      </c>
      <c r="V161" s="222">
        <f>ROUND(E161*U161,2)</f>
        <v>1.64</v>
      </c>
      <c r="W161" s="222"/>
      <c r="X161" s="222" t="s">
        <v>225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226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34">
        <v>36</v>
      </c>
      <c r="B162" s="235" t="s">
        <v>400</v>
      </c>
      <c r="C162" s="255" t="s">
        <v>401</v>
      </c>
      <c r="D162" s="236" t="s">
        <v>284</v>
      </c>
      <c r="E162" s="237">
        <v>30.75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5.5000000000000003E-4</v>
      </c>
      <c r="O162" s="237">
        <f>ROUND(E162*N162,2)</f>
        <v>0.02</v>
      </c>
      <c r="P162" s="237">
        <v>0</v>
      </c>
      <c r="Q162" s="237">
        <f>ROUND(E162*P162,2)</f>
        <v>0</v>
      </c>
      <c r="R162" s="239" t="s">
        <v>298</v>
      </c>
      <c r="S162" s="239" t="s">
        <v>224</v>
      </c>
      <c r="T162" s="240" t="s">
        <v>224</v>
      </c>
      <c r="U162" s="222">
        <v>0.15</v>
      </c>
      <c r="V162" s="222">
        <f>ROUND(E162*U162,2)</f>
        <v>4.6100000000000003</v>
      </c>
      <c r="W162" s="222"/>
      <c r="X162" s="222" t="s">
        <v>225</v>
      </c>
      <c r="Y162" s="211"/>
      <c r="Z162" s="211"/>
      <c r="AA162" s="211"/>
      <c r="AB162" s="211"/>
      <c r="AC162" s="211"/>
      <c r="AD162" s="211"/>
      <c r="AE162" s="211"/>
      <c r="AF162" s="211"/>
      <c r="AG162" s="211" t="s">
        <v>226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7" t="s">
        <v>402</v>
      </c>
      <c r="D163" s="224"/>
      <c r="E163" s="225">
        <v>28.5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11"/>
      <c r="Z163" s="211"/>
      <c r="AA163" s="211"/>
      <c r="AB163" s="211"/>
      <c r="AC163" s="211"/>
      <c r="AD163" s="211"/>
      <c r="AE163" s="211"/>
      <c r="AF163" s="211"/>
      <c r="AG163" s="211" t="s">
        <v>230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7" t="s">
        <v>403</v>
      </c>
      <c r="D164" s="224"/>
      <c r="E164" s="225">
        <v>2.25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11"/>
      <c r="Z164" s="211"/>
      <c r="AA164" s="211"/>
      <c r="AB164" s="211"/>
      <c r="AC164" s="211"/>
      <c r="AD164" s="211"/>
      <c r="AE164" s="211"/>
      <c r="AF164" s="211"/>
      <c r="AG164" s="211" t="s">
        <v>230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34">
        <v>37</v>
      </c>
      <c r="B165" s="235" t="s">
        <v>404</v>
      </c>
      <c r="C165" s="255" t="s">
        <v>405</v>
      </c>
      <c r="D165" s="236" t="s">
        <v>274</v>
      </c>
      <c r="E165" s="237">
        <v>0.26619999999999999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1.9539999999999998E-2</v>
      </c>
      <c r="O165" s="237">
        <f>ROUND(E165*N165,2)</f>
        <v>0.01</v>
      </c>
      <c r="P165" s="237">
        <v>0</v>
      </c>
      <c r="Q165" s="237">
        <f>ROUND(E165*P165,2)</f>
        <v>0</v>
      </c>
      <c r="R165" s="239" t="s">
        <v>298</v>
      </c>
      <c r="S165" s="239" t="s">
        <v>224</v>
      </c>
      <c r="T165" s="240" t="s">
        <v>224</v>
      </c>
      <c r="U165" s="222">
        <v>18.175000000000001</v>
      </c>
      <c r="V165" s="222">
        <f>ROUND(E165*U165,2)</f>
        <v>4.84</v>
      </c>
      <c r="W165" s="222"/>
      <c r="X165" s="222" t="s">
        <v>225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226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6" t="s">
        <v>406</v>
      </c>
      <c r="D166" s="242"/>
      <c r="E166" s="242"/>
      <c r="F166" s="242"/>
      <c r="G166" s="24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11"/>
      <c r="Z166" s="211"/>
      <c r="AA166" s="211"/>
      <c r="AB166" s="211"/>
      <c r="AC166" s="211"/>
      <c r="AD166" s="211"/>
      <c r="AE166" s="211"/>
      <c r="AF166" s="211"/>
      <c r="AG166" s="211" t="s">
        <v>228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7" t="s">
        <v>407</v>
      </c>
      <c r="D167" s="224"/>
      <c r="E167" s="225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11"/>
      <c r="Z167" s="211"/>
      <c r="AA167" s="211"/>
      <c r="AB167" s="211"/>
      <c r="AC167" s="211"/>
      <c r="AD167" s="211"/>
      <c r="AE167" s="211"/>
      <c r="AF167" s="211"/>
      <c r="AG167" s="211" t="s">
        <v>230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7" t="s">
        <v>408</v>
      </c>
      <c r="D168" s="224"/>
      <c r="E168" s="225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11"/>
      <c r="Z168" s="211"/>
      <c r="AA168" s="211"/>
      <c r="AB168" s="211"/>
      <c r="AC168" s="211"/>
      <c r="AD168" s="211"/>
      <c r="AE168" s="211"/>
      <c r="AF168" s="211"/>
      <c r="AG168" s="211" t="s">
        <v>230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7" t="s">
        <v>409</v>
      </c>
      <c r="D169" s="224"/>
      <c r="E169" s="225">
        <v>0.26619999999999999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11"/>
      <c r="Z169" s="211"/>
      <c r="AA169" s="211"/>
      <c r="AB169" s="211"/>
      <c r="AC169" s="211"/>
      <c r="AD169" s="211"/>
      <c r="AE169" s="211"/>
      <c r="AF169" s="211"/>
      <c r="AG169" s="211" t="s">
        <v>230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34">
        <v>38</v>
      </c>
      <c r="B170" s="235" t="s">
        <v>410</v>
      </c>
      <c r="C170" s="255" t="s">
        <v>411</v>
      </c>
      <c r="D170" s="236" t="s">
        <v>274</v>
      </c>
      <c r="E170" s="237">
        <v>0.72145000000000004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1.7090000000000001E-2</v>
      </c>
      <c r="O170" s="237">
        <f>ROUND(E170*N170,2)</f>
        <v>0.01</v>
      </c>
      <c r="P170" s="237">
        <v>0</v>
      </c>
      <c r="Q170" s="237">
        <f>ROUND(E170*P170,2)</f>
        <v>0</v>
      </c>
      <c r="R170" s="239" t="s">
        <v>298</v>
      </c>
      <c r="S170" s="239" t="s">
        <v>224</v>
      </c>
      <c r="T170" s="240" t="s">
        <v>224</v>
      </c>
      <c r="U170" s="222">
        <v>16.582999999999998</v>
      </c>
      <c r="V170" s="222">
        <f>ROUND(E170*U170,2)</f>
        <v>11.96</v>
      </c>
      <c r="W170" s="222"/>
      <c r="X170" s="222" t="s">
        <v>225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226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6" t="s">
        <v>406</v>
      </c>
      <c r="D171" s="242"/>
      <c r="E171" s="242"/>
      <c r="F171" s="242"/>
      <c r="G171" s="24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11"/>
      <c r="Z171" s="211"/>
      <c r="AA171" s="211"/>
      <c r="AB171" s="211"/>
      <c r="AC171" s="211"/>
      <c r="AD171" s="211"/>
      <c r="AE171" s="211"/>
      <c r="AF171" s="211"/>
      <c r="AG171" s="211" t="s">
        <v>228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7" t="s">
        <v>412</v>
      </c>
      <c r="D172" s="224"/>
      <c r="E172" s="225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11"/>
      <c r="Z172" s="211"/>
      <c r="AA172" s="211"/>
      <c r="AB172" s="211"/>
      <c r="AC172" s="211"/>
      <c r="AD172" s="211"/>
      <c r="AE172" s="211"/>
      <c r="AF172" s="211"/>
      <c r="AG172" s="211" t="s">
        <v>230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7" t="s">
        <v>413</v>
      </c>
      <c r="D173" s="224"/>
      <c r="E173" s="225">
        <v>0.72145000000000004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11"/>
      <c r="Z173" s="211"/>
      <c r="AA173" s="211"/>
      <c r="AB173" s="211"/>
      <c r="AC173" s="211"/>
      <c r="AD173" s="211"/>
      <c r="AE173" s="211"/>
      <c r="AF173" s="211"/>
      <c r="AG173" s="211" t="s">
        <v>230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2.5" outlineLevel="1" x14ac:dyDescent="0.2">
      <c r="A174" s="234">
        <v>39</v>
      </c>
      <c r="B174" s="235" t="s">
        <v>414</v>
      </c>
      <c r="C174" s="255" t="s">
        <v>415</v>
      </c>
      <c r="D174" s="236" t="s">
        <v>297</v>
      </c>
      <c r="E174" s="237">
        <v>149.62200000000001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9.0060000000000001E-2</v>
      </c>
      <c r="O174" s="237">
        <f>ROUND(E174*N174,2)</f>
        <v>13.47</v>
      </c>
      <c r="P174" s="237">
        <v>0</v>
      </c>
      <c r="Q174" s="237">
        <f>ROUND(E174*P174,2)</f>
        <v>0</v>
      </c>
      <c r="R174" s="239" t="s">
        <v>298</v>
      </c>
      <c r="S174" s="239" t="s">
        <v>224</v>
      </c>
      <c r="T174" s="240" t="s">
        <v>224</v>
      </c>
      <c r="U174" s="222">
        <v>0.52090000000000003</v>
      </c>
      <c r="V174" s="222">
        <f>ROUND(E174*U174,2)</f>
        <v>77.94</v>
      </c>
      <c r="W174" s="222"/>
      <c r="X174" s="222" t="s">
        <v>225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226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ht="22.5" outlineLevel="1" x14ac:dyDescent="0.2">
      <c r="A175" s="218"/>
      <c r="B175" s="219"/>
      <c r="C175" s="256" t="s">
        <v>416</v>
      </c>
      <c r="D175" s="242"/>
      <c r="E175" s="242"/>
      <c r="F175" s="242"/>
      <c r="G175" s="24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11"/>
      <c r="Z175" s="211"/>
      <c r="AA175" s="211"/>
      <c r="AB175" s="211"/>
      <c r="AC175" s="211"/>
      <c r="AD175" s="211"/>
      <c r="AE175" s="211"/>
      <c r="AF175" s="211"/>
      <c r="AG175" s="211" t="s">
        <v>228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41" t="str">
        <f>C175</f>
        <v>jednoduché nebo příčky zděné do svislé dřevěné, cihelné, betonové nebo ocelové konstrukce na jakoukoliv maltu vápenocementovou (MVC) nebo cementovou (MC),</v>
      </c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7" t="s">
        <v>417</v>
      </c>
      <c r="D176" s="224"/>
      <c r="E176" s="225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11"/>
      <c r="Z176" s="211"/>
      <c r="AA176" s="211"/>
      <c r="AB176" s="211"/>
      <c r="AC176" s="211"/>
      <c r="AD176" s="211"/>
      <c r="AE176" s="211"/>
      <c r="AF176" s="211"/>
      <c r="AG176" s="211" t="s">
        <v>230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7" t="s">
        <v>418</v>
      </c>
      <c r="D177" s="224"/>
      <c r="E177" s="225">
        <v>1.972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11"/>
      <c r="Z177" s="211"/>
      <c r="AA177" s="211"/>
      <c r="AB177" s="211"/>
      <c r="AC177" s="211"/>
      <c r="AD177" s="211"/>
      <c r="AE177" s="211"/>
      <c r="AF177" s="211"/>
      <c r="AG177" s="211" t="s">
        <v>230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7" t="s">
        <v>419</v>
      </c>
      <c r="D178" s="224"/>
      <c r="E178" s="225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11"/>
      <c r="Z178" s="211"/>
      <c r="AA178" s="211"/>
      <c r="AB178" s="211"/>
      <c r="AC178" s="211"/>
      <c r="AD178" s="211"/>
      <c r="AE178" s="211"/>
      <c r="AF178" s="211"/>
      <c r="AG178" s="211" t="s">
        <v>230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57" t="s">
        <v>420</v>
      </c>
      <c r="D179" s="224"/>
      <c r="E179" s="225">
        <v>8.5500000000000007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11"/>
      <c r="Z179" s="211"/>
      <c r="AA179" s="211"/>
      <c r="AB179" s="211"/>
      <c r="AC179" s="211"/>
      <c r="AD179" s="211"/>
      <c r="AE179" s="211"/>
      <c r="AF179" s="211"/>
      <c r="AG179" s="211" t="s">
        <v>230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7" t="s">
        <v>421</v>
      </c>
      <c r="D180" s="224"/>
      <c r="E180" s="225">
        <v>-1.6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11"/>
      <c r="Z180" s="211"/>
      <c r="AA180" s="211"/>
      <c r="AB180" s="211"/>
      <c r="AC180" s="211"/>
      <c r="AD180" s="211"/>
      <c r="AE180" s="211"/>
      <c r="AF180" s="211"/>
      <c r="AG180" s="211" t="s">
        <v>230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7" t="s">
        <v>422</v>
      </c>
      <c r="D181" s="224"/>
      <c r="E181" s="225"/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11"/>
      <c r="Z181" s="211"/>
      <c r="AA181" s="211"/>
      <c r="AB181" s="211"/>
      <c r="AC181" s="211"/>
      <c r="AD181" s="211"/>
      <c r="AE181" s="211"/>
      <c r="AF181" s="211"/>
      <c r="AG181" s="211" t="s">
        <v>230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7" t="s">
        <v>423</v>
      </c>
      <c r="D182" s="224"/>
      <c r="E182" s="225">
        <v>12.6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11"/>
      <c r="Z182" s="211"/>
      <c r="AA182" s="211"/>
      <c r="AB182" s="211"/>
      <c r="AC182" s="211"/>
      <c r="AD182" s="211"/>
      <c r="AE182" s="211"/>
      <c r="AF182" s="211"/>
      <c r="AG182" s="211" t="s">
        <v>230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7" t="s">
        <v>424</v>
      </c>
      <c r="D183" s="224"/>
      <c r="E183" s="225">
        <v>-2.8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11"/>
      <c r="Z183" s="211"/>
      <c r="AA183" s="211"/>
      <c r="AB183" s="211"/>
      <c r="AC183" s="211"/>
      <c r="AD183" s="211"/>
      <c r="AE183" s="211"/>
      <c r="AF183" s="211"/>
      <c r="AG183" s="211" t="s">
        <v>230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57" t="s">
        <v>425</v>
      </c>
      <c r="D184" s="224"/>
      <c r="E184" s="225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11"/>
      <c r="Z184" s="211"/>
      <c r="AA184" s="211"/>
      <c r="AB184" s="211"/>
      <c r="AC184" s="211"/>
      <c r="AD184" s="211"/>
      <c r="AE184" s="211"/>
      <c r="AF184" s="211"/>
      <c r="AG184" s="211" t="s">
        <v>230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57" t="s">
        <v>423</v>
      </c>
      <c r="D185" s="224"/>
      <c r="E185" s="225">
        <v>12.6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11"/>
      <c r="Z185" s="211"/>
      <c r="AA185" s="211"/>
      <c r="AB185" s="211"/>
      <c r="AC185" s="211"/>
      <c r="AD185" s="211"/>
      <c r="AE185" s="211"/>
      <c r="AF185" s="211"/>
      <c r="AG185" s="211" t="s">
        <v>230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7" t="s">
        <v>424</v>
      </c>
      <c r="D186" s="224"/>
      <c r="E186" s="225">
        <v>-2.8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11"/>
      <c r="Z186" s="211"/>
      <c r="AA186" s="211"/>
      <c r="AB186" s="211"/>
      <c r="AC186" s="211"/>
      <c r="AD186" s="211"/>
      <c r="AE186" s="211"/>
      <c r="AF186" s="211"/>
      <c r="AG186" s="211" t="s">
        <v>230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8"/>
      <c r="B187" s="219"/>
      <c r="C187" s="257" t="s">
        <v>426</v>
      </c>
      <c r="D187" s="224"/>
      <c r="E187" s="225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11"/>
      <c r="Z187" s="211"/>
      <c r="AA187" s="211"/>
      <c r="AB187" s="211"/>
      <c r="AC187" s="211"/>
      <c r="AD187" s="211"/>
      <c r="AE187" s="211"/>
      <c r="AF187" s="211"/>
      <c r="AG187" s="211" t="s">
        <v>230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7" t="s">
        <v>427</v>
      </c>
      <c r="D188" s="224"/>
      <c r="E188" s="225">
        <v>13.65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11"/>
      <c r="Z188" s="211"/>
      <c r="AA188" s="211"/>
      <c r="AB188" s="211"/>
      <c r="AC188" s="211"/>
      <c r="AD188" s="211"/>
      <c r="AE188" s="211"/>
      <c r="AF188" s="211"/>
      <c r="AG188" s="211" t="s">
        <v>230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7" t="s">
        <v>428</v>
      </c>
      <c r="D189" s="224"/>
      <c r="E189" s="225"/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11"/>
      <c r="Z189" s="211"/>
      <c r="AA189" s="211"/>
      <c r="AB189" s="211"/>
      <c r="AC189" s="211"/>
      <c r="AD189" s="211"/>
      <c r="AE189" s="211"/>
      <c r="AF189" s="211"/>
      <c r="AG189" s="211" t="s">
        <v>230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7" t="s">
        <v>427</v>
      </c>
      <c r="D190" s="224"/>
      <c r="E190" s="225">
        <v>13.65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11"/>
      <c r="Z190" s="211"/>
      <c r="AA190" s="211"/>
      <c r="AB190" s="211"/>
      <c r="AC190" s="211"/>
      <c r="AD190" s="211"/>
      <c r="AE190" s="211"/>
      <c r="AF190" s="211"/>
      <c r="AG190" s="211" t="s">
        <v>230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7" t="s">
        <v>429</v>
      </c>
      <c r="D191" s="224"/>
      <c r="E191" s="225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11"/>
      <c r="Z191" s="211"/>
      <c r="AA191" s="211"/>
      <c r="AB191" s="211"/>
      <c r="AC191" s="211"/>
      <c r="AD191" s="211"/>
      <c r="AE191" s="211"/>
      <c r="AF191" s="211"/>
      <c r="AG191" s="211" t="s">
        <v>230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7" t="s">
        <v>423</v>
      </c>
      <c r="D192" s="224"/>
      <c r="E192" s="225">
        <v>12.6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11"/>
      <c r="Z192" s="211"/>
      <c r="AA192" s="211"/>
      <c r="AB192" s="211"/>
      <c r="AC192" s="211"/>
      <c r="AD192" s="211"/>
      <c r="AE192" s="211"/>
      <c r="AF192" s="211"/>
      <c r="AG192" s="211" t="s">
        <v>230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7" t="s">
        <v>424</v>
      </c>
      <c r="D193" s="224"/>
      <c r="E193" s="225">
        <v>-2.8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11"/>
      <c r="Z193" s="211"/>
      <c r="AA193" s="211"/>
      <c r="AB193" s="211"/>
      <c r="AC193" s="211"/>
      <c r="AD193" s="211"/>
      <c r="AE193" s="211"/>
      <c r="AF193" s="211"/>
      <c r="AG193" s="211" t="s">
        <v>230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57" t="s">
        <v>430</v>
      </c>
      <c r="D194" s="224"/>
      <c r="E194" s="225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11"/>
      <c r="Z194" s="211"/>
      <c r="AA194" s="211"/>
      <c r="AB194" s="211"/>
      <c r="AC194" s="211"/>
      <c r="AD194" s="211"/>
      <c r="AE194" s="211"/>
      <c r="AF194" s="211"/>
      <c r="AG194" s="211" t="s">
        <v>230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57" t="s">
        <v>427</v>
      </c>
      <c r="D195" s="224"/>
      <c r="E195" s="225">
        <v>13.65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11"/>
      <c r="Z195" s="211"/>
      <c r="AA195" s="211"/>
      <c r="AB195" s="211"/>
      <c r="AC195" s="211"/>
      <c r="AD195" s="211"/>
      <c r="AE195" s="211"/>
      <c r="AF195" s="211"/>
      <c r="AG195" s="211" t="s">
        <v>230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7" t="s">
        <v>431</v>
      </c>
      <c r="D196" s="224"/>
      <c r="E196" s="225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230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7" t="s">
        <v>423</v>
      </c>
      <c r="D197" s="224"/>
      <c r="E197" s="225">
        <v>12.6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11"/>
      <c r="Z197" s="211"/>
      <c r="AA197" s="211"/>
      <c r="AB197" s="211"/>
      <c r="AC197" s="211"/>
      <c r="AD197" s="211"/>
      <c r="AE197" s="211"/>
      <c r="AF197" s="211"/>
      <c r="AG197" s="211" t="s">
        <v>230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7" t="s">
        <v>424</v>
      </c>
      <c r="D198" s="224"/>
      <c r="E198" s="225">
        <v>-2.8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11"/>
      <c r="Z198" s="211"/>
      <c r="AA198" s="211"/>
      <c r="AB198" s="211"/>
      <c r="AC198" s="211"/>
      <c r="AD198" s="211"/>
      <c r="AE198" s="211"/>
      <c r="AF198" s="211"/>
      <c r="AG198" s="211" t="s">
        <v>230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57" t="s">
        <v>432</v>
      </c>
      <c r="D199" s="224"/>
      <c r="E199" s="225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11"/>
      <c r="Z199" s="211"/>
      <c r="AA199" s="211"/>
      <c r="AB199" s="211"/>
      <c r="AC199" s="211"/>
      <c r="AD199" s="211"/>
      <c r="AE199" s="211"/>
      <c r="AF199" s="211"/>
      <c r="AG199" s="211" t="s">
        <v>230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7" t="s">
        <v>427</v>
      </c>
      <c r="D200" s="224"/>
      <c r="E200" s="225">
        <v>13.65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11"/>
      <c r="Z200" s="211"/>
      <c r="AA200" s="211"/>
      <c r="AB200" s="211"/>
      <c r="AC200" s="211"/>
      <c r="AD200" s="211"/>
      <c r="AE200" s="211"/>
      <c r="AF200" s="211"/>
      <c r="AG200" s="211" t="s">
        <v>230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7" t="s">
        <v>433</v>
      </c>
      <c r="D201" s="224"/>
      <c r="E201" s="225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1"/>
      <c r="Z201" s="211"/>
      <c r="AA201" s="211"/>
      <c r="AB201" s="211"/>
      <c r="AC201" s="211"/>
      <c r="AD201" s="211"/>
      <c r="AE201" s="211"/>
      <c r="AF201" s="211"/>
      <c r="AG201" s="211" t="s">
        <v>230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7" t="s">
        <v>423</v>
      </c>
      <c r="D202" s="224"/>
      <c r="E202" s="225">
        <v>12.6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11"/>
      <c r="Z202" s="211"/>
      <c r="AA202" s="211"/>
      <c r="AB202" s="211"/>
      <c r="AC202" s="211"/>
      <c r="AD202" s="211"/>
      <c r="AE202" s="211"/>
      <c r="AF202" s="211"/>
      <c r="AG202" s="211" t="s">
        <v>230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7" t="s">
        <v>424</v>
      </c>
      <c r="D203" s="224"/>
      <c r="E203" s="225">
        <v>-2.8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11"/>
      <c r="Z203" s="211"/>
      <c r="AA203" s="211"/>
      <c r="AB203" s="211"/>
      <c r="AC203" s="211"/>
      <c r="AD203" s="211"/>
      <c r="AE203" s="211"/>
      <c r="AF203" s="211"/>
      <c r="AG203" s="211" t="s">
        <v>230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7" t="s">
        <v>434</v>
      </c>
      <c r="D204" s="224"/>
      <c r="E204" s="225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11"/>
      <c r="Z204" s="211"/>
      <c r="AA204" s="211"/>
      <c r="AB204" s="211"/>
      <c r="AC204" s="211"/>
      <c r="AD204" s="211"/>
      <c r="AE204" s="211"/>
      <c r="AF204" s="211"/>
      <c r="AG204" s="211" t="s">
        <v>230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7" t="s">
        <v>427</v>
      </c>
      <c r="D205" s="224"/>
      <c r="E205" s="225">
        <v>13.65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1"/>
      <c r="Z205" s="211"/>
      <c r="AA205" s="211"/>
      <c r="AB205" s="211"/>
      <c r="AC205" s="211"/>
      <c r="AD205" s="211"/>
      <c r="AE205" s="211"/>
      <c r="AF205" s="211"/>
      <c r="AG205" s="211" t="s">
        <v>230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57" t="s">
        <v>435</v>
      </c>
      <c r="D206" s="224"/>
      <c r="E206" s="225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11"/>
      <c r="Z206" s="211"/>
      <c r="AA206" s="211"/>
      <c r="AB206" s="211"/>
      <c r="AC206" s="211"/>
      <c r="AD206" s="211"/>
      <c r="AE206" s="211"/>
      <c r="AF206" s="211"/>
      <c r="AG206" s="211" t="s">
        <v>230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7" t="s">
        <v>423</v>
      </c>
      <c r="D207" s="224"/>
      <c r="E207" s="225">
        <v>12.6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1"/>
      <c r="Z207" s="211"/>
      <c r="AA207" s="211"/>
      <c r="AB207" s="211"/>
      <c r="AC207" s="211"/>
      <c r="AD207" s="211"/>
      <c r="AE207" s="211"/>
      <c r="AF207" s="211"/>
      <c r="AG207" s="211" t="s">
        <v>230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57" t="s">
        <v>424</v>
      </c>
      <c r="D208" s="224"/>
      <c r="E208" s="225">
        <v>-2.8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11"/>
      <c r="Z208" s="211"/>
      <c r="AA208" s="211"/>
      <c r="AB208" s="211"/>
      <c r="AC208" s="211"/>
      <c r="AD208" s="211"/>
      <c r="AE208" s="211"/>
      <c r="AF208" s="211"/>
      <c r="AG208" s="211" t="s">
        <v>230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7" t="s">
        <v>436</v>
      </c>
      <c r="D209" s="224"/>
      <c r="E209" s="225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11"/>
      <c r="Z209" s="211"/>
      <c r="AA209" s="211"/>
      <c r="AB209" s="211"/>
      <c r="AC209" s="211"/>
      <c r="AD209" s="211"/>
      <c r="AE209" s="211"/>
      <c r="AF209" s="211"/>
      <c r="AG209" s="211" t="s">
        <v>230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7" t="s">
        <v>427</v>
      </c>
      <c r="D210" s="224"/>
      <c r="E210" s="225">
        <v>13.65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11"/>
      <c r="Z210" s="211"/>
      <c r="AA210" s="211"/>
      <c r="AB210" s="211"/>
      <c r="AC210" s="211"/>
      <c r="AD210" s="211"/>
      <c r="AE210" s="211"/>
      <c r="AF210" s="211"/>
      <c r="AG210" s="211" t="s">
        <v>230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ht="22.5" outlineLevel="1" x14ac:dyDescent="0.2">
      <c r="A211" s="234">
        <v>40</v>
      </c>
      <c r="B211" s="235" t="s">
        <v>437</v>
      </c>
      <c r="C211" s="255" t="s">
        <v>438</v>
      </c>
      <c r="D211" s="236" t="s">
        <v>297</v>
      </c>
      <c r="E211" s="237">
        <v>243.44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0.10736</v>
      </c>
      <c r="O211" s="237">
        <f>ROUND(E211*N211,2)</f>
        <v>26.14</v>
      </c>
      <c r="P211" s="237">
        <v>0</v>
      </c>
      <c r="Q211" s="237">
        <f>ROUND(E211*P211,2)</f>
        <v>0</v>
      </c>
      <c r="R211" s="239" t="s">
        <v>298</v>
      </c>
      <c r="S211" s="239" t="s">
        <v>224</v>
      </c>
      <c r="T211" s="240" t="s">
        <v>224</v>
      </c>
      <c r="U211" s="222">
        <v>0.55674999999999997</v>
      </c>
      <c r="V211" s="222">
        <f>ROUND(E211*U211,2)</f>
        <v>135.54</v>
      </c>
      <c r="W211" s="222"/>
      <c r="X211" s="222" t="s">
        <v>225</v>
      </c>
      <c r="Y211" s="211"/>
      <c r="Z211" s="211"/>
      <c r="AA211" s="211"/>
      <c r="AB211" s="211"/>
      <c r="AC211" s="211"/>
      <c r="AD211" s="211"/>
      <c r="AE211" s="211"/>
      <c r="AF211" s="211"/>
      <c r="AG211" s="211" t="s">
        <v>226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ht="22.5" outlineLevel="1" x14ac:dyDescent="0.2">
      <c r="A212" s="218"/>
      <c r="B212" s="219"/>
      <c r="C212" s="256" t="s">
        <v>416</v>
      </c>
      <c r="D212" s="242"/>
      <c r="E212" s="242"/>
      <c r="F212" s="242"/>
      <c r="G212" s="24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11"/>
      <c r="Z212" s="211"/>
      <c r="AA212" s="211"/>
      <c r="AB212" s="211"/>
      <c r="AC212" s="211"/>
      <c r="AD212" s="211"/>
      <c r="AE212" s="211"/>
      <c r="AF212" s="211"/>
      <c r="AG212" s="211" t="s">
        <v>228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41" t="str">
        <f>C212</f>
        <v>jednoduché nebo příčky zděné do svislé dřevěné, cihelné, betonové nebo ocelové konstrukce na jakoukoliv maltu vápenocementovou (MVC) nebo cementovou (MC),</v>
      </c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7" t="s">
        <v>313</v>
      </c>
      <c r="D213" s="224"/>
      <c r="E213" s="225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11"/>
      <c r="Z213" s="211"/>
      <c r="AA213" s="211"/>
      <c r="AB213" s="211"/>
      <c r="AC213" s="211"/>
      <c r="AD213" s="211"/>
      <c r="AE213" s="211"/>
      <c r="AF213" s="211"/>
      <c r="AG213" s="211" t="s">
        <v>230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57" t="s">
        <v>439</v>
      </c>
      <c r="D214" s="224"/>
      <c r="E214" s="225">
        <v>123.9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11"/>
      <c r="Z214" s="211"/>
      <c r="AA214" s="211"/>
      <c r="AB214" s="211"/>
      <c r="AC214" s="211"/>
      <c r="AD214" s="211"/>
      <c r="AE214" s="211"/>
      <c r="AF214" s="211"/>
      <c r="AG214" s="211" t="s">
        <v>230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7" t="s">
        <v>315</v>
      </c>
      <c r="D215" s="224"/>
      <c r="E215" s="225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11"/>
      <c r="Z215" s="211"/>
      <c r="AA215" s="211"/>
      <c r="AB215" s="211"/>
      <c r="AC215" s="211"/>
      <c r="AD215" s="211"/>
      <c r="AE215" s="211"/>
      <c r="AF215" s="211"/>
      <c r="AG215" s="211" t="s">
        <v>230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8"/>
      <c r="B216" s="219"/>
      <c r="C216" s="257" t="s">
        <v>440</v>
      </c>
      <c r="D216" s="224"/>
      <c r="E216" s="225">
        <v>99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11"/>
      <c r="Z216" s="211"/>
      <c r="AA216" s="211"/>
      <c r="AB216" s="211"/>
      <c r="AC216" s="211"/>
      <c r="AD216" s="211"/>
      <c r="AE216" s="211"/>
      <c r="AF216" s="211"/>
      <c r="AG216" s="211" t="s">
        <v>230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7" t="s">
        <v>317</v>
      </c>
      <c r="D217" s="224"/>
      <c r="E217" s="225"/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11"/>
      <c r="Z217" s="211"/>
      <c r="AA217" s="211"/>
      <c r="AB217" s="211"/>
      <c r="AC217" s="211"/>
      <c r="AD217" s="211"/>
      <c r="AE217" s="211"/>
      <c r="AF217" s="211"/>
      <c r="AG217" s="211" t="s">
        <v>230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7" t="s">
        <v>441</v>
      </c>
      <c r="D218" s="224"/>
      <c r="E218" s="225">
        <v>30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11"/>
      <c r="Z218" s="211"/>
      <c r="AA218" s="211"/>
      <c r="AB218" s="211"/>
      <c r="AC218" s="211"/>
      <c r="AD218" s="211"/>
      <c r="AE218" s="211"/>
      <c r="AF218" s="211"/>
      <c r="AG218" s="211" t="s">
        <v>230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57" t="s">
        <v>442</v>
      </c>
      <c r="D219" s="224"/>
      <c r="E219" s="225">
        <v>3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11"/>
      <c r="Z219" s="211"/>
      <c r="AA219" s="211"/>
      <c r="AB219" s="211"/>
      <c r="AC219" s="211"/>
      <c r="AD219" s="211"/>
      <c r="AE219" s="211"/>
      <c r="AF219" s="211"/>
      <c r="AG219" s="211" t="s">
        <v>230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7" t="s">
        <v>320</v>
      </c>
      <c r="D220" s="224"/>
      <c r="E220" s="225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11"/>
      <c r="Z220" s="211"/>
      <c r="AA220" s="211"/>
      <c r="AB220" s="211"/>
      <c r="AC220" s="211"/>
      <c r="AD220" s="211"/>
      <c r="AE220" s="211"/>
      <c r="AF220" s="211"/>
      <c r="AG220" s="211" t="s">
        <v>230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7" t="s">
        <v>441</v>
      </c>
      <c r="D221" s="224"/>
      <c r="E221" s="225">
        <v>30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11"/>
      <c r="Z221" s="211"/>
      <c r="AA221" s="211"/>
      <c r="AB221" s="211"/>
      <c r="AC221" s="211"/>
      <c r="AD221" s="211"/>
      <c r="AE221" s="211"/>
      <c r="AF221" s="211"/>
      <c r="AG221" s="211" t="s">
        <v>230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57" t="s">
        <v>443</v>
      </c>
      <c r="D222" s="224"/>
      <c r="E222" s="225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11"/>
      <c r="Z222" s="211"/>
      <c r="AA222" s="211"/>
      <c r="AB222" s="211"/>
      <c r="AC222" s="211"/>
      <c r="AD222" s="211"/>
      <c r="AE222" s="211"/>
      <c r="AF222" s="211"/>
      <c r="AG222" s="211" t="s">
        <v>230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7" t="s">
        <v>444</v>
      </c>
      <c r="D223" s="224"/>
      <c r="E223" s="225">
        <v>-3.2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11"/>
      <c r="Z223" s="211"/>
      <c r="AA223" s="211"/>
      <c r="AB223" s="211"/>
      <c r="AC223" s="211"/>
      <c r="AD223" s="211"/>
      <c r="AE223" s="211"/>
      <c r="AF223" s="211"/>
      <c r="AG223" s="211" t="s">
        <v>230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7" t="s">
        <v>445</v>
      </c>
      <c r="D224" s="224"/>
      <c r="E224" s="225">
        <v>-14.4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11"/>
      <c r="Z224" s="211"/>
      <c r="AA224" s="211"/>
      <c r="AB224" s="211"/>
      <c r="AC224" s="211"/>
      <c r="AD224" s="211"/>
      <c r="AE224" s="211"/>
      <c r="AF224" s="211"/>
      <c r="AG224" s="211" t="s">
        <v>230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7" t="s">
        <v>446</v>
      </c>
      <c r="D225" s="224"/>
      <c r="E225" s="225">
        <v>-19.2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11"/>
      <c r="Z225" s="211"/>
      <c r="AA225" s="211"/>
      <c r="AB225" s="211"/>
      <c r="AC225" s="211"/>
      <c r="AD225" s="211"/>
      <c r="AE225" s="211"/>
      <c r="AF225" s="211"/>
      <c r="AG225" s="211" t="s">
        <v>230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7" t="s">
        <v>447</v>
      </c>
      <c r="D226" s="224"/>
      <c r="E226" s="225">
        <v>-3.7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11"/>
      <c r="Z226" s="211"/>
      <c r="AA226" s="211"/>
      <c r="AB226" s="211"/>
      <c r="AC226" s="211"/>
      <c r="AD226" s="211"/>
      <c r="AE226" s="211"/>
      <c r="AF226" s="211"/>
      <c r="AG226" s="211" t="s">
        <v>230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8"/>
      <c r="B227" s="219"/>
      <c r="C227" s="257" t="s">
        <v>448</v>
      </c>
      <c r="D227" s="224"/>
      <c r="E227" s="225">
        <v>-1.96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11"/>
      <c r="Z227" s="211"/>
      <c r="AA227" s="211"/>
      <c r="AB227" s="211"/>
      <c r="AC227" s="211"/>
      <c r="AD227" s="211"/>
      <c r="AE227" s="211"/>
      <c r="AF227" s="211"/>
      <c r="AG227" s="211" t="s">
        <v>230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34">
        <v>41</v>
      </c>
      <c r="B228" s="235" t="s">
        <v>449</v>
      </c>
      <c r="C228" s="255" t="s">
        <v>450</v>
      </c>
      <c r="D228" s="236" t="s">
        <v>284</v>
      </c>
      <c r="E228" s="237">
        <v>117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7">
        <v>1.0200000000000001E-3</v>
      </c>
      <c r="O228" s="237">
        <f>ROUND(E228*N228,2)</f>
        <v>0.12</v>
      </c>
      <c r="P228" s="237">
        <v>0</v>
      </c>
      <c r="Q228" s="237">
        <f>ROUND(E228*P228,2)</f>
        <v>0</v>
      </c>
      <c r="R228" s="239" t="s">
        <v>298</v>
      </c>
      <c r="S228" s="239" t="s">
        <v>224</v>
      </c>
      <c r="T228" s="240" t="s">
        <v>224</v>
      </c>
      <c r="U228" s="222">
        <v>0.223</v>
      </c>
      <c r="V228" s="222">
        <f>ROUND(E228*U228,2)</f>
        <v>26.09</v>
      </c>
      <c r="W228" s="222"/>
      <c r="X228" s="222" t="s">
        <v>225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226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6" t="s">
        <v>451</v>
      </c>
      <c r="D229" s="242"/>
      <c r="E229" s="242"/>
      <c r="F229" s="242"/>
      <c r="G229" s="24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11"/>
      <c r="Z229" s="211"/>
      <c r="AA229" s="211"/>
      <c r="AB229" s="211"/>
      <c r="AC229" s="211"/>
      <c r="AD229" s="211"/>
      <c r="AE229" s="211"/>
      <c r="AF229" s="211"/>
      <c r="AG229" s="211" t="s">
        <v>228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7" t="s">
        <v>452</v>
      </c>
      <c r="D230" s="224"/>
      <c r="E230" s="225">
        <v>99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11"/>
      <c r="Z230" s="211"/>
      <c r="AA230" s="211"/>
      <c r="AB230" s="211"/>
      <c r="AC230" s="211"/>
      <c r="AD230" s="211"/>
      <c r="AE230" s="211"/>
      <c r="AF230" s="211"/>
      <c r="AG230" s="211" t="s">
        <v>230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57" t="s">
        <v>453</v>
      </c>
      <c r="D231" s="224"/>
      <c r="E231" s="225">
        <v>18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11"/>
      <c r="Z231" s="211"/>
      <c r="AA231" s="211"/>
      <c r="AB231" s="211"/>
      <c r="AC231" s="211"/>
      <c r="AD231" s="211"/>
      <c r="AE231" s="211"/>
      <c r="AF231" s="211"/>
      <c r="AG231" s="211" t="s">
        <v>230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ht="22.5" outlineLevel="1" x14ac:dyDescent="0.2">
      <c r="A232" s="234">
        <v>42</v>
      </c>
      <c r="B232" s="235" t="s">
        <v>454</v>
      </c>
      <c r="C232" s="255" t="s">
        <v>455</v>
      </c>
      <c r="D232" s="236" t="s">
        <v>297</v>
      </c>
      <c r="E232" s="237">
        <v>290.19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7">
        <v>1.3729999999999999E-2</v>
      </c>
      <c r="O232" s="237">
        <f>ROUND(E232*N232,2)</f>
        <v>3.98</v>
      </c>
      <c r="P232" s="237">
        <v>0</v>
      </c>
      <c r="Q232" s="237">
        <f>ROUND(E232*P232,2)</f>
        <v>0</v>
      </c>
      <c r="R232" s="239" t="s">
        <v>298</v>
      </c>
      <c r="S232" s="239" t="s">
        <v>224</v>
      </c>
      <c r="T232" s="240" t="s">
        <v>224</v>
      </c>
      <c r="U232" s="222">
        <v>1.0109999999999999</v>
      </c>
      <c r="V232" s="222">
        <f>ROUND(E232*U232,2)</f>
        <v>293.38</v>
      </c>
      <c r="W232" s="222"/>
      <c r="X232" s="222" t="s">
        <v>225</v>
      </c>
      <c r="Y232" s="211"/>
      <c r="Z232" s="211"/>
      <c r="AA232" s="211"/>
      <c r="AB232" s="211"/>
      <c r="AC232" s="211"/>
      <c r="AD232" s="211"/>
      <c r="AE232" s="211"/>
      <c r="AF232" s="211"/>
      <c r="AG232" s="211" t="s">
        <v>226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57" t="s">
        <v>456</v>
      </c>
      <c r="D233" s="224"/>
      <c r="E233" s="225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11"/>
      <c r="Z233" s="211"/>
      <c r="AA233" s="211"/>
      <c r="AB233" s="211"/>
      <c r="AC233" s="211"/>
      <c r="AD233" s="211"/>
      <c r="AE233" s="211"/>
      <c r="AF233" s="211"/>
      <c r="AG233" s="211" t="s">
        <v>230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57" t="s">
        <v>457</v>
      </c>
      <c r="D234" s="224"/>
      <c r="E234" s="225">
        <v>309.79000000000002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11"/>
      <c r="Z234" s="211"/>
      <c r="AA234" s="211"/>
      <c r="AB234" s="211"/>
      <c r="AC234" s="211"/>
      <c r="AD234" s="211"/>
      <c r="AE234" s="211"/>
      <c r="AF234" s="211"/>
      <c r="AG234" s="211" t="s">
        <v>230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57" t="s">
        <v>458</v>
      </c>
      <c r="D235" s="224"/>
      <c r="E235" s="225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11"/>
      <c r="Z235" s="211"/>
      <c r="AA235" s="211"/>
      <c r="AB235" s="211"/>
      <c r="AC235" s="211"/>
      <c r="AD235" s="211"/>
      <c r="AE235" s="211"/>
      <c r="AF235" s="211"/>
      <c r="AG235" s="211" t="s">
        <v>230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57" t="s">
        <v>459</v>
      </c>
      <c r="D236" s="224"/>
      <c r="E236" s="225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11"/>
      <c r="Z236" s="211"/>
      <c r="AA236" s="211"/>
      <c r="AB236" s="211"/>
      <c r="AC236" s="211"/>
      <c r="AD236" s="211"/>
      <c r="AE236" s="211"/>
      <c r="AF236" s="211"/>
      <c r="AG236" s="211" t="s">
        <v>230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57" t="s">
        <v>460</v>
      </c>
      <c r="D237" s="224"/>
      <c r="E237" s="225">
        <v>-15.3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11"/>
      <c r="Z237" s="211"/>
      <c r="AA237" s="211"/>
      <c r="AB237" s="211"/>
      <c r="AC237" s="211"/>
      <c r="AD237" s="211"/>
      <c r="AE237" s="211"/>
      <c r="AF237" s="211"/>
      <c r="AG237" s="211" t="s">
        <v>230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7" t="s">
        <v>417</v>
      </c>
      <c r="D238" s="224"/>
      <c r="E238" s="225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11"/>
      <c r="Z238" s="211"/>
      <c r="AA238" s="211"/>
      <c r="AB238" s="211"/>
      <c r="AC238" s="211"/>
      <c r="AD238" s="211"/>
      <c r="AE238" s="211"/>
      <c r="AF238" s="211"/>
      <c r="AG238" s="211" t="s">
        <v>230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57" t="s">
        <v>461</v>
      </c>
      <c r="D239" s="224"/>
      <c r="E239" s="225">
        <v>-4.3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11"/>
      <c r="Z239" s="211"/>
      <c r="AA239" s="211"/>
      <c r="AB239" s="211"/>
      <c r="AC239" s="211"/>
      <c r="AD239" s="211"/>
      <c r="AE239" s="211"/>
      <c r="AF239" s="211"/>
      <c r="AG239" s="211" t="s">
        <v>230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ht="33.75" outlineLevel="1" x14ac:dyDescent="0.2">
      <c r="A240" s="234">
        <v>43</v>
      </c>
      <c r="B240" s="235" t="s">
        <v>462</v>
      </c>
      <c r="C240" s="255" t="s">
        <v>463</v>
      </c>
      <c r="D240" s="236" t="s">
        <v>297</v>
      </c>
      <c r="E240" s="237">
        <v>19.600000000000001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7">
        <v>1.3729999999999999E-2</v>
      </c>
      <c r="O240" s="237">
        <f>ROUND(E240*N240,2)</f>
        <v>0.27</v>
      </c>
      <c r="P240" s="237">
        <v>0</v>
      </c>
      <c r="Q240" s="237">
        <f>ROUND(E240*P240,2)</f>
        <v>0</v>
      </c>
      <c r="R240" s="239" t="s">
        <v>298</v>
      </c>
      <c r="S240" s="239" t="s">
        <v>224</v>
      </c>
      <c r="T240" s="240" t="s">
        <v>224</v>
      </c>
      <c r="U240" s="222">
        <v>1.0109999999999999</v>
      </c>
      <c r="V240" s="222">
        <f>ROUND(E240*U240,2)</f>
        <v>19.82</v>
      </c>
      <c r="W240" s="222"/>
      <c r="X240" s="222" t="s">
        <v>225</v>
      </c>
      <c r="Y240" s="211"/>
      <c r="Z240" s="211"/>
      <c r="AA240" s="211"/>
      <c r="AB240" s="211"/>
      <c r="AC240" s="211"/>
      <c r="AD240" s="211"/>
      <c r="AE240" s="211"/>
      <c r="AF240" s="211"/>
      <c r="AG240" s="211" t="s">
        <v>226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7" t="s">
        <v>458</v>
      </c>
      <c r="D241" s="224"/>
      <c r="E241" s="225"/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11"/>
      <c r="Z241" s="211"/>
      <c r="AA241" s="211"/>
      <c r="AB241" s="211"/>
      <c r="AC241" s="211"/>
      <c r="AD241" s="211"/>
      <c r="AE241" s="211"/>
      <c r="AF241" s="211"/>
      <c r="AG241" s="211" t="s">
        <v>230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18"/>
      <c r="B242" s="219"/>
      <c r="C242" s="257" t="s">
        <v>459</v>
      </c>
      <c r="D242" s="224"/>
      <c r="E242" s="225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11"/>
      <c r="Z242" s="211"/>
      <c r="AA242" s="211"/>
      <c r="AB242" s="211"/>
      <c r="AC242" s="211"/>
      <c r="AD242" s="211"/>
      <c r="AE242" s="211"/>
      <c r="AF242" s="211"/>
      <c r="AG242" s="211" t="s">
        <v>230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7" t="s">
        <v>464</v>
      </c>
      <c r="D243" s="224"/>
      <c r="E243" s="225">
        <v>15.3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11"/>
      <c r="Z243" s="211"/>
      <c r="AA243" s="211"/>
      <c r="AB243" s="211"/>
      <c r="AC243" s="211"/>
      <c r="AD243" s="211"/>
      <c r="AE243" s="211"/>
      <c r="AF243" s="211"/>
      <c r="AG243" s="211" t="s">
        <v>230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7" t="s">
        <v>417</v>
      </c>
      <c r="D244" s="224"/>
      <c r="E244" s="225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11"/>
      <c r="Z244" s="211"/>
      <c r="AA244" s="211"/>
      <c r="AB244" s="211"/>
      <c r="AC244" s="211"/>
      <c r="AD244" s="211"/>
      <c r="AE244" s="211"/>
      <c r="AF244" s="211"/>
      <c r="AG244" s="211" t="s">
        <v>230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7" t="s">
        <v>465</v>
      </c>
      <c r="D245" s="224"/>
      <c r="E245" s="225">
        <v>4.3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11"/>
      <c r="Z245" s="211"/>
      <c r="AA245" s="211"/>
      <c r="AB245" s="211"/>
      <c r="AC245" s="211"/>
      <c r="AD245" s="211"/>
      <c r="AE245" s="211"/>
      <c r="AF245" s="211"/>
      <c r="AG245" s="211" t="s">
        <v>230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ht="33.75" outlineLevel="1" x14ac:dyDescent="0.2">
      <c r="A246" s="234">
        <v>44</v>
      </c>
      <c r="B246" s="235" t="s">
        <v>466</v>
      </c>
      <c r="C246" s="255" t="s">
        <v>467</v>
      </c>
      <c r="D246" s="236" t="s">
        <v>284</v>
      </c>
      <c r="E246" s="237">
        <v>3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1.306E-2</v>
      </c>
      <c r="O246" s="237">
        <f>ROUND(E246*N246,2)</f>
        <v>0.04</v>
      </c>
      <c r="P246" s="237">
        <v>0</v>
      </c>
      <c r="Q246" s="237">
        <f>ROUND(E246*P246,2)</f>
        <v>0</v>
      </c>
      <c r="R246" s="239" t="s">
        <v>298</v>
      </c>
      <c r="S246" s="239" t="s">
        <v>224</v>
      </c>
      <c r="T246" s="240" t="s">
        <v>224</v>
      </c>
      <c r="U246" s="222">
        <v>1.6579999999999999</v>
      </c>
      <c r="V246" s="222">
        <f>ROUND(E246*U246,2)</f>
        <v>4.97</v>
      </c>
      <c r="W246" s="222"/>
      <c r="X246" s="222" t="s">
        <v>225</v>
      </c>
      <c r="Y246" s="211"/>
      <c r="Z246" s="211"/>
      <c r="AA246" s="211"/>
      <c r="AB246" s="211"/>
      <c r="AC246" s="211"/>
      <c r="AD246" s="211"/>
      <c r="AE246" s="211"/>
      <c r="AF246" s="211"/>
      <c r="AG246" s="211" t="s">
        <v>226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7" t="s">
        <v>468</v>
      </c>
      <c r="D247" s="224"/>
      <c r="E247" s="225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11"/>
      <c r="Z247" s="211"/>
      <c r="AA247" s="211"/>
      <c r="AB247" s="211"/>
      <c r="AC247" s="211"/>
      <c r="AD247" s="211"/>
      <c r="AE247" s="211"/>
      <c r="AF247" s="211"/>
      <c r="AG247" s="211" t="s">
        <v>230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7" t="s">
        <v>469</v>
      </c>
      <c r="D248" s="224"/>
      <c r="E248" s="225">
        <v>3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11"/>
      <c r="Z248" s="211"/>
      <c r="AA248" s="211"/>
      <c r="AB248" s="211"/>
      <c r="AC248" s="211"/>
      <c r="AD248" s="211"/>
      <c r="AE248" s="211"/>
      <c r="AF248" s="211"/>
      <c r="AG248" s="211" t="s">
        <v>230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34">
        <v>45</v>
      </c>
      <c r="B249" s="235" t="s">
        <v>470</v>
      </c>
      <c r="C249" s="255" t="s">
        <v>471</v>
      </c>
      <c r="D249" s="236" t="s">
        <v>274</v>
      </c>
      <c r="E249" s="237">
        <v>0.29282000000000002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7">
        <v>1</v>
      </c>
      <c r="O249" s="237">
        <f>ROUND(E249*N249,2)</f>
        <v>0.28999999999999998</v>
      </c>
      <c r="P249" s="237">
        <v>0</v>
      </c>
      <c r="Q249" s="237">
        <f>ROUND(E249*P249,2)</f>
        <v>0</v>
      </c>
      <c r="R249" s="239" t="s">
        <v>278</v>
      </c>
      <c r="S249" s="239" t="s">
        <v>224</v>
      </c>
      <c r="T249" s="240" t="s">
        <v>224</v>
      </c>
      <c r="U249" s="222">
        <v>0</v>
      </c>
      <c r="V249" s="222">
        <f>ROUND(E249*U249,2)</f>
        <v>0</v>
      </c>
      <c r="W249" s="222"/>
      <c r="X249" s="222" t="s">
        <v>279</v>
      </c>
      <c r="Y249" s="211"/>
      <c r="Z249" s="211"/>
      <c r="AA249" s="211"/>
      <c r="AB249" s="211"/>
      <c r="AC249" s="211"/>
      <c r="AD249" s="211"/>
      <c r="AE249" s="211"/>
      <c r="AF249" s="211"/>
      <c r="AG249" s="211" t="s">
        <v>280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8"/>
      <c r="B250" s="219"/>
      <c r="C250" s="257" t="s">
        <v>407</v>
      </c>
      <c r="D250" s="224"/>
      <c r="E250" s="225"/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11"/>
      <c r="Z250" s="211"/>
      <c r="AA250" s="211"/>
      <c r="AB250" s="211"/>
      <c r="AC250" s="211"/>
      <c r="AD250" s="211"/>
      <c r="AE250" s="211"/>
      <c r="AF250" s="211"/>
      <c r="AG250" s="211" t="s">
        <v>230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7" t="s">
        <v>408</v>
      </c>
      <c r="D251" s="224"/>
      <c r="E251" s="225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11"/>
      <c r="Z251" s="211"/>
      <c r="AA251" s="211"/>
      <c r="AB251" s="211"/>
      <c r="AC251" s="211"/>
      <c r="AD251" s="211"/>
      <c r="AE251" s="211"/>
      <c r="AF251" s="211"/>
      <c r="AG251" s="211" t="s">
        <v>230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7" t="s">
        <v>472</v>
      </c>
      <c r="D252" s="224"/>
      <c r="E252" s="225">
        <v>0.29282000000000002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11"/>
      <c r="Z252" s="211"/>
      <c r="AA252" s="211"/>
      <c r="AB252" s="211"/>
      <c r="AC252" s="211"/>
      <c r="AD252" s="211"/>
      <c r="AE252" s="211"/>
      <c r="AF252" s="211"/>
      <c r="AG252" s="211" t="s">
        <v>230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34">
        <v>46</v>
      </c>
      <c r="B253" s="235" t="s">
        <v>473</v>
      </c>
      <c r="C253" s="255" t="s">
        <v>474</v>
      </c>
      <c r="D253" s="236" t="s">
        <v>274</v>
      </c>
      <c r="E253" s="237">
        <v>0.79359999999999997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7">
        <v>1</v>
      </c>
      <c r="O253" s="237">
        <f>ROUND(E253*N253,2)</f>
        <v>0.79</v>
      </c>
      <c r="P253" s="237">
        <v>0</v>
      </c>
      <c r="Q253" s="237">
        <f>ROUND(E253*P253,2)</f>
        <v>0</v>
      </c>
      <c r="R253" s="239" t="s">
        <v>278</v>
      </c>
      <c r="S253" s="239" t="s">
        <v>224</v>
      </c>
      <c r="T253" s="240" t="s">
        <v>224</v>
      </c>
      <c r="U253" s="222">
        <v>0</v>
      </c>
      <c r="V253" s="222">
        <f>ROUND(E253*U253,2)</f>
        <v>0</v>
      </c>
      <c r="W253" s="222"/>
      <c r="X253" s="222" t="s">
        <v>279</v>
      </c>
      <c r="Y253" s="211"/>
      <c r="Z253" s="211"/>
      <c r="AA253" s="211"/>
      <c r="AB253" s="211"/>
      <c r="AC253" s="211"/>
      <c r="AD253" s="211"/>
      <c r="AE253" s="211"/>
      <c r="AF253" s="211"/>
      <c r="AG253" s="211" t="s">
        <v>280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7" t="s">
        <v>412</v>
      </c>
      <c r="D254" s="224"/>
      <c r="E254" s="225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11"/>
      <c r="Z254" s="211"/>
      <c r="AA254" s="211"/>
      <c r="AB254" s="211"/>
      <c r="AC254" s="211"/>
      <c r="AD254" s="211"/>
      <c r="AE254" s="211"/>
      <c r="AF254" s="211"/>
      <c r="AG254" s="211" t="s">
        <v>230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8"/>
      <c r="B255" s="219"/>
      <c r="C255" s="257" t="s">
        <v>475</v>
      </c>
      <c r="D255" s="224"/>
      <c r="E255" s="225">
        <v>0.79359999999999997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11"/>
      <c r="Z255" s="211"/>
      <c r="AA255" s="211"/>
      <c r="AB255" s="211"/>
      <c r="AC255" s="211"/>
      <c r="AD255" s="211"/>
      <c r="AE255" s="211"/>
      <c r="AF255" s="211"/>
      <c r="AG255" s="211" t="s">
        <v>230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x14ac:dyDescent="0.2">
      <c r="A256" s="227" t="s">
        <v>218</v>
      </c>
      <c r="B256" s="228" t="s">
        <v>114</v>
      </c>
      <c r="C256" s="254" t="s">
        <v>115</v>
      </c>
      <c r="D256" s="229"/>
      <c r="E256" s="230"/>
      <c r="F256" s="231"/>
      <c r="G256" s="231">
        <f>SUMIF(AG257:AG268,"&lt;&gt;NOR",G257:G268)</f>
        <v>0</v>
      </c>
      <c r="H256" s="231"/>
      <c r="I256" s="231">
        <f>SUM(I257:I268)</f>
        <v>0</v>
      </c>
      <c r="J256" s="231"/>
      <c r="K256" s="231">
        <f>SUM(K257:K268)</f>
        <v>0</v>
      </c>
      <c r="L256" s="231"/>
      <c r="M256" s="231">
        <f>SUM(M257:M268)</f>
        <v>0</v>
      </c>
      <c r="N256" s="230"/>
      <c r="O256" s="230">
        <f>SUM(O257:O268)</f>
        <v>19.75</v>
      </c>
      <c r="P256" s="230"/>
      <c r="Q256" s="230">
        <f>SUM(Q257:Q268)</f>
        <v>0</v>
      </c>
      <c r="R256" s="231"/>
      <c r="S256" s="231"/>
      <c r="T256" s="232"/>
      <c r="U256" s="226"/>
      <c r="V256" s="226">
        <f>SUM(V257:V268)</f>
        <v>54.79</v>
      </c>
      <c r="W256" s="226"/>
      <c r="X256" s="226"/>
      <c r="AG256" t="s">
        <v>219</v>
      </c>
    </row>
    <row r="257" spans="1:60" outlineLevel="1" x14ac:dyDescent="0.2">
      <c r="A257" s="234">
        <v>47</v>
      </c>
      <c r="B257" s="235" t="s">
        <v>476</v>
      </c>
      <c r="C257" s="255" t="s">
        <v>477</v>
      </c>
      <c r="D257" s="236" t="s">
        <v>284</v>
      </c>
      <c r="E257" s="237">
        <v>116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7">
        <v>0.16647999999999999</v>
      </c>
      <c r="O257" s="237">
        <f>ROUND(E257*N257,2)</f>
        <v>19.309999999999999</v>
      </c>
      <c r="P257" s="237">
        <v>0</v>
      </c>
      <c r="Q257" s="237">
        <f>ROUND(E257*P257,2)</f>
        <v>0</v>
      </c>
      <c r="R257" s="239" t="s">
        <v>298</v>
      </c>
      <c r="S257" s="239" t="s">
        <v>224</v>
      </c>
      <c r="T257" s="240" t="s">
        <v>224</v>
      </c>
      <c r="U257" s="222">
        <v>0.37</v>
      </c>
      <c r="V257" s="222">
        <f>ROUND(E257*U257,2)</f>
        <v>42.92</v>
      </c>
      <c r="W257" s="222"/>
      <c r="X257" s="222" t="s">
        <v>225</v>
      </c>
      <c r="Y257" s="211"/>
      <c r="Z257" s="211"/>
      <c r="AA257" s="211"/>
      <c r="AB257" s="211"/>
      <c r="AC257" s="211"/>
      <c r="AD257" s="211"/>
      <c r="AE257" s="211"/>
      <c r="AF257" s="211"/>
      <c r="AG257" s="211" t="s">
        <v>226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56" t="s">
        <v>478</v>
      </c>
      <c r="D258" s="242"/>
      <c r="E258" s="242"/>
      <c r="F258" s="242"/>
      <c r="G258" s="24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11"/>
      <c r="Z258" s="211"/>
      <c r="AA258" s="211"/>
      <c r="AB258" s="211"/>
      <c r="AC258" s="211"/>
      <c r="AD258" s="211"/>
      <c r="AE258" s="211"/>
      <c r="AF258" s="211"/>
      <c r="AG258" s="211" t="s">
        <v>228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8"/>
      <c r="B259" s="219"/>
      <c r="C259" s="257" t="s">
        <v>479</v>
      </c>
      <c r="D259" s="224"/>
      <c r="E259" s="225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11"/>
      <c r="Z259" s="211"/>
      <c r="AA259" s="211"/>
      <c r="AB259" s="211"/>
      <c r="AC259" s="211"/>
      <c r="AD259" s="211"/>
      <c r="AE259" s="211"/>
      <c r="AF259" s="211"/>
      <c r="AG259" s="211" t="s">
        <v>230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8"/>
      <c r="B260" s="219"/>
      <c r="C260" s="257" t="s">
        <v>480</v>
      </c>
      <c r="D260" s="224"/>
      <c r="E260" s="225">
        <v>81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11"/>
      <c r="Z260" s="211"/>
      <c r="AA260" s="211"/>
      <c r="AB260" s="211"/>
      <c r="AC260" s="211"/>
      <c r="AD260" s="211"/>
      <c r="AE260" s="211"/>
      <c r="AF260" s="211"/>
      <c r="AG260" s="211" t="s">
        <v>230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57" t="s">
        <v>481</v>
      </c>
      <c r="D261" s="224"/>
      <c r="E261" s="225"/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11"/>
      <c r="Z261" s="211"/>
      <c r="AA261" s="211"/>
      <c r="AB261" s="211"/>
      <c r="AC261" s="211"/>
      <c r="AD261" s="211"/>
      <c r="AE261" s="211"/>
      <c r="AF261" s="211"/>
      <c r="AG261" s="211" t="s">
        <v>230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7" t="s">
        <v>482</v>
      </c>
      <c r="D262" s="224"/>
      <c r="E262" s="225">
        <v>35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11"/>
      <c r="Z262" s="211"/>
      <c r="AA262" s="211"/>
      <c r="AB262" s="211"/>
      <c r="AC262" s="211"/>
      <c r="AD262" s="211"/>
      <c r="AE262" s="211"/>
      <c r="AF262" s="211"/>
      <c r="AG262" s="211" t="s">
        <v>230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34">
        <v>48</v>
      </c>
      <c r="B263" s="235" t="s">
        <v>483</v>
      </c>
      <c r="C263" s="255" t="s">
        <v>484</v>
      </c>
      <c r="D263" s="236" t="s">
        <v>274</v>
      </c>
      <c r="E263" s="237">
        <v>0.42899999999999999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7">
        <v>1.0166500000000001</v>
      </c>
      <c r="O263" s="237">
        <f>ROUND(E263*N263,2)</f>
        <v>0.44</v>
      </c>
      <c r="P263" s="237">
        <v>0</v>
      </c>
      <c r="Q263" s="237">
        <f>ROUND(E263*P263,2)</f>
        <v>0</v>
      </c>
      <c r="R263" s="239" t="s">
        <v>298</v>
      </c>
      <c r="S263" s="239" t="s">
        <v>224</v>
      </c>
      <c r="T263" s="240" t="s">
        <v>224</v>
      </c>
      <c r="U263" s="222">
        <v>27.672999999999998</v>
      </c>
      <c r="V263" s="222">
        <f>ROUND(E263*U263,2)</f>
        <v>11.87</v>
      </c>
      <c r="W263" s="222"/>
      <c r="X263" s="222" t="s">
        <v>225</v>
      </c>
      <c r="Y263" s="211"/>
      <c r="Z263" s="211"/>
      <c r="AA263" s="211"/>
      <c r="AB263" s="211"/>
      <c r="AC263" s="211"/>
      <c r="AD263" s="211"/>
      <c r="AE263" s="211"/>
      <c r="AF263" s="211"/>
      <c r="AG263" s="211" t="s">
        <v>226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18"/>
      <c r="B264" s="219"/>
      <c r="C264" s="256" t="s">
        <v>485</v>
      </c>
      <c r="D264" s="242"/>
      <c r="E264" s="242"/>
      <c r="F264" s="242"/>
      <c r="G264" s="24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11"/>
      <c r="Z264" s="211"/>
      <c r="AA264" s="211"/>
      <c r="AB264" s="211"/>
      <c r="AC264" s="211"/>
      <c r="AD264" s="211"/>
      <c r="AE264" s="211"/>
      <c r="AF264" s="211"/>
      <c r="AG264" s="211" t="s">
        <v>228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7" t="s">
        <v>479</v>
      </c>
      <c r="D265" s="224"/>
      <c r="E265" s="225"/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11"/>
      <c r="Z265" s="211"/>
      <c r="AA265" s="211"/>
      <c r="AB265" s="211"/>
      <c r="AC265" s="211"/>
      <c r="AD265" s="211"/>
      <c r="AE265" s="211"/>
      <c r="AF265" s="211"/>
      <c r="AG265" s="211" t="s">
        <v>230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57" t="s">
        <v>486</v>
      </c>
      <c r="D266" s="224"/>
      <c r="E266" s="225">
        <v>0.29920000000000002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11"/>
      <c r="Z266" s="211"/>
      <c r="AA266" s="211"/>
      <c r="AB266" s="211"/>
      <c r="AC266" s="211"/>
      <c r="AD266" s="211"/>
      <c r="AE266" s="211"/>
      <c r="AF266" s="211"/>
      <c r="AG266" s="211" t="s">
        <v>230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8"/>
      <c r="B267" s="219"/>
      <c r="C267" s="257" t="s">
        <v>481</v>
      </c>
      <c r="D267" s="224"/>
      <c r="E267" s="225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11"/>
      <c r="Z267" s="211"/>
      <c r="AA267" s="211"/>
      <c r="AB267" s="211"/>
      <c r="AC267" s="211"/>
      <c r="AD267" s="211"/>
      <c r="AE267" s="211"/>
      <c r="AF267" s="211"/>
      <c r="AG267" s="211" t="s">
        <v>230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7" t="s">
        <v>487</v>
      </c>
      <c r="D268" s="224"/>
      <c r="E268" s="225">
        <v>0.1298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11"/>
      <c r="Z268" s="211"/>
      <c r="AA268" s="211"/>
      <c r="AB268" s="211"/>
      <c r="AC268" s="211"/>
      <c r="AD268" s="211"/>
      <c r="AE268" s="211"/>
      <c r="AF268" s="211"/>
      <c r="AG268" s="211" t="s">
        <v>230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x14ac:dyDescent="0.2">
      <c r="A269" s="227" t="s">
        <v>218</v>
      </c>
      <c r="B269" s="228" t="s">
        <v>116</v>
      </c>
      <c r="C269" s="254" t="s">
        <v>117</v>
      </c>
      <c r="D269" s="229"/>
      <c r="E269" s="230"/>
      <c r="F269" s="231"/>
      <c r="G269" s="231">
        <f>SUMIF(AG270:AG285,"&lt;&gt;NOR",G270:G285)</f>
        <v>0</v>
      </c>
      <c r="H269" s="231"/>
      <c r="I269" s="231">
        <f>SUM(I270:I285)</f>
        <v>0</v>
      </c>
      <c r="J269" s="231"/>
      <c r="K269" s="231">
        <f>SUM(K270:K285)</f>
        <v>0</v>
      </c>
      <c r="L269" s="231"/>
      <c r="M269" s="231">
        <f>SUM(M270:M285)</f>
        <v>0</v>
      </c>
      <c r="N269" s="230"/>
      <c r="O269" s="230">
        <f>SUM(O270:O285)</f>
        <v>69.180000000000007</v>
      </c>
      <c r="P269" s="230"/>
      <c r="Q269" s="230">
        <f>SUM(Q270:Q285)</f>
        <v>0</v>
      </c>
      <c r="R269" s="231"/>
      <c r="S269" s="231"/>
      <c r="T269" s="232"/>
      <c r="U269" s="226"/>
      <c r="V269" s="226">
        <f>SUM(V270:V285)</f>
        <v>70.099999999999994</v>
      </c>
      <c r="W269" s="226"/>
      <c r="X269" s="226"/>
      <c r="AG269" t="s">
        <v>219</v>
      </c>
    </row>
    <row r="270" spans="1:60" outlineLevel="1" x14ac:dyDescent="0.2">
      <c r="A270" s="234">
        <v>49</v>
      </c>
      <c r="B270" s="235" t="s">
        <v>488</v>
      </c>
      <c r="C270" s="255" t="s">
        <v>489</v>
      </c>
      <c r="D270" s="236" t="s">
        <v>297</v>
      </c>
      <c r="E270" s="237">
        <v>72.297499999999999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21</v>
      </c>
      <c r="M270" s="239">
        <f>G270*(1+L270/100)</f>
        <v>0</v>
      </c>
      <c r="N270" s="237">
        <v>0.30360999999999999</v>
      </c>
      <c r="O270" s="237">
        <f>ROUND(E270*N270,2)</f>
        <v>21.95</v>
      </c>
      <c r="P270" s="237">
        <v>0</v>
      </c>
      <c r="Q270" s="237">
        <f>ROUND(E270*P270,2)</f>
        <v>0</v>
      </c>
      <c r="R270" s="239" t="s">
        <v>490</v>
      </c>
      <c r="S270" s="239" t="s">
        <v>224</v>
      </c>
      <c r="T270" s="240" t="s">
        <v>224</v>
      </c>
      <c r="U270" s="222">
        <v>0.02</v>
      </c>
      <c r="V270" s="222">
        <f>ROUND(E270*U270,2)</f>
        <v>1.45</v>
      </c>
      <c r="W270" s="222"/>
      <c r="X270" s="222" t="s">
        <v>225</v>
      </c>
      <c r="Y270" s="211"/>
      <c r="Z270" s="211"/>
      <c r="AA270" s="211"/>
      <c r="AB270" s="211"/>
      <c r="AC270" s="211"/>
      <c r="AD270" s="211"/>
      <c r="AE270" s="211"/>
      <c r="AF270" s="211"/>
      <c r="AG270" s="211" t="s">
        <v>226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6" t="s">
        <v>491</v>
      </c>
      <c r="D271" s="242"/>
      <c r="E271" s="242"/>
      <c r="F271" s="242"/>
      <c r="G271" s="24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11"/>
      <c r="Z271" s="211"/>
      <c r="AA271" s="211"/>
      <c r="AB271" s="211"/>
      <c r="AC271" s="211"/>
      <c r="AD271" s="211"/>
      <c r="AE271" s="211"/>
      <c r="AF271" s="211"/>
      <c r="AG271" s="211" t="s">
        <v>228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8"/>
      <c r="B272" s="219"/>
      <c r="C272" s="257" t="s">
        <v>492</v>
      </c>
      <c r="D272" s="224"/>
      <c r="E272" s="225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11"/>
      <c r="Z272" s="211"/>
      <c r="AA272" s="211"/>
      <c r="AB272" s="211"/>
      <c r="AC272" s="211"/>
      <c r="AD272" s="211"/>
      <c r="AE272" s="211"/>
      <c r="AF272" s="211"/>
      <c r="AG272" s="211" t="s">
        <v>230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8"/>
      <c r="B273" s="219"/>
      <c r="C273" s="257" t="s">
        <v>493</v>
      </c>
      <c r="D273" s="224"/>
      <c r="E273" s="225">
        <v>16.297499999999999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11"/>
      <c r="Z273" s="211"/>
      <c r="AA273" s="211"/>
      <c r="AB273" s="211"/>
      <c r="AC273" s="211"/>
      <c r="AD273" s="211"/>
      <c r="AE273" s="211"/>
      <c r="AF273" s="211"/>
      <c r="AG273" s="211" t="s">
        <v>230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18"/>
      <c r="B274" s="219"/>
      <c r="C274" s="257" t="s">
        <v>494</v>
      </c>
      <c r="D274" s="224"/>
      <c r="E274" s="225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11"/>
      <c r="Z274" s="211"/>
      <c r="AA274" s="211"/>
      <c r="AB274" s="211"/>
      <c r="AC274" s="211"/>
      <c r="AD274" s="211"/>
      <c r="AE274" s="211"/>
      <c r="AF274" s="211"/>
      <c r="AG274" s="211" t="s">
        <v>230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57" t="s">
        <v>495</v>
      </c>
      <c r="D275" s="224"/>
      <c r="E275" s="225">
        <v>56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11"/>
      <c r="Z275" s="211"/>
      <c r="AA275" s="211"/>
      <c r="AB275" s="211"/>
      <c r="AC275" s="211"/>
      <c r="AD275" s="211"/>
      <c r="AE275" s="211"/>
      <c r="AF275" s="211"/>
      <c r="AG275" s="211" t="s">
        <v>230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ht="22.5" outlineLevel="1" x14ac:dyDescent="0.2">
      <c r="A276" s="243">
        <v>50</v>
      </c>
      <c r="B276" s="244" t="s">
        <v>496</v>
      </c>
      <c r="C276" s="258" t="s">
        <v>497</v>
      </c>
      <c r="D276" s="245" t="s">
        <v>297</v>
      </c>
      <c r="E276" s="246">
        <v>72.297499999999999</v>
      </c>
      <c r="F276" s="247"/>
      <c r="G276" s="248">
        <f>ROUND(E276*F276,2)</f>
        <v>0</v>
      </c>
      <c r="H276" s="247"/>
      <c r="I276" s="248">
        <f>ROUND(E276*H276,2)</f>
        <v>0</v>
      </c>
      <c r="J276" s="247"/>
      <c r="K276" s="248">
        <f>ROUND(E276*J276,2)</f>
        <v>0</v>
      </c>
      <c r="L276" s="248">
        <v>21</v>
      </c>
      <c r="M276" s="248">
        <f>G276*(1+L276/100)</f>
        <v>0</v>
      </c>
      <c r="N276" s="246">
        <v>0.441</v>
      </c>
      <c r="O276" s="246">
        <f>ROUND(E276*N276,2)</f>
        <v>31.88</v>
      </c>
      <c r="P276" s="246">
        <v>0</v>
      </c>
      <c r="Q276" s="246">
        <f>ROUND(E276*P276,2)</f>
        <v>0</v>
      </c>
      <c r="R276" s="248" t="s">
        <v>490</v>
      </c>
      <c r="S276" s="248" t="s">
        <v>224</v>
      </c>
      <c r="T276" s="249" t="s">
        <v>224</v>
      </c>
      <c r="U276" s="222">
        <v>0.03</v>
      </c>
      <c r="V276" s="222">
        <f>ROUND(E276*U276,2)</f>
        <v>2.17</v>
      </c>
      <c r="W276" s="222"/>
      <c r="X276" s="222" t="s">
        <v>225</v>
      </c>
      <c r="Y276" s="211"/>
      <c r="Z276" s="211"/>
      <c r="AA276" s="211"/>
      <c r="AB276" s="211"/>
      <c r="AC276" s="211"/>
      <c r="AD276" s="211"/>
      <c r="AE276" s="211"/>
      <c r="AF276" s="211"/>
      <c r="AG276" s="211" t="s">
        <v>226</v>
      </c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34">
        <v>51</v>
      </c>
      <c r="B277" s="235" t="s">
        <v>498</v>
      </c>
      <c r="C277" s="255" t="s">
        <v>499</v>
      </c>
      <c r="D277" s="236" t="s">
        <v>297</v>
      </c>
      <c r="E277" s="237">
        <v>72.297499999999999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7">
        <v>7.3899999999999993E-2</v>
      </c>
      <c r="O277" s="237">
        <f>ROUND(E277*N277,2)</f>
        <v>5.34</v>
      </c>
      <c r="P277" s="237">
        <v>0</v>
      </c>
      <c r="Q277" s="237">
        <f>ROUND(E277*P277,2)</f>
        <v>0</v>
      </c>
      <c r="R277" s="239" t="s">
        <v>490</v>
      </c>
      <c r="S277" s="239" t="s">
        <v>224</v>
      </c>
      <c r="T277" s="240" t="s">
        <v>224</v>
      </c>
      <c r="U277" s="222">
        <v>0.45</v>
      </c>
      <c r="V277" s="222">
        <f>ROUND(E277*U277,2)</f>
        <v>32.53</v>
      </c>
      <c r="W277" s="222"/>
      <c r="X277" s="222" t="s">
        <v>225</v>
      </c>
      <c r="Y277" s="211"/>
      <c r="Z277" s="211"/>
      <c r="AA277" s="211"/>
      <c r="AB277" s="211"/>
      <c r="AC277" s="211"/>
      <c r="AD277" s="211"/>
      <c r="AE277" s="211"/>
      <c r="AF277" s="211"/>
      <c r="AG277" s="211" t="s">
        <v>226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ht="22.5" outlineLevel="1" x14ac:dyDescent="0.2">
      <c r="A278" s="218"/>
      <c r="B278" s="219"/>
      <c r="C278" s="256" t="s">
        <v>500</v>
      </c>
      <c r="D278" s="242"/>
      <c r="E278" s="242"/>
      <c r="F278" s="242"/>
      <c r="G278" s="24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11"/>
      <c r="Z278" s="211"/>
      <c r="AA278" s="211"/>
      <c r="AB278" s="211"/>
      <c r="AC278" s="211"/>
      <c r="AD278" s="211"/>
      <c r="AE278" s="211"/>
      <c r="AF278" s="211"/>
      <c r="AG278" s="211" t="s">
        <v>228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41" t="str">
        <f>C278</f>
        <v>s provedením lože z kameniva drceného, s vyplněním spár, s dvojitým hutněním a se smetením přebytečného materiálu na krajnici. S dodáním hmot pro lože a výplň spár.</v>
      </c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34">
        <v>52</v>
      </c>
      <c r="B279" s="235" t="s">
        <v>501</v>
      </c>
      <c r="C279" s="255" t="s">
        <v>502</v>
      </c>
      <c r="D279" s="236" t="s">
        <v>284</v>
      </c>
      <c r="E279" s="237">
        <v>82.8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7">
        <v>3.3E-4</v>
      </c>
      <c r="O279" s="237">
        <f>ROUND(E279*N279,2)</f>
        <v>0.03</v>
      </c>
      <c r="P279" s="237">
        <v>0</v>
      </c>
      <c r="Q279" s="237">
        <f>ROUND(E279*P279,2)</f>
        <v>0</v>
      </c>
      <c r="R279" s="239" t="s">
        <v>490</v>
      </c>
      <c r="S279" s="239" t="s">
        <v>224</v>
      </c>
      <c r="T279" s="240" t="s">
        <v>224</v>
      </c>
      <c r="U279" s="222">
        <v>0.41</v>
      </c>
      <c r="V279" s="222">
        <f>ROUND(E279*U279,2)</f>
        <v>33.950000000000003</v>
      </c>
      <c r="W279" s="222"/>
      <c r="X279" s="222" t="s">
        <v>225</v>
      </c>
      <c r="Y279" s="211"/>
      <c r="Z279" s="211"/>
      <c r="AA279" s="211"/>
      <c r="AB279" s="211"/>
      <c r="AC279" s="211"/>
      <c r="AD279" s="211"/>
      <c r="AE279" s="211"/>
      <c r="AF279" s="211"/>
      <c r="AG279" s="211" t="s">
        <v>226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18"/>
      <c r="B280" s="219"/>
      <c r="C280" s="257" t="s">
        <v>492</v>
      </c>
      <c r="D280" s="224"/>
      <c r="E280" s="225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11"/>
      <c r="Z280" s="211"/>
      <c r="AA280" s="211"/>
      <c r="AB280" s="211"/>
      <c r="AC280" s="211"/>
      <c r="AD280" s="211"/>
      <c r="AE280" s="211"/>
      <c r="AF280" s="211"/>
      <c r="AG280" s="211" t="s">
        <v>230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7" t="s">
        <v>503</v>
      </c>
      <c r="D281" s="224"/>
      <c r="E281" s="225">
        <v>8.8000000000000007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11"/>
      <c r="Z281" s="211"/>
      <c r="AA281" s="211"/>
      <c r="AB281" s="211"/>
      <c r="AC281" s="211"/>
      <c r="AD281" s="211"/>
      <c r="AE281" s="211"/>
      <c r="AF281" s="211"/>
      <c r="AG281" s="211" t="s">
        <v>230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57" t="s">
        <v>494</v>
      </c>
      <c r="D282" s="224"/>
      <c r="E282" s="225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11"/>
      <c r="Z282" s="211"/>
      <c r="AA282" s="211"/>
      <c r="AB282" s="211"/>
      <c r="AC282" s="211"/>
      <c r="AD282" s="211"/>
      <c r="AE282" s="211"/>
      <c r="AF282" s="211"/>
      <c r="AG282" s="211" t="s">
        <v>230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8"/>
      <c r="B283" s="219"/>
      <c r="C283" s="257" t="s">
        <v>504</v>
      </c>
      <c r="D283" s="224"/>
      <c r="E283" s="225">
        <v>74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11"/>
      <c r="Z283" s="211"/>
      <c r="AA283" s="211"/>
      <c r="AB283" s="211"/>
      <c r="AC283" s="211"/>
      <c r="AD283" s="211"/>
      <c r="AE283" s="211"/>
      <c r="AF283" s="211"/>
      <c r="AG283" s="211" t="s">
        <v>230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ht="22.5" outlineLevel="1" x14ac:dyDescent="0.2">
      <c r="A284" s="234">
        <v>53</v>
      </c>
      <c r="B284" s="235" t="s">
        <v>505</v>
      </c>
      <c r="C284" s="255" t="s">
        <v>506</v>
      </c>
      <c r="D284" s="236" t="s">
        <v>297</v>
      </c>
      <c r="E284" s="237">
        <v>77.358329999999995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7">
        <v>0.129</v>
      </c>
      <c r="O284" s="237">
        <f>ROUND(E284*N284,2)</f>
        <v>9.98</v>
      </c>
      <c r="P284" s="237">
        <v>0</v>
      </c>
      <c r="Q284" s="237">
        <f>ROUND(E284*P284,2)</f>
        <v>0</v>
      </c>
      <c r="R284" s="239" t="s">
        <v>278</v>
      </c>
      <c r="S284" s="239" t="s">
        <v>224</v>
      </c>
      <c r="T284" s="240" t="s">
        <v>224</v>
      </c>
      <c r="U284" s="222">
        <v>0</v>
      </c>
      <c r="V284" s="222">
        <f>ROUND(E284*U284,2)</f>
        <v>0</v>
      </c>
      <c r="W284" s="222"/>
      <c r="X284" s="222" t="s">
        <v>279</v>
      </c>
      <c r="Y284" s="211"/>
      <c r="Z284" s="211"/>
      <c r="AA284" s="211"/>
      <c r="AB284" s="211"/>
      <c r="AC284" s="211"/>
      <c r="AD284" s="211"/>
      <c r="AE284" s="211"/>
      <c r="AF284" s="211"/>
      <c r="AG284" s="211" t="s">
        <v>280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57" t="s">
        <v>507</v>
      </c>
      <c r="D285" s="224"/>
      <c r="E285" s="225">
        <v>77.358329999999995</v>
      </c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11"/>
      <c r="Z285" s="211"/>
      <c r="AA285" s="211"/>
      <c r="AB285" s="211"/>
      <c r="AC285" s="211"/>
      <c r="AD285" s="211"/>
      <c r="AE285" s="211"/>
      <c r="AF285" s="211"/>
      <c r="AG285" s="211" t="s">
        <v>230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x14ac:dyDescent="0.2">
      <c r="A286" s="227" t="s">
        <v>218</v>
      </c>
      <c r="B286" s="228" t="s">
        <v>118</v>
      </c>
      <c r="C286" s="254" t="s">
        <v>119</v>
      </c>
      <c r="D286" s="229"/>
      <c r="E286" s="230"/>
      <c r="F286" s="231"/>
      <c r="G286" s="231">
        <f>SUMIF(AG287:AG435,"&lt;&gt;NOR",G287:G435)</f>
        <v>0</v>
      </c>
      <c r="H286" s="231"/>
      <c r="I286" s="231">
        <f>SUM(I287:I435)</f>
        <v>0</v>
      </c>
      <c r="J286" s="231"/>
      <c r="K286" s="231">
        <f>SUM(K287:K435)</f>
        <v>0</v>
      </c>
      <c r="L286" s="231"/>
      <c r="M286" s="231">
        <f>SUM(M287:M435)</f>
        <v>0</v>
      </c>
      <c r="N286" s="230"/>
      <c r="O286" s="230">
        <f>SUM(O287:O435)</f>
        <v>43.580000000000005</v>
      </c>
      <c r="P286" s="230"/>
      <c r="Q286" s="230">
        <f>SUM(Q287:Q435)</f>
        <v>0</v>
      </c>
      <c r="R286" s="231"/>
      <c r="S286" s="231"/>
      <c r="T286" s="232"/>
      <c r="U286" s="226"/>
      <c r="V286" s="226">
        <f>SUM(V287:V435)</f>
        <v>908.95999999999992</v>
      </c>
      <c r="W286" s="226"/>
      <c r="X286" s="226"/>
      <c r="AG286" t="s">
        <v>219</v>
      </c>
    </row>
    <row r="287" spans="1:60" outlineLevel="1" x14ac:dyDescent="0.2">
      <c r="A287" s="234">
        <v>54</v>
      </c>
      <c r="B287" s="235" t="s">
        <v>508</v>
      </c>
      <c r="C287" s="255" t="s">
        <v>509</v>
      </c>
      <c r="D287" s="236" t="s">
        <v>297</v>
      </c>
      <c r="E287" s="237">
        <v>951.58299999999997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7">
        <v>5.2500000000000003E-3</v>
      </c>
      <c r="O287" s="237">
        <f>ROUND(E287*N287,2)</f>
        <v>5</v>
      </c>
      <c r="P287" s="237">
        <v>0</v>
      </c>
      <c r="Q287" s="237">
        <f>ROUND(E287*P287,2)</f>
        <v>0</v>
      </c>
      <c r="R287" s="239" t="s">
        <v>298</v>
      </c>
      <c r="S287" s="239" t="s">
        <v>224</v>
      </c>
      <c r="T287" s="240" t="s">
        <v>224</v>
      </c>
      <c r="U287" s="222">
        <v>9.6000000000000002E-2</v>
      </c>
      <c r="V287" s="222">
        <f>ROUND(E287*U287,2)</f>
        <v>91.35</v>
      </c>
      <c r="W287" s="222"/>
      <c r="X287" s="222" t="s">
        <v>225</v>
      </c>
      <c r="Y287" s="211"/>
      <c r="Z287" s="211"/>
      <c r="AA287" s="211"/>
      <c r="AB287" s="211"/>
      <c r="AC287" s="211"/>
      <c r="AD287" s="211"/>
      <c r="AE287" s="211"/>
      <c r="AF287" s="211"/>
      <c r="AG287" s="211" t="s">
        <v>226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56" t="s">
        <v>510</v>
      </c>
      <c r="D288" s="242"/>
      <c r="E288" s="242"/>
      <c r="F288" s="242"/>
      <c r="G288" s="24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11"/>
      <c r="Z288" s="211"/>
      <c r="AA288" s="211"/>
      <c r="AB288" s="211"/>
      <c r="AC288" s="211"/>
      <c r="AD288" s="211"/>
      <c r="AE288" s="211"/>
      <c r="AF288" s="211"/>
      <c r="AG288" s="211" t="s">
        <v>228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7" t="s">
        <v>511</v>
      </c>
      <c r="D289" s="224"/>
      <c r="E289" s="225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11"/>
      <c r="Z289" s="211"/>
      <c r="AA289" s="211"/>
      <c r="AB289" s="211"/>
      <c r="AC289" s="211"/>
      <c r="AD289" s="211"/>
      <c r="AE289" s="211"/>
      <c r="AF289" s="211"/>
      <c r="AG289" s="211" t="s">
        <v>230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57" t="s">
        <v>512</v>
      </c>
      <c r="D290" s="224"/>
      <c r="E290" s="225">
        <v>149.4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11"/>
      <c r="Z290" s="211"/>
      <c r="AA290" s="211"/>
      <c r="AB290" s="211"/>
      <c r="AC290" s="211"/>
      <c r="AD290" s="211"/>
      <c r="AE290" s="211"/>
      <c r="AF290" s="211"/>
      <c r="AG290" s="211" t="s">
        <v>230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57" t="s">
        <v>445</v>
      </c>
      <c r="D291" s="224"/>
      <c r="E291" s="225">
        <v>-14.4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11"/>
      <c r="Z291" s="211"/>
      <c r="AA291" s="211"/>
      <c r="AB291" s="211"/>
      <c r="AC291" s="211"/>
      <c r="AD291" s="211"/>
      <c r="AE291" s="211"/>
      <c r="AF291" s="211"/>
      <c r="AG291" s="211" t="s">
        <v>230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57" t="s">
        <v>513</v>
      </c>
      <c r="D292" s="224"/>
      <c r="E292" s="225">
        <v>-2.64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11"/>
      <c r="Z292" s="211"/>
      <c r="AA292" s="211"/>
      <c r="AB292" s="211"/>
      <c r="AC292" s="211"/>
      <c r="AD292" s="211"/>
      <c r="AE292" s="211"/>
      <c r="AF292" s="211"/>
      <c r="AG292" s="211" t="s">
        <v>230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57" t="s">
        <v>447</v>
      </c>
      <c r="D293" s="224"/>
      <c r="E293" s="225">
        <v>-3.7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11"/>
      <c r="Z293" s="211"/>
      <c r="AA293" s="211"/>
      <c r="AB293" s="211"/>
      <c r="AC293" s="211"/>
      <c r="AD293" s="211"/>
      <c r="AE293" s="211"/>
      <c r="AF293" s="211"/>
      <c r="AG293" s="211" t="s">
        <v>230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57" t="s">
        <v>514</v>
      </c>
      <c r="D294" s="224"/>
      <c r="E294" s="225">
        <v>-4.5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11"/>
      <c r="Z294" s="211"/>
      <c r="AA294" s="211"/>
      <c r="AB294" s="211"/>
      <c r="AC294" s="211"/>
      <c r="AD294" s="211"/>
      <c r="AE294" s="211"/>
      <c r="AF294" s="211"/>
      <c r="AG294" s="211" t="s">
        <v>230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57" t="s">
        <v>515</v>
      </c>
      <c r="D295" s="224"/>
      <c r="E295" s="225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11"/>
      <c r="Z295" s="211"/>
      <c r="AA295" s="211"/>
      <c r="AB295" s="211"/>
      <c r="AC295" s="211"/>
      <c r="AD295" s="211"/>
      <c r="AE295" s="211"/>
      <c r="AF295" s="211"/>
      <c r="AG295" s="211" t="s">
        <v>230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18"/>
      <c r="B296" s="219"/>
      <c r="C296" s="257" t="s">
        <v>516</v>
      </c>
      <c r="D296" s="224"/>
      <c r="E296" s="225">
        <v>40.799999999999997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11"/>
      <c r="Z296" s="211"/>
      <c r="AA296" s="211"/>
      <c r="AB296" s="211"/>
      <c r="AC296" s="211"/>
      <c r="AD296" s="211"/>
      <c r="AE296" s="211"/>
      <c r="AF296" s="211"/>
      <c r="AG296" s="211" t="s">
        <v>230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57" t="s">
        <v>517</v>
      </c>
      <c r="D297" s="224"/>
      <c r="E297" s="225">
        <v>-3.7370000000000001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11"/>
      <c r="Z297" s="211"/>
      <c r="AA297" s="211"/>
      <c r="AB297" s="211"/>
      <c r="AC297" s="211"/>
      <c r="AD297" s="211"/>
      <c r="AE297" s="211"/>
      <c r="AF297" s="211"/>
      <c r="AG297" s="211" t="s">
        <v>230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7" t="s">
        <v>366</v>
      </c>
      <c r="D298" s="224"/>
      <c r="E298" s="225">
        <v>-3.4079999999999999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11"/>
      <c r="Z298" s="211"/>
      <c r="AA298" s="211"/>
      <c r="AB298" s="211"/>
      <c r="AC298" s="211"/>
      <c r="AD298" s="211"/>
      <c r="AE298" s="211"/>
      <c r="AF298" s="211"/>
      <c r="AG298" s="211" t="s">
        <v>230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18"/>
      <c r="B299" s="219"/>
      <c r="C299" s="257" t="s">
        <v>417</v>
      </c>
      <c r="D299" s="224"/>
      <c r="E299" s="225"/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11"/>
      <c r="Z299" s="211"/>
      <c r="AA299" s="211"/>
      <c r="AB299" s="211"/>
      <c r="AC299" s="211"/>
      <c r="AD299" s="211"/>
      <c r="AE299" s="211"/>
      <c r="AF299" s="211"/>
      <c r="AG299" s="211" t="s">
        <v>230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57" t="s">
        <v>518</v>
      </c>
      <c r="D300" s="224"/>
      <c r="E300" s="225">
        <v>25.5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11"/>
      <c r="Z300" s="211"/>
      <c r="AA300" s="211"/>
      <c r="AB300" s="211"/>
      <c r="AC300" s="211"/>
      <c r="AD300" s="211"/>
      <c r="AE300" s="211"/>
      <c r="AF300" s="211"/>
      <c r="AG300" s="211" t="s">
        <v>230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57" t="s">
        <v>519</v>
      </c>
      <c r="D301" s="224"/>
      <c r="E301" s="225">
        <v>-1.4</v>
      </c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11"/>
      <c r="Z301" s="211"/>
      <c r="AA301" s="211"/>
      <c r="AB301" s="211"/>
      <c r="AC301" s="211"/>
      <c r="AD301" s="211"/>
      <c r="AE301" s="211"/>
      <c r="AF301" s="211"/>
      <c r="AG301" s="211" t="s">
        <v>230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7" t="s">
        <v>418</v>
      </c>
      <c r="D302" s="224"/>
      <c r="E302" s="225">
        <v>1.972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11"/>
      <c r="Z302" s="211"/>
      <c r="AA302" s="211"/>
      <c r="AB302" s="211"/>
      <c r="AC302" s="211"/>
      <c r="AD302" s="211"/>
      <c r="AE302" s="211"/>
      <c r="AF302" s="211"/>
      <c r="AG302" s="211" t="s">
        <v>230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7" t="s">
        <v>419</v>
      </c>
      <c r="D303" s="224"/>
      <c r="E303" s="225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11"/>
      <c r="Z303" s="211"/>
      <c r="AA303" s="211"/>
      <c r="AB303" s="211"/>
      <c r="AC303" s="211"/>
      <c r="AD303" s="211"/>
      <c r="AE303" s="211"/>
      <c r="AF303" s="211"/>
      <c r="AG303" s="211" t="s">
        <v>230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18"/>
      <c r="B304" s="219"/>
      <c r="C304" s="257" t="s">
        <v>520</v>
      </c>
      <c r="D304" s="224"/>
      <c r="E304" s="225">
        <v>31.8</v>
      </c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11"/>
      <c r="Z304" s="211"/>
      <c r="AA304" s="211"/>
      <c r="AB304" s="211"/>
      <c r="AC304" s="211"/>
      <c r="AD304" s="211"/>
      <c r="AE304" s="211"/>
      <c r="AF304" s="211"/>
      <c r="AG304" s="211" t="s">
        <v>230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18"/>
      <c r="B305" s="219"/>
      <c r="C305" s="257" t="s">
        <v>521</v>
      </c>
      <c r="D305" s="224"/>
      <c r="E305" s="225">
        <v>1.8560000000000001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11"/>
      <c r="Z305" s="211"/>
      <c r="AA305" s="211"/>
      <c r="AB305" s="211"/>
      <c r="AC305" s="211"/>
      <c r="AD305" s="211"/>
      <c r="AE305" s="211"/>
      <c r="AF305" s="211"/>
      <c r="AG305" s="211" t="s">
        <v>230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57" t="s">
        <v>421</v>
      </c>
      <c r="D306" s="224"/>
      <c r="E306" s="225">
        <v>-1.6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11"/>
      <c r="Z306" s="211"/>
      <c r="AA306" s="211"/>
      <c r="AB306" s="211"/>
      <c r="AC306" s="211"/>
      <c r="AD306" s="211"/>
      <c r="AE306" s="211"/>
      <c r="AF306" s="211"/>
      <c r="AG306" s="211" t="s">
        <v>230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/>
      <c r="B307" s="219"/>
      <c r="C307" s="257" t="s">
        <v>372</v>
      </c>
      <c r="D307" s="224"/>
      <c r="E307" s="225"/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11"/>
      <c r="Z307" s="211"/>
      <c r="AA307" s="211"/>
      <c r="AB307" s="211"/>
      <c r="AC307" s="211"/>
      <c r="AD307" s="211"/>
      <c r="AE307" s="211"/>
      <c r="AF307" s="211"/>
      <c r="AG307" s="211" t="s">
        <v>230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7" t="s">
        <v>522</v>
      </c>
      <c r="D308" s="224"/>
      <c r="E308" s="225">
        <v>76.2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11"/>
      <c r="Z308" s="211"/>
      <c r="AA308" s="211"/>
      <c r="AB308" s="211"/>
      <c r="AC308" s="211"/>
      <c r="AD308" s="211"/>
      <c r="AE308" s="211"/>
      <c r="AF308" s="211"/>
      <c r="AG308" s="211" t="s">
        <v>230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18"/>
      <c r="B309" s="219"/>
      <c r="C309" s="257" t="s">
        <v>523</v>
      </c>
      <c r="D309" s="224"/>
      <c r="E309" s="225">
        <v>-10.56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11"/>
      <c r="Z309" s="211"/>
      <c r="AA309" s="211"/>
      <c r="AB309" s="211"/>
      <c r="AC309" s="211"/>
      <c r="AD309" s="211"/>
      <c r="AE309" s="211"/>
      <c r="AF309" s="211"/>
      <c r="AG309" s="211" t="s">
        <v>230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18"/>
      <c r="B310" s="219"/>
      <c r="C310" s="257" t="s">
        <v>444</v>
      </c>
      <c r="D310" s="224"/>
      <c r="E310" s="225">
        <v>-3.2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11"/>
      <c r="Z310" s="211"/>
      <c r="AA310" s="211"/>
      <c r="AB310" s="211"/>
      <c r="AC310" s="211"/>
      <c r="AD310" s="211"/>
      <c r="AE310" s="211"/>
      <c r="AF310" s="211"/>
      <c r="AG310" s="211" t="s">
        <v>230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18"/>
      <c r="B311" s="219"/>
      <c r="C311" s="257" t="s">
        <v>524</v>
      </c>
      <c r="D311" s="224"/>
      <c r="E311" s="225">
        <v>-1.8</v>
      </c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11"/>
      <c r="Z311" s="211"/>
      <c r="AA311" s="211"/>
      <c r="AB311" s="211"/>
      <c r="AC311" s="211"/>
      <c r="AD311" s="211"/>
      <c r="AE311" s="211"/>
      <c r="AF311" s="211"/>
      <c r="AG311" s="211" t="s">
        <v>230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57" t="s">
        <v>525</v>
      </c>
      <c r="D312" s="224"/>
      <c r="E312" s="225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11"/>
      <c r="Z312" s="211"/>
      <c r="AA312" s="211"/>
      <c r="AB312" s="211"/>
      <c r="AC312" s="211"/>
      <c r="AD312" s="211"/>
      <c r="AE312" s="211"/>
      <c r="AF312" s="211"/>
      <c r="AG312" s="211" t="s">
        <v>230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57" t="s">
        <v>526</v>
      </c>
      <c r="D313" s="224"/>
      <c r="E313" s="225">
        <v>27.6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11"/>
      <c r="Z313" s="211"/>
      <c r="AA313" s="211"/>
      <c r="AB313" s="211"/>
      <c r="AC313" s="211"/>
      <c r="AD313" s="211"/>
      <c r="AE313" s="211"/>
      <c r="AF313" s="211"/>
      <c r="AG313" s="211" t="s">
        <v>230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57" t="s">
        <v>421</v>
      </c>
      <c r="D314" s="224"/>
      <c r="E314" s="225">
        <v>-1.6</v>
      </c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11"/>
      <c r="Z314" s="211"/>
      <c r="AA314" s="211"/>
      <c r="AB314" s="211"/>
      <c r="AC314" s="211"/>
      <c r="AD314" s="211"/>
      <c r="AE314" s="211"/>
      <c r="AF314" s="211"/>
      <c r="AG314" s="211" t="s">
        <v>230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57" t="s">
        <v>524</v>
      </c>
      <c r="D315" s="224"/>
      <c r="E315" s="225">
        <v>-1.8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11"/>
      <c r="Z315" s="211"/>
      <c r="AA315" s="211"/>
      <c r="AB315" s="211"/>
      <c r="AC315" s="211"/>
      <c r="AD315" s="211"/>
      <c r="AE315" s="211"/>
      <c r="AF315" s="211"/>
      <c r="AG315" s="211" t="s">
        <v>230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57" t="s">
        <v>527</v>
      </c>
      <c r="D316" s="224"/>
      <c r="E316" s="225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11"/>
      <c r="Z316" s="211"/>
      <c r="AA316" s="211"/>
      <c r="AB316" s="211"/>
      <c r="AC316" s="211"/>
      <c r="AD316" s="211"/>
      <c r="AE316" s="211"/>
      <c r="AF316" s="211"/>
      <c r="AG316" s="211" t="s">
        <v>230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18"/>
      <c r="B317" s="219"/>
      <c r="C317" s="257" t="s">
        <v>528</v>
      </c>
      <c r="D317" s="224"/>
      <c r="E317" s="225">
        <v>32.700000000000003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11"/>
      <c r="Z317" s="211"/>
      <c r="AA317" s="211"/>
      <c r="AB317" s="211"/>
      <c r="AC317" s="211"/>
      <c r="AD317" s="211"/>
      <c r="AE317" s="211"/>
      <c r="AF317" s="211"/>
      <c r="AG317" s="211" t="s">
        <v>230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57" t="s">
        <v>529</v>
      </c>
      <c r="D318" s="224"/>
      <c r="E318" s="225">
        <v>-4.8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11"/>
      <c r="Z318" s="211"/>
      <c r="AA318" s="211"/>
      <c r="AB318" s="211"/>
      <c r="AC318" s="211"/>
      <c r="AD318" s="211"/>
      <c r="AE318" s="211"/>
      <c r="AF318" s="211"/>
      <c r="AG318" s="211" t="s">
        <v>230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/>
      <c r="B319" s="219"/>
      <c r="C319" s="257" t="s">
        <v>424</v>
      </c>
      <c r="D319" s="224"/>
      <c r="E319" s="225">
        <v>-2.8</v>
      </c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11"/>
      <c r="Z319" s="211"/>
      <c r="AA319" s="211"/>
      <c r="AB319" s="211"/>
      <c r="AC319" s="211"/>
      <c r="AD319" s="211"/>
      <c r="AE319" s="211"/>
      <c r="AF319" s="211"/>
      <c r="AG319" s="211" t="s">
        <v>230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18"/>
      <c r="B320" s="219"/>
      <c r="C320" s="257" t="s">
        <v>530</v>
      </c>
      <c r="D320" s="224"/>
      <c r="E320" s="225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11"/>
      <c r="Z320" s="211"/>
      <c r="AA320" s="211"/>
      <c r="AB320" s="211"/>
      <c r="AC320" s="211"/>
      <c r="AD320" s="211"/>
      <c r="AE320" s="211"/>
      <c r="AF320" s="211"/>
      <c r="AG320" s="211" t="s">
        <v>230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57" t="s">
        <v>531</v>
      </c>
      <c r="D321" s="224"/>
      <c r="E321" s="225">
        <v>19.2</v>
      </c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11"/>
      <c r="Z321" s="211"/>
      <c r="AA321" s="211"/>
      <c r="AB321" s="211"/>
      <c r="AC321" s="211"/>
      <c r="AD321" s="211"/>
      <c r="AE321" s="211"/>
      <c r="AF321" s="211"/>
      <c r="AG321" s="211" t="s">
        <v>230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18"/>
      <c r="B322" s="219"/>
      <c r="C322" s="257" t="s">
        <v>519</v>
      </c>
      <c r="D322" s="224"/>
      <c r="E322" s="225">
        <v>-1.4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11"/>
      <c r="Z322" s="211"/>
      <c r="AA322" s="211"/>
      <c r="AB322" s="211"/>
      <c r="AC322" s="211"/>
      <c r="AD322" s="211"/>
      <c r="AE322" s="211"/>
      <c r="AF322" s="211"/>
      <c r="AG322" s="211" t="s">
        <v>230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57" t="s">
        <v>532</v>
      </c>
      <c r="D323" s="224"/>
      <c r="E323" s="225"/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11"/>
      <c r="Z323" s="211"/>
      <c r="AA323" s="211"/>
      <c r="AB323" s="211"/>
      <c r="AC323" s="211"/>
      <c r="AD323" s="211"/>
      <c r="AE323" s="211"/>
      <c r="AF323" s="211"/>
      <c r="AG323" s="211" t="s">
        <v>230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18"/>
      <c r="B324" s="219"/>
      <c r="C324" s="257" t="s">
        <v>533</v>
      </c>
      <c r="D324" s="224"/>
      <c r="E324" s="225">
        <v>15.6</v>
      </c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11"/>
      <c r="Z324" s="211"/>
      <c r="AA324" s="211"/>
      <c r="AB324" s="211"/>
      <c r="AC324" s="211"/>
      <c r="AD324" s="211"/>
      <c r="AE324" s="211"/>
      <c r="AF324" s="211"/>
      <c r="AG324" s="211" t="s">
        <v>230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57" t="s">
        <v>519</v>
      </c>
      <c r="D325" s="224"/>
      <c r="E325" s="225">
        <v>-1.4</v>
      </c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11"/>
      <c r="Z325" s="211"/>
      <c r="AA325" s="211"/>
      <c r="AB325" s="211"/>
      <c r="AC325" s="211"/>
      <c r="AD325" s="211"/>
      <c r="AE325" s="211"/>
      <c r="AF325" s="211"/>
      <c r="AG325" s="211" t="s">
        <v>230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57" t="s">
        <v>428</v>
      </c>
      <c r="D326" s="224"/>
      <c r="E326" s="225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11"/>
      <c r="Z326" s="211"/>
      <c r="AA326" s="211"/>
      <c r="AB326" s="211"/>
      <c r="AC326" s="211"/>
      <c r="AD326" s="211"/>
      <c r="AE326" s="211"/>
      <c r="AF326" s="211"/>
      <c r="AG326" s="211" t="s">
        <v>230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57" t="s">
        <v>534</v>
      </c>
      <c r="D327" s="224"/>
      <c r="E327" s="225">
        <v>87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11"/>
      <c r="Z327" s="211"/>
      <c r="AA327" s="211"/>
      <c r="AB327" s="211"/>
      <c r="AC327" s="211"/>
      <c r="AD327" s="211"/>
      <c r="AE327" s="211"/>
      <c r="AF327" s="211"/>
      <c r="AG327" s="211" t="s">
        <v>230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57" t="s">
        <v>535</v>
      </c>
      <c r="D328" s="224"/>
      <c r="E328" s="225">
        <v>-3.2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11"/>
      <c r="Z328" s="211"/>
      <c r="AA328" s="211"/>
      <c r="AB328" s="211"/>
      <c r="AC328" s="211"/>
      <c r="AD328" s="211"/>
      <c r="AE328" s="211"/>
      <c r="AF328" s="211"/>
      <c r="AG328" s="211" t="s">
        <v>230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57" t="s">
        <v>536</v>
      </c>
      <c r="D329" s="224"/>
      <c r="E329" s="225">
        <v>-5.28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11"/>
      <c r="Z329" s="211"/>
      <c r="AA329" s="211"/>
      <c r="AB329" s="211"/>
      <c r="AC329" s="211"/>
      <c r="AD329" s="211"/>
      <c r="AE329" s="211"/>
      <c r="AF329" s="211"/>
      <c r="AG329" s="211" t="s">
        <v>230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18"/>
      <c r="B330" s="219"/>
      <c r="C330" s="257" t="s">
        <v>537</v>
      </c>
      <c r="D330" s="224"/>
      <c r="E330" s="225"/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11"/>
      <c r="Z330" s="211"/>
      <c r="AA330" s="211"/>
      <c r="AB330" s="211"/>
      <c r="AC330" s="211"/>
      <c r="AD330" s="211"/>
      <c r="AE330" s="211"/>
      <c r="AF330" s="211"/>
      <c r="AG330" s="211" t="s">
        <v>230</v>
      </c>
      <c r="AH330" s="211">
        <v>0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57" t="s">
        <v>528</v>
      </c>
      <c r="D331" s="224"/>
      <c r="E331" s="225">
        <v>32.700000000000003</v>
      </c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11"/>
      <c r="Z331" s="211"/>
      <c r="AA331" s="211"/>
      <c r="AB331" s="211"/>
      <c r="AC331" s="211"/>
      <c r="AD331" s="211"/>
      <c r="AE331" s="211"/>
      <c r="AF331" s="211"/>
      <c r="AG331" s="211" t="s">
        <v>230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57" t="s">
        <v>529</v>
      </c>
      <c r="D332" s="224"/>
      <c r="E332" s="225">
        <v>-4.8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11"/>
      <c r="Z332" s="211"/>
      <c r="AA332" s="211"/>
      <c r="AB332" s="211"/>
      <c r="AC332" s="211"/>
      <c r="AD332" s="211"/>
      <c r="AE332" s="211"/>
      <c r="AF332" s="211"/>
      <c r="AG332" s="211" t="s">
        <v>230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57" t="s">
        <v>424</v>
      </c>
      <c r="D333" s="224"/>
      <c r="E333" s="225">
        <v>-2.8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11"/>
      <c r="Z333" s="211"/>
      <c r="AA333" s="211"/>
      <c r="AB333" s="211"/>
      <c r="AC333" s="211"/>
      <c r="AD333" s="211"/>
      <c r="AE333" s="211"/>
      <c r="AF333" s="211"/>
      <c r="AG333" s="211" t="s">
        <v>230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18"/>
      <c r="B334" s="219"/>
      <c r="C334" s="257" t="s">
        <v>538</v>
      </c>
      <c r="D334" s="224"/>
      <c r="E334" s="225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11"/>
      <c r="Z334" s="211"/>
      <c r="AA334" s="211"/>
      <c r="AB334" s="211"/>
      <c r="AC334" s="211"/>
      <c r="AD334" s="211"/>
      <c r="AE334" s="211"/>
      <c r="AF334" s="211"/>
      <c r="AG334" s="211" t="s">
        <v>230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57" t="s">
        <v>531</v>
      </c>
      <c r="D335" s="224"/>
      <c r="E335" s="225">
        <v>19.2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11"/>
      <c r="Z335" s="211"/>
      <c r="AA335" s="211"/>
      <c r="AB335" s="211"/>
      <c r="AC335" s="211"/>
      <c r="AD335" s="211"/>
      <c r="AE335" s="211"/>
      <c r="AF335" s="211"/>
      <c r="AG335" s="211" t="s">
        <v>230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57" t="s">
        <v>519</v>
      </c>
      <c r="D336" s="224"/>
      <c r="E336" s="225">
        <v>-1.4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11"/>
      <c r="Z336" s="211"/>
      <c r="AA336" s="211"/>
      <c r="AB336" s="211"/>
      <c r="AC336" s="211"/>
      <c r="AD336" s="211"/>
      <c r="AE336" s="211"/>
      <c r="AF336" s="211"/>
      <c r="AG336" s="211" t="s">
        <v>230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57" t="s">
        <v>539</v>
      </c>
      <c r="D337" s="224"/>
      <c r="E337" s="225"/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11"/>
      <c r="Z337" s="211"/>
      <c r="AA337" s="211"/>
      <c r="AB337" s="211"/>
      <c r="AC337" s="211"/>
      <c r="AD337" s="211"/>
      <c r="AE337" s="211"/>
      <c r="AF337" s="211"/>
      <c r="AG337" s="211" t="s">
        <v>230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57" t="s">
        <v>533</v>
      </c>
      <c r="D338" s="224"/>
      <c r="E338" s="225">
        <v>15.6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11"/>
      <c r="Z338" s="211"/>
      <c r="AA338" s="211"/>
      <c r="AB338" s="211"/>
      <c r="AC338" s="211"/>
      <c r="AD338" s="211"/>
      <c r="AE338" s="211"/>
      <c r="AF338" s="211"/>
      <c r="AG338" s="211" t="s">
        <v>230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18"/>
      <c r="B339" s="219"/>
      <c r="C339" s="257" t="s">
        <v>519</v>
      </c>
      <c r="D339" s="224"/>
      <c r="E339" s="225">
        <v>-1.4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11"/>
      <c r="Z339" s="211"/>
      <c r="AA339" s="211"/>
      <c r="AB339" s="211"/>
      <c r="AC339" s="211"/>
      <c r="AD339" s="211"/>
      <c r="AE339" s="211"/>
      <c r="AF339" s="211"/>
      <c r="AG339" s="211" t="s">
        <v>230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57" t="s">
        <v>426</v>
      </c>
      <c r="D340" s="224"/>
      <c r="E340" s="225"/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11"/>
      <c r="Z340" s="211"/>
      <c r="AA340" s="211"/>
      <c r="AB340" s="211"/>
      <c r="AC340" s="211"/>
      <c r="AD340" s="211"/>
      <c r="AE340" s="211"/>
      <c r="AF340" s="211"/>
      <c r="AG340" s="211" t="s">
        <v>230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18"/>
      <c r="B341" s="219"/>
      <c r="C341" s="257" t="s">
        <v>540</v>
      </c>
      <c r="D341" s="224"/>
      <c r="E341" s="225">
        <v>43.5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11"/>
      <c r="Z341" s="211"/>
      <c r="AA341" s="211"/>
      <c r="AB341" s="211"/>
      <c r="AC341" s="211"/>
      <c r="AD341" s="211"/>
      <c r="AE341" s="211"/>
      <c r="AF341" s="211"/>
      <c r="AG341" s="211" t="s">
        <v>230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57" t="s">
        <v>541</v>
      </c>
      <c r="D342" s="224"/>
      <c r="E342" s="225"/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11"/>
      <c r="Z342" s="211"/>
      <c r="AA342" s="211"/>
      <c r="AB342" s="211"/>
      <c r="AC342" s="211"/>
      <c r="AD342" s="211"/>
      <c r="AE342" s="211"/>
      <c r="AF342" s="211"/>
      <c r="AG342" s="211" t="s">
        <v>230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18"/>
      <c r="B343" s="219"/>
      <c r="C343" s="257" t="s">
        <v>528</v>
      </c>
      <c r="D343" s="224"/>
      <c r="E343" s="225">
        <v>32.700000000000003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11"/>
      <c r="Z343" s="211"/>
      <c r="AA343" s="211"/>
      <c r="AB343" s="211"/>
      <c r="AC343" s="211"/>
      <c r="AD343" s="211"/>
      <c r="AE343" s="211"/>
      <c r="AF343" s="211"/>
      <c r="AG343" s="211" t="s">
        <v>230</v>
      </c>
      <c r="AH343" s="211">
        <v>0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18"/>
      <c r="B344" s="219"/>
      <c r="C344" s="257" t="s">
        <v>529</v>
      </c>
      <c r="D344" s="224"/>
      <c r="E344" s="225">
        <v>-4.8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11"/>
      <c r="Z344" s="211"/>
      <c r="AA344" s="211"/>
      <c r="AB344" s="211"/>
      <c r="AC344" s="211"/>
      <c r="AD344" s="211"/>
      <c r="AE344" s="211"/>
      <c r="AF344" s="211"/>
      <c r="AG344" s="211" t="s">
        <v>230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7" t="s">
        <v>424</v>
      </c>
      <c r="D345" s="224"/>
      <c r="E345" s="225">
        <v>-2.8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11"/>
      <c r="Z345" s="211"/>
      <c r="AA345" s="211"/>
      <c r="AB345" s="211"/>
      <c r="AC345" s="211"/>
      <c r="AD345" s="211"/>
      <c r="AE345" s="211"/>
      <c r="AF345" s="211"/>
      <c r="AG345" s="211" t="s">
        <v>230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18"/>
      <c r="B346" s="219"/>
      <c r="C346" s="257" t="s">
        <v>542</v>
      </c>
      <c r="D346" s="224"/>
      <c r="E346" s="225"/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11"/>
      <c r="Z346" s="211"/>
      <c r="AA346" s="211"/>
      <c r="AB346" s="211"/>
      <c r="AC346" s="211"/>
      <c r="AD346" s="211"/>
      <c r="AE346" s="211"/>
      <c r="AF346" s="211"/>
      <c r="AG346" s="211" t="s">
        <v>230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18"/>
      <c r="B347" s="219"/>
      <c r="C347" s="257" t="s">
        <v>531</v>
      </c>
      <c r="D347" s="224"/>
      <c r="E347" s="225">
        <v>19.2</v>
      </c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11"/>
      <c r="Z347" s="211"/>
      <c r="AA347" s="211"/>
      <c r="AB347" s="211"/>
      <c r="AC347" s="211"/>
      <c r="AD347" s="211"/>
      <c r="AE347" s="211"/>
      <c r="AF347" s="211"/>
      <c r="AG347" s="211" t="s">
        <v>230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18"/>
      <c r="B348" s="219"/>
      <c r="C348" s="257" t="s">
        <v>519</v>
      </c>
      <c r="D348" s="224"/>
      <c r="E348" s="225">
        <v>-1.4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11"/>
      <c r="Z348" s="211"/>
      <c r="AA348" s="211"/>
      <c r="AB348" s="211"/>
      <c r="AC348" s="211"/>
      <c r="AD348" s="211"/>
      <c r="AE348" s="211"/>
      <c r="AF348" s="211"/>
      <c r="AG348" s="211" t="s">
        <v>230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57" t="s">
        <v>543</v>
      </c>
      <c r="D349" s="224"/>
      <c r="E349" s="225"/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11"/>
      <c r="Z349" s="211"/>
      <c r="AA349" s="211"/>
      <c r="AB349" s="211"/>
      <c r="AC349" s="211"/>
      <c r="AD349" s="211"/>
      <c r="AE349" s="211"/>
      <c r="AF349" s="211"/>
      <c r="AG349" s="211" t="s">
        <v>230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57" t="s">
        <v>533</v>
      </c>
      <c r="D350" s="224"/>
      <c r="E350" s="225">
        <v>15.6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11"/>
      <c r="Z350" s="211"/>
      <c r="AA350" s="211"/>
      <c r="AB350" s="211"/>
      <c r="AC350" s="211"/>
      <c r="AD350" s="211"/>
      <c r="AE350" s="211"/>
      <c r="AF350" s="211"/>
      <c r="AG350" s="211" t="s">
        <v>230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7" t="s">
        <v>519</v>
      </c>
      <c r="D351" s="224"/>
      <c r="E351" s="225">
        <v>-1.4</v>
      </c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11"/>
      <c r="Z351" s="211"/>
      <c r="AA351" s="211"/>
      <c r="AB351" s="211"/>
      <c r="AC351" s="211"/>
      <c r="AD351" s="211"/>
      <c r="AE351" s="211"/>
      <c r="AF351" s="211"/>
      <c r="AG351" s="211" t="s">
        <v>230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7" t="s">
        <v>430</v>
      </c>
      <c r="D352" s="224"/>
      <c r="E352" s="225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11"/>
      <c r="Z352" s="211"/>
      <c r="AA352" s="211"/>
      <c r="AB352" s="211"/>
      <c r="AC352" s="211"/>
      <c r="AD352" s="211"/>
      <c r="AE352" s="211"/>
      <c r="AF352" s="211"/>
      <c r="AG352" s="211" t="s">
        <v>230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18"/>
      <c r="B353" s="219"/>
      <c r="C353" s="257" t="s">
        <v>544</v>
      </c>
      <c r="D353" s="224"/>
      <c r="E353" s="225">
        <v>43.2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11"/>
      <c r="Z353" s="211"/>
      <c r="AA353" s="211"/>
      <c r="AB353" s="211"/>
      <c r="AC353" s="211"/>
      <c r="AD353" s="211"/>
      <c r="AE353" s="211"/>
      <c r="AF353" s="211"/>
      <c r="AG353" s="211" t="s">
        <v>230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57" t="s">
        <v>535</v>
      </c>
      <c r="D354" s="224"/>
      <c r="E354" s="225">
        <v>-3.2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11"/>
      <c r="Z354" s="211"/>
      <c r="AA354" s="211"/>
      <c r="AB354" s="211"/>
      <c r="AC354" s="211"/>
      <c r="AD354" s="211"/>
      <c r="AE354" s="211"/>
      <c r="AF354" s="211"/>
      <c r="AG354" s="211" t="s">
        <v>230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57" t="s">
        <v>536</v>
      </c>
      <c r="D355" s="224"/>
      <c r="E355" s="225">
        <v>-5.28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11"/>
      <c r="Z355" s="211"/>
      <c r="AA355" s="211"/>
      <c r="AB355" s="211"/>
      <c r="AC355" s="211"/>
      <c r="AD355" s="211"/>
      <c r="AE355" s="211"/>
      <c r="AF355" s="211"/>
      <c r="AG355" s="211" t="s">
        <v>230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57" t="s">
        <v>545</v>
      </c>
      <c r="D356" s="224"/>
      <c r="E356" s="225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11"/>
      <c r="Z356" s="211"/>
      <c r="AA356" s="211"/>
      <c r="AB356" s="211"/>
      <c r="AC356" s="211"/>
      <c r="AD356" s="211"/>
      <c r="AE356" s="211"/>
      <c r="AF356" s="211"/>
      <c r="AG356" s="211" t="s">
        <v>230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18"/>
      <c r="B357" s="219"/>
      <c r="C357" s="257" t="s">
        <v>528</v>
      </c>
      <c r="D357" s="224"/>
      <c r="E357" s="225">
        <v>32.700000000000003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11"/>
      <c r="Z357" s="211"/>
      <c r="AA357" s="211"/>
      <c r="AB357" s="211"/>
      <c r="AC357" s="211"/>
      <c r="AD357" s="211"/>
      <c r="AE357" s="211"/>
      <c r="AF357" s="211"/>
      <c r="AG357" s="211" t="s">
        <v>230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18"/>
      <c r="B358" s="219"/>
      <c r="C358" s="257" t="s">
        <v>529</v>
      </c>
      <c r="D358" s="224"/>
      <c r="E358" s="225">
        <v>-4.8</v>
      </c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11"/>
      <c r="Z358" s="211"/>
      <c r="AA358" s="211"/>
      <c r="AB358" s="211"/>
      <c r="AC358" s="211"/>
      <c r="AD358" s="211"/>
      <c r="AE358" s="211"/>
      <c r="AF358" s="211"/>
      <c r="AG358" s="211" t="s">
        <v>230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18"/>
      <c r="B359" s="219"/>
      <c r="C359" s="257" t="s">
        <v>424</v>
      </c>
      <c r="D359" s="224"/>
      <c r="E359" s="225">
        <v>-2.8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11"/>
      <c r="Z359" s="211"/>
      <c r="AA359" s="211"/>
      <c r="AB359" s="211"/>
      <c r="AC359" s="211"/>
      <c r="AD359" s="211"/>
      <c r="AE359" s="211"/>
      <c r="AF359" s="211"/>
      <c r="AG359" s="211" t="s">
        <v>230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18"/>
      <c r="B360" s="219"/>
      <c r="C360" s="257" t="s">
        <v>546</v>
      </c>
      <c r="D360" s="224"/>
      <c r="E360" s="225"/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11"/>
      <c r="Z360" s="211"/>
      <c r="AA360" s="211"/>
      <c r="AB360" s="211"/>
      <c r="AC360" s="211"/>
      <c r="AD360" s="211"/>
      <c r="AE360" s="211"/>
      <c r="AF360" s="211"/>
      <c r="AG360" s="211" t="s">
        <v>230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18"/>
      <c r="B361" s="219"/>
      <c r="C361" s="257" t="s">
        <v>531</v>
      </c>
      <c r="D361" s="224"/>
      <c r="E361" s="225">
        <v>19.2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11"/>
      <c r="Z361" s="211"/>
      <c r="AA361" s="211"/>
      <c r="AB361" s="211"/>
      <c r="AC361" s="211"/>
      <c r="AD361" s="211"/>
      <c r="AE361" s="211"/>
      <c r="AF361" s="211"/>
      <c r="AG361" s="211" t="s">
        <v>230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57" t="s">
        <v>519</v>
      </c>
      <c r="D362" s="224"/>
      <c r="E362" s="225">
        <v>-1.4</v>
      </c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11"/>
      <c r="Z362" s="211"/>
      <c r="AA362" s="211"/>
      <c r="AB362" s="211"/>
      <c r="AC362" s="211"/>
      <c r="AD362" s="211"/>
      <c r="AE362" s="211"/>
      <c r="AF362" s="211"/>
      <c r="AG362" s="211" t="s">
        <v>230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18"/>
      <c r="B363" s="219"/>
      <c r="C363" s="257" t="s">
        <v>547</v>
      </c>
      <c r="D363" s="224"/>
      <c r="E363" s="225"/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11"/>
      <c r="Z363" s="211"/>
      <c r="AA363" s="211"/>
      <c r="AB363" s="211"/>
      <c r="AC363" s="211"/>
      <c r="AD363" s="211"/>
      <c r="AE363" s="211"/>
      <c r="AF363" s="211"/>
      <c r="AG363" s="211" t="s">
        <v>230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18"/>
      <c r="B364" s="219"/>
      <c r="C364" s="257" t="s">
        <v>533</v>
      </c>
      <c r="D364" s="224"/>
      <c r="E364" s="225">
        <v>15.6</v>
      </c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11"/>
      <c r="Z364" s="211"/>
      <c r="AA364" s="211"/>
      <c r="AB364" s="211"/>
      <c r="AC364" s="211"/>
      <c r="AD364" s="211"/>
      <c r="AE364" s="211"/>
      <c r="AF364" s="211"/>
      <c r="AG364" s="211" t="s">
        <v>230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18"/>
      <c r="B365" s="219"/>
      <c r="C365" s="257" t="s">
        <v>519</v>
      </c>
      <c r="D365" s="224"/>
      <c r="E365" s="225">
        <v>-1.4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11"/>
      <c r="Z365" s="211"/>
      <c r="AA365" s="211"/>
      <c r="AB365" s="211"/>
      <c r="AC365" s="211"/>
      <c r="AD365" s="211"/>
      <c r="AE365" s="211"/>
      <c r="AF365" s="211"/>
      <c r="AG365" s="211" t="s">
        <v>230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57" t="s">
        <v>432</v>
      </c>
      <c r="D366" s="224"/>
      <c r="E366" s="225"/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11"/>
      <c r="Z366" s="211"/>
      <c r="AA366" s="211"/>
      <c r="AB366" s="211"/>
      <c r="AC366" s="211"/>
      <c r="AD366" s="211"/>
      <c r="AE366" s="211"/>
      <c r="AF366" s="211"/>
      <c r="AG366" s="211" t="s">
        <v>230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18"/>
      <c r="B367" s="219"/>
      <c r="C367" s="257" t="s">
        <v>540</v>
      </c>
      <c r="D367" s="224"/>
      <c r="E367" s="225">
        <v>43.5</v>
      </c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11"/>
      <c r="Z367" s="211"/>
      <c r="AA367" s="211"/>
      <c r="AB367" s="211"/>
      <c r="AC367" s="211"/>
      <c r="AD367" s="211"/>
      <c r="AE367" s="211"/>
      <c r="AF367" s="211"/>
      <c r="AG367" s="211" t="s">
        <v>230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18"/>
      <c r="B368" s="219"/>
      <c r="C368" s="257" t="s">
        <v>535</v>
      </c>
      <c r="D368" s="224"/>
      <c r="E368" s="225">
        <v>-3.2</v>
      </c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11"/>
      <c r="Z368" s="211"/>
      <c r="AA368" s="211"/>
      <c r="AB368" s="211"/>
      <c r="AC368" s="211"/>
      <c r="AD368" s="211"/>
      <c r="AE368" s="211"/>
      <c r="AF368" s="211"/>
      <c r="AG368" s="211" t="s">
        <v>230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18"/>
      <c r="B369" s="219"/>
      <c r="C369" s="257" t="s">
        <v>536</v>
      </c>
      <c r="D369" s="224"/>
      <c r="E369" s="225">
        <v>-5.28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11"/>
      <c r="Z369" s="211"/>
      <c r="AA369" s="211"/>
      <c r="AB369" s="211"/>
      <c r="AC369" s="211"/>
      <c r="AD369" s="211"/>
      <c r="AE369" s="211"/>
      <c r="AF369" s="211"/>
      <c r="AG369" s="211" t="s">
        <v>230</v>
      </c>
      <c r="AH369" s="211">
        <v>0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18"/>
      <c r="B370" s="219"/>
      <c r="C370" s="257" t="s">
        <v>548</v>
      </c>
      <c r="D370" s="224"/>
      <c r="E370" s="225"/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11"/>
      <c r="Z370" s="211"/>
      <c r="AA370" s="211"/>
      <c r="AB370" s="211"/>
      <c r="AC370" s="211"/>
      <c r="AD370" s="211"/>
      <c r="AE370" s="211"/>
      <c r="AF370" s="211"/>
      <c r="AG370" s="211" t="s">
        <v>230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18"/>
      <c r="B371" s="219"/>
      <c r="C371" s="257" t="s">
        <v>549</v>
      </c>
      <c r="D371" s="224"/>
      <c r="E371" s="225">
        <v>48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11"/>
      <c r="Z371" s="211"/>
      <c r="AA371" s="211"/>
      <c r="AB371" s="211"/>
      <c r="AC371" s="211"/>
      <c r="AD371" s="211"/>
      <c r="AE371" s="211"/>
      <c r="AF371" s="211"/>
      <c r="AG371" s="211" t="s">
        <v>230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18"/>
      <c r="B372" s="219"/>
      <c r="C372" s="257" t="s">
        <v>421</v>
      </c>
      <c r="D372" s="224"/>
      <c r="E372" s="225">
        <v>-1.6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11"/>
      <c r="Z372" s="211"/>
      <c r="AA372" s="211"/>
      <c r="AB372" s="211"/>
      <c r="AC372" s="211"/>
      <c r="AD372" s="211"/>
      <c r="AE372" s="211"/>
      <c r="AF372" s="211"/>
      <c r="AG372" s="211" t="s">
        <v>230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57" t="s">
        <v>550</v>
      </c>
      <c r="D373" s="224"/>
      <c r="E373" s="225"/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11"/>
      <c r="Z373" s="211"/>
      <c r="AA373" s="211"/>
      <c r="AB373" s="211"/>
      <c r="AC373" s="211"/>
      <c r="AD373" s="211"/>
      <c r="AE373" s="211"/>
      <c r="AF373" s="211"/>
      <c r="AG373" s="211" t="s">
        <v>230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18"/>
      <c r="B374" s="219"/>
      <c r="C374" s="257" t="s">
        <v>528</v>
      </c>
      <c r="D374" s="224"/>
      <c r="E374" s="225">
        <v>32.700000000000003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11"/>
      <c r="Z374" s="211"/>
      <c r="AA374" s="211"/>
      <c r="AB374" s="211"/>
      <c r="AC374" s="211"/>
      <c r="AD374" s="211"/>
      <c r="AE374" s="211"/>
      <c r="AF374" s="211"/>
      <c r="AG374" s="211" t="s">
        <v>230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18"/>
      <c r="B375" s="219"/>
      <c r="C375" s="257" t="s">
        <v>529</v>
      </c>
      <c r="D375" s="224"/>
      <c r="E375" s="225">
        <v>-4.8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11"/>
      <c r="Z375" s="211"/>
      <c r="AA375" s="211"/>
      <c r="AB375" s="211"/>
      <c r="AC375" s="211"/>
      <c r="AD375" s="211"/>
      <c r="AE375" s="211"/>
      <c r="AF375" s="211"/>
      <c r="AG375" s="211" t="s">
        <v>230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18"/>
      <c r="B376" s="219"/>
      <c r="C376" s="257" t="s">
        <v>424</v>
      </c>
      <c r="D376" s="224"/>
      <c r="E376" s="225">
        <v>-2.8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11"/>
      <c r="Z376" s="211"/>
      <c r="AA376" s="211"/>
      <c r="AB376" s="211"/>
      <c r="AC376" s="211"/>
      <c r="AD376" s="211"/>
      <c r="AE376" s="211"/>
      <c r="AF376" s="211"/>
      <c r="AG376" s="211" t="s">
        <v>230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18"/>
      <c r="B377" s="219"/>
      <c r="C377" s="257" t="s">
        <v>551</v>
      </c>
      <c r="D377" s="224"/>
      <c r="E377" s="225"/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11"/>
      <c r="Z377" s="211"/>
      <c r="AA377" s="211"/>
      <c r="AB377" s="211"/>
      <c r="AC377" s="211"/>
      <c r="AD377" s="211"/>
      <c r="AE377" s="211"/>
      <c r="AF377" s="211"/>
      <c r="AG377" s="211" t="s">
        <v>230</v>
      </c>
      <c r="AH377" s="211">
        <v>0</v>
      </c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18"/>
      <c r="B378" s="219"/>
      <c r="C378" s="257" t="s">
        <v>531</v>
      </c>
      <c r="D378" s="224"/>
      <c r="E378" s="225">
        <v>19.2</v>
      </c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11"/>
      <c r="Z378" s="211"/>
      <c r="AA378" s="211"/>
      <c r="AB378" s="211"/>
      <c r="AC378" s="211"/>
      <c r="AD378" s="211"/>
      <c r="AE378" s="211"/>
      <c r="AF378" s="211"/>
      <c r="AG378" s="211" t="s">
        <v>230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18"/>
      <c r="B379" s="219"/>
      <c r="C379" s="257" t="s">
        <v>519</v>
      </c>
      <c r="D379" s="224"/>
      <c r="E379" s="225">
        <v>-1.4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11"/>
      <c r="Z379" s="211"/>
      <c r="AA379" s="211"/>
      <c r="AB379" s="211"/>
      <c r="AC379" s="211"/>
      <c r="AD379" s="211"/>
      <c r="AE379" s="211"/>
      <c r="AF379" s="211"/>
      <c r="AG379" s="211" t="s">
        <v>230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18"/>
      <c r="B380" s="219"/>
      <c r="C380" s="257" t="s">
        <v>552</v>
      </c>
      <c r="D380" s="224"/>
      <c r="E380" s="225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11"/>
      <c r="Z380" s="211"/>
      <c r="AA380" s="211"/>
      <c r="AB380" s="211"/>
      <c r="AC380" s="211"/>
      <c r="AD380" s="211"/>
      <c r="AE380" s="211"/>
      <c r="AF380" s="211"/>
      <c r="AG380" s="211" t="s">
        <v>230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18"/>
      <c r="B381" s="219"/>
      <c r="C381" s="257" t="s">
        <v>533</v>
      </c>
      <c r="D381" s="224"/>
      <c r="E381" s="225">
        <v>15.6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11"/>
      <c r="Z381" s="211"/>
      <c r="AA381" s="211"/>
      <c r="AB381" s="211"/>
      <c r="AC381" s="211"/>
      <c r="AD381" s="211"/>
      <c r="AE381" s="211"/>
      <c r="AF381" s="211"/>
      <c r="AG381" s="211" t="s">
        <v>230</v>
      </c>
      <c r="AH381" s="211">
        <v>0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18"/>
      <c r="B382" s="219"/>
      <c r="C382" s="257" t="s">
        <v>519</v>
      </c>
      <c r="D382" s="224"/>
      <c r="E382" s="225">
        <v>-1.4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11"/>
      <c r="Z382" s="211"/>
      <c r="AA382" s="211"/>
      <c r="AB382" s="211"/>
      <c r="AC382" s="211"/>
      <c r="AD382" s="211"/>
      <c r="AE382" s="211"/>
      <c r="AF382" s="211"/>
      <c r="AG382" s="211" t="s">
        <v>230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18"/>
      <c r="B383" s="219"/>
      <c r="C383" s="257" t="s">
        <v>434</v>
      </c>
      <c r="D383" s="224"/>
      <c r="E383" s="225"/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11"/>
      <c r="Z383" s="211"/>
      <c r="AA383" s="211"/>
      <c r="AB383" s="211"/>
      <c r="AC383" s="211"/>
      <c r="AD383" s="211"/>
      <c r="AE383" s="211"/>
      <c r="AF383" s="211"/>
      <c r="AG383" s="211" t="s">
        <v>230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18"/>
      <c r="B384" s="219"/>
      <c r="C384" s="257" t="s">
        <v>540</v>
      </c>
      <c r="D384" s="224"/>
      <c r="E384" s="225">
        <v>43.5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11"/>
      <c r="Z384" s="211"/>
      <c r="AA384" s="211"/>
      <c r="AB384" s="211"/>
      <c r="AC384" s="211"/>
      <c r="AD384" s="211"/>
      <c r="AE384" s="211"/>
      <c r="AF384" s="211"/>
      <c r="AG384" s="211" t="s">
        <v>230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18"/>
      <c r="B385" s="219"/>
      <c r="C385" s="257" t="s">
        <v>535</v>
      </c>
      <c r="D385" s="224"/>
      <c r="E385" s="225">
        <v>-3.2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11"/>
      <c r="Z385" s="211"/>
      <c r="AA385" s="211"/>
      <c r="AB385" s="211"/>
      <c r="AC385" s="211"/>
      <c r="AD385" s="211"/>
      <c r="AE385" s="211"/>
      <c r="AF385" s="211"/>
      <c r="AG385" s="211" t="s">
        <v>230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18"/>
      <c r="B386" s="219"/>
      <c r="C386" s="257" t="s">
        <v>536</v>
      </c>
      <c r="D386" s="224"/>
      <c r="E386" s="225">
        <v>-5.28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11"/>
      <c r="Z386" s="211"/>
      <c r="AA386" s="211"/>
      <c r="AB386" s="211"/>
      <c r="AC386" s="211"/>
      <c r="AD386" s="211"/>
      <c r="AE386" s="211"/>
      <c r="AF386" s="211"/>
      <c r="AG386" s="211" t="s">
        <v>230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57" t="s">
        <v>553</v>
      </c>
      <c r="D387" s="224"/>
      <c r="E387" s="225"/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11"/>
      <c r="Z387" s="211"/>
      <c r="AA387" s="211"/>
      <c r="AB387" s="211"/>
      <c r="AC387" s="211"/>
      <c r="AD387" s="211"/>
      <c r="AE387" s="211"/>
      <c r="AF387" s="211"/>
      <c r="AG387" s="211" t="s">
        <v>230</v>
      </c>
      <c r="AH387" s="211">
        <v>0</v>
      </c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18"/>
      <c r="B388" s="219"/>
      <c r="C388" s="257" t="s">
        <v>528</v>
      </c>
      <c r="D388" s="224"/>
      <c r="E388" s="225">
        <v>32.700000000000003</v>
      </c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11"/>
      <c r="Z388" s="211"/>
      <c r="AA388" s="211"/>
      <c r="AB388" s="211"/>
      <c r="AC388" s="211"/>
      <c r="AD388" s="211"/>
      <c r="AE388" s="211"/>
      <c r="AF388" s="211"/>
      <c r="AG388" s="211" t="s">
        <v>230</v>
      </c>
      <c r="AH388" s="211">
        <v>0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57" t="s">
        <v>529</v>
      </c>
      <c r="D389" s="224"/>
      <c r="E389" s="225">
        <v>-4.8</v>
      </c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11"/>
      <c r="Z389" s="211"/>
      <c r="AA389" s="211"/>
      <c r="AB389" s="211"/>
      <c r="AC389" s="211"/>
      <c r="AD389" s="211"/>
      <c r="AE389" s="211"/>
      <c r="AF389" s="211"/>
      <c r="AG389" s="211" t="s">
        <v>230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18"/>
      <c r="B390" s="219"/>
      <c r="C390" s="257" t="s">
        <v>424</v>
      </c>
      <c r="D390" s="224"/>
      <c r="E390" s="225">
        <v>-2.8</v>
      </c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11"/>
      <c r="Z390" s="211"/>
      <c r="AA390" s="211"/>
      <c r="AB390" s="211"/>
      <c r="AC390" s="211"/>
      <c r="AD390" s="211"/>
      <c r="AE390" s="211"/>
      <c r="AF390" s="211"/>
      <c r="AG390" s="211" t="s">
        <v>230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57" t="s">
        <v>554</v>
      </c>
      <c r="D391" s="224"/>
      <c r="E391" s="225"/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11"/>
      <c r="Z391" s="211"/>
      <c r="AA391" s="211"/>
      <c r="AB391" s="211"/>
      <c r="AC391" s="211"/>
      <c r="AD391" s="211"/>
      <c r="AE391" s="211"/>
      <c r="AF391" s="211"/>
      <c r="AG391" s="211" t="s">
        <v>230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18"/>
      <c r="B392" s="219"/>
      <c r="C392" s="257" t="s">
        <v>531</v>
      </c>
      <c r="D392" s="224"/>
      <c r="E392" s="225">
        <v>19.2</v>
      </c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11"/>
      <c r="Z392" s="211"/>
      <c r="AA392" s="211"/>
      <c r="AB392" s="211"/>
      <c r="AC392" s="211"/>
      <c r="AD392" s="211"/>
      <c r="AE392" s="211"/>
      <c r="AF392" s="211"/>
      <c r="AG392" s="211" t="s">
        <v>230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18"/>
      <c r="B393" s="219"/>
      <c r="C393" s="257" t="s">
        <v>519</v>
      </c>
      <c r="D393" s="224"/>
      <c r="E393" s="225">
        <v>-1.4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11"/>
      <c r="Z393" s="211"/>
      <c r="AA393" s="211"/>
      <c r="AB393" s="211"/>
      <c r="AC393" s="211"/>
      <c r="AD393" s="211"/>
      <c r="AE393" s="211"/>
      <c r="AF393" s="211"/>
      <c r="AG393" s="211" t="s">
        <v>230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57" t="s">
        <v>555</v>
      </c>
      <c r="D394" s="224"/>
      <c r="E394" s="225"/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11"/>
      <c r="Z394" s="211"/>
      <c r="AA394" s="211"/>
      <c r="AB394" s="211"/>
      <c r="AC394" s="211"/>
      <c r="AD394" s="211"/>
      <c r="AE394" s="211"/>
      <c r="AF394" s="211"/>
      <c r="AG394" s="211" t="s">
        <v>230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57" t="s">
        <v>533</v>
      </c>
      <c r="D395" s="224"/>
      <c r="E395" s="225">
        <v>15.6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11"/>
      <c r="Z395" s="211"/>
      <c r="AA395" s="211"/>
      <c r="AB395" s="211"/>
      <c r="AC395" s="211"/>
      <c r="AD395" s="211"/>
      <c r="AE395" s="211"/>
      <c r="AF395" s="211"/>
      <c r="AG395" s="211" t="s">
        <v>230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18"/>
      <c r="B396" s="219"/>
      <c r="C396" s="257" t="s">
        <v>519</v>
      </c>
      <c r="D396" s="224"/>
      <c r="E396" s="225">
        <v>-1.4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11"/>
      <c r="Z396" s="211"/>
      <c r="AA396" s="211"/>
      <c r="AB396" s="211"/>
      <c r="AC396" s="211"/>
      <c r="AD396" s="211"/>
      <c r="AE396" s="211"/>
      <c r="AF396" s="211"/>
      <c r="AG396" s="211" t="s">
        <v>230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57" t="s">
        <v>436</v>
      </c>
      <c r="D397" s="224"/>
      <c r="E397" s="225"/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11"/>
      <c r="Z397" s="211"/>
      <c r="AA397" s="211"/>
      <c r="AB397" s="211"/>
      <c r="AC397" s="211"/>
      <c r="AD397" s="211"/>
      <c r="AE397" s="211"/>
      <c r="AF397" s="211"/>
      <c r="AG397" s="211" t="s">
        <v>230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18"/>
      <c r="B398" s="219"/>
      <c r="C398" s="257" t="s">
        <v>540</v>
      </c>
      <c r="D398" s="224"/>
      <c r="E398" s="225">
        <v>43.5</v>
      </c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11"/>
      <c r="Z398" s="211"/>
      <c r="AA398" s="211"/>
      <c r="AB398" s="211"/>
      <c r="AC398" s="211"/>
      <c r="AD398" s="211"/>
      <c r="AE398" s="211"/>
      <c r="AF398" s="211"/>
      <c r="AG398" s="211" t="s">
        <v>230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57" t="s">
        <v>535</v>
      </c>
      <c r="D399" s="224"/>
      <c r="E399" s="225">
        <v>-3.2</v>
      </c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11"/>
      <c r="Z399" s="211"/>
      <c r="AA399" s="211"/>
      <c r="AB399" s="211"/>
      <c r="AC399" s="211"/>
      <c r="AD399" s="211"/>
      <c r="AE399" s="211"/>
      <c r="AF399" s="211"/>
      <c r="AG399" s="211" t="s">
        <v>230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18"/>
      <c r="B400" s="219"/>
      <c r="C400" s="257" t="s">
        <v>536</v>
      </c>
      <c r="D400" s="224"/>
      <c r="E400" s="225">
        <v>-5.28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11"/>
      <c r="Z400" s="211"/>
      <c r="AA400" s="211"/>
      <c r="AB400" s="211"/>
      <c r="AC400" s="211"/>
      <c r="AD400" s="211"/>
      <c r="AE400" s="211"/>
      <c r="AF400" s="211"/>
      <c r="AG400" s="211" t="s">
        <v>230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34">
        <v>55</v>
      </c>
      <c r="B401" s="235" t="s">
        <v>508</v>
      </c>
      <c r="C401" s="255" t="s">
        <v>509</v>
      </c>
      <c r="D401" s="236" t="s">
        <v>297</v>
      </c>
      <c r="E401" s="237">
        <v>148.762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7">
        <v>5.2500000000000003E-3</v>
      </c>
      <c r="O401" s="237">
        <f>ROUND(E401*N401,2)</f>
        <v>0.78</v>
      </c>
      <c r="P401" s="237">
        <v>0</v>
      </c>
      <c r="Q401" s="237">
        <f>ROUND(E401*P401,2)</f>
        <v>0</v>
      </c>
      <c r="R401" s="239" t="s">
        <v>298</v>
      </c>
      <c r="S401" s="239" t="s">
        <v>224</v>
      </c>
      <c r="T401" s="240" t="s">
        <v>224</v>
      </c>
      <c r="U401" s="222">
        <v>9.6000000000000002E-2</v>
      </c>
      <c r="V401" s="222">
        <f>ROUND(E401*U401,2)</f>
        <v>14.28</v>
      </c>
      <c r="W401" s="222"/>
      <c r="X401" s="222" t="s">
        <v>225</v>
      </c>
      <c r="Y401" s="211"/>
      <c r="Z401" s="211"/>
      <c r="AA401" s="211"/>
      <c r="AB401" s="211"/>
      <c r="AC401" s="211"/>
      <c r="AD401" s="211"/>
      <c r="AE401" s="211"/>
      <c r="AF401" s="211"/>
      <c r="AG401" s="211" t="s">
        <v>226</v>
      </c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18"/>
      <c r="B402" s="219"/>
      <c r="C402" s="256" t="s">
        <v>510</v>
      </c>
      <c r="D402" s="242"/>
      <c r="E402" s="242"/>
      <c r="F402" s="242"/>
      <c r="G402" s="24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11"/>
      <c r="Z402" s="211"/>
      <c r="AA402" s="211"/>
      <c r="AB402" s="211"/>
      <c r="AC402" s="211"/>
      <c r="AD402" s="211"/>
      <c r="AE402" s="211"/>
      <c r="AF402" s="211"/>
      <c r="AG402" s="211" t="s">
        <v>228</v>
      </c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18"/>
      <c r="B403" s="219"/>
      <c r="C403" s="257" t="s">
        <v>556</v>
      </c>
      <c r="D403" s="224"/>
      <c r="E403" s="225"/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11"/>
      <c r="Z403" s="211"/>
      <c r="AA403" s="211"/>
      <c r="AB403" s="211"/>
      <c r="AC403" s="211"/>
      <c r="AD403" s="211"/>
      <c r="AE403" s="211"/>
      <c r="AF403" s="211"/>
      <c r="AG403" s="211" t="s">
        <v>230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18"/>
      <c r="B404" s="219"/>
      <c r="C404" s="257" t="s">
        <v>557</v>
      </c>
      <c r="D404" s="224"/>
      <c r="E404" s="225"/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11"/>
      <c r="Z404" s="211"/>
      <c r="AA404" s="211"/>
      <c r="AB404" s="211"/>
      <c r="AC404" s="211"/>
      <c r="AD404" s="211"/>
      <c r="AE404" s="211"/>
      <c r="AF404" s="211"/>
      <c r="AG404" s="211" t="s">
        <v>230</v>
      </c>
      <c r="AH404" s="211">
        <v>0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18"/>
      <c r="B405" s="219"/>
      <c r="C405" s="257" t="s">
        <v>558</v>
      </c>
      <c r="D405" s="224"/>
      <c r="E405" s="225">
        <v>83.5</v>
      </c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11"/>
      <c r="Z405" s="211"/>
      <c r="AA405" s="211"/>
      <c r="AB405" s="211"/>
      <c r="AC405" s="211"/>
      <c r="AD405" s="211"/>
      <c r="AE405" s="211"/>
      <c r="AF405" s="211"/>
      <c r="AG405" s="211" t="s">
        <v>230</v>
      </c>
      <c r="AH405" s="211">
        <v>0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18"/>
      <c r="B406" s="219"/>
      <c r="C406" s="257" t="s">
        <v>559</v>
      </c>
      <c r="D406" s="224"/>
      <c r="E406" s="225"/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11"/>
      <c r="Z406" s="211"/>
      <c r="AA406" s="211"/>
      <c r="AB406" s="211"/>
      <c r="AC406" s="211"/>
      <c r="AD406" s="211"/>
      <c r="AE406" s="211"/>
      <c r="AF406" s="211"/>
      <c r="AG406" s="211" t="s">
        <v>230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18"/>
      <c r="B407" s="219"/>
      <c r="C407" s="257" t="s">
        <v>560</v>
      </c>
      <c r="D407" s="224"/>
      <c r="E407" s="225">
        <v>118.5</v>
      </c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11"/>
      <c r="Z407" s="211"/>
      <c r="AA407" s="211"/>
      <c r="AB407" s="211"/>
      <c r="AC407" s="211"/>
      <c r="AD407" s="211"/>
      <c r="AE407" s="211"/>
      <c r="AF407" s="211"/>
      <c r="AG407" s="211" t="s">
        <v>230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18"/>
      <c r="B408" s="219"/>
      <c r="C408" s="257" t="s">
        <v>443</v>
      </c>
      <c r="D408" s="224"/>
      <c r="E408" s="225"/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11"/>
      <c r="Z408" s="211"/>
      <c r="AA408" s="211"/>
      <c r="AB408" s="211"/>
      <c r="AC408" s="211"/>
      <c r="AD408" s="211"/>
      <c r="AE408" s="211"/>
      <c r="AF408" s="211"/>
      <c r="AG408" s="211" t="s">
        <v>230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57" t="s">
        <v>561</v>
      </c>
      <c r="D409" s="224"/>
      <c r="E409" s="225">
        <v>-44.88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11"/>
      <c r="Z409" s="211"/>
      <c r="AA409" s="211"/>
      <c r="AB409" s="211"/>
      <c r="AC409" s="211"/>
      <c r="AD409" s="211"/>
      <c r="AE409" s="211"/>
      <c r="AF409" s="211"/>
      <c r="AG409" s="211" t="s">
        <v>230</v>
      </c>
      <c r="AH409" s="211">
        <v>0</v>
      </c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18"/>
      <c r="B410" s="219"/>
      <c r="C410" s="257" t="s">
        <v>366</v>
      </c>
      <c r="D410" s="224"/>
      <c r="E410" s="225">
        <v>-3.4079999999999999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11"/>
      <c r="Z410" s="211"/>
      <c r="AA410" s="211"/>
      <c r="AB410" s="211"/>
      <c r="AC410" s="211"/>
      <c r="AD410" s="211"/>
      <c r="AE410" s="211"/>
      <c r="AF410" s="211"/>
      <c r="AG410" s="211" t="s">
        <v>230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18"/>
      <c r="B411" s="219"/>
      <c r="C411" s="257" t="s">
        <v>562</v>
      </c>
      <c r="D411" s="224"/>
      <c r="E411" s="225">
        <v>-4.95</v>
      </c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11"/>
      <c r="Z411" s="211"/>
      <c r="AA411" s="211"/>
      <c r="AB411" s="211"/>
      <c r="AC411" s="211"/>
      <c r="AD411" s="211"/>
      <c r="AE411" s="211"/>
      <c r="AF411" s="211"/>
      <c r="AG411" s="211" t="s">
        <v>230</v>
      </c>
      <c r="AH411" s="211">
        <v>0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ht="22.5" outlineLevel="1" x14ac:dyDescent="0.2">
      <c r="A412" s="234">
        <v>56</v>
      </c>
      <c r="B412" s="235" t="s">
        <v>563</v>
      </c>
      <c r="C412" s="255" t="s">
        <v>564</v>
      </c>
      <c r="D412" s="236" t="s">
        <v>297</v>
      </c>
      <c r="E412" s="237">
        <v>951.58299999999997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7">
        <v>3.5000000000000003E-2</v>
      </c>
      <c r="O412" s="237">
        <f>ROUND(E412*N412,2)</f>
        <v>33.31</v>
      </c>
      <c r="P412" s="237">
        <v>0</v>
      </c>
      <c r="Q412" s="237">
        <f>ROUND(E412*P412,2)</f>
        <v>0</v>
      </c>
      <c r="R412" s="239" t="s">
        <v>298</v>
      </c>
      <c r="S412" s="239" t="s">
        <v>224</v>
      </c>
      <c r="T412" s="240" t="s">
        <v>224</v>
      </c>
      <c r="U412" s="222">
        <v>0.48</v>
      </c>
      <c r="V412" s="222">
        <f>ROUND(E412*U412,2)</f>
        <v>456.76</v>
      </c>
      <c r="W412" s="222"/>
      <c r="X412" s="222" t="s">
        <v>225</v>
      </c>
      <c r="Y412" s="211"/>
      <c r="Z412" s="211"/>
      <c r="AA412" s="211"/>
      <c r="AB412" s="211"/>
      <c r="AC412" s="211"/>
      <c r="AD412" s="211"/>
      <c r="AE412" s="211"/>
      <c r="AF412" s="211"/>
      <c r="AG412" s="211" t="s">
        <v>226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18"/>
      <c r="B413" s="219"/>
      <c r="C413" s="256" t="s">
        <v>510</v>
      </c>
      <c r="D413" s="242"/>
      <c r="E413" s="242"/>
      <c r="F413" s="242"/>
      <c r="G413" s="24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11"/>
      <c r="Z413" s="211"/>
      <c r="AA413" s="211"/>
      <c r="AB413" s="211"/>
      <c r="AC413" s="211"/>
      <c r="AD413" s="211"/>
      <c r="AE413" s="211"/>
      <c r="AF413" s="211"/>
      <c r="AG413" s="211" t="s">
        <v>228</v>
      </c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ht="22.5" outlineLevel="1" x14ac:dyDescent="0.2">
      <c r="A414" s="234">
        <v>57</v>
      </c>
      <c r="B414" s="235" t="s">
        <v>565</v>
      </c>
      <c r="C414" s="255" t="s">
        <v>566</v>
      </c>
      <c r="D414" s="236" t="s">
        <v>297</v>
      </c>
      <c r="E414" s="237">
        <v>165.25149999999999</v>
      </c>
      <c r="F414" s="238"/>
      <c r="G414" s="239">
        <f>ROUND(E414*F414,2)</f>
        <v>0</v>
      </c>
      <c r="H414" s="238"/>
      <c r="I414" s="239">
        <f>ROUND(E414*H414,2)</f>
        <v>0</v>
      </c>
      <c r="J414" s="238"/>
      <c r="K414" s="239">
        <f>ROUND(E414*J414,2)</f>
        <v>0</v>
      </c>
      <c r="L414" s="239">
        <v>21</v>
      </c>
      <c r="M414" s="239">
        <f>G414*(1+L414/100)</f>
        <v>0</v>
      </c>
      <c r="N414" s="237">
        <v>9.5600000000000008E-3</v>
      </c>
      <c r="O414" s="237">
        <f>ROUND(E414*N414,2)</f>
        <v>1.58</v>
      </c>
      <c r="P414" s="237">
        <v>0</v>
      </c>
      <c r="Q414" s="237">
        <f>ROUND(E414*P414,2)</f>
        <v>0</v>
      </c>
      <c r="R414" s="239" t="s">
        <v>298</v>
      </c>
      <c r="S414" s="239" t="s">
        <v>224</v>
      </c>
      <c r="T414" s="240" t="s">
        <v>224</v>
      </c>
      <c r="U414" s="222">
        <v>0.42</v>
      </c>
      <c r="V414" s="222">
        <f>ROUND(E414*U414,2)</f>
        <v>69.41</v>
      </c>
      <c r="W414" s="222"/>
      <c r="X414" s="222" t="s">
        <v>225</v>
      </c>
      <c r="Y414" s="211"/>
      <c r="Z414" s="211"/>
      <c r="AA414" s="211"/>
      <c r="AB414" s="211"/>
      <c r="AC414" s="211"/>
      <c r="AD414" s="211"/>
      <c r="AE414" s="211"/>
      <c r="AF414" s="211"/>
      <c r="AG414" s="211" t="s">
        <v>226</v>
      </c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18"/>
      <c r="B415" s="219"/>
      <c r="C415" s="256" t="s">
        <v>510</v>
      </c>
      <c r="D415" s="242"/>
      <c r="E415" s="242"/>
      <c r="F415" s="242"/>
      <c r="G415" s="24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11"/>
      <c r="Z415" s="211"/>
      <c r="AA415" s="211"/>
      <c r="AB415" s="211"/>
      <c r="AC415" s="211"/>
      <c r="AD415" s="211"/>
      <c r="AE415" s="211"/>
      <c r="AF415" s="211"/>
      <c r="AG415" s="211" t="s">
        <v>228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18"/>
      <c r="B416" s="219"/>
      <c r="C416" s="257" t="s">
        <v>556</v>
      </c>
      <c r="D416" s="224"/>
      <c r="E416" s="225"/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11"/>
      <c r="Z416" s="211"/>
      <c r="AA416" s="211"/>
      <c r="AB416" s="211"/>
      <c r="AC416" s="211"/>
      <c r="AD416" s="211"/>
      <c r="AE416" s="211"/>
      <c r="AF416" s="211"/>
      <c r="AG416" s="211" t="s">
        <v>230</v>
      </c>
      <c r="AH416" s="211">
        <v>0</v>
      </c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18"/>
      <c r="B417" s="219"/>
      <c r="C417" s="257" t="s">
        <v>567</v>
      </c>
      <c r="D417" s="224"/>
      <c r="E417" s="225">
        <v>148.762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11"/>
      <c r="Z417" s="211"/>
      <c r="AA417" s="211"/>
      <c r="AB417" s="211"/>
      <c r="AC417" s="211"/>
      <c r="AD417" s="211"/>
      <c r="AE417" s="211"/>
      <c r="AF417" s="211"/>
      <c r="AG417" s="211" t="s">
        <v>230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18"/>
      <c r="B418" s="219"/>
      <c r="C418" s="257" t="s">
        <v>568</v>
      </c>
      <c r="D418" s="224"/>
      <c r="E418" s="225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11"/>
      <c r="Z418" s="211"/>
      <c r="AA418" s="211"/>
      <c r="AB418" s="211"/>
      <c r="AC418" s="211"/>
      <c r="AD418" s="211"/>
      <c r="AE418" s="211"/>
      <c r="AF418" s="211"/>
      <c r="AG418" s="211" t="s">
        <v>230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18"/>
      <c r="B419" s="219"/>
      <c r="C419" s="257" t="s">
        <v>569</v>
      </c>
      <c r="D419" s="224"/>
      <c r="E419" s="225">
        <v>14.28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11"/>
      <c r="Z419" s="211"/>
      <c r="AA419" s="211"/>
      <c r="AB419" s="211"/>
      <c r="AC419" s="211"/>
      <c r="AD419" s="211"/>
      <c r="AE419" s="211"/>
      <c r="AF419" s="211"/>
      <c r="AG419" s="211" t="s">
        <v>230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18"/>
      <c r="B420" s="219"/>
      <c r="C420" s="257" t="s">
        <v>570</v>
      </c>
      <c r="D420" s="224"/>
      <c r="E420" s="225">
        <v>0.99750000000000005</v>
      </c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11"/>
      <c r="Z420" s="211"/>
      <c r="AA420" s="211"/>
      <c r="AB420" s="211"/>
      <c r="AC420" s="211"/>
      <c r="AD420" s="211"/>
      <c r="AE420" s="211"/>
      <c r="AF420" s="211"/>
      <c r="AG420" s="211" t="s">
        <v>230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18"/>
      <c r="B421" s="219"/>
      <c r="C421" s="257" t="s">
        <v>571</v>
      </c>
      <c r="D421" s="224"/>
      <c r="E421" s="225">
        <v>1.212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11"/>
      <c r="Z421" s="211"/>
      <c r="AA421" s="211"/>
      <c r="AB421" s="211"/>
      <c r="AC421" s="211"/>
      <c r="AD421" s="211"/>
      <c r="AE421" s="211"/>
      <c r="AF421" s="211"/>
      <c r="AG421" s="211" t="s">
        <v>230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34">
        <v>58</v>
      </c>
      <c r="B422" s="235" t="s">
        <v>572</v>
      </c>
      <c r="C422" s="255" t="s">
        <v>573</v>
      </c>
      <c r="D422" s="236" t="s">
        <v>297</v>
      </c>
      <c r="E422" s="237">
        <v>951.58299999999997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7">
        <v>2.5000000000000001E-3</v>
      </c>
      <c r="O422" s="237">
        <f>ROUND(E422*N422,2)</f>
        <v>2.38</v>
      </c>
      <c r="P422" s="237">
        <v>0</v>
      </c>
      <c r="Q422" s="237">
        <f>ROUND(E422*P422,2)</f>
        <v>0</v>
      </c>
      <c r="R422" s="239" t="s">
        <v>298</v>
      </c>
      <c r="S422" s="239" t="s">
        <v>224</v>
      </c>
      <c r="T422" s="240" t="s">
        <v>224</v>
      </c>
      <c r="U422" s="222">
        <v>0.24</v>
      </c>
      <c r="V422" s="222">
        <f>ROUND(E422*U422,2)</f>
        <v>228.38</v>
      </c>
      <c r="W422" s="222"/>
      <c r="X422" s="222" t="s">
        <v>225</v>
      </c>
      <c r="Y422" s="211"/>
      <c r="Z422" s="211"/>
      <c r="AA422" s="211"/>
      <c r="AB422" s="211"/>
      <c r="AC422" s="211"/>
      <c r="AD422" s="211"/>
      <c r="AE422" s="211"/>
      <c r="AF422" s="211"/>
      <c r="AG422" s="211" t="s">
        <v>226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18"/>
      <c r="B423" s="219"/>
      <c r="C423" s="256" t="s">
        <v>510</v>
      </c>
      <c r="D423" s="242"/>
      <c r="E423" s="242"/>
      <c r="F423" s="242"/>
      <c r="G423" s="24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11"/>
      <c r="Z423" s="211"/>
      <c r="AA423" s="211"/>
      <c r="AB423" s="211"/>
      <c r="AC423" s="211"/>
      <c r="AD423" s="211"/>
      <c r="AE423" s="211"/>
      <c r="AF423" s="211"/>
      <c r="AG423" s="211" t="s">
        <v>228</v>
      </c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18"/>
      <c r="B424" s="219"/>
      <c r="C424" s="257" t="s">
        <v>574</v>
      </c>
      <c r="D424" s="224"/>
      <c r="E424" s="225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11"/>
      <c r="Z424" s="211"/>
      <c r="AA424" s="211"/>
      <c r="AB424" s="211"/>
      <c r="AC424" s="211"/>
      <c r="AD424" s="211"/>
      <c r="AE424" s="211"/>
      <c r="AF424" s="211"/>
      <c r="AG424" s="211" t="s">
        <v>230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18"/>
      <c r="B425" s="219"/>
      <c r="C425" s="257" t="s">
        <v>575</v>
      </c>
      <c r="D425" s="224"/>
      <c r="E425" s="225">
        <v>951.58299999999997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11"/>
      <c r="Z425" s="211"/>
      <c r="AA425" s="211"/>
      <c r="AB425" s="211"/>
      <c r="AC425" s="211"/>
      <c r="AD425" s="211"/>
      <c r="AE425" s="211"/>
      <c r="AF425" s="211"/>
      <c r="AG425" s="211" t="s">
        <v>230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ht="22.5" outlineLevel="1" x14ac:dyDescent="0.2">
      <c r="A426" s="234">
        <v>59</v>
      </c>
      <c r="B426" s="235" t="s">
        <v>576</v>
      </c>
      <c r="C426" s="255" t="s">
        <v>577</v>
      </c>
      <c r="D426" s="236" t="s">
        <v>297</v>
      </c>
      <c r="E426" s="237">
        <v>217.7715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7">
        <v>2.4199999999999998E-3</v>
      </c>
      <c r="O426" s="237">
        <f>ROUND(E426*N426,2)</f>
        <v>0.53</v>
      </c>
      <c r="P426" s="237">
        <v>0</v>
      </c>
      <c r="Q426" s="237">
        <f>ROUND(E426*P426,2)</f>
        <v>0</v>
      </c>
      <c r="R426" s="239" t="s">
        <v>298</v>
      </c>
      <c r="S426" s="239" t="s">
        <v>224</v>
      </c>
      <c r="T426" s="240" t="s">
        <v>224</v>
      </c>
      <c r="U426" s="222">
        <v>0.22400999999999999</v>
      </c>
      <c r="V426" s="222">
        <f>ROUND(E426*U426,2)</f>
        <v>48.78</v>
      </c>
      <c r="W426" s="222"/>
      <c r="X426" s="222" t="s">
        <v>225</v>
      </c>
      <c r="Y426" s="211"/>
      <c r="Z426" s="211"/>
      <c r="AA426" s="211"/>
      <c r="AB426" s="211"/>
      <c r="AC426" s="211"/>
      <c r="AD426" s="211"/>
      <c r="AE426" s="211"/>
      <c r="AF426" s="211"/>
      <c r="AG426" s="211" t="s">
        <v>226</v>
      </c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18"/>
      <c r="B427" s="219"/>
      <c r="C427" s="256" t="s">
        <v>510</v>
      </c>
      <c r="D427" s="242"/>
      <c r="E427" s="242"/>
      <c r="F427" s="242"/>
      <c r="G427" s="24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11"/>
      <c r="Z427" s="211"/>
      <c r="AA427" s="211"/>
      <c r="AB427" s="211"/>
      <c r="AC427" s="211"/>
      <c r="AD427" s="211"/>
      <c r="AE427" s="211"/>
      <c r="AF427" s="211"/>
      <c r="AG427" s="211" t="s">
        <v>228</v>
      </c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18"/>
      <c r="B428" s="219"/>
      <c r="C428" s="257" t="s">
        <v>556</v>
      </c>
      <c r="D428" s="224"/>
      <c r="E428" s="225"/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11"/>
      <c r="Z428" s="211"/>
      <c r="AA428" s="211"/>
      <c r="AB428" s="211"/>
      <c r="AC428" s="211"/>
      <c r="AD428" s="211"/>
      <c r="AE428" s="211"/>
      <c r="AF428" s="211"/>
      <c r="AG428" s="211" t="s">
        <v>230</v>
      </c>
      <c r="AH428" s="211">
        <v>0</v>
      </c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18"/>
      <c r="B429" s="219"/>
      <c r="C429" s="257" t="s">
        <v>567</v>
      </c>
      <c r="D429" s="224"/>
      <c r="E429" s="225">
        <v>148.762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11"/>
      <c r="Z429" s="211"/>
      <c r="AA429" s="211"/>
      <c r="AB429" s="211"/>
      <c r="AC429" s="211"/>
      <c r="AD429" s="211"/>
      <c r="AE429" s="211"/>
      <c r="AF429" s="211"/>
      <c r="AG429" s="211" t="s">
        <v>230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18"/>
      <c r="B430" s="219"/>
      <c r="C430" s="257" t="s">
        <v>568</v>
      </c>
      <c r="D430" s="224"/>
      <c r="E430" s="225"/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11"/>
      <c r="Z430" s="211"/>
      <c r="AA430" s="211"/>
      <c r="AB430" s="211"/>
      <c r="AC430" s="211"/>
      <c r="AD430" s="211"/>
      <c r="AE430" s="211"/>
      <c r="AF430" s="211"/>
      <c r="AG430" s="211" t="s">
        <v>230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7" t="s">
        <v>569</v>
      </c>
      <c r="D431" s="224"/>
      <c r="E431" s="225">
        <v>14.28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11"/>
      <c r="Z431" s="211"/>
      <c r="AA431" s="211"/>
      <c r="AB431" s="211"/>
      <c r="AC431" s="211"/>
      <c r="AD431" s="211"/>
      <c r="AE431" s="211"/>
      <c r="AF431" s="211"/>
      <c r="AG431" s="211" t="s">
        <v>230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18"/>
      <c r="B432" s="219"/>
      <c r="C432" s="257" t="s">
        <v>570</v>
      </c>
      <c r="D432" s="224"/>
      <c r="E432" s="225">
        <v>0.99750000000000005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11"/>
      <c r="Z432" s="211"/>
      <c r="AA432" s="211"/>
      <c r="AB432" s="211"/>
      <c r="AC432" s="211"/>
      <c r="AD432" s="211"/>
      <c r="AE432" s="211"/>
      <c r="AF432" s="211"/>
      <c r="AG432" s="211" t="s">
        <v>230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18"/>
      <c r="B433" s="219"/>
      <c r="C433" s="257" t="s">
        <v>571</v>
      </c>
      <c r="D433" s="224"/>
      <c r="E433" s="225">
        <v>1.212</v>
      </c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11"/>
      <c r="Z433" s="211"/>
      <c r="AA433" s="211"/>
      <c r="AB433" s="211"/>
      <c r="AC433" s="211"/>
      <c r="AD433" s="211"/>
      <c r="AE433" s="211"/>
      <c r="AF433" s="211"/>
      <c r="AG433" s="211" t="s">
        <v>230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18"/>
      <c r="B434" s="219"/>
      <c r="C434" s="257" t="s">
        <v>578</v>
      </c>
      <c r="D434" s="224"/>
      <c r="E434" s="225"/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11"/>
      <c r="Z434" s="211"/>
      <c r="AA434" s="211"/>
      <c r="AB434" s="211"/>
      <c r="AC434" s="211"/>
      <c r="AD434" s="211"/>
      <c r="AE434" s="211"/>
      <c r="AF434" s="211"/>
      <c r="AG434" s="211" t="s">
        <v>230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18"/>
      <c r="B435" s="219"/>
      <c r="C435" s="257" t="s">
        <v>579</v>
      </c>
      <c r="D435" s="224"/>
      <c r="E435" s="225">
        <v>52.52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11"/>
      <c r="Z435" s="211"/>
      <c r="AA435" s="211"/>
      <c r="AB435" s="211"/>
      <c r="AC435" s="211"/>
      <c r="AD435" s="211"/>
      <c r="AE435" s="211"/>
      <c r="AF435" s="211"/>
      <c r="AG435" s="211" t="s">
        <v>230</v>
      </c>
      <c r="AH435" s="211">
        <v>0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x14ac:dyDescent="0.2">
      <c r="A436" s="227" t="s">
        <v>218</v>
      </c>
      <c r="B436" s="228" t="s">
        <v>120</v>
      </c>
      <c r="C436" s="254" t="s">
        <v>121</v>
      </c>
      <c r="D436" s="229"/>
      <c r="E436" s="230"/>
      <c r="F436" s="231"/>
      <c r="G436" s="231">
        <f>SUMIF(AG437:AG455,"&lt;&gt;NOR",G437:G455)</f>
        <v>0</v>
      </c>
      <c r="H436" s="231"/>
      <c r="I436" s="231">
        <f>SUM(I437:I455)</f>
        <v>0</v>
      </c>
      <c r="J436" s="231"/>
      <c r="K436" s="231">
        <f>SUM(K437:K455)</f>
        <v>0</v>
      </c>
      <c r="L436" s="231"/>
      <c r="M436" s="231">
        <f>SUM(M437:M455)</f>
        <v>0</v>
      </c>
      <c r="N436" s="230"/>
      <c r="O436" s="230">
        <f>SUM(O437:O455)</f>
        <v>9.48</v>
      </c>
      <c r="P436" s="230"/>
      <c r="Q436" s="230">
        <f>SUM(Q437:Q455)</f>
        <v>0</v>
      </c>
      <c r="R436" s="231"/>
      <c r="S436" s="231"/>
      <c r="T436" s="232"/>
      <c r="U436" s="226"/>
      <c r="V436" s="226">
        <f>SUM(V437:V455)</f>
        <v>517.86</v>
      </c>
      <c r="W436" s="226"/>
      <c r="X436" s="226"/>
      <c r="AG436" t="s">
        <v>219</v>
      </c>
    </row>
    <row r="437" spans="1:60" outlineLevel="1" x14ac:dyDescent="0.2">
      <c r="A437" s="234">
        <v>60</v>
      </c>
      <c r="B437" s="235" t="s">
        <v>580</v>
      </c>
      <c r="C437" s="255" t="s">
        <v>581</v>
      </c>
      <c r="D437" s="236" t="s">
        <v>297</v>
      </c>
      <c r="E437" s="237">
        <v>53.238</v>
      </c>
      <c r="F437" s="238"/>
      <c r="G437" s="239">
        <f>ROUND(E437*F437,2)</f>
        <v>0</v>
      </c>
      <c r="H437" s="238"/>
      <c r="I437" s="239">
        <f>ROUND(E437*H437,2)</f>
        <v>0</v>
      </c>
      <c r="J437" s="238"/>
      <c r="K437" s="239">
        <f>ROUND(E437*J437,2)</f>
        <v>0</v>
      </c>
      <c r="L437" s="239">
        <v>21</v>
      </c>
      <c r="M437" s="239">
        <f>G437*(1+L437/100)</f>
        <v>0</v>
      </c>
      <c r="N437" s="237">
        <v>4.0000000000000003E-5</v>
      </c>
      <c r="O437" s="237">
        <f>ROUND(E437*N437,2)</f>
        <v>0</v>
      </c>
      <c r="P437" s="237">
        <v>0</v>
      </c>
      <c r="Q437" s="237">
        <f>ROUND(E437*P437,2)</f>
        <v>0</v>
      </c>
      <c r="R437" s="239" t="s">
        <v>298</v>
      </c>
      <c r="S437" s="239" t="s">
        <v>224</v>
      </c>
      <c r="T437" s="240" t="s">
        <v>224</v>
      </c>
      <c r="U437" s="222">
        <v>7.8E-2</v>
      </c>
      <c r="V437" s="222">
        <f>ROUND(E437*U437,2)</f>
        <v>4.1500000000000004</v>
      </c>
      <c r="W437" s="222"/>
      <c r="X437" s="222" t="s">
        <v>225</v>
      </c>
      <c r="Y437" s="211"/>
      <c r="Z437" s="211"/>
      <c r="AA437" s="211"/>
      <c r="AB437" s="211"/>
      <c r="AC437" s="211"/>
      <c r="AD437" s="211"/>
      <c r="AE437" s="211"/>
      <c r="AF437" s="211"/>
      <c r="AG437" s="211" t="s">
        <v>226</v>
      </c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ht="22.5" outlineLevel="1" x14ac:dyDescent="0.2">
      <c r="A438" s="218"/>
      <c r="B438" s="219"/>
      <c r="C438" s="256" t="s">
        <v>582</v>
      </c>
      <c r="D438" s="242"/>
      <c r="E438" s="242"/>
      <c r="F438" s="242"/>
      <c r="G438" s="24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11"/>
      <c r="Z438" s="211"/>
      <c r="AA438" s="211"/>
      <c r="AB438" s="211"/>
      <c r="AC438" s="211"/>
      <c r="AD438" s="211"/>
      <c r="AE438" s="211"/>
      <c r="AF438" s="211"/>
      <c r="AG438" s="211" t="s">
        <v>228</v>
      </c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41" t="str">
        <f>C438</f>
        <v>které se zřizují před úpravami povrchu, a obalení osazených dveřních zárubní před znečištěním při úpravách povrchu nástřikem plastických maltovin včetně pozdějšího odkrytí,</v>
      </c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18"/>
      <c r="B439" s="219"/>
      <c r="C439" s="257" t="s">
        <v>583</v>
      </c>
      <c r="D439" s="224"/>
      <c r="E439" s="225">
        <v>44.88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11"/>
      <c r="Z439" s="211"/>
      <c r="AA439" s="211"/>
      <c r="AB439" s="211"/>
      <c r="AC439" s="211"/>
      <c r="AD439" s="211"/>
      <c r="AE439" s="211"/>
      <c r="AF439" s="211"/>
      <c r="AG439" s="211" t="s">
        <v>230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18"/>
      <c r="B440" s="219"/>
      <c r="C440" s="257" t="s">
        <v>584</v>
      </c>
      <c r="D440" s="224"/>
      <c r="E440" s="225">
        <v>3.4079999999999999</v>
      </c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11"/>
      <c r="Z440" s="211"/>
      <c r="AA440" s="211"/>
      <c r="AB440" s="211"/>
      <c r="AC440" s="211"/>
      <c r="AD440" s="211"/>
      <c r="AE440" s="211"/>
      <c r="AF440" s="211"/>
      <c r="AG440" s="211" t="s">
        <v>230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1" x14ac:dyDescent="0.2">
      <c r="A441" s="218"/>
      <c r="B441" s="219"/>
      <c r="C441" s="257" t="s">
        <v>585</v>
      </c>
      <c r="D441" s="224"/>
      <c r="E441" s="225">
        <v>4.95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11"/>
      <c r="Z441" s="211"/>
      <c r="AA441" s="211"/>
      <c r="AB441" s="211"/>
      <c r="AC441" s="211"/>
      <c r="AD441" s="211"/>
      <c r="AE441" s="211"/>
      <c r="AF441" s="211"/>
      <c r="AG441" s="211" t="s">
        <v>230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34">
        <v>61</v>
      </c>
      <c r="B442" s="235" t="s">
        <v>586</v>
      </c>
      <c r="C442" s="255" t="s">
        <v>587</v>
      </c>
      <c r="D442" s="236" t="s">
        <v>297</v>
      </c>
      <c r="E442" s="237">
        <v>43.972000000000001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7">
        <v>5.3690000000000002E-2</v>
      </c>
      <c r="O442" s="237">
        <f>ROUND(E442*N442,2)</f>
        <v>2.36</v>
      </c>
      <c r="P442" s="237">
        <v>0</v>
      </c>
      <c r="Q442" s="237">
        <f>ROUND(E442*P442,2)</f>
        <v>0</v>
      </c>
      <c r="R442" s="239" t="s">
        <v>588</v>
      </c>
      <c r="S442" s="239" t="s">
        <v>224</v>
      </c>
      <c r="T442" s="240" t="s">
        <v>224</v>
      </c>
      <c r="U442" s="222">
        <v>1.17717</v>
      </c>
      <c r="V442" s="222">
        <f>ROUND(E442*U442,2)</f>
        <v>51.76</v>
      </c>
      <c r="W442" s="222"/>
      <c r="X442" s="222" t="s">
        <v>225</v>
      </c>
      <c r="Y442" s="211"/>
      <c r="Z442" s="211"/>
      <c r="AA442" s="211"/>
      <c r="AB442" s="211"/>
      <c r="AC442" s="211"/>
      <c r="AD442" s="211"/>
      <c r="AE442" s="211"/>
      <c r="AF442" s="211"/>
      <c r="AG442" s="211" t="s">
        <v>226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18"/>
      <c r="B443" s="219"/>
      <c r="C443" s="256" t="s">
        <v>589</v>
      </c>
      <c r="D443" s="242"/>
      <c r="E443" s="242"/>
      <c r="F443" s="242"/>
      <c r="G443" s="24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11"/>
      <c r="Z443" s="211"/>
      <c r="AA443" s="211"/>
      <c r="AB443" s="211"/>
      <c r="AC443" s="211"/>
      <c r="AD443" s="211"/>
      <c r="AE443" s="211"/>
      <c r="AF443" s="211"/>
      <c r="AG443" s="211" t="s">
        <v>228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41" t="str">
        <f>C443</f>
        <v>okenního nebo dveřního, z pomocného pracovního lešení o výšce podlahy do 1900 mm a pro zatížení do 1,5 kPa,</v>
      </c>
      <c r="BB443" s="211"/>
      <c r="BC443" s="211"/>
      <c r="BD443" s="211"/>
      <c r="BE443" s="211"/>
      <c r="BF443" s="211"/>
      <c r="BG443" s="211"/>
      <c r="BH443" s="211"/>
    </row>
    <row r="444" spans="1:60" outlineLevel="1" x14ac:dyDescent="0.2">
      <c r="A444" s="218"/>
      <c r="B444" s="219"/>
      <c r="C444" s="257" t="s">
        <v>590</v>
      </c>
      <c r="D444" s="224"/>
      <c r="E444" s="225">
        <v>38.08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11"/>
      <c r="Z444" s="211"/>
      <c r="AA444" s="211"/>
      <c r="AB444" s="211"/>
      <c r="AC444" s="211"/>
      <c r="AD444" s="211"/>
      <c r="AE444" s="211"/>
      <c r="AF444" s="211"/>
      <c r="AG444" s="211" t="s">
        <v>230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18"/>
      <c r="B445" s="219"/>
      <c r="C445" s="257" t="s">
        <v>591</v>
      </c>
      <c r="D445" s="224"/>
      <c r="E445" s="225">
        <v>2.66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11"/>
      <c r="Z445" s="211"/>
      <c r="AA445" s="211"/>
      <c r="AB445" s="211"/>
      <c r="AC445" s="211"/>
      <c r="AD445" s="211"/>
      <c r="AE445" s="211"/>
      <c r="AF445" s="211"/>
      <c r="AG445" s="211" t="s">
        <v>230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18"/>
      <c r="B446" s="219"/>
      <c r="C446" s="257" t="s">
        <v>592</v>
      </c>
      <c r="D446" s="224"/>
      <c r="E446" s="225">
        <v>3.2320000000000002</v>
      </c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11"/>
      <c r="Z446" s="211"/>
      <c r="AA446" s="211"/>
      <c r="AB446" s="211"/>
      <c r="AC446" s="211"/>
      <c r="AD446" s="211"/>
      <c r="AE446" s="211"/>
      <c r="AF446" s="211"/>
      <c r="AG446" s="211" t="s">
        <v>230</v>
      </c>
      <c r="AH446" s="211">
        <v>0</v>
      </c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34">
        <v>62</v>
      </c>
      <c r="B447" s="235" t="s">
        <v>593</v>
      </c>
      <c r="C447" s="255" t="s">
        <v>594</v>
      </c>
      <c r="D447" s="236" t="s">
        <v>297</v>
      </c>
      <c r="E447" s="237">
        <v>66.75</v>
      </c>
      <c r="F447" s="238"/>
      <c r="G447" s="239">
        <f>ROUND(E447*F447,2)</f>
        <v>0</v>
      </c>
      <c r="H447" s="238"/>
      <c r="I447" s="239">
        <f>ROUND(E447*H447,2)</f>
        <v>0</v>
      </c>
      <c r="J447" s="238"/>
      <c r="K447" s="239">
        <f>ROUND(E447*J447,2)</f>
        <v>0</v>
      </c>
      <c r="L447" s="239">
        <v>21</v>
      </c>
      <c r="M447" s="239">
        <f>G447*(1+L447/100)</f>
        <v>0</v>
      </c>
      <c r="N447" s="237">
        <v>5.509E-2</v>
      </c>
      <c r="O447" s="237">
        <f>ROUND(E447*N447,2)</f>
        <v>3.68</v>
      </c>
      <c r="P447" s="237">
        <v>0</v>
      </c>
      <c r="Q447" s="237">
        <f>ROUND(E447*P447,2)</f>
        <v>0</v>
      </c>
      <c r="R447" s="239" t="s">
        <v>588</v>
      </c>
      <c r="S447" s="239" t="s">
        <v>224</v>
      </c>
      <c r="T447" s="240" t="s">
        <v>224</v>
      </c>
      <c r="U447" s="222">
        <v>1.76</v>
      </c>
      <c r="V447" s="222">
        <f>ROUND(E447*U447,2)</f>
        <v>117.48</v>
      </c>
      <c r="W447" s="222"/>
      <c r="X447" s="222" t="s">
        <v>225</v>
      </c>
      <c r="Y447" s="211"/>
      <c r="Z447" s="211"/>
      <c r="AA447" s="211"/>
      <c r="AB447" s="211"/>
      <c r="AC447" s="211"/>
      <c r="AD447" s="211"/>
      <c r="AE447" s="211"/>
      <c r="AF447" s="211"/>
      <c r="AG447" s="211" t="s">
        <v>226</v>
      </c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18"/>
      <c r="B448" s="219"/>
      <c r="C448" s="256" t="s">
        <v>595</v>
      </c>
      <c r="D448" s="242"/>
      <c r="E448" s="242"/>
      <c r="F448" s="242"/>
      <c r="G448" s="24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11"/>
      <c r="Z448" s="211"/>
      <c r="AA448" s="211"/>
      <c r="AB448" s="211"/>
      <c r="AC448" s="211"/>
      <c r="AD448" s="211"/>
      <c r="AE448" s="211"/>
      <c r="AF448" s="211"/>
      <c r="AG448" s="211" t="s">
        <v>228</v>
      </c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18"/>
      <c r="B449" s="219"/>
      <c r="C449" s="257" t="s">
        <v>596</v>
      </c>
      <c r="D449" s="224"/>
      <c r="E449" s="225"/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11"/>
      <c r="Z449" s="211"/>
      <c r="AA449" s="211"/>
      <c r="AB449" s="211"/>
      <c r="AC449" s="211"/>
      <c r="AD449" s="211"/>
      <c r="AE449" s="211"/>
      <c r="AF449" s="211"/>
      <c r="AG449" s="211" t="s">
        <v>230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18"/>
      <c r="B450" s="219"/>
      <c r="C450" s="257" t="s">
        <v>597</v>
      </c>
      <c r="D450" s="224"/>
      <c r="E450" s="225">
        <v>14.25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11"/>
      <c r="Z450" s="211"/>
      <c r="AA450" s="211"/>
      <c r="AB450" s="211"/>
      <c r="AC450" s="211"/>
      <c r="AD450" s="211"/>
      <c r="AE450" s="211"/>
      <c r="AF450" s="211"/>
      <c r="AG450" s="211" t="s">
        <v>230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18"/>
      <c r="B451" s="219"/>
      <c r="C451" s="257" t="s">
        <v>598</v>
      </c>
      <c r="D451" s="224"/>
      <c r="E451" s="225"/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11"/>
      <c r="Z451" s="211"/>
      <c r="AA451" s="211"/>
      <c r="AB451" s="211"/>
      <c r="AC451" s="211"/>
      <c r="AD451" s="211"/>
      <c r="AE451" s="211"/>
      <c r="AF451" s="211"/>
      <c r="AG451" s="211" t="s">
        <v>230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18"/>
      <c r="B452" s="219"/>
      <c r="C452" s="257" t="s">
        <v>599</v>
      </c>
      <c r="D452" s="224"/>
      <c r="E452" s="225">
        <v>48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11"/>
      <c r="Z452" s="211"/>
      <c r="AA452" s="211"/>
      <c r="AB452" s="211"/>
      <c r="AC452" s="211"/>
      <c r="AD452" s="211"/>
      <c r="AE452" s="211"/>
      <c r="AF452" s="211"/>
      <c r="AG452" s="211" t="s">
        <v>230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 x14ac:dyDescent="0.2">
      <c r="A453" s="218"/>
      <c r="B453" s="219"/>
      <c r="C453" s="257" t="s">
        <v>600</v>
      </c>
      <c r="D453" s="224"/>
      <c r="E453" s="225"/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11"/>
      <c r="Z453" s="211"/>
      <c r="AA453" s="211"/>
      <c r="AB453" s="211"/>
      <c r="AC453" s="211"/>
      <c r="AD453" s="211"/>
      <c r="AE453" s="211"/>
      <c r="AF453" s="211"/>
      <c r="AG453" s="211" t="s">
        <v>230</v>
      </c>
      <c r="AH453" s="211">
        <v>0</v>
      </c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18"/>
      <c r="B454" s="219"/>
      <c r="C454" s="257" t="s">
        <v>601</v>
      </c>
      <c r="D454" s="224"/>
      <c r="E454" s="225">
        <v>4.5</v>
      </c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11"/>
      <c r="Z454" s="211"/>
      <c r="AA454" s="211"/>
      <c r="AB454" s="211"/>
      <c r="AC454" s="211"/>
      <c r="AD454" s="211"/>
      <c r="AE454" s="211"/>
      <c r="AF454" s="211"/>
      <c r="AG454" s="211" t="s">
        <v>230</v>
      </c>
      <c r="AH454" s="211">
        <v>0</v>
      </c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ht="22.5" outlineLevel="1" x14ac:dyDescent="0.2">
      <c r="A455" s="243">
        <v>63</v>
      </c>
      <c r="B455" s="244" t="s">
        <v>602</v>
      </c>
      <c r="C455" s="258" t="s">
        <v>603</v>
      </c>
      <c r="D455" s="245" t="s">
        <v>297</v>
      </c>
      <c r="E455" s="246">
        <v>951.58299999999997</v>
      </c>
      <c r="F455" s="247"/>
      <c r="G455" s="248">
        <f>ROUND(E455*F455,2)</f>
        <v>0</v>
      </c>
      <c r="H455" s="247"/>
      <c r="I455" s="248">
        <f>ROUND(E455*H455,2)</f>
        <v>0</v>
      </c>
      <c r="J455" s="247"/>
      <c r="K455" s="248">
        <f>ROUND(E455*J455,2)</f>
        <v>0</v>
      </c>
      <c r="L455" s="248">
        <v>21</v>
      </c>
      <c r="M455" s="248">
        <f>G455*(1+L455/100)</f>
        <v>0</v>
      </c>
      <c r="N455" s="246">
        <v>3.6099999999999999E-3</v>
      </c>
      <c r="O455" s="246">
        <f>ROUND(E455*N455,2)</f>
        <v>3.44</v>
      </c>
      <c r="P455" s="246">
        <v>0</v>
      </c>
      <c r="Q455" s="246">
        <f>ROUND(E455*P455,2)</f>
        <v>0</v>
      </c>
      <c r="R455" s="248" t="s">
        <v>298</v>
      </c>
      <c r="S455" s="248" t="s">
        <v>224</v>
      </c>
      <c r="T455" s="249" t="s">
        <v>224</v>
      </c>
      <c r="U455" s="222">
        <v>0.36199999999999999</v>
      </c>
      <c r="V455" s="222">
        <f>ROUND(E455*U455,2)</f>
        <v>344.47</v>
      </c>
      <c r="W455" s="222"/>
      <c r="X455" s="222" t="s">
        <v>225</v>
      </c>
      <c r="Y455" s="211"/>
      <c r="Z455" s="211"/>
      <c r="AA455" s="211"/>
      <c r="AB455" s="211"/>
      <c r="AC455" s="211"/>
      <c r="AD455" s="211"/>
      <c r="AE455" s="211"/>
      <c r="AF455" s="211"/>
      <c r="AG455" s="211" t="s">
        <v>226</v>
      </c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x14ac:dyDescent="0.2">
      <c r="A456" s="227" t="s">
        <v>218</v>
      </c>
      <c r="B456" s="228" t="s">
        <v>122</v>
      </c>
      <c r="C456" s="254" t="s">
        <v>123</v>
      </c>
      <c r="D456" s="229"/>
      <c r="E456" s="230"/>
      <c r="F456" s="231"/>
      <c r="G456" s="231">
        <f>SUMIF(AG457:AG485,"&lt;&gt;NOR",G457:G485)</f>
        <v>0</v>
      </c>
      <c r="H456" s="231"/>
      <c r="I456" s="231">
        <f>SUM(I457:I485)</f>
        <v>0</v>
      </c>
      <c r="J456" s="231"/>
      <c r="K456" s="231">
        <f>SUM(K457:K485)</f>
        <v>0</v>
      </c>
      <c r="L456" s="231"/>
      <c r="M456" s="231">
        <f>SUM(M457:M485)</f>
        <v>0</v>
      </c>
      <c r="N456" s="230"/>
      <c r="O456" s="230">
        <f>SUM(O457:O485)</f>
        <v>1.1400000000000001</v>
      </c>
      <c r="P456" s="230"/>
      <c r="Q456" s="230">
        <f>SUM(Q457:Q485)</f>
        <v>0</v>
      </c>
      <c r="R456" s="231"/>
      <c r="S456" s="231"/>
      <c r="T456" s="232"/>
      <c r="U456" s="226"/>
      <c r="V456" s="226">
        <f>SUM(V457:V485)</f>
        <v>120.99000000000001</v>
      </c>
      <c r="W456" s="226"/>
      <c r="X456" s="226"/>
      <c r="AG456" t="s">
        <v>219</v>
      </c>
    </row>
    <row r="457" spans="1:60" outlineLevel="1" x14ac:dyDescent="0.2">
      <c r="A457" s="234">
        <v>64</v>
      </c>
      <c r="B457" s="235" t="s">
        <v>604</v>
      </c>
      <c r="C457" s="255" t="s">
        <v>605</v>
      </c>
      <c r="D457" s="236" t="s">
        <v>297</v>
      </c>
      <c r="E457" s="237">
        <v>53.238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7">
        <v>4.0000000000000003E-5</v>
      </c>
      <c r="O457" s="237">
        <f>ROUND(E457*N457,2)</f>
        <v>0</v>
      </c>
      <c r="P457" s="237">
        <v>0</v>
      </c>
      <c r="Q457" s="237">
        <f>ROUND(E457*P457,2)</f>
        <v>0</v>
      </c>
      <c r="R457" s="239" t="s">
        <v>298</v>
      </c>
      <c r="S457" s="239" t="s">
        <v>224</v>
      </c>
      <c r="T457" s="240" t="s">
        <v>224</v>
      </c>
      <c r="U457" s="222">
        <v>7.8E-2</v>
      </c>
      <c r="V457" s="222">
        <f>ROUND(E457*U457,2)</f>
        <v>4.1500000000000004</v>
      </c>
      <c r="W457" s="222"/>
      <c r="X457" s="222" t="s">
        <v>225</v>
      </c>
      <c r="Y457" s="211"/>
      <c r="Z457" s="211"/>
      <c r="AA457" s="211"/>
      <c r="AB457" s="211"/>
      <c r="AC457" s="211"/>
      <c r="AD457" s="211"/>
      <c r="AE457" s="211"/>
      <c r="AF457" s="211"/>
      <c r="AG457" s="211" t="s">
        <v>226</v>
      </c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ht="22.5" outlineLevel="1" x14ac:dyDescent="0.2">
      <c r="A458" s="218"/>
      <c r="B458" s="219"/>
      <c r="C458" s="256" t="s">
        <v>606</v>
      </c>
      <c r="D458" s="242"/>
      <c r="E458" s="242"/>
      <c r="F458" s="242"/>
      <c r="G458" s="24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11"/>
      <c r="Z458" s="211"/>
      <c r="AA458" s="211"/>
      <c r="AB458" s="211"/>
      <c r="AC458" s="211"/>
      <c r="AD458" s="211"/>
      <c r="AE458" s="211"/>
      <c r="AF458" s="211"/>
      <c r="AG458" s="211" t="s">
        <v>228</v>
      </c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41" t="str">
        <f>C458</f>
        <v>s rámy a zárubněmi, zábradlí, předmětů oplechování apod., které se zřizují ještě před úpravami povrchu, před jejich znečištěním při úpravách povrchu nástřikem plastických (lepivých) maltovin</v>
      </c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18"/>
      <c r="B459" s="219"/>
      <c r="C459" s="257" t="s">
        <v>583</v>
      </c>
      <c r="D459" s="224"/>
      <c r="E459" s="225">
        <v>44.88</v>
      </c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11"/>
      <c r="Z459" s="211"/>
      <c r="AA459" s="211"/>
      <c r="AB459" s="211"/>
      <c r="AC459" s="211"/>
      <c r="AD459" s="211"/>
      <c r="AE459" s="211"/>
      <c r="AF459" s="211"/>
      <c r="AG459" s="211" t="s">
        <v>230</v>
      </c>
      <c r="AH459" s="211">
        <v>0</v>
      </c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18"/>
      <c r="B460" s="219"/>
      <c r="C460" s="257" t="s">
        <v>584</v>
      </c>
      <c r="D460" s="224"/>
      <c r="E460" s="225">
        <v>3.4079999999999999</v>
      </c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11"/>
      <c r="Z460" s="211"/>
      <c r="AA460" s="211"/>
      <c r="AB460" s="211"/>
      <c r="AC460" s="211"/>
      <c r="AD460" s="211"/>
      <c r="AE460" s="211"/>
      <c r="AF460" s="211"/>
      <c r="AG460" s="211" t="s">
        <v>230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18"/>
      <c r="B461" s="219"/>
      <c r="C461" s="257" t="s">
        <v>585</v>
      </c>
      <c r="D461" s="224"/>
      <c r="E461" s="225">
        <v>4.95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11"/>
      <c r="Z461" s="211"/>
      <c r="AA461" s="211"/>
      <c r="AB461" s="211"/>
      <c r="AC461" s="211"/>
      <c r="AD461" s="211"/>
      <c r="AE461" s="211"/>
      <c r="AF461" s="211"/>
      <c r="AG461" s="211" t="s">
        <v>230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ht="22.5" outlineLevel="1" x14ac:dyDescent="0.2">
      <c r="A462" s="234">
        <v>65</v>
      </c>
      <c r="B462" s="235" t="s">
        <v>607</v>
      </c>
      <c r="C462" s="255" t="s">
        <v>608</v>
      </c>
      <c r="D462" s="236" t="s">
        <v>297</v>
      </c>
      <c r="E462" s="237">
        <v>40.4</v>
      </c>
      <c r="F462" s="238"/>
      <c r="G462" s="239">
        <f>ROUND(E462*F462,2)</f>
        <v>0</v>
      </c>
      <c r="H462" s="238"/>
      <c r="I462" s="239">
        <f>ROUND(E462*H462,2)</f>
        <v>0</v>
      </c>
      <c r="J462" s="238"/>
      <c r="K462" s="239">
        <f>ROUND(E462*J462,2)</f>
        <v>0</v>
      </c>
      <c r="L462" s="239">
        <v>21</v>
      </c>
      <c r="M462" s="239">
        <f>G462*(1+L462/100)</f>
        <v>0</v>
      </c>
      <c r="N462" s="237">
        <v>6.1799999999999997E-3</v>
      </c>
      <c r="O462" s="237">
        <f>ROUND(E462*N462,2)</f>
        <v>0.25</v>
      </c>
      <c r="P462" s="237">
        <v>0</v>
      </c>
      <c r="Q462" s="237">
        <f>ROUND(E462*P462,2)</f>
        <v>0</v>
      </c>
      <c r="R462" s="239" t="s">
        <v>298</v>
      </c>
      <c r="S462" s="239" t="s">
        <v>224</v>
      </c>
      <c r="T462" s="240" t="s">
        <v>224</v>
      </c>
      <c r="U462" s="222">
        <v>0.5</v>
      </c>
      <c r="V462" s="222">
        <f>ROUND(E462*U462,2)</f>
        <v>20.2</v>
      </c>
      <c r="W462" s="222"/>
      <c r="X462" s="222" t="s">
        <v>225</v>
      </c>
      <c r="Y462" s="211"/>
      <c r="Z462" s="211"/>
      <c r="AA462" s="211"/>
      <c r="AB462" s="211"/>
      <c r="AC462" s="211"/>
      <c r="AD462" s="211"/>
      <c r="AE462" s="211"/>
      <c r="AF462" s="211"/>
      <c r="AG462" s="211" t="s">
        <v>226</v>
      </c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18"/>
      <c r="B463" s="219"/>
      <c r="C463" s="257" t="s">
        <v>383</v>
      </c>
      <c r="D463" s="224"/>
      <c r="E463" s="225"/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11"/>
      <c r="Z463" s="211"/>
      <c r="AA463" s="211"/>
      <c r="AB463" s="211"/>
      <c r="AC463" s="211"/>
      <c r="AD463" s="211"/>
      <c r="AE463" s="211"/>
      <c r="AF463" s="211"/>
      <c r="AG463" s="211" t="s">
        <v>230</v>
      </c>
      <c r="AH463" s="211">
        <v>0</v>
      </c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18"/>
      <c r="B464" s="219"/>
      <c r="C464" s="257" t="s">
        <v>384</v>
      </c>
      <c r="D464" s="224"/>
      <c r="E464" s="225">
        <v>40.4</v>
      </c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11"/>
      <c r="Z464" s="211"/>
      <c r="AA464" s="211"/>
      <c r="AB464" s="211"/>
      <c r="AC464" s="211"/>
      <c r="AD464" s="211"/>
      <c r="AE464" s="211"/>
      <c r="AF464" s="211"/>
      <c r="AG464" s="211" t="s">
        <v>230</v>
      </c>
      <c r="AH464" s="211">
        <v>0</v>
      </c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ht="22.5" outlineLevel="1" x14ac:dyDescent="0.2">
      <c r="A465" s="234">
        <v>66</v>
      </c>
      <c r="B465" s="235" t="s">
        <v>609</v>
      </c>
      <c r="C465" s="255" t="s">
        <v>610</v>
      </c>
      <c r="D465" s="236" t="s">
        <v>297</v>
      </c>
      <c r="E465" s="237">
        <v>217.7715</v>
      </c>
      <c r="F465" s="238"/>
      <c r="G465" s="239">
        <f>ROUND(E465*F465,2)</f>
        <v>0</v>
      </c>
      <c r="H465" s="238"/>
      <c r="I465" s="239">
        <f>ROUND(E465*H465,2)</f>
        <v>0</v>
      </c>
      <c r="J465" s="238"/>
      <c r="K465" s="239">
        <f>ROUND(E465*J465,2)</f>
        <v>0</v>
      </c>
      <c r="L465" s="239">
        <v>21</v>
      </c>
      <c r="M465" s="239">
        <f>G465*(1+L465/100)</f>
        <v>0</v>
      </c>
      <c r="N465" s="237">
        <v>3.6099999999999999E-3</v>
      </c>
      <c r="O465" s="237">
        <f>ROUND(E465*N465,2)</f>
        <v>0.79</v>
      </c>
      <c r="P465" s="237">
        <v>0</v>
      </c>
      <c r="Q465" s="237">
        <f>ROUND(E465*P465,2)</f>
        <v>0</v>
      </c>
      <c r="R465" s="239" t="s">
        <v>298</v>
      </c>
      <c r="S465" s="239" t="s">
        <v>224</v>
      </c>
      <c r="T465" s="240" t="s">
        <v>224</v>
      </c>
      <c r="U465" s="222">
        <v>0.36199999999999999</v>
      </c>
      <c r="V465" s="222">
        <f>ROUND(E465*U465,2)</f>
        <v>78.83</v>
      </c>
      <c r="W465" s="222"/>
      <c r="X465" s="222" t="s">
        <v>225</v>
      </c>
      <c r="Y465" s="211"/>
      <c r="Z465" s="211"/>
      <c r="AA465" s="211"/>
      <c r="AB465" s="211"/>
      <c r="AC465" s="211"/>
      <c r="AD465" s="211"/>
      <c r="AE465" s="211"/>
      <c r="AF465" s="211"/>
      <c r="AG465" s="211" t="s">
        <v>226</v>
      </c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18"/>
      <c r="B466" s="219"/>
      <c r="C466" s="257" t="s">
        <v>556</v>
      </c>
      <c r="D466" s="224"/>
      <c r="E466" s="225"/>
      <c r="F466" s="222"/>
      <c r="G466" s="22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11"/>
      <c r="Z466" s="211"/>
      <c r="AA466" s="211"/>
      <c r="AB466" s="211"/>
      <c r="AC466" s="211"/>
      <c r="AD466" s="211"/>
      <c r="AE466" s="211"/>
      <c r="AF466" s="211"/>
      <c r="AG466" s="211" t="s">
        <v>230</v>
      </c>
      <c r="AH466" s="211">
        <v>0</v>
      </c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18"/>
      <c r="B467" s="219"/>
      <c r="C467" s="257" t="s">
        <v>567</v>
      </c>
      <c r="D467" s="224"/>
      <c r="E467" s="225">
        <v>148.762</v>
      </c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11"/>
      <c r="Z467" s="211"/>
      <c r="AA467" s="211"/>
      <c r="AB467" s="211"/>
      <c r="AC467" s="211"/>
      <c r="AD467" s="211"/>
      <c r="AE467" s="211"/>
      <c r="AF467" s="211"/>
      <c r="AG467" s="211" t="s">
        <v>230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18"/>
      <c r="B468" s="219"/>
      <c r="C468" s="257" t="s">
        <v>568</v>
      </c>
      <c r="D468" s="224"/>
      <c r="E468" s="225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11"/>
      <c r="Z468" s="211"/>
      <c r="AA468" s="211"/>
      <c r="AB468" s="211"/>
      <c r="AC468" s="211"/>
      <c r="AD468" s="211"/>
      <c r="AE468" s="211"/>
      <c r="AF468" s="211"/>
      <c r="AG468" s="211" t="s">
        <v>230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18"/>
      <c r="B469" s="219"/>
      <c r="C469" s="257" t="s">
        <v>569</v>
      </c>
      <c r="D469" s="224"/>
      <c r="E469" s="225">
        <v>14.28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11"/>
      <c r="Z469" s="211"/>
      <c r="AA469" s="211"/>
      <c r="AB469" s="211"/>
      <c r="AC469" s="211"/>
      <c r="AD469" s="211"/>
      <c r="AE469" s="211"/>
      <c r="AF469" s="211"/>
      <c r="AG469" s="211" t="s">
        <v>230</v>
      </c>
      <c r="AH469" s="211">
        <v>0</v>
      </c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18"/>
      <c r="B470" s="219"/>
      <c r="C470" s="257" t="s">
        <v>570</v>
      </c>
      <c r="D470" s="224"/>
      <c r="E470" s="225">
        <v>0.99750000000000005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11"/>
      <c r="Z470" s="211"/>
      <c r="AA470" s="211"/>
      <c r="AB470" s="211"/>
      <c r="AC470" s="211"/>
      <c r="AD470" s="211"/>
      <c r="AE470" s="211"/>
      <c r="AF470" s="211"/>
      <c r="AG470" s="211" t="s">
        <v>230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18"/>
      <c r="B471" s="219"/>
      <c r="C471" s="257" t="s">
        <v>571</v>
      </c>
      <c r="D471" s="224"/>
      <c r="E471" s="225">
        <v>1.212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11"/>
      <c r="Z471" s="211"/>
      <c r="AA471" s="211"/>
      <c r="AB471" s="211"/>
      <c r="AC471" s="211"/>
      <c r="AD471" s="211"/>
      <c r="AE471" s="211"/>
      <c r="AF471" s="211"/>
      <c r="AG471" s="211" t="s">
        <v>230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18"/>
      <c r="B472" s="219"/>
      <c r="C472" s="257" t="s">
        <v>578</v>
      </c>
      <c r="D472" s="224"/>
      <c r="E472" s="225"/>
      <c r="F472" s="222"/>
      <c r="G472" s="222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11"/>
      <c r="Z472" s="211"/>
      <c r="AA472" s="211"/>
      <c r="AB472" s="211"/>
      <c r="AC472" s="211"/>
      <c r="AD472" s="211"/>
      <c r="AE472" s="211"/>
      <c r="AF472" s="211"/>
      <c r="AG472" s="211" t="s">
        <v>230</v>
      </c>
      <c r="AH472" s="211">
        <v>0</v>
      </c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18"/>
      <c r="B473" s="219"/>
      <c r="C473" s="257" t="s">
        <v>579</v>
      </c>
      <c r="D473" s="224"/>
      <c r="E473" s="225">
        <v>52.52</v>
      </c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11"/>
      <c r="Z473" s="211"/>
      <c r="AA473" s="211"/>
      <c r="AB473" s="211"/>
      <c r="AC473" s="211"/>
      <c r="AD473" s="211"/>
      <c r="AE473" s="211"/>
      <c r="AF473" s="211"/>
      <c r="AG473" s="211" t="s">
        <v>230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ht="22.5" outlineLevel="1" x14ac:dyDescent="0.2">
      <c r="A474" s="234">
        <v>67</v>
      </c>
      <c r="B474" s="235" t="s">
        <v>611</v>
      </c>
      <c r="C474" s="255" t="s">
        <v>612</v>
      </c>
      <c r="D474" s="236" t="s">
        <v>284</v>
      </c>
      <c r="E474" s="237">
        <v>109.93</v>
      </c>
      <c r="F474" s="238"/>
      <c r="G474" s="239">
        <f>ROUND(E474*F474,2)</f>
        <v>0</v>
      </c>
      <c r="H474" s="238"/>
      <c r="I474" s="239">
        <f>ROUND(E474*H474,2)</f>
        <v>0</v>
      </c>
      <c r="J474" s="238"/>
      <c r="K474" s="239">
        <f>ROUND(E474*J474,2)</f>
        <v>0</v>
      </c>
      <c r="L474" s="239">
        <v>21</v>
      </c>
      <c r="M474" s="239">
        <f>G474*(1+L474/100)</f>
        <v>0</v>
      </c>
      <c r="N474" s="237">
        <v>0</v>
      </c>
      <c r="O474" s="237">
        <f>ROUND(E474*N474,2)</f>
        <v>0</v>
      </c>
      <c r="P474" s="237">
        <v>0</v>
      </c>
      <c r="Q474" s="237">
        <f>ROUND(E474*P474,2)</f>
        <v>0</v>
      </c>
      <c r="R474" s="239" t="s">
        <v>298</v>
      </c>
      <c r="S474" s="239" t="s">
        <v>224</v>
      </c>
      <c r="T474" s="240" t="s">
        <v>224</v>
      </c>
      <c r="U474" s="222">
        <v>0.1</v>
      </c>
      <c r="V474" s="222">
        <f>ROUND(E474*U474,2)</f>
        <v>10.99</v>
      </c>
      <c r="W474" s="222"/>
      <c r="X474" s="222" t="s">
        <v>225</v>
      </c>
      <c r="Y474" s="211"/>
      <c r="Z474" s="211"/>
      <c r="AA474" s="211"/>
      <c r="AB474" s="211"/>
      <c r="AC474" s="211"/>
      <c r="AD474" s="211"/>
      <c r="AE474" s="211"/>
      <c r="AF474" s="211"/>
      <c r="AG474" s="211" t="s">
        <v>226</v>
      </c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18"/>
      <c r="B475" s="219"/>
      <c r="C475" s="257" t="s">
        <v>613</v>
      </c>
      <c r="D475" s="224"/>
      <c r="E475" s="225">
        <v>95.2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11"/>
      <c r="Z475" s="211"/>
      <c r="AA475" s="211"/>
      <c r="AB475" s="211"/>
      <c r="AC475" s="211"/>
      <c r="AD475" s="211"/>
      <c r="AE475" s="211"/>
      <c r="AF475" s="211"/>
      <c r="AG475" s="211" t="s">
        <v>230</v>
      </c>
      <c r="AH475" s="211">
        <v>0</v>
      </c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1" x14ac:dyDescent="0.2">
      <c r="A476" s="218"/>
      <c r="B476" s="219"/>
      <c r="C476" s="257" t="s">
        <v>614</v>
      </c>
      <c r="D476" s="224"/>
      <c r="E476" s="225">
        <v>8.08</v>
      </c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11"/>
      <c r="Z476" s="211"/>
      <c r="AA476" s="211"/>
      <c r="AB476" s="211"/>
      <c r="AC476" s="211"/>
      <c r="AD476" s="211"/>
      <c r="AE476" s="211"/>
      <c r="AF476" s="211"/>
      <c r="AG476" s="211" t="s">
        <v>230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18"/>
      <c r="B477" s="219"/>
      <c r="C477" s="257" t="s">
        <v>615</v>
      </c>
      <c r="D477" s="224"/>
      <c r="E477" s="225">
        <v>6.65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11"/>
      <c r="Z477" s="211"/>
      <c r="AA477" s="211"/>
      <c r="AB477" s="211"/>
      <c r="AC477" s="211"/>
      <c r="AD477" s="211"/>
      <c r="AE477" s="211"/>
      <c r="AF477" s="211"/>
      <c r="AG477" s="211" t="s">
        <v>230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34">
        <v>68</v>
      </c>
      <c r="B478" s="235" t="s">
        <v>616</v>
      </c>
      <c r="C478" s="255" t="s">
        <v>617</v>
      </c>
      <c r="D478" s="236" t="s">
        <v>297</v>
      </c>
      <c r="E478" s="237">
        <v>29</v>
      </c>
      <c r="F478" s="238"/>
      <c r="G478" s="239">
        <f>ROUND(E478*F478,2)</f>
        <v>0</v>
      </c>
      <c r="H478" s="238"/>
      <c r="I478" s="239">
        <f>ROUND(E478*H478,2)</f>
        <v>0</v>
      </c>
      <c r="J478" s="238"/>
      <c r="K478" s="239">
        <f>ROUND(E478*J478,2)</f>
        <v>0</v>
      </c>
      <c r="L478" s="239">
        <v>21</v>
      </c>
      <c r="M478" s="239">
        <f>G478*(1+L478/100)</f>
        <v>0</v>
      </c>
      <c r="N478" s="237">
        <v>1.97E-3</v>
      </c>
      <c r="O478" s="237">
        <f>ROUND(E478*N478,2)</f>
        <v>0.06</v>
      </c>
      <c r="P478" s="237">
        <v>0</v>
      </c>
      <c r="Q478" s="237">
        <f>ROUND(E478*P478,2)</f>
        <v>0</v>
      </c>
      <c r="R478" s="239" t="s">
        <v>298</v>
      </c>
      <c r="S478" s="239" t="s">
        <v>224</v>
      </c>
      <c r="T478" s="240" t="s">
        <v>224</v>
      </c>
      <c r="U478" s="222">
        <v>0.23499999999999999</v>
      </c>
      <c r="V478" s="222">
        <f>ROUND(E478*U478,2)</f>
        <v>6.82</v>
      </c>
      <c r="W478" s="222"/>
      <c r="X478" s="222" t="s">
        <v>225</v>
      </c>
      <c r="Y478" s="211"/>
      <c r="Z478" s="211"/>
      <c r="AA478" s="211"/>
      <c r="AB478" s="211"/>
      <c r="AC478" s="211"/>
      <c r="AD478" s="211"/>
      <c r="AE478" s="211"/>
      <c r="AF478" s="211"/>
      <c r="AG478" s="211" t="s">
        <v>226</v>
      </c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18"/>
      <c r="B479" s="219"/>
      <c r="C479" s="256" t="s">
        <v>618</v>
      </c>
      <c r="D479" s="242"/>
      <c r="E479" s="242"/>
      <c r="F479" s="242"/>
      <c r="G479" s="24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11"/>
      <c r="Z479" s="211"/>
      <c r="AA479" s="211"/>
      <c r="AB479" s="211"/>
      <c r="AC479" s="211"/>
      <c r="AD479" s="211"/>
      <c r="AE479" s="211"/>
      <c r="AF479" s="211"/>
      <c r="AG479" s="211" t="s">
        <v>228</v>
      </c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1" x14ac:dyDescent="0.2">
      <c r="A480" s="218"/>
      <c r="B480" s="219"/>
      <c r="C480" s="257" t="s">
        <v>479</v>
      </c>
      <c r="D480" s="224"/>
      <c r="E480" s="225"/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11"/>
      <c r="Z480" s="211"/>
      <c r="AA480" s="211"/>
      <c r="AB480" s="211"/>
      <c r="AC480" s="211"/>
      <c r="AD480" s="211"/>
      <c r="AE480" s="211"/>
      <c r="AF480" s="211"/>
      <c r="AG480" s="211" t="s">
        <v>230</v>
      </c>
      <c r="AH480" s="211">
        <v>0</v>
      </c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18"/>
      <c r="B481" s="219"/>
      <c r="C481" s="257" t="s">
        <v>619</v>
      </c>
      <c r="D481" s="224"/>
      <c r="E481" s="225">
        <v>20.25</v>
      </c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11"/>
      <c r="Z481" s="211"/>
      <c r="AA481" s="211"/>
      <c r="AB481" s="211"/>
      <c r="AC481" s="211"/>
      <c r="AD481" s="211"/>
      <c r="AE481" s="211"/>
      <c r="AF481" s="211"/>
      <c r="AG481" s="211" t="s">
        <v>230</v>
      </c>
      <c r="AH481" s="211">
        <v>0</v>
      </c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18"/>
      <c r="B482" s="219"/>
      <c r="C482" s="257" t="s">
        <v>481</v>
      </c>
      <c r="D482" s="224"/>
      <c r="E482" s="225"/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11"/>
      <c r="Z482" s="211"/>
      <c r="AA482" s="211"/>
      <c r="AB482" s="211"/>
      <c r="AC482" s="211"/>
      <c r="AD482" s="211"/>
      <c r="AE482" s="211"/>
      <c r="AF482" s="211"/>
      <c r="AG482" s="211" t="s">
        <v>230</v>
      </c>
      <c r="AH482" s="211">
        <v>0</v>
      </c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18"/>
      <c r="B483" s="219"/>
      <c r="C483" s="257" t="s">
        <v>620</v>
      </c>
      <c r="D483" s="224"/>
      <c r="E483" s="225">
        <v>8.75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11"/>
      <c r="Z483" s="211"/>
      <c r="AA483" s="211"/>
      <c r="AB483" s="211"/>
      <c r="AC483" s="211"/>
      <c r="AD483" s="211"/>
      <c r="AE483" s="211"/>
      <c r="AF483" s="211"/>
      <c r="AG483" s="211" t="s">
        <v>230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ht="22.5" outlineLevel="1" x14ac:dyDescent="0.2">
      <c r="A484" s="234">
        <v>69</v>
      </c>
      <c r="B484" s="235" t="s">
        <v>621</v>
      </c>
      <c r="C484" s="255" t="s">
        <v>622</v>
      </c>
      <c r="D484" s="236" t="s">
        <v>340</v>
      </c>
      <c r="E484" s="237">
        <v>117.6251</v>
      </c>
      <c r="F484" s="238"/>
      <c r="G484" s="239">
        <f>ROUND(E484*F484,2)</f>
        <v>0</v>
      </c>
      <c r="H484" s="238"/>
      <c r="I484" s="239">
        <f>ROUND(E484*H484,2)</f>
        <v>0</v>
      </c>
      <c r="J484" s="238"/>
      <c r="K484" s="239">
        <f>ROUND(E484*J484,2)</f>
        <v>0</v>
      </c>
      <c r="L484" s="239">
        <v>21</v>
      </c>
      <c r="M484" s="239">
        <f>G484*(1+L484/100)</f>
        <v>0</v>
      </c>
      <c r="N484" s="237">
        <v>3.3E-4</v>
      </c>
      <c r="O484" s="237">
        <f>ROUND(E484*N484,2)</f>
        <v>0.04</v>
      </c>
      <c r="P484" s="237">
        <v>0</v>
      </c>
      <c r="Q484" s="237">
        <f>ROUND(E484*P484,2)</f>
        <v>0</v>
      </c>
      <c r="R484" s="239" t="s">
        <v>278</v>
      </c>
      <c r="S484" s="239" t="s">
        <v>224</v>
      </c>
      <c r="T484" s="240" t="s">
        <v>224</v>
      </c>
      <c r="U484" s="222">
        <v>0</v>
      </c>
      <c r="V484" s="222">
        <f>ROUND(E484*U484,2)</f>
        <v>0</v>
      </c>
      <c r="W484" s="222"/>
      <c r="X484" s="222" t="s">
        <v>279</v>
      </c>
      <c r="Y484" s="211"/>
      <c r="Z484" s="211"/>
      <c r="AA484" s="211"/>
      <c r="AB484" s="211"/>
      <c r="AC484" s="211"/>
      <c r="AD484" s="211"/>
      <c r="AE484" s="211"/>
      <c r="AF484" s="211"/>
      <c r="AG484" s="211" t="s">
        <v>280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 x14ac:dyDescent="0.2">
      <c r="A485" s="218"/>
      <c r="B485" s="219"/>
      <c r="C485" s="257" t="s">
        <v>623</v>
      </c>
      <c r="D485" s="224"/>
      <c r="E485" s="225">
        <v>117.6251</v>
      </c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11"/>
      <c r="Z485" s="211"/>
      <c r="AA485" s="211"/>
      <c r="AB485" s="211"/>
      <c r="AC485" s="211"/>
      <c r="AD485" s="211"/>
      <c r="AE485" s="211"/>
      <c r="AF485" s="211"/>
      <c r="AG485" s="211" t="s">
        <v>230</v>
      </c>
      <c r="AH485" s="211">
        <v>0</v>
      </c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x14ac:dyDescent="0.2">
      <c r="A486" s="227" t="s">
        <v>218</v>
      </c>
      <c r="B486" s="228" t="s">
        <v>124</v>
      </c>
      <c r="C486" s="254" t="s">
        <v>125</v>
      </c>
      <c r="D486" s="229"/>
      <c r="E486" s="230"/>
      <c r="F486" s="231"/>
      <c r="G486" s="231">
        <f>SUMIF(AG487:AG535,"&lt;&gt;NOR",G487:G535)</f>
        <v>0</v>
      </c>
      <c r="H486" s="231"/>
      <c r="I486" s="231">
        <f>SUM(I487:I535)</f>
        <v>0</v>
      </c>
      <c r="J486" s="231"/>
      <c r="K486" s="231">
        <f>SUM(K487:K535)</f>
        <v>0</v>
      </c>
      <c r="L486" s="231"/>
      <c r="M486" s="231">
        <f>SUM(M487:M535)</f>
        <v>0</v>
      </c>
      <c r="N486" s="230"/>
      <c r="O486" s="230">
        <f>SUM(O487:O535)</f>
        <v>207.82000000000002</v>
      </c>
      <c r="P486" s="230"/>
      <c r="Q486" s="230">
        <f>SUM(Q487:Q535)</f>
        <v>0</v>
      </c>
      <c r="R486" s="231"/>
      <c r="S486" s="231"/>
      <c r="T486" s="232"/>
      <c r="U486" s="226"/>
      <c r="V486" s="226">
        <f>SUM(V487:V535)</f>
        <v>241.75000000000003</v>
      </c>
      <c r="W486" s="226"/>
      <c r="X486" s="226"/>
      <c r="AG486" t="s">
        <v>219</v>
      </c>
    </row>
    <row r="487" spans="1:60" outlineLevel="1" x14ac:dyDescent="0.2">
      <c r="A487" s="234">
        <v>70</v>
      </c>
      <c r="B487" s="235" t="s">
        <v>624</v>
      </c>
      <c r="C487" s="255" t="s">
        <v>625</v>
      </c>
      <c r="D487" s="236" t="s">
        <v>222</v>
      </c>
      <c r="E487" s="237">
        <v>55.87771</v>
      </c>
      <c r="F487" s="238"/>
      <c r="G487" s="239">
        <f>ROUND(E487*F487,2)</f>
        <v>0</v>
      </c>
      <c r="H487" s="238"/>
      <c r="I487" s="239">
        <f>ROUND(E487*H487,2)</f>
        <v>0</v>
      </c>
      <c r="J487" s="238"/>
      <c r="K487" s="239">
        <f>ROUND(E487*J487,2)</f>
        <v>0</v>
      </c>
      <c r="L487" s="239">
        <v>21</v>
      </c>
      <c r="M487" s="239">
        <f>G487*(1+L487/100)</f>
        <v>0</v>
      </c>
      <c r="N487" s="237">
        <v>2.5249999999999999</v>
      </c>
      <c r="O487" s="237">
        <f>ROUND(E487*N487,2)</f>
        <v>141.09</v>
      </c>
      <c r="P487" s="237">
        <v>0</v>
      </c>
      <c r="Q487" s="237">
        <f>ROUND(E487*P487,2)</f>
        <v>0</v>
      </c>
      <c r="R487" s="239" t="s">
        <v>298</v>
      </c>
      <c r="S487" s="239" t="s">
        <v>224</v>
      </c>
      <c r="T487" s="240" t="s">
        <v>224</v>
      </c>
      <c r="U487" s="222">
        <v>2.3170000000000002</v>
      </c>
      <c r="V487" s="222">
        <f>ROUND(E487*U487,2)</f>
        <v>129.47</v>
      </c>
      <c r="W487" s="222"/>
      <c r="X487" s="222" t="s">
        <v>225</v>
      </c>
      <c r="Y487" s="211"/>
      <c r="Z487" s="211"/>
      <c r="AA487" s="211"/>
      <c r="AB487" s="211"/>
      <c r="AC487" s="211"/>
      <c r="AD487" s="211"/>
      <c r="AE487" s="211"/>
      <c r="AF487" s="211"/>
      <c r="AG487" s="211" t="s">
        <v>226</v>
      </c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18"/>
      <c r="B488" s="219"/>
      <c r="C488" s="256" t="s">
        <v>626</v>
      </c>
      <c r="D488" s="242"/>
      <c r="E488" s="242"/>
      <c r="F488" s="242"/>
      <c r="G488" s="242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11"/>
      <c r="Z488" s="211"/>
      <c r="AA488" s="211"/>
      <c r="AB488" s="211"/>
      <c r="AC488" s="211"/>
      <c r="AD488" s="211"/>
      <c r="AE488" s="211"/>
      <c r="AF488" s="211"/>
      <c r="AG488" s="211" t="s">
        <v>228</v>
      </c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1" x14ac:dyDescent="0.2">
      <c r="A489" s="218"/>
      <c r="B489" s="219"/>
      <c r="C489" s="257" t="s">
        <v>292</v>
      </c>
      <c r="D489" s="224"/>
      <c r="E489" s="225"/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11"/>
      <c r="Z489" s="211"/>
      <c r="AA489" s="211"/>
      <c r="AB489" s="211"/>
      <c r="AC489" s="211"/>
      <c r="AD489" s="211"/>
      <c r="AE489" s="211"/>
      <c r="AF489" s="211"/>
      <c r="AG489" s="211" t="s">
        <v>230</v>
      </c>
      <c r="AH489" s="211">
        <v>0</v>
      </c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 x14ac:dyDescent="0.2">
      <c r="A490" s="218"/>
      <c r="B490" s="219"/>
      <c r="C490" s="257" t="s">
        <v>627</v>
      </c>
      <c r="D490" s="224"/>
      <c r="E490" s="225">
        <v>58.402740000000001</v>
      </c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11"/>
      <c r="Z490" s="211"/>
      <c r="AA490" s="211"/>
      <c r="AB490" s="211"/>
      <c r="AC490" s="211"/>
      <c r="AD490" s="211"/>
      <c r="AE490" s="211"/>
      <c r="AF490" s="211"/>
      <c r="AG490" s="211" t="s">
        <v>230</v>
      </c>
      <c r="AH490" s="211">
        <v>0</v>
      </c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18"/>
      <c r="B491" s="219"/>
      <c r="C491" s="257" t="s">
        <v>628</v>
      </c>
      <c r="D491" s="224"/>
      <c r="E491" s="225">
        <v>-2.5250300000000001</v>
      </c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11"/>
      <c r="Z491" s="211"/>
      <c r="AA491" s="211"/>
      <c r="AB491" s="211"/>
      <c r="AC491" s="211"/>
      <c r="AD491" s="211"/>
      <c r="AE491" s="211"/>
      <c r="AF491" s="211"/>
      <c r="AG491" s="211" t="s">
        <v>230</v>
      </c>
      <c r="AH491" s="211">
        <v>0</v>
      </c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34">
        <v>71</v>
      </c>
      <c r="B492" s="235" t="s">
        <v>629</v>
      </c>
      <c r="C492" s="255" t="s">
        <v>630</v>
      </c>
      <c r="D492" s="236" t="s">
        <v>222</v>
      </c>
      <c r="E492" s="237">
        <v>55.87771</v>
      </c>
      <c r="F492" s="238"/>
      <c r="G492" s="239">
        <f>ROUND(E492*F492,2)</f>
        <v>0</v>
      </c>
      <c r="H492" s="238"/>
      <c r="I492" s="239">
        <f>ROUND(E492*H492,2)</f>
        <v>0</v>
      </c>
      <c r="J492" s="238"/>
      <c r="K492" s="239">
        <f>ROUND(E492*J492,2)</f>
        <v>0</v>
      </c>
      <c r="L492" s="239">
        <v>21</v>
      </c>
      <c r="M492" s="239">
        <f>G492*(1+L492/100)</f>
        <v>0</v>
      </c>
      <c r="N492" s="237">
        <v>0</v>
      </c>
      <c r="O492" s="237">
        <f>ROUND(E492*N492,2)</f>
        <v>0</v>
      </c>
      <c r="P492" s="237">
        <v>0</v>
      </c>
      <c r="Q492" s="237">
        <f>ROUND(E492*P492,2)</f>
        <v>0</v>
      </c>
      <c r="R492" s="239" t="s">
        <v>298</v>
      </c>
      <c r="S492" s="239" t="s">
        <v>224</v>
      </c>
      <c r="T492" s="240" t="s">
        <v>224</v>
      </c>
      <c r="U492" s="222">
        <v>0.20499999999999999</v>
      </c>
      <c r="V492" s="222">
        <f>ROUND(E492*U492,2)</f>
        <v>11.45</v>
      </c>
      <c r="W492" s="222"/>
      <c r="X492" s="222" t="s">
        <v>225</v>
      </c>
      <c r="Y492" s="211"/>
      <c r="Z492" s="211"/>
      <c r="AA492" s="211"/>
      <c r="AB492" s="211"/>
      <c r="AC492" s="211"/>
      <c r="AD492" s="211"/>
      <c r="AE492" s="211"/>
      <c r="AF492" s="211"/>
      <c r="AG492" s="211" t="s">
        <v>226</v>
      </c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18"/>
      <c r="B493" s="219"/>
      <c r="C493" s="256" t="s">
        <v>631</v>
      </c>
      <c r="D493" s="242"/>
      <c r="E493" s="242"/>
      <c r="F493" s="242"/>
      <c r="G493" s="242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11"/>
      <c r="Z493" s="211"/>
      <c r="AA493" s="211"/>
      <c r="AB493" s="211"/>
      <c r="AC493" s="211"/>
      <c r="AD493" s="211"/>
      <c r="AE493" s="211"/>
      <c r="AF493" s="211"/>
      <c r="AG493" s="211" t="s">
        <v>228</v>
      </c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ht="22.5" outlineLevel="1" x14ac:dyDescent="0.2">
      <c r="A494" s="234">
        <v>72</v>
      </c>
      <c r="B494" s="235" t="s">
        <v>632</v>
      </c>
      <c r="C494" s="255" t="s">
        <v>633</v>
      </c>
      <c r="D494" s="236" t="s">
        <v>274</v>
      </c>
      <c r="E494" s="237">
        <v>1.4169099999999999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7">
        <v>1.0662499999999999</v>
      </c>
      <c r="O494" s="237">
        <f>ROUND(E494*N494,2)</f>
        <v>1.51</v>
      </c>
      <c r="P494" s="237">
        <v>0</v>
      </c>
      <c r="Q494" s="237">
        <f>ROUND(E494*P494,2)</f>
        <v>0</v>
      </c>
      <c r="R494" s="239" t="s">
        <v>298</v>
      </c>
      <c r="S494" s="239" t="s">
        <v>224</v>
      </c>
      <c r="T494" s="240" t="s">
        <v>224</v>
      </c>
      <c r="U494" s="222">
        <v>15.231</v>
      </c>
      <c r="V494" s="222">
        <f>ROUND(E494*U494,2)</f>
        <v>21.58</v>
      </c>
      <c r="W494" s="222"/>
      <c r="X494" s="222" t="s">
        <v>225</v>
      </c>
      <c r="Y494" s="211"/>
      <c r="Z494" s="211"/>
      <c r="AA494" s="211"/>
      <c r="AB494" s="211"/>
      <c r="AC494" s="211"/>
      <c r="AD494" s="211"/>
      <c r="AE494" s="211"/>
      <c r="AF494" s="211"/>
      <c r="AG494" s="211" t="s">
        <v>226</v>
      </c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 x14ac:dyDescent="0.2">
      <c r="A495" s="218"/>
      <c r="B495" s="219"/>
      <c r="C495" s="256" t="s">
        <v>634</v>
      </c>
      <c r="D495" s="242"/>
      <c r="E495" s="242"/>
      <c r="F495" s="242"/>
      <c r="G495" s="242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11"/>
      <c r="Z495" s="211"/>
      <c r="AA495" s="211"/>
      <c r="AB495" s="211"/>
      <c r="AC495" s="211"/>
      <c r="AD495" s="211"/>
      <c r="AE495" s="211"/>
      <c r="AF495" s="211"/>
      <c r="AG495" s="211" t="s">
        <v>228</v>
      </c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18"/>
      <c r="B496" s="219"/>
      <c r="C496" s="257" t="s">
        <v>292</v>
      </c>
      <c r="D496" s="224"/>
      <c r="E496" s="225"/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11"/>
      <c r="Z496" s="211"/>
      <c r="AA496" s="211"/>
      <c r="AB496" s="211"/>
      <c r="AC496" s="211"/>
      <c r="AD496" s="211"/>
      <c r="AE496" s="211"/>
      <c r="AF496" s="211"/>
      <c r="AG496" s="211" t="s">
        <v>230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18"/>
      <c r="B497" s="219"/>
      <c r="C497" s="257" t="s">
        <v>635</v>
      </c>
      <c r="D497" s="224"/>
      <c r="E497" s="225">
        <v>1.47804</v>
      </c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11"/>
      <c r="Z497" s="211"/>
      <c r="AA497" s="211"/>
      <c r="AB497" s="211"/>
      <c r="AC497" s="211"/>
      <c r="AD497" s="211"/>
      <c r="AE497" s="211"/>
      <c r="AF497" s="211"/>
      <c r="AG497" s="211" t="s">
        <v>230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18"/>
      <c r="B498" s="219"/>
      <c r="C498" s="257" t="s">
        <v>636</v>
      </c>
      <c r="D498" s="224"/>
      <c r="E498" s="225">
        <v>-6.1120000000000001E-2</v>
      </c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11"/>
      <c r="Z498" s="211"/>
      <c r="AA498" s="211"/>
      <c r="AB498" s="211"/>
      <c r="AC498" s="211"/>
      <c r="AD498" s="211"/>
      <c r="AE498" s="211"/>
      <c r="AF498" s="211"/>
      <c r="AG498" s="211" t="s">
        <v>230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ht="22.5" outlineLevel="1" x14ac:dyDescent="0.2">
      <c r="A499" s="234">
        <v>73</v>
      </c>
      <c r="B499" s="235" t="s">
        <v>637</v>
      </c>
      <c r="C499" s="255" t="s">
        <v>638</v>
      </c>
      <c r="D499" s="236" t="s">
        <v>297</v>
      </c>
      <c r="E499" s="237">
        <v>205.11</v>
      </c>
      <c r="F499" s="238"/>
      <c r="G499" s="239">
        <f>ROUND(E499*F499,2)</f>
        <v>0</v>
      </c>
      <c r="H499" s="238"/>
      <c r="I499" s="239">
        <f>ROUND(E499*H499,2)</f>
        <v>0</v>
      </c>
      <c r="J499" s="238"/>
      <c r="K499" s="239">
        <f>ROUND(E499*J499,2)</f>
        <v>0</v>
      </c>
      <c r="L499" s="239">
        <v>21</v>
      </c>
      <c r="M499" s="239">
        <f>G499*(1+L499/100)</f>
        <v>0</v>
      </c>
      <c r="N499" s="237">
        <v>0.1323</v>
      </c>
      <c r="O499" s="237">
        <f>ROUND(E499*N499,2)</f>
        <v>27.14</v>
      </c>
      <c r="P499" s="237">
        <v>0</v>
      </c>
      <c r="Q499" s="237">
        <f>ROUND(E499*P499,2)</f>
        <v>0</v>
      </c>
      <c r="R499" s="239" t="s">
        <v>298</v>
      </c>
      <c r="S499" s="239" t="s">
        <v>224</v>
      </c>
      <c r="T499" s="240" t="s">
        <v>224</v>
      </c>
      <c r="U499" s="222">
        <v>0.16300000000000001</v>
      </c>
      <c r="V499" s="222">
        <f>ROUND(E499*U499,2)</f>
        <v>33.43</v>
      </c>
      <c r="W499" s="222"/>
      <c r="X499" s="222" t="s">
        <v>225</v>
      </c>
      <c r="Y499" s="211"/>
      <c r="Z499" s="211"/>
      <c r="AA499" s="211"/>
      <c r="AB499" s="211"/>
      <c r="AC499" s="211"/>
      <c r="AD499" s="211"/>
      <c r="AE499" s="211"/>
      <c r="AF499" s="211"/>
      <c r="AG499" s="211" t="s">
        <v>226</v>
      </c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18"/>
      <c r="B500" s="219"/>
      <c r="C500" s="256" t="s">
        <v>639</v>
      </c>
      <c r="D500" s="242"/>
      <c r="E500" s="242"/>
      <c r="F500" s="242"/>
      <c r="G500" s="242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11"/>
      <c r="Z500" s="211"/>
      <c r="AA500" s="211"/>
      <c r="AB500" s="211"/>
      <c r="AC500" s="211"/>
      <c r="AD500" s="211"/>
      <c r="AE500" s="211"/>
      <c r="AF500" s="211"/>
      <c r="AG500" s="211" t="s">
        <v>228</v>
      </c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41" t="str">
        <f>C500</f>
        <v>dovoz směsi, doprava pomocí šnekového čerpadla, lití hadicí na plochu, dvojí (křížem vedené) rozvlnění hrazdami</v>
      </c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18"/>
      <c r="B501" s="219"/>
      <c r="C501" s="257" t="s">
        <v>640</v>
      </c>
      <c r="D501" s="224"/>
      <c r="E501" s="225"/>
      <c r="F501" s="222"/>
      <c r="G501" s="22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11"/>
      <c r="Z501" s="211"/>
      <c r="AA501" s="211"/>
      <c r="AB501" s="211"/>
      <c r="AC501" s="211"/>
      <c r="AD501" s="211"/>
      <c r="AE501" s="211"/>
      <c r="AF501" s="211"/>
      <c r="AG501" s="211" t="s">
        <v>230</v>
      </c>
      <c r="AH501" s="211">
        <v>0</v>
      </c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1" x14ac:dyDescent="0.2">
      <c r="A502" s="218"/>
      <c r="B502" s="219"/>
      <c r="C502" s="257" t="s">
        <v>641</v>
      </c>
      <c r="D502" s="224"/>
      <c r="E502" s="225">
        <v>52.61</v>
      </c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11"/>
      <c r="Z502" s="211"/>
      <c r="AA502" s="211"/>
      <c r="AB502" s="211"/>
      <c r="AC502" s="211"/>
      <c r="AD502" s="211"/>
      <c r="AE502" s="211"/>
      <c r="AF502" s="211"/>
      <c r="AG502" s="211" t="s">
        <v>230</v>
      </c>
      <c r="AH502" s="211">
        <v>0</v>
      </c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outlineLevel="1" x14ac:dyDescent="0.2">
      <c r="A503" s="218"/>
      <c r="B503" s="219"/>
      <c r="C503" s="257" t="s">
        <v>642</v>
      </c>
      <c r="D503" s="224"/>
      <c r="E503" s="225"/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11"/>
      <c r="Z503" s="211"/>
      <c r="AA503" s="211"/>
      <c r="AB503" s="211"/>
      <c r="AC503" s="211"/>
      <c r="AD503" s="211"/>
      <c r="AE503" s="211"/>
      <c r="AF503" s="211"/>
      <c r="AG503" s="211" t="s">
        <v>230</v>
      </c>
      <c r="AH503" s="211">
        <v>0</v>
      </c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18"/>
      <c r="B504" s="219"/>
      <c r="C504" s="257" t="s">
        <v>643</v>
      </c>
      <c r="D504" s="224"/>
      <c r="E504" s="225">
        <v>31.98</v>
      </c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11"/>
      <c r="Z504" s="211"/>
      <c r="AA504" s="211"/>
      <c r="AB504" s="211"/>
      <c r="AC504" s="211"/>
      <c r="AD504" s="211"/>
      <c r="AE504" s="211"/>
      <c r="AF504" s="211"/>
      <c r="AG504" s="211" t="s">
        <v>230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18"/>
      <c r="B505" s="219"/>
      <c r="C505" s="257" t="s">
        <v>644</v>
      </c>
      <c r="D505" s="224"/>
      <c r="E505" s="225"/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11"/>
      <c r="Z505" s="211"/>
      <c r="AA505" s="211"/>
      <c r="AB505" s="211"/>
      <c r="AC505" s="211"/>
      <c r="AD505" s="211"/>
      <c r="AE505" s="211"/>
      <c r="AF505" s="211"/>
      <c r="AG505" s="211" t="s">
        <v>230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18"/>
      <c r="B506" s="219"/>
      <c r="C506" s="257" t="s">
        <v>643</v>
      </c>
      <c r="D506" s="224"/>
      <c r="E506" s="225">
        <v>31.98</v>
      </c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11"/>
      <c r="Z506" s="211"/>
      <c r="AA506" s="211"/>
      <c r="AB506" s="211"/>
      <c r="AC506" s="211"/>
      <c r="AD506" s="211"/>
      <c r="AE506" s="211"/>
      <c r="AF506" s="211"/>
      <c r="AG506" s="211" t="s">
        <v>230</v>
      </c>
      <c r="AH506" s="211">
        <v>0</v>
      </c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18"/>
      <c r="B507" s="219"/>
      <c r="C507" s="257" t="s">
        <v>645</v>
      </c>
      <c r="D507" s="224"/>
      <c r="E507" s="225"/>
      <c r="F507" s="222"/>
      <c r="G507" s="222"/>
      <c r="H507" s="222"/>
      <c r="I507" s="222"/>
      <c r="J507" s="222"/>
      <c r="K507" s="222"/>
      <c r="L507" s="222"/>
      <c r="M507" s="222"/>
      <c r="N507" s="221"/>
      <c r="O507" s="221"/>
      <c r="P507" s="221"/>
      <c r="Q507" s="221"/>
      <c r="R507" s="222"/>
      <c r="S507" s="222"/>
      <c r="T507" s="222"/>
      <c r="U507" s="222"/>
      <c r="V507" s="222"/>
      <c r="W507" s="222"/>
      <c r="X507" s="222"/>
      <c r="Y507" s="211"/>
      <c r="Z507" s="211"/>
      <c r="AA507" s="211"/>
      <c r="AB507" s="211"/>
      <c r="AC507" s="211"/>
      <c r="AD507" s="211"/>
      <c r="AE507" s="211"/>
      <c r="AF507" s="211"/>
      <c r="AG507" s="211" t="s">
        <v>230</v>
      </c>
      <c r="AH507" s="211">
        <v>0</v>
      </c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18"/>
      <c r="B508" s="219"/>
      <c r="C508" s="257" t="s">
        <v>643</v>
      </c>
      <c r="D508" s="224"/>
      <c r="E508" s="225">
        <v>31.98</v>
      </c>
      <c r="F508" s="222"/>
      <c r="G508" s="222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11"/>
      <c r="Z508" s="211"/>
      <c r="AA508" s="211"/>
      <c r="AB508" s="211"/>
      <c r="AC508" s="211"/>
      <c r="AD508" s="211"/>
      <c r="AE508" s="211"/>
      <c r="AF508" s="211"/>
      <c r="AG508" s="211" t="s">
        <v>230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18"/>
      <c r="B509" s="219"/>
      <c r="C509" s="257" t="s">
        <v>646</v>
      </c>
      <c r="D509" s="224"/>
      <c r="E509" s="225"/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11"/>
      <c r="Z509" s="211"/>
      <c r="AA509" s="211"/>
      <c r="AB509" s="211"/>
      <c r="AC509" s="211"/>
      <c r="AD509" s="211"/>
      <c r="AE509" s="211"/>
      <c r="AF509" s="211"/>
      <c r="AG509" s="211" t="s">
        <v>230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18"/>
      <c r="B510" s="219"/>
      <c r="C510" s="257" t="s">
        <v>643</v>
      </c>
      <c r="D510" s="224"/>
      <c r="E510" s="225">
        <v>31.98</v>
      </c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11"/>
      <c r="Z510" s="211"/>
      <c r="AA510" s="211"/>
      <c r="AB510" s="211"/>
      <c r="AC510" s="211"/>
      <c r="AD510" s="211"/>
      <c r="AE510" s="211"/>
      <c r="AF510" s="211"/>
      <c r="AG510" s="211" t="s">
        <v>230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18"/>
      <c r="B511" s="219"/>
      <c r="C511" s="257" t="s">
        <v>436</v>
      </c>
      <c r="D511" s="224"/>
      <c r="E511" s="225"/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11"/>
      <c r="Z511" s="211"/>
      <c r="AA511" s="211"/>
      <c r="AB511" s="211"/>
      <c r="AC511" s="211"/>
      <c r="AD511" s="211"/>
      <c r="AE511" s="211"/>
      <c r="AF511" s="211"/>
      <c r="AG511" s="211" t="s">
        <v>230</v>
      </c>
      <c r="AH511" s="211">
        <v>0</v>
      </c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outlineLevel="1" x14ac:dyDescent="0.2">
      <c r="A512" s="218"/>
      <c r="B512" s="219"/>
      <c r="C512" s="257" t="s">
        <v>647</v>
      </c>
      <c r="D512" s="224"/>
      <c r="E512" s="225">
        <v>24.58</v>
      </c>
      <c r="F512" s="222"/>
      <c r="G512" s="222"/>
      <c r="H512" s="222"/>
      <c r="I512" s="222"/>
      <c r="J512" s="222"/>
      <c r="K512" s="222"/>
      <c r="L512" s="222"/>
      <c r="M512" s="222"/>
      <c r="N512" s="221"/>
      <c r="O512" s="221"/>
      <c r="P512" s="221"/>
      <c r="Q512" s="221"/>
      <c r="R512" s="222"/>
      <c r="S512" s="222"/>
      <c r="T512" s="222"/>
      <c r="U512" s="222"/>
      <c r="V512" s="222"/>
      <c r="W512" s="222"/>
      <c r="X512" s="222"/>
      <c r="Y512" s="211"/>
      <c r="Z512" s="211"/>
      <c r="AA512" s="211"/>
      <c r="AB512" s="211"/>
      <c r="AC512" s="211"/>
      <c r="AD512" s="211"/>
      <c r="AE512" s="211"/>
      <c r="AF512" s="211"/>
      <c r="AG512" s="211" t="s">
        <v>230</v>
      </c>
      <c r="AH512" s="211">
        <v>0</v>
      </c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ht="22.5" outlineLevel="1" x14ac:dyDescent="0.2">
      <c r="A513" s="234">
        <v>74</v>
      </c>
      <c r="B513" s="235" t="s">
        <v>648</v>
      </c>
      <c r="C513" s="255" t="s">
        <v>649</v>
      </c>
      <c r="D513" s="236" t="s">
        <v>297</v>
      </c>
      <c r="E513" s="237">
        <v>205.11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7">
        <v>1.111E-2</v>
      </c>
      <c r="O513" s="237">
        <f>ROUND(E513*N513,2)</f>
        <v>2.2799999999999998</v>
      </c>
      <c r="P513" s="237">
        <v>0</v>
      </c>
      <c r="Q513" s="237">
        <f>ROUND(E513*P513,2)</f>
        <v>0</v>
      </c>
      <c r="R513" s="239" t="s">
        <v>298</v>
      </c>
      <c r="S513" s="239" t="s">
        <v>224</v>
      </c>
      <c r="T513" s="240" t="s">
        <v>224</v>
      </c>
      <c r="U513" s="222">
        <v>5.0000000000000001E-3</v>
      </c>
      <c r="V513" s="222">
        <f>ROUND(E513*U513,2)</f>
        <v>1.03</v>
      </c>
      <c r="W513" s="222"/>
      <c r="X513" s="222" t="s">
        <v>225</v>
      </c>
      <c r="Y513" s="211"/>
      <c r="Z513" s="211"/>
      <c r="AA513" s="211"/>
      <c r="AB513" s="211"/>
      <c r="AC513" s="211"/>
      <c r="AD513" s="211"/>
      <c r="AE513" s="211"/>
      <c r="AF513" s="211"/>
      <c r="AG513" s="211" t="s">
        <v>226</v>
      </c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18"/>
      <c r="B514" s="219"/>
      <c r="C514" s="256" t="s">
        <v>639</v>
      </c>
      <c r="D514" s="242"/>
      <c r="E514" s="242"/>
      <c r="F514" s="242"/>
      <c r="G514" s="24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11"/>
      <c r="Z514" s="211"/>
      <c r="AA514" s="211"/>
      <c r="AB514" s="211"/>
      <c r="AC514" s="211"/>
      <c r="AD514" s="211"/>
      <c r="AE514" s="211"/>
      <c r="AF514" s="211"/>
      <c r="AG514" s="211" t="s">
        <v>228</v>
      </c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41" t="str">
        <f>C514</f>
        <v>dovoz směsi, doprava pomocí šnekového čerpadla, lití hadicí na plochu, dvojí (křížem vedené) rozvlnění hrazdami</v>
      </c>
      <c r="BB514" s="211"/>
      <c r="BC514" s="211"/>
      <c r="BD514" s="211"/>
      <c r="BE514" s="211"/>
      <c r="BF514" s="211"/>
      <c r="BG514" s="211"/>
      <c r="BH514" s="211"/>
    </row>
    <row r="515" spans="1:60" ht="22.5" outlineLevel="1" x14ac:dyDescent="0.2">
      <c r="A515" s="234">
        <v>75</v>
      </c>
      <c r="B515" s="235" t="s">
        <v>650</v>
      </c>
      <c r="C515" s="255" t="s">
        <v>651</v>
      </c>
      <c r="D515" s="236" t="s">
        <v>297</v>
      </c>
      <c r="E515" s="237">
        <v>43.18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7">
        <v>0.1111</v>
      </c>
      <c r="O515" s="237">
        <f>ROUND(E515*N515,2)</f>
        <v>4.8</v>
      </c>
      <c r="P515" s="237">
        <v>0</v>
      </c>
      <c r="Q515" s="237">
        <f>ROUND(E515*P515,2)</f>
        <v>0</v>
      </c>
      <c r="R515" s="239" t="s">
        <v>298</v>
      </c>
      <c r="S515" s="239" t="s">
        <v>224</v>
      </c>
      <c r="T515" s="240" t="s">
        <v>224</v>
      </c>
      <c r="U515" s="222">
        <v>0.153</v>
      </c>
      <c r="V515" s="222">
        <f>ROUND(E515*U515,2)</f>
        <v>6.61</v>
      </c>
      <c r="W515" s="222"/>
      <c r="X515" s="222" t="s">
        <v>225</v>
      </c>
      <c r="Y515" s="211"/>
      <c r="Z515" s="211"/>
      <c r="AA515" s="211"/>
      <c r="AB515" s="211"/>
      <c r="AC515" s="211"/>
      <c r="AD515" s="211"/>
      <c r="AE515" s="211"/>
      <c r="AF515" s="211"/>
      <c r="AG515" s="211" t="s">
        <v>226</v>
      </c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18"/>
      <c r="B516" s="219"/>
      <c r="C516" s="256" t="s">
        <v>652</v>
      </c>
      <c r="D516" s="242"/>
      <c r="E516" s="242"/>
      <c r="F516" s="242"/>
      <c r="G516" s="24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11"/>
      <c r="Z516" s="211"/>
      <c r="AA516" s="211"/>
      <c r="AB516" s="211"/>
      <c r="AC516" s="211"/>
      <c r="AD516" s="211"/>
      <c r="AE516" s="211"/>
      <c r="AF516" s="211"/>
      <c r="AG516" s="211" t="s">
        <v>228</v>
      </c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18"/>
      <c r="B517" s="219"/>
      <c r="C517" s="257" t="s">
        <v>653</v>
      </c>
      <c r="D517" s="224"/>
      <c r="E517" s="225"/>
      <c r="F517" s="222"/>
      <c r="G517" s="222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11"/>
      <c r="Z517" s="211"/>
      <c r="AA517" s="211"/>
      <c r="AB517" s="211"/>
      <c r="AC517" s="211"/>
      <c r="AD517" s="211"/>
      <c r="AE517" s="211"/>
      <c r="AF517" s="211"/>
      <c r="AG517" s="211" t="s">
        <v>230</v>
      </c>
      <c r="AH517" s="211">
        <v>0</v>
      </c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 x14ac:dyDescent="0.2">
      <c r="A518" s="218"/>
      <c r="B518" s="219"/>
      <c r="C518" s="257" t="s">
        <v>654</v>
      </c>
      <c r="D518" s="224"/>
      <c r="E518" s="225">
        <v>19.36</v>
      </c>
      <c r="F518" s="222"/>
      <c r="G518" s="222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11"/>
      <c r="Z518" s="211"/>
      <c r="AA518" s="211"/>
      <c r="AB518" s="211"/>
      <c r="AC518" s="211"/>
      <c r="AD518" s="211"/>
      <c r="AE518" s="211"/>
      <c r="AF518" s="211"/>
      <c r="AG518" s="211" t="s">
        <v>230</v>
      </c>
      <c r="AH518" s="211">
        <v>0</v>
      </c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1" x14ac:dyDescent="0.2">
      <c r="A519" s="218"/>
      <c r="B519" s="219"/>
      <c r="C519" s="257" t="s">
        <v>655</v>
      </c>
      <c r="D519" s="224"/>
      <c r="E519" s="225"/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11"/>
      <c r="Z519" s="211"/>
      <c r="AA519" s="211"/>
      <c r="AB519" s="211"/>
      <c r="AC519" s="211"/>
      <c r="AD519" s="211"/>
      <c r="AE519" s="211"/>
      <c r="AF519" s="211"/>
      <c r="AG519" s="211" t="s">
        <v>230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18"/>
      <c r="B520" s="219"/>
      <c r="C520" s="257" t="s">
        <v>656</v>
      </c>
      <c r="D520" s="224"/>
      <c r="E520" s="225">
        <v>8.16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11"/>
      <c r="Z520" s="211"/>
      <c r="AA520" s="211"/>
      <c r="AB520" s="211"/>
      <c r="AC520" s="211"/>
      <c r="AD520" s="211"/>
      <c r="AE520" s="211"/>
      <c r="AF520" s="211"/>
      <c r="AG520" s="211" t="s">
        <v>230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18"/>
      <c r="B521" s="219"/>
      <c r="C521" s="257" t="s">
        <v>657</v>
      </c>
      <c r="D521" s="224"/>
      <c r="E521" s="225">
        <v>7.5</v>
      </c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11"/>
      <c r="Z521" s="211"/>
      <c r="AA521" s="211"/>
      <c r="AB521" s="211"/>
      <c r="AC521" s="211"/>
      <c r="AD521" s="211"/>
      <c r="AE521" s="211"/>
      <c r="AF521" s="211"/>
      <c r="AG521" s="211" t="s">
        <v>230</v>
      </c>
      <c r="AH521" s="211">
        <v>0</v>
      </c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18"/>
      <c r="B522" s="219"/>
      <c r="C522" s="257" t="s">
        <v>658</v>
      </c>
      <c r="D522" s="224"/>
      <c r="E522" s="225"/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11"/>
      <c r="Z522" s="211"/>
      <c r="AA522" s="211"/>
      <c r="AB522" s="211"/>
      <c r="AC522" s="211"/>
      <c r="AD522" s="211"/>
      <c r="AE522" s="211"/>
      <c r="AF522" s="211"/>
      <c r="AG522" s="211" t="s">
        <v>230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18"/>
      <c r="B523" s="219"/>
      <c r="C523" s="257" t="s">
        <v>656</v>
      </c>
      <c r="D523" s="224"/>
      <c r="E523" s="225">
        <v>8.16</v>
      </c>
      <c r="F523" s="222"/>
      <c r="G523" s="222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11"/>
      <c r="Z523" s="211"/>
      <c r="AA523" s="211"/>
      <c r="AB523" s="211"/>
      <c r="AC523" s="211"/>
      <c r="AD523" s="211"/>
      <c r="AE523" s="211"/>
      <c r="AF523" s="211"/>
      <c r="AG523" s="211" t="s">
        <v>230</v>
      </c>
      <c r="AH523" s="211">
        <v>0</v>
      </c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ht="22.5" outlineLevel="1" x14ac:dyDescent="0.2">
      <c r="A524" s="234">
        <v>76</v>
      </c>
      <c r="B524" s="235" t="s">
        <v>659</v>
      </c>
      <c r="C524" s="255" t="s">
        <v>660</v>
      </c>
      <c r="D524" s="236" t="s">
        <v>297</v>
      </c>
      <c r="E524" s="237">
        <v>43.18</v>
      </c>
      <c r="F524" s="238"/>
      <c r="G524" s="239">
        <f>ROUND(E524*F524,2)</f>
        <v>0</v>
      </c>
      <c r="H524" s="238"/>
      <c r="I524" s="239">
        <f>ROUND(E524*H524,2)</f>
        <v>0</v>
      </c>
      <c r="J524" s="238"/>
      <c r="K524" s="239">
        <f>ROUND(E524*J524,2)</f>
        <v>0</v>
      </c>
      <c r="L524" s="239">
        <v>21</v>
      </c>
      <c r="M524" s="239">
        <f>G524*(1+L524/100)</f>
        <v>0</v>
      </c>
      <c r="N524" s="237">
        <v>1.111E-2</v>
      </c>
      <c r="O524" s="237">
        <f>ROUND(E524*N524,2)</f>
        <v>0.48</v>
      </c>
      <c r="P524" s="237">
        <v>0</v>
      </c>
      <c r="Q524" s="237">
        <f>ROUND(E524*P524,2)</f>
        <v>0</v>
      </c>
      <c r="R524" s="239" t="s">
        <v>298</v>
      </c>
      <c r="S524" s="239" t="s">
        <v>224</v>
      </c>
      <c r="T524" s="240" t="s">
        <v>224</v>
      </c>
      <c r="U524" s="222">
        <v>5.0000000000000001E-3</v>
      </c>
      <c r="V524" s="222">
        <f>ROUND(E524*U524,2)</f>
        <v>0.22</v>
      </c>
      <c r="W524" s="222"/>
      <c r="X524" s="222" t="s">
        <v>225</v>
      </c>
      <c r="Y524" s="211"/>
      <c r="Z524" s="211"/>
      <c r="AA524" s="211"/>
      <c r="AB524" s="211"/>
      <c r="AC524" s="211"/>
      <c r="AD524" s="211"/>
      <c r="AE524" s="211"/>
      <c r="AF524" s="211"/>
      <c r="AG524" s="211" t="s">
        <v>226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1" x14ac:dyDescent="0.2">
      <c r="A525" s="218"/>
      <c r="B525" s="219"/>
      <c r="C525" s="256" t="s">
        <v>652</v>
      </c>
      <c r="D525" s="242"/>
      <c r="E525" s="242"/>
      <c r="F525" s="242"/>
      <c r="G525" s="24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11"/>
      <c r="Z525" s="211"/>
      <c r="AA525" s="211"/>
      <c r="AB525" s="211"/>
      <c r="AC525" s="211"/>
      <c r="AD525" s="211"/>
      <c r="AE525" s="211"/>
      <c r="AF525" s="211"/>
      <c r="AG525" s="211" t="s">
        <v>228</v>
      </c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34">
        <v>77</v>
      </c>
      <c r="B526" s="235" t="s">
        <v>661</v>
      </c>
      <c r="C526" s="255" t="s">
        <v>662</v>
      </c>
      <c r="D526" s="236" t="s">
        <v>297</v>
      </c>
      <c r="E526" s="237">
        <v>40.6</v>
      </c>
      <c r="F526" s="238"/>
      <c r="G526" s="239">
        <f>ROUND(E526*F526,2)</f>
        <v>0</v>
      </c>
      <c r="H526" s="238"/>
      <c r="I526" s="239">
        <f>ROUND(E526*H526,2)</f>
        <v>0</v>
      </c>
      <c r="J526" s="238"/>
      <c r="K526" s="239">
        <f>ROUND(E526*J526,2)</f>
        <v>0</v>
      </c>
      <c r="L526" s="239">
        <v>21</v>
      </c>
      <c r="M526" s="239">
        <f>G526*(1+L526/100)</f>
        <v>0</v>
      </c>
      <c r="N526" s="237">
        <v>0.28000000000000003</v>
      </c>
      <c r="O526" s="237">
        <f>ROUND(E526*N526,2)</f>
        <v>11.37</v>
      </c>
      <c r="P526" s="237">
        <v>0</v>
      </c>
      <c r="Q526" s="237">
        <f>ROUND(E526*P526,2)</f>
        <v>0</v>
      </c>
      <c r="R526" s="239" t="s">
        <v>298</v>
      </c>
      <c r="S526" s="239" t="s">
        <v>224</v>
      </c>
      <c r="T526" s="240" t="s">
        <v>224</v>
      </c>
      <c r="U526" s="222">
        <v>0.255</v>
      </c>
      <c r="V526" s="222">
        <f>ROUND(E526*U526,2)</f>
        <v>10.35</v>
      </c>
      <c r="W526" s="222"/>
      <c r="X526" s="222" t="s">
        <v>225</v>
      </c>
      <c r="Y526" s="211"/>
      <c r="Z526" s="211"/>
      <c r="AA526" s="211"/>
      <c r="AB526" s="211"/>
      <c r="AC526" s="211"/>
      <c r="AD526" s="211"/>
      <c r="AE526" s="211"/>
      <c r="AF526" s="211"/>
      <c r="AG526" s="211" t="s">
        <v>226</v>
      </c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18"/>
      <c r="B527" s="219"/>
      <c r="C527" s="256" t="s">
        <v>663</v>
      </c>
      <c r="D527" s="242"/>
      <c r="E527" s="242"/>
      <c r="F527" s="242"/>
      <c r="G527" s="24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11"/>
      <c r="Z527" s="211"/>
      <c r="AA527" s="211"/>
      <c r="AB527" s="211"/>
      <c r="AC527" s="211"/>
      <c r="AD527" s="211"/>
      <c r="AE527" s="211"/>
      <c r="AF527" s="211"/>
      <c r="AG527" s="211" t="s">
        <v>228</v>
      </c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18"/>
      <c r="B528" s="219"/>
      <c r="C528" s="257" t="s">
        <v>664</v>
      </c>
      <c r="D528" s="224"/>
      <c r="E528" s="225"/>
      <c r="F528" s="222"/>
      <c r="G528" s="222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11"/>
      <c r="Z528" s="211"/>
      <c r="AA528" s="211"/>
      <c r="AB528" s="211"/>
      <c r="AC528" s="211"/>
      <c r="AD528" s="211"/>
      <c r="AE528" s="211"/>
      <c r="AF528" s="211"/>
      <c r="AG528" s="211" t="s">
        <v>230</v>
      </c>
      <c r="AH528" s="211">
        <v>0</v>
      </c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1" x14ac:dyDescent="0.2">
      <c r="A529" s="218"/>
      <c r="B529" s="219"/>
      <c r="C529" s="257" t="s">
        <v>665</v>
      </c>
      <c r="D529" s="224"/>
      <c r="E529" s="225">
        <v>40.6</v>
      </c>
      <c r="F529" s="222"/>
      <c r="G529" s="222"/>
      <c r="H529" s="222"/>
      <c r="I529" s="222"/>
      <c r="J529" s="222"/>
      <c r="K529" s="222"/>
      <c r="L529" s="222"/>
      <c r="M529" s="222"/>
      <c r="N529" s="221"/>
      <c r="O529" s="221"/>
      <c r="P529" s="221"/>
      <c r="Q529" s="221"/>
      <c r="R529" s="222"/>
      <c r="S529" s="222"/>
      <c r="T529" s="222"/>
      <c r="U529" s="222"/>
      <c r="V529" s="222"/>
      <c r="W529" s="222"/>
      <c r="X529" s="222"/>
      <c r="Y529" s="211"/>
      <c r="Z529" s="211"/>
      <c r="AA529" s="211"/>
      <c r="AB529" s="211"/>
      <c r="AC529" s="211"/>
      <c r="AD529" s="211"/>
      <c r="AE529" s="211"/>
      <c r="AF529" s="211"/>
      <c r="AG529" s="211" t="s">
        <v>230</v>
      </c>
      <c r="AH529" s="211">
        <v>0</v>
      </c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43">
        <v>78</v>
      </c>
      <c r="B530" s="244" t="s">
        <v>666</v>
      </c>
      <c r="C530" s="258" t="s">
        <v>667</v>
      </c>
      <c r="D530" s="245" t="s">
        <v>297</v>
      </c>
      <c r="E530" s="246">
        <v>40.6</v>
      </c>
      <c r="F530" s="247"/>
      <c r="G530" s="248">
        <f>ROUND(E530*F530,2)</f>
        <v>0</v>
      </c>
      <c r="H530" s="247"/>
      <c r="I530" s="248">
        <f>ROUND(E530*H530,2)</f>
        <v>0</v>
      </c>
      <c r="J530" s="247"/>
      <c r="K530" s="248">
        <f>ROUND(E530*J530,2)</f>
        <v>0</v>
      </c>
      <c r="L530" s="248">
        <v>21</v>
      </c>
      <c r="M530" s="248">
        <f>G530*(1+L530/100)</f>
        <v>0</v>
      </c>
      <c r="N530" s="246">
        <v>0.24</v>
      </c>
      <c r="O530" s="246">
        <f>ROUND(E530*N530,2)</f>
        <v>9.74</v>
      </c>
      <c r="P530" s="246">
        <v>0</v>
      </c>
      <c r="Q530" s="246">
        <f>ROUND(E530*P530,2)</f>
        <v>0</v>
      </c>
      <c r="R530" s="248" t="s">
        <v>298</v>
      </c>
      <c r="S530" s="248" t="s">
        <v>224</v>
      </c>
      <c r="T530" s="249" t="s">
        <v>224</v>
      </c>
      <c r="U530" s="222">
        <v>0.27</v>
      </c>
      <c r="V530" s="222">
        <f>ROUND(E530*U530,2)</f>
        <v>10.96</v>
      </c>
      <c r="W530" s="222"/>
      <c r="X530" s="222" t="s">
        <v>225</v>
      </c>
      <c r="Y530" s="211"/>
      <c r="Z530" s="211"/>
      <c r="AA530" s="211"/>
      <c r="AB530" s="211"/>
      <c r="AC530" s="211"/>
      <c r="AD530" s="211"/>
      <c r="AE530" s="211"/>
      <c r="AF530" s="211"/>
      <c r="AG530" s="211" t="s">
        <v>226</v>
      </c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43">
        <v>79</v>
      </c>
      <c r="B531" s="244" t="s">
        <v>668</v>
      </c>
      <c r="C531" s="258" t="s">
        <v>669</v>
      </c>
      <c r="D531" s="245" t="s">
        <v>297</v>
      </c>
      <c r="E531" s="246">
        <v>40.6</v>
      </c>
      <c r="F531" s="247"/>
      <c r="G531" s="248">
        <f>ROUND(E531*F531,2)</f>
        <v>0</v>
      </c>
      <c r="H531" s="247"/>
      <c r="I531" s="248">
        <f>ROUND(E531*H531,2)</f>
        <v>0</v>
      </c>
      <c r="J531" s="247"/>
      <c r="K531" s="248">
        <f>ROUND(E531*J531,2)</f>
        <v>0</v>
      </c>
      <c r="L531" s="248">
        <v>21</v>
      </c>
      <c r="M531" s="248">
        <f>G531*(1+L531/100)</f>
        <v>0</v>
      </c>
      <c r="N531" s="246">
        <v>0</v>
      </c>
      <c r="O531" s="246">
        <f>ROUND(E531*N531,2)</f>
        <v>0</v>
      </c>
      <c r="P531" s="246">
        <v>0</v>
      </c>
      <c r="Q531" s="246">
        <f>ROUND(E531*P531,2)</f>
        <v>0</v>
      </c>
      <c r="R531" s="248" t="s">
        <v>298</v>
      </c>
      <c r="S531" s="248" t="s">
        <v>224</v>
      </c>
      <c r="T531" s="249" t="s">
        <v>224</v>
      </c>
      <c r="U531" s="222">
        <v>0.13</v>
      </c>
      <c r="V531" s="222">
        <f>ROUND(E531*U531,2)</f>
        <v>5.28</v>
      </c>
      <c r="W531" s="222"/>
      <c r="X531" s="222" t="s">
        <v>225</v>
      </c>
      <c r="Y531" s="211"/>
      <c r="Z531" s="211"/>
      <c r="AA531" s="211"/>
      <c r="AB531" s="211"/>
      <c r="AC531" s="211"/>
      <c r="AD531" s="211"/>
      <c r="AE531" s="211"/>
      <c r="AF531" s="211"/>
      <c r="AG531" s="211" t="s">
        <v>226</v>
      </c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1" x14ac:dyDescent="0.2">
      <c r="A532" s="234">
        <v>80</v>
      </c>
      <c r="B532" s="235" t="s">
        <v>670</v>
      </c>
      <c r="C532" s="255" t="s">
        <v>671</v>
      </c>
      <c r="D532" s="236" t="s">
        <v>284</v>
      </c>
      <c r="E532" s="237">
        <v>81.2</v>
      </c>
      <c r="F532" s="238"/>
      <c r="G532" s="239">
        <f>ROUND(E532*F532,2)</f>
        <v>0</v>
      </c>
      <c r="H532" s="238"/>
      <c r="I532" s="239">
        <f>ROUND(E532*H532,2)</f>
        <v>0</v>
      </c>
      <c r="J532" s="238"/>
      <c r="K532" s="239">
        <f>ROUND(E532*J532,2)</f>
        <v>0</v>
      </c>
      <c r="L532" s="239">
        <v>21</v>
      </c>
      <c r="M532" s="239">
        <f>G532*(1+L532/100)</f>
        <v>0</v>
      </c>
      <c r="N532" s="237">
        <v>0.11583</v>
      </c>
      <c r="O532" s="237">
        <f>ROUND(E532*N532,2)</f>
        <v>9.41</v>
      </c>
      <c r="P532" s="237">
        <v>0</v>
      </c>
      <c r="Q532" s="237">
        <f>ROUND(E532*P532,2)</f>
        <v>0</v>
      </c>
      <c r="R532" s="239" t="s">
        <v>298</v>
      </c>
      <c r="S532" s="239" t="s">
        <v>224</v>
      </c>
      <c r="T532" s="240" t="s">
        <v>224</v>
      </c>
      <c r="U532" s="222">
        <v>0.14000000000000001</v>
      </c>
      <c r="V532" s="222">
        <f>ROUND(E532*U532,2)</f>
        <v>11.37</v>
      </c>
      <c r="W532" s="222"/>
      <c r="X532" s="222" t="s">
        <v>225</v>
      </c>
      <c r="Y532" s="211"/>
      <c r="Z532" s="211"/>
      <c r="AA532" s="211"/>
      <c r="AB532" s="211"/>
      <c r="AC532" s="211"/>
      <c r="AD532" s="211"/>
      <c r="AE532" s="211"/>
      <c r="AF532" s="211"/>
      <c r="AG532" s="211" t="s">
        <v>226</v>
      </c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18"/>
      <c r="B533" s="219"/>
      <c r="C533" s="256" t="s">
        <v>672</v>
      </c>
      <c r="D533" s="242"/>
      <c r="E533" s="242"/>
      <c r="F533" s="242"/>
      <c r="G533" s="24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11"/>
      <c r="Z533" s="211"/>
      <c r="AA533" s="211"/>
      <c r="AB533" s="211"/>
      <c r="AC533" s="211"/>
      <c r="AD533" s="211"/>
      <c r="AE533" s="211"/>
      <c r="AF533" s="211"/>
      <c r="AG533" s="211" t="s">
        <v>228</v>
      </c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18"/>
      <c r="B534" s="219"/>
      <c r="C534" s="257" t="s">
        <v>664</v>
      </c>
      <c r="D534" s="224"/>
      <c r="E534" s="225"/>
      <c r="F534" s="222"/>
      <c r="G534" s="222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11"/>
      <c r="Z534" s="211"/>
      <c r="AA534" s="211"/>
      <c r="AB534" s="211"/>
      <c r="AC534" s="211"/>
      <c r="AD534" s="211"/>
      <c r="AE534" s="211"/>
      <c r="AF534" s="211"/>
      <c r="AG534" s="211" t="s">
        <v>230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1" x14ac:dyDescent="0.2">
      <c r="A535" s="218"/>
      <c r="B535" s="219"/>
      <c r="C535" s="257" t="s">
        <v>673</v>
      </c>
      <c r="D535" s="224"/>
      <c r="E535" s="225">
        <v>81.2</v>
      </c>
      <c r="F535" s="222"/>
      <c r="G535" s="222"/>
      <c r="H535" s="222"/>
      <c r="I535" s="222"/>
      <c r="J535" s="222"/>
      <c r="K535" s="222"/>
      <c r="L535" s="222"/>
      <c r="M535" s="222"/>
      <c r="N535" s="221"/>
      <c r="O535" s="221"/>
      <c r="P535" s="221"/>
      <c r="Q535" s="221"/>
      <c r="R535" s="222"/>
      <c r="S535" s="222"/>
      <c r="T535" s="222"/>
      <c r="U535" s="222"/>
      <c r="V535" s="222"/>
      <c r="W535" s="222"/>
      <c r="X535" s="222"/>
      <c r="Y535" s="211"/>
      <c r="Z535" s="211"/>
      <c r="AA535" s="211"/>
      <c r="AB535" s="211"/>
      <c r="AC535" s="211"/>
      <c r="AD535" s="211"/>
      <c r="AE535" s="211"/>
      <c r="AF535" s="211"/>
      <c r="AG535" s="211" t="s">
        <v>230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x14ac:dyDescent="0.2">
      <c r="A536" s="227" t="s">
        <v>218</v>
      </c>
      <c r="B536" s="228" t="s">
        <v>126</v>
      </c>
      <c r="C536" s="254" t="s">
        <v>127</v>
      </c>
      <c r="D536" s="229"/>
      <c r="E536" s="230"/>
      <c r="F536" s="231"/>
      <c r="G536" s="231">
        <f>SUMIF(AG537:AG573,"&lt;&gt;NOR",G537:G573)</f>
        <v>0</v>
      </c>
      <c r="H536" s="231"/>
      <c r="I536" s="231">
        <f>SUM(I537:I573)</f>
        <v>0</v>
      </c>
      <c r="J536" s="231"/>
      <c r="K536" s="231">
        <f>SUM(K537:K573)</f>
        <v>0</v>
      </c>
      <c r="L536" s="231"/>
      <c r="M536" s="231">
        <f>SUM(M537:M573)</f>
        <v>0</v>
      </c>
      <c r="N536" s="230"/>
      <c r="O536" s="230">
        <f>SUM(O537:O573)</f>
        <v>270.70999999999998</v>
      </c>
      <c r="P536" s="230"/>
      <c r="Q536" s="230">
        <f>SUM(Q537:Q573)</f>
        <v>0</v>
      </c>
      <c r="R536" s="231"/>
      <c r="S536" s="231"/>
      <c r="T536" s="232"/>
      <c r="U536" s="226"/>
      <c r="V536" s="226">
        <f>SUM(V537:V573)</f>
        <v>23.259999999999998</v>
      </c>
      <c r="W536" s="226"/>
      <c r="X536" s="226"/>
      <c r="AG536" t="s">
        <v>219</v>
      </c>
    </row>
    <row r="537" spans="1:60" ht="101.25" outlineLevel="1" x14ac:dyDescent="0.2">
      <c r="A537" s="234">
        <v>81</v>
      </c>
      <c r="B537" s="235" t="s">
        <v>674</v>
      </c>
      <c r="C537" s="255" t="s">
        <v>675</v>
      </c>
      <c r="D537" s="236" t="s">
        <v>340</v>
      </c>
      <c r="E537" s="237">
        <v>2</v>
      </c>
      <c r="F537" s="238"/>
      <c r="G537" s="239">
        <f>ROUND(E537*F537,2)</f>
        <v>0</v>
      </c>
      <c r="H537" s="238"/>
      <c r="I537" s="239">
        <f>ROUND(E537*H537,2)</f>
        <v>0</v>
      </c>
      <c r="J537" s="238"/>
      <c r="K537" s="239">
        <f>ROUND(E537*J537,2)</f>
        <v>0</v>
      </c>
      <c r="L537" s="239">
        <v>21</v>
      </c>
      <c r="M537" s="239">
        <f>G537*(1+L537/100)</f>
        <v>0</v>
      </c>
      <c r="N537" s="237">
        <v>4.2750000000000003E-2</v>
      </c>
      <c r="O537" s="237">
        <f>ROUND(E537*N537,2)</f>
        <v>0.09</v>
      </c>
      <c r="P537" s="237">
        <v>0</v>
      </c>
      <c r="Q537" s="237">
        <f>ROUND(E537*P537,2)</f>
        <v>0</v>
      </c>
      <c r="R537" s="239" t="s">
        <v>298</v>
      </c>
      <c r="S537" s="239" t="s">
        <v>224</v>
      </c>
      <c r="T537" s="240" t="s">
        <v>224</v>
      </c>
      <c r="U537" s="222">
        <v>1.5</v>
      </c>
      <c r="V537" s="222">
        <f>ROUND(E537*U537,2)</f>
        <v>3</v>
      </c>
      <c r="W537" s="222"/>
      <c r="X537" s="222" t="s">
        <v>225</v>
      </c>
      <c r="Y537" s="211"/>
      <c r="Z537" s="211"/>
      <c r="AA537" s="211"/>
      <c r="AB537" s="211"/>
      <c r="AC537" s="211"/>
      <c r="AD537" s="211"/>
      <c r="AE537" s="211"/>
      <c r="AF537" s="211"/>
      <c r="AG537" s="211" t="s">
        <v>226</v>
      </c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18"/>
      <c r="B538" s="219"/>
      <c r="C538" s="256" t="s">
        <v>676</v>
      </c>
      <c r="D538" s="242"/>
      <c r="E538" s="242"/>
      <c r="F538" s="242"/>
      <c r="G538" s="242"/>
      <c r="H538" s="222"/>
      <c r="I538" s="222"/>
      <c r="J538" s="222"/>
      <c r="K538" s="222"/>
      <c r="L538" s="222"/>
      <c r="M538" s="222"/>
      <c r="N538" s="221"/>
      <c r="O538" s="221"/>
      <c r="P538" s="221"/>
      <c r="Q538" s="221"/>
      <c r="R538" s="222"/>
      <c r="S538" s="222"/>
      <c r="T538" s="222"/>
      <c r="U538" s="222"/>
      <c r="V538" s="222"/>
      <c r="W538" s="222"/>
      <c r="X538" s="222"/>
      <c r="Y538" s="211"/>
      <c r="Z538" s="211"/>
      <c r="AA538" s="211"/>
      <c r="AB538" s="211"/>
      <c r="AC538" s="211"/>
      <c r="AD538" s="211"/>
      <c r="AE538" s="211"/>
      <c r="AF538" s="211"/>
      <c r="AG538" s="211" t="s">
        <v>228</v>
      </c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1" x14ac:dyDescent="0.2">
      <c r="A539" s="234">
        <v>82</v>
      </c>
      <c r="B539" s="235" t="s">
        <v>677</v>
      </c>
      <c r="C539" s="255" t="s">
        <v>678</v>
      </c>
      <c r="D539" s="236" t="s">
        <v>340</v>
      </c>
      <c r="E539" s="237">
        <v>37</v>
      </c>
      <c r="F539" s="238"/>
      <c r="G539" s="239">
        <f>ROUND(E539*F539,2)</f>
        <v>0</v>
      </c>
      <c r="H539" s="238"/>
      <c r="I539" s="239">
        <f>ROUND(E539*H539,2)</f>
        <v>0</v>
      </c>
      <c r="J539" s="238"/>
      <c r="K539" s="239">
        <f>ROUND(E539*J539,2)</f>
        <v>0</v>
      </c>
      <c r="L539" s="239">
        <v>21</v>
      </c>
      <c r="M539" s="239">
        <f>G539*(1+L539/100)</f>
        <v>0</v>
      </c>
      <c r="N539" s="237">
        <v>9.8200000000000006E-3</v>
      </c>
      <c r="O539" s="237">
        <f>ROUND(E539*N539,2)</f>
        <v>0.36</v>
      </c>
      <c r="P539" s="237">
        <v>0</v>
      </c>
      <c r="Q539" s="237">
        <f>ROUND(E539*P539,2)</f>
        <v>0</v>
      </c>
      <c r="R539" s="239" t="s">
        <v>298</v>
      </c>
      <c r="S539" s="239" t="s">
        <v>224</v>
      </c>
      <c r="T539" s="240" t="s">
        <v>224</v>
      </c>
      <c r="U539" s="222">
        <v>0.52</v>
      </c>
      <c r="V539" s="222">
        <f>ROUND(E539*U539,2)</f>
        <v>19.239999999999998</v>
      </c>
      <c r="W539" s="222"/>
      <c r="X539" s="222" t="s">
        <v>225</v>
      </c>
      <c r="Y539" s="211"/>
      <c r="Z539" s="211"/>
      <c r="AA539" s="211"/>
      <c r="AB539" s="211"/>
      <c r="AC539" s="211"/>
      <c r="AD539" s="211"/>
      <c r="AE539" s="211"/>
      <c r="AF539" s="211"/>
      <c r="AG539" s="211" t="s">
        <v>226</v>
      </c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1" x14ac:dyDescent="0.2">
      <c r="A540" s="218"/>
      <c r="B540" s="219"/>
      <c r="C540" s="256" t="s">
        <v>679</v>
      </c>
      <c r="D540" s="242"/>
      <c r="E540" s="242"/>
      <c r="F540" s="242"/>
      <c r="G540" s="242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11"/>
      <c r="Z540" s="211"/>
      <c r="AA540" s="211"/>
      <c r="AB540" s="211"/>
      <c r="AC540" s="211"/>
      <c r="AD540" s="211"/>
      <c r="AE540" s="211"/>
      <c r="AF540" s="211"/>
      <c r="AG540" s="211" t="s">
        <v>228</v>
      </c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41" t="str">
        <f>C540</f>
        <v>hrubých, hoblovaných i leštěných, měkkých i tvrdých, na jakoukoliv cementovou maltu, s kotvením rámu do zdiva,</v>
      </c>
      <c r="BB540" s="211"/>
      <c r="BC540" s="211"/>
      <c r="BD540" s="211"/>
      <c r="BE540" s="211"/>
      <c r="BF540" s="211"/>
      <c r="BG540" s="211"/>
      <c r="BH540" s="211"/>
    </row>
    <row r="541" spans="1:60" outlineLevel="1" x14ac:dyDescent="0.2">
      <c r="A541" s="218"/>
      <c r="B541" s="219"/>
      <c r="C541" s="257" t="s">
        <v>680</v>
      </c>
      <c r="D541" s="224"/>
      <c r="E541" s="225"/>
      <c r="F541" s="222"/>
      <c r="G541" s="222"/>
      <c r="H541" s="222"/>
      <c r="I541" s="222"/>
      <c r="J541" s="222"/>
      <c r="K541" s="222"/>
      <c r="L541" s="222"/>
      <c r="M541" s="222"/>
      <c r="N541" s="221"/>
      <c r="O541" s="221"/>
      <c r="P541" s="221"/>
      <c r="Q541" s="221"/>
      <c r="R541" s="222"/>
      <c r="S541" s="222"/>
      <c r="T541" s="222"/>
      <c r="U541" s="222"/>
      <c r="V541" s="222"/>
      <c r="W541" s="222"/>
      <c r="X541" s="222"/>
      <c r="Y541" s="211"/>
      <c r="Z541" s="211"/>
      <c r="AA541" s="211"/>
      <c r="AB541" s="211"/>
      <c r="AC541" s="211"/>
      <c r="AD541" s="211"/>
      <c r="AE541" s="211"/>
      <c r="AF541" s="211"/>
      <c r="AG541" s="211" t="s">
        <v>230</v>
      </c>
      <c r="AH541" s="211">
        <v>0</v>
      </c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18"/>
      <c r="B542" s="219"/>
      <c r="C542" s="257" t="s">
        <v>681</v>
      </c>
      <c r="D542" s="224"/>
      <c r="E542" s="225">
        <v>1</v>
      </c>
      <c r="F542" s="222"/>
      <c r="G542" s="222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11"/>
      <c r="Z542" s="211"/>
      <c r="AA542" s="211"/>
      <c r="AB542" s="211"/>
      <c r="AC542" s="211"/>
      <c r="AD542" s="211"/>
      <c r="AE542" s="211"/>
      <c r="AF542" s="211"/>
      <c r="AG542" s="211" t="s">
        <v>230</v>
      </c>
      <c r="AH542" s="211">
        <v>0</v>
      </c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1" x14ac:dyDescent="0.2">
      <c r="A543" s="218"/>
      <c r="B543" s="219"/>
      <c r="C543" s="257" t="s">
        <v>682</v>
      </c>
      <c r="D543" s="224"/>
      <c r="E543" s="225"/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11"/>
      <c r="Z543" s="211"/>
      <c r="AA543" s="211"/>
      <c r="AB543" s="211"/>
      <c r="AC543" s="211"/>
      <c r="AD543" s="211"/>
      <c r="AE543" s="211"/>
      <c r="AF543" s="211"/>
      <c r="AG543" s="211" t="s">
        <v>230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1" x14ac:dyDescent="0.2">
      <c r="A544" s="218"/>
      <c r="B544" s="219"/>
      <c r="C544" s="257" t="s">
        <v>683</v>
      </c>
      <c r="D544" s="224"/>
      <c r="E544" s="225">
        <v>22</v>
      </c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11"/>
      <c r="Z544" s="211"/>
      <c r="AA544" s="211"/>
      <c r="AB544" s="211"/>
      <c r="AC544" s="211"/>
      <c r="AD544" s="211"/>
      <c r="AE544" s="211"/>
      <c r="AF544" s="211"/>
      <c r="AG544" s="211" t="s">
        <v>230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 x14ac:dyDescent="0.2">
      <c r="A545" s="218"/>
      <c r="B545" s="219"/>
      <c r="C545" s="257" t="s">
        <v>684</v>
      </c>
      <c r="D545" s="224"/>
      <c r="E545" s="225"/>
      <c r="F545" s="222"/>
      <c r="G545" s="222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11"/>
      <c r="Z545" s="211"/>
      <c r="AA545" s="211"/>
      <c r="AB545" s="211"/>
      <c r="AC545" s="211"/>
      <c r="AD545" s="211"/>
      <c r="AE545" s="211"/>
      <c r="AF545" s="211"/>
      <c r="AG545" s="211" t="s">
        <v>230</v>
      </c>
      <c r="AH545" s="211">
        <v>0</v>
      </c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1" x14ac:dyDescent="0.2">
      <c r="A546" s="218"/>
      <c r="B546" s="219"/>
      <c r="C546" s="257" t="s">
        <v>685</v>
      </c>
      <c r="D546" s="224"/>
      <c r="E546" s="225">
        <v>13</v>
      </c>
      <c r="F546" s="222"/>
      <c r="G546" s="222"/>
      <c r="H546" s="222"/>
      <c r="I546" s="222"/>
      <c r="J546" s="222"/>
      <c r="K546" s="222"/>
      <c r="L546" s="222"/>
      <c r="M546" s="222"/>
      <c r="N546" s="221"/>
      <c r="O546" s="221"/>
      <c r="P546" s="221"/>
      <c r="Q546" s="221"/>
      <c r="R546" s="222"/>
      <c r="S546" s="222"/>
      <c r="T546" s="222"/>
      <c r="U546" s="222"/>
      <c r="V546" s="222"/>
      <c r="W546" s="222"/>
      <c r="X546" s="222"/>
      <c r="Y546" s="211"/>
      <c r="Z546" s="211"/>
      <c r="AA546" s="211"/>
      <c r="AB546" s="211"/>
      <c r="AC546" s="211"/>
      <c r="AD546" s="211"/>
      <c r="AE546" s="211"/>
      <c r="AF546" s="211"/>
      <c r="AG546" s="211" t="s">
        <v>230</v>
      </c>
      <c r="AH546" s="211">
        <v>0</v>
      </c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18"/>
      <c r="B547" s="219"/>
      <c r="C547" s="257" t="s">
        <v>686</v>
      </c>
      <c r="D547" s="224"/>
      <c r="E547" s="225"/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11"/>
      <c r="Z547" s="211"/>
      <c r="AA547" s="211"/>
      <c r="AB547" s="211"/>
      <c r="AC547" s="211"/>
      <c r="AD547" s="211"/>
      <c r="AE547" s="211"/>
      <c r="AF547" s="211"/>
      <c r="AG547" s="211" t="s">
        <v>230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1" x14ac:dyDescent="0.2">
      <c r="A548" s="218"/>
      <c r="B548" s="219"/>
      <c r="C548" s="257" t="s">
        <v>681</v>
      </c>
      <c r="D548" s="224"/>
      <c r="E548" s="225">
        <v>1</v>
      </c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11"/>
      <c r="Z548" s="211"/>
      <c r="AA548" s="211"/>
      <c r="AB548" s="211"/>
      <c r="AC548" s="211"/>
      <c r="AD548" s="211"/>
      <c r="AE548" s="211"/>
      <c r="AF548" s="211"/>
      <c r="AG548" s="211" t="s">
        <v>230</v>
      </c>
      <c r="AH548" s="211">
        <v>0</v>
      </c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ht="22.5" outlineLevel="1" x14ac:dyDescent="0.2">
      <c r="A549" s="234">
        <v>83</v>
      </c>
      <c r="B549" s="235" t="s">
        <v>687</v>
      </c>
      <c r="C549" s="255" t="s">
        <v>688</v>
      </c>
      <c r="D549" s="236" t="s">
        <v>284</v>
      </c>
      <c r="E549" s="237">
        <v>2.4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7">
        <v>6.8100000000000001E-3</v>
      </c>
      <c r="O549" s="237">
        <f>ROUND(E549*N549,2)</f>
        <v>0.02</v>
      </c>
      <c r="P549" s="237">
        <v>0</v>
      </c>
      <c r="Q549" s="237">
        <f>ROUND(E549*P549,2)</f>
        <v>0</v>
      </c>
      <c r="R549" s="239" t="s">
        <v>298</v>
      </c>
      <c r="S549" s="239" t="s">
        <v>224</v>
      </c>
      <c r="T549" s="240" t="s">
        <v>224</v>
      </c>
      <c r="U549" s="222">
        <v>0.42499999999999999</v>
      </c>
      <c r="V549" s="222">
        <f>ROUND(E549*U549,2)</f>
        <v>1.02</v>
      </c>
      <c r="W549" s="222"/>
      <c r="X549" s="222" t="s">
        <v>225</v>
      </c>
      <c r="Y549" s="211"/>
      <c r="Z549" s="211"/>
      <c r="AA549" s="211"/>
      <c r="AB549" s="211"/>
      <c r="AC549" s="211"/>
      <c r="AD549" s="211"/>
      <c r="AE549" s="211"/>
      <c r="AF549" s="211"/>
      <c r="AG549" s="211" t="s">
        <v>226</v>
      </c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ht="22.5" outlineLevel="1" x14ac:dyDescent="0.2">
      <c r="A550" s="218"/>
      <c r="B550" s="219"/>
      <c r="C550" s="256" t="s">
        <v>689</v>
      </c>
      <c r="D550" s="242"/>
      <c r="E550" s="242"/>
      <c r="F550" s="242"/>
      <c r="G550" s="242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11"/>
      <c r="Z550" s="211"/>
      <c r="AA550" s="211"/>
      <c r="AB550" s="211"/>
      <c r="AC550" s="211"/>
      <c r="AD550" s="211"/>
      <c r="AE550" s="211"/>
      <c r="AF550" s="211"/>
      <c r="AG550" s="211" t="s">
        <v>228</v>
      </c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41" t="str">
        <f>C550</f>
        <v>a poloplastických hmot na montážní pěnu, zapravení omítky pod parapetem, těsnění spáry mezi parapetem a rámem okna, dodávka silikonu.</v>
      </c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18"/>
      <c r="B551" s="219"/>
      <c r="C551" s="257" t="s">
        <v>690</v>
      </c>
      <c r="D551" s="224"/>
      <c r="E551" s="225">
        <v>2.4</v>
      </c>
      <c r="F551" s="222"/>
      <c r="G551" s="222"/>
      <c r="H551" s="222"/>
      <c r="I551" s="222"/>
      <c r="J551" s="222"/>
      <c r="K551" s="222"/>
      <c r="L551" s="222"/>
      <c r="M551" s="222"/>
      <c r="N551" s="221"/>
      <c r="O551" s="221"/>
      <c r="P551" s="221"/>
      <c r="Q551" s="221"/>
      <c r="R551" s="222"/>
      <c r="S551" s="222"/>
      <c r="T551" s="222"/>
      <c r="U551" s="222"/>
      <c r="V551" s="222"/>
      <c r="W551" s="222"/>
      <c r="X551" s="222"/>
      <c r="Y551" s="211"/>
      <c r="Z551" s="211"/>
      <c r="AA551" s="211"/>
      <c r="AB551" s="211"/>
      <c r="AC551" s="211"/>
      <c r="AD551" s="211"/>
      <c r="AE551" s="211"/>
      <c r="AF551" s="211"/>
      <c r="AG551" s="211" t="s">
        <v>230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1" x14ac:dyDescent="0.2">
      <c r="A552" s="243">
        <v>84</v>
      </c>
      <c r="B552" s="244" t="s">
        <v>691</v>
      </c>
      <c r="C552" s="258" t="s">
        <v>692</v>
      </c>
      <c r="D552" s="245" t="s">
        <v>340</v>
      </c>
      <c r="E552" s="246">
        <v>1</v>
      </c>
      <c r="F552" s="247"/>
      <c r="G552" s="248">
        <f>ROUND(E552*F552,2)</f>
        <v>0</v>
      </c>
      <c r="H552" s="247"/>
      <c r="I552" s="248">
        <f>ROUND(E552*H552,2)</f>
        <v>0</v>
      </c>
      <c r="J552" s="247"/>
      <c r="K552" s="248">
        <f>ROUND(E552*J552,2)</f>
        <v>0</v>
      </c>
      <c r="L552" s="248">
        <v>21</v>
      </c>
      <c r="M552" s="248">
        <f>G552*(1+L552/100)</f>
        <v>0</v>
      </c>
      <c r="N552" s="246">
        <v>0.19500000000000001</v>
      </c>
      <c r="O552" s="246">
        <f>ROUND(E552*N552,2)</f>
        <v>0.2</v>
      </c>
      <c r="P552" s="246">
        <v>0</v>
      </c>
      <c r="Q552" s="246">
        <f>ROUND(E552*P552,2)</f>
        <v>0</v>
      </c>
      <c r="R552" s="248"/>
      <c r="S552" s="248" t="s">
        <v>693</v>
      </c>
      <c r="T552" s="249" t="s">
        <v>694</v>
      </c>
      <c r="U552" s="222">
        <v>0</v>
      </c>
      <c r="V552" s="222">
        <f>ROUND(E552*U552,2)</f>
        <v>0</v>
      </c>
      <c r="W552" s="222"/>
      <c r="X552" s="222" t="s">
        <v>225</v>
      </c>
      <c r="Y552" s="211"/>
      <c r="Z552" s="211"/>
      <c r="AA552" s="211"/>
      <c r="AB552" s="211"/>
      <c r="AC552" s="211"/>
      <c r="AD552" s="211"/>
      <c r="AE552" s="211"/>
      <c r="AF552" s="211"/>
      <c r="AG552" s="211" t="s">
        <v>226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43">
        <v>85</v>
      </c>
      <c r="B553" s="244" t="s">
        <v>695</v>
      </c>
      <c r="C553" s="258" t="s">
        <v>696</v>
      </c>
      <c r="D553" s="245" t="s">
        <v>340</v>
      </c>
      <c r="E553" s="246">
        <v>18</v>
      </c>
      <c r="F553" s="247"/>
      <c r="G553" s="248">
        <f>ROUND(E553*F553,2)</f>
        <v>0</v>
      </c>
      <c r="H553" s="247"/>
      <c r="I553" s="248">
        <f>ROUND(E553*H553,2)</f>
        <v>0</v>
      </c>
      <c r="J553" s="247"/>
      <c r="K553" s="248">
        <f>ROUND(E553*J553,2)</f>
        <v>0</v>
      </c>
      <c r="L553" s="248">
        <v>21</v>
      </c>
      <c r="M553" s="248">
        <f>G553*(1+L553/100)</f>
        <v>0</v>
      </c>
      <c r="N553" s="246">
        <v>0.22500000000000001</v>
      </c>
      <c r="O553" s="246">
        <f>ROUND(E553*N553,2)</f>
        <v>4.05</v>
      </c>
      <c r="P553" s="246">
        <v>0</v>
      </c>
      <c r="Q553" s="246">
        <f>ROUND(E553*P553,2)</f>
        <v>0</v>
      </c>
      <c r="R553" s="248"/>
      <c r="S553" s="248" t="s">
        <v>693</v>
      </c>
      <c r="T553" s="249" t="s">
        <v>694</v>
      </c>
      <c r="U553" s="222">
        <v>0</v>
      </c>
      <c r="V553" s="222">
        <f>ROUND(E553*U553,2)</f>
        <v>0</v>
      </c>
      <c r="W553" s="222"/>
      <c r="X553" s="222" t="s">
        <v>225</v>
      </c>
      <c r="Y553" s="211"/>
      <c r="Z553" s="211"/>
      <c r="AA553" s="211"/>
      <c r="AB553" s="211"/>
      <c r="AC553" s="211"/>
      <c r="AD553" s="211"/>
      <c r="AE553" s="211"/>
      <c r="AF553" s="211"/>
      <c r="AG553" s="211" t="s">
        <v>226</v>
      </c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 x14ac:dyDescent="0.2">
      <c r="A554" s="243">
        <v>86</v>
      </c>
      <c r="B554" s="244" t="s">
        <v>697</v>
      </c>
      <c r="C554" s="258" t="s">
        <v>698</v>
      </c>
      <c r="D554" s="245" t="s">
        <v>340</v>
      </c>
      <c r="E554" s="246">
        <v>1</v>
      </c>
      <c r="F554" s="247"/>
      <c r="G554" s="248">
        <f>ROUND(E554*F554,2)</f>
        <v>0</v>
      </c>
      <c r="H554" s="247"/>
      <c r="I554" s="248">
        <f>ROUND(E554*H554,2)</f>
        <v>0</v>
      </c>
      <c r="J554" s="247"/>
      <c r="K554" s="248">
        <f>ROUND(E554*J554,2)</f>
        <v>0</v>
      </c>
      <c r="L554" s="248">
        <v>21</v>
      </c>
      <c r="M554" s="248">
        <f>G554*(1+L554/100)</f>
        <v>0</v>
      </c>
      <c r="N554" s="246">
        <v>0.32500000000000001</v>
      </c>
      <c r="O554" s="246">
        <f>ROUND(E554*N554,2)</f>
        <v>0.33</v>
      </c>
      <c r="P554" s="246">
        <v>0</v>
      </c>
      <c r="Q554" s="246">
        <f>ROUND(E554*P554,2)</f>
        <v>0</v>
      </c>
      <c r="R554" s="248"/>
      <c r="S554" s="248" t="s">
        <v>693</v>
      </c>
      <c r="T554" s="249" t="s">
        <v>694</v>
      </c>
      <c r="U554" s="222">
        <v>0</v>
      </c>
      <c r="V554" s="222">
        <f>ROUND(E554*U554,2)</f>
        <v>0</v>
      </c>
      <c r="W554" s="222"/>
      <c r="X554" s="222" t="s">
        <v>225</v>
      </c>
      <c r="Y554" s="211"/>
      <c r="Z554" s="211"/>
      <c r="AA554" s="211"/>
      <c r="AB554" s="211"/>
      <c r="AC554" s="211"/>
      <c r="AD554" s="211"/>
      <c r="AE554" s="211"/>
      <c r="AF554" s="211"/>
      <c r="AG554" s="211" t="s">
        <v>226</v>
      </c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1" x14ac:dyDescent="0.2">
      <c r="A555" s="243">
        <v>87</v>
      </c>
      <c r="B555" s="244" t="s">
        <v>699</v>
      </c>
      <c r="C555" s="258" t="s">
        <v>700</v>
      </c>
      <c r="D555" s="245" t="s">
        <v>340</v>
      </c>
      <c r="E555" s="246">
        <v>1</v>
      </c>
      <c r="F555" s="247"/>
      <c r="G555" s="248">
        <f>ROUND(E555*F555,2)</f>
        <v>0</v>
      </c>
      <c r="H555" s="247"/>
      <c r="I555" s="248">
        <f>ROUND(E555*H555,2)</f>
        <v>0</v>
      </c>
      <c r="J555" s="247"/>
      <c r="K555" s="248">
        <f>ROUND(E555*J555,2)</f>
        <v>0</v>
      </c>
      <c r="L555" s="248">
        <v>21</v>
      </c>
      <c r="M555" s="248">
        <f>G555*(1+L555/100)</f>
        <v>0</v>
      </c>
      <c r="N555" s="246">
        <v>265</v>
      </c>
      <c r="O555" s="246">
        <f>ROUND(E555*N555,2)</f>
        <v>265</v>
      </c>
      <c r="P555" s="246">
        <v>0</v>
      </c>
      <c r="Q555" s="246">
        <f>ROUND(E555*P555,2)</f>
        <v>0</v>
      </c>
      <c r="R555" s="248"/>
      <c r="S555" s="248" t="s">
        <v>693</v>
      </c>
      <c r="T555" s="249" t="s">
        <v>694</v>
      </c>
      <c r="U555" s="222">
        <v>0</v>
      </c>
      <c r="V555" s="222">
        <f>ROUND(E555*U555,2)</f>
        <v>0</v>
      </c>
      <c r="W555" s="222"/>
      <c r="X555" s="222" t="s">
        <v>225</v>
      </c>
      <c r="Y555" s="211"/>
      <c r="Z555" s="211"/>
      <c r="AA555" s="211"/>
      <c r="AB555" s="211"/>
      <c r="AC555" s="211"/>
      <c r="AD555" s="211"/>
      <c r="AE555" s="211"/>
      <c r="AF555" s="211"/>
      <c r="AG555" s="211" t="s">
        <v>226</v>
      </c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43">
        <v>88</v>
      </c>
      <c r="B556" s="244" t="s">
        <v>701</v>
      </c>
      <c r="C556" s="258" t="s">
        <v>702</v>
      </c>
      <c r="D556" s="245" t="s">
        <v>340</v>
      </c>
      <c r="E556" s="246">
        <v>2</v>
      </c>
      <c r="F556" s="247"/>
      <c r="G556" s="248">
        <f>ROUND(E556*F556,2)</f>
        <v>0</v>
      </c>
      <c r="H556" s="247"/>
      <c r="I556" s="248">
        <f>ROUND(E556*H556,2)</f>
        <v>0</v>
      </c>
      <c r="J556" s="247"/>
      <c r="K556" s="248">
        <f>ROUND(E556*J556,2)</f>
        <v>0</v>
      </c>
      <c r="L556" s="248">
        <v>21</v>
      </c>
      <c r="M556" s="248">
        <f>G556*(1+L556/100)</f>
        <v>0</v>
      </c>
      <c r="N556" s="246">
        <v>0</v>
      </c>
      <c r="O556" s="246">
        <f>ROUND(E556*N556,2)</f>
        <v>0</v>
      </c>
      <c r="P556" s="246">
        <v>0</v>
      </c>
      <c r="Q556" s="246">
        <f>ROUND(E556*P556,2)</f>
        <v>0</v>
      </c>
      <c r="R556" s="248"/>
      <c r="S556" s="248" t="s">
        <v>693</v>
      </c>
      <c r="T556" s="249" t="s">
        <v>694</v>
      </c>
      <c r="U556" s="222">
        <v>0</v>
      </c>
      <c r="V556" s="222">
        <f>ROUND(E556*U556,2)</f>
        <v>0</v>
      </c>
      <c r="W556" s="222"/>
      <c r="X556" s="222" t="s">
        <v>225</v>
      </c>
      <c r="Y556" s="211"/>
      <c r="Z556" s="211"/>
      <c r="AA556" s="211"/>
      <c r="AB556" s="211"/>
      <c r="AC556" s="211"/>
      <c r="AD556" s="211"/>
      <c r="AE556" s="211"/>
      <c r="AF556" s="211"/>
      <c r="AG556" s="211" t="s">
        <v>226</v>
      </c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 x14ac:dyDescent="0.2">
      <c r="A557" s="234">
        <v>89</v>
      </c>
      <c r="B557" s="235" t="s">
        <v>703</v>
      </c>
      <c r="C557" s="255" t="s">
        <v>704</v>
      </c>
      <c r="D557" s="236" t="s">
        <v>340</v>
      </c>
      <c r="E557" s="237">
        <v>1</v>
      </c>
      <c r="F557" s="238"/>
      <c r="G557" s="239">
        <f>ROUND(E557*F557,2)</f>
        <v>0</v>
      </c>
      <c r="H557" s="238"/>
      <c r="I557" s="239">
        <f>ROUND(E557*H557,2)</f>
        <v>0</v>
      </c>
      <c r="J557" s="238"/>
      <c r="K557" s="239">
        <f>ROUND(E557*J557,2)</f>
        <v>0</v>
      </c>
      <c r="L557" s="239">
        <v>21</v>
      </c>
      <c r="M557" s="239">
        <f>G557*(1+L557/100)</f>
        <v>0</v>
      </c>
      <c r="N557" s="237">
        <v>0</v>
      </c>
      <c r="O557" s="237">
        <f>ROUND(E557*N557,2)</f>
        <v>0</v>
      </c>
      <c r="P557" s="237">
        <v>0</v>
      </c>
      <c r="Q557" s="237">
        <f>ROUND(E557*P557,2)</f>
        <v>0</v>
      </c>
      <c r="R557" s="239"/>
      <c r="S557" s="239" t="s">
        <v>693</v>
      </c>
      <c r="T557" s="240" t="s">
        <v>694</v>
      </c>
      <c r="U557" s="222">
        <v>0</v>
      </c>
      <c r="V557" s="222">
        <f>ROUND(E557*U557,2)</f>
        <v>0</v>
      </c>
      <c r="W557" s="222"/>
      <c r="X557" s="222" t="s">
        <v>225</v>
      </c>
      <c r="Y557" s="211"/>
      <c r="Z557" s="211"/>
      <c r="AA557" s="211"/>
      <c r="AB557" s="211"/>
      <c r="AC557" s="211"/>
      <c r="AD557" s="211"/>
      <c r="AE557" s="211"/>
      <c r="AF557" s="211"/>
      <c r="AG557" s="211" t="s">
        <v>226</v>
      </c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1" x14ac:dyDescent="0.2">
      <c r="A558" s="218"/>
      <c r="B558" s="219"/>
      <c r="C558" s="257" t="s">
        <v>686</v>
      </c>
      <c r="D558" s="224"/>
      <c r="E558" s="225"/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11"/>
      <c r="Z558" s="211"/>
      <c r="AA558" s="211"/>
      <c r="AB558" s="211"/>
      <c r="AC558" s="211"/>
      <c r="AD558" s="211"/>
      <c r="AE558" s="211"/>
      <c r="AF558" s="211"/>
      <c r="AG558" s="211" t="s">
        <v>230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1" x14ac:dyDescent="0.2">
      <c r="A559" s="218"/>
      <c r="B559" s="219"/>
      <c r="C559" s="257" t="s">
        <v>681</v>
      </c>
      <c r="D559" s="224"/>
      <c r="E559" s="225">
        <v>1</v>
      </c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11"/>
      <c r="Z559" s="211"/>
      <c r="AA559" s="211"/>
      <c r="AB559" s="211"/>
      <c r="AC559" s="211"/>
      <c r="AD559" s="211"/>
      <c r="AE559" s="211"/>
      <c r="AF559" s="211"/>
      <c r="AG559" s="211" t="s">
        <v>230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ht="33.75" outlineLevel="1" x14ac:dyDescent="0.2">
      <c r="A560" s="234">
        <v>90</v>
      </c>
      <c r="B560" s="235" t="s">
        <v>705</v>
      </c>
      <c r="C560" s="255" t="s">
        <v>706</v>
      </c>
      <c r="D560" s="236" t="s">
        <v>340</v>
      </c>
      <c r="E560" s="237">
        <v>9</v>
      </c>
      <c r="F560" s="238"/>
      <c r="G560" s="239">
        <f>ROUND(E560*F560,2)</f>
        <v>0</v>
      </c>
      <c r="H560" s="238"/>
      <c r="I560" s="239">
        <f>ROUND(E560*H560,2)</f>
        <v>0</v>
      </c>
      <c r="J560" s="238"/>
      <c r="K560" s="239">
        <f>ROUND(E560*J560,2)</f>
        <v>0</v>
      </c>
      <c r="L560" s="239">
        <v>21</v>
      </c>
      <c r="M560" s="239">
        <f>G560*(1+L560/100)</f>
        <v>0</v>
      </c>
      <c r="N560" s="237">
        <v>2.4E-2</v>
      </c>
      <c r="O560" s="237">
        <f>ROUND(E560*N560,2)</f>
        <v>0.22</v>
      </c>
      <c r="P560" s="237">
        <v>0</v>
      </c>
      <c r="Q560" s="237">
        <f>ROUND(E560*P560,2)</f>
        <v>0</v>
      </c>
      <c r="R560" s="239" t="s">
        <v>278</v>
      </c>
      <c r="S560" s="239" t="s">
        <v>224</v>
      </c>
      <c r="T560" s="240" t="s">
        <v>224</v>
      </c>
      <c r="U560" s="222">
        <v>0</v>
      </c>
      <c r="V560" s="222">
        <f>ROUND(E560*U560,2)</f>
        <v>0</v>
      </c>
      <c r="W560" s="222"/>
      <c r="X560" s="222" t="s">
        <v>279</v>
      </c>
      <c r="Y560" s="211"/>
      <c r="Z560" s="211"/>
      <c r="AA560" s="211"/>
      <c r="AB560" s="211"/>
      <c r="AC560" s="211"/>
      <c r="AD560" s="211"/>
      <c r="AE560" s="211"/>
      <c r="AF560" s="211"/>
      <c r="AG560" s="211" t="s">
        <v>280</v>
      </c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1" x14ac:dyDescent="0.2">
      <c r="A561" s="218"/>
      <c r="B561" s="219"/>
      <c r="C561" s="257" t="s">
        <v>707</v>
      </c>
      <c r="D561" s="224"/>
      <c r="E561" s="225"/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11"/>
      <c r="Z561" s="211"/>
      <c r="AA561" s="211"/>
      <c r="AB561" s="211"/>
      <c r="AC561" s="211"/>
      <c r="AD561" s="211"/>
      <c r="AE561" s="211"/>
      <c r="AF561" s="211"/>
      <c r="AG561" s="211" t="s">
        <v>230</v>
      </c>
      <c r="AH561" s="211">
        <v>0</v>
      </c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 x14ac:dyDescent="0.2">
      <c r="A562" s="218"/>
      <c r="B562" s="219"/>
      <c r="C562" s="257" t="s">
        <v>708</v>
      </c>
      <c r="D562" s="224"/>
      <c r="E562" s="225">
        <v>9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11"/>
      <c r="Z562" s="211"/>
      <c r="AA562" s="211"/>
      <c r="AB562" s="211"/>
      <c r="AC562" s="211"/>
      <c r="AD562" s="211"/>
      <c r="AE562" s="211"/>
      <c r="AF562" s="211"/>
      <c r="AG562" s="211" t="s">
        <v>230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ht="33.75" outlineLevel="1" x14ac:dyDescent="0.2">
      <c r="A563" s="234">
        <v>91</v>
      </c>
      <c r="B563" s="235" t="s">
        <v>709</v>
      </c>
      <c r="C563" s="255" t="s">
        <v>710</v>
      </c>
      <c r="D563" s="236" t="s">
        <v>340</v>
      </c>
      <c r="E563" s="237">
        <v>13</v>
      </c>
      <c r="F563" s="238"/>
      <c r="G563" s="239">
        <f>ROUND(E563*F563,2)</f>
        <v>0</v>
      </c>
      <c r="H563" s="238"/>
      <c r="I563" s="239">
        <f>ROUND(E563*H563,2)</f>
        <v>0</v>
      </c>
      <c r="J563" s="238"/>
      <c r="K563" s="239">
        <f>ROUND(E563*J563,2)</f>
        <v>0</v>
      </c>
      <c r="L563" s="239">
        <v>21</v>
      </c>
      <c r="M563" s="239">
        <f>G563*(1+L563/100)</f>
        <v>0</v>
      </c>
      <c r="N563" s="237">
        <v>1.6E-2</v>
      </c>
      <c r="O563" s="237">
        <f>ROUND(E563*N563,2)</f>
        <v>0.21</v>
      </c>
      <c r="P563" s="237">
        <v>0</v>
      </c>
      <c r="Q563" s="237">
        <f>ROUND(E563*P563,2)</f>
        <v>0</v>
      </c>
      <c r="R563" s="239" t="s">
        <v>278</v>
      </c>
      <c r="S563" s="239" t="s">
        <v>224</v>
      </c>
      <c r="T563" s="240" t="s">
        <v>224</v>
      </c>
      <c r="U563" s="222">
        <v>0</v>
      </c>
      <c r="V563" s="222">
        <f>ROUND(E563*U563,2)</f>
        <v>0</v>
      </c>
      <c r="W563" s="222"/>
      <c r="X563" s="222" t="s">
        <v>279</v>
      </c>
      <c r="Y563" s="211"/>
      <c r="Z563" s="211"/>
      <c r="AA563" s="211"/>
      <c r="AB563" s="211"/>
      <c r="AC563" s="211"/>
      <c r="AD563" s="211"/>
      <c r="AE563" s="211"/>
      <c r="AF563" s="211"/>
      <c r="AG563" s="211" t="s">
        <v>280</v>
      </c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 x14ac:dyDescent="0.2">
      <c r="A564" s="218"/>
      <c r="B564" s="219"/>
      <c r="C564" s="257" t="s">
        <v>684</v>
      </c>
      <c r="D564" s="224"/>
      <c r="E564" s="225"/>
      <c r="F564" s="222"/>
      <c r="G564" s="222"/>
      <c r="H564" s="222"/>
      <c r="I564" s="222"/>
      <c r="J564" s="222"/>
      <c r="K564" s="222"/>
      <c r="L564" s="222"/>
      <c r="M564" s="222"/>
      <c r="N564" s="221"/>
      <c r="O564" s="221"/>
      <c r="P564" s="221"/>
      <c r="Q564" s="221"/>
      <c r="R564" s="222"/>
      <c r="S564" s="222"/>
      <c r="T564" s="222"/>
      <c r="U564" s="222"/>
      <c r="V564" s="222"/>
      <c r="W564" s="222"/>
      <c r="X564" s="222"/>
      <c r="Y564" s="211"/>
      <c r="Z564" s="211"/>
      <c r="AA564" s="211"/>
      <c r="AB564" s="211"/>
      <c r="AC564" s="211"/>
      <c r="AD564" s="211"/>
      <c r="AE564" s="211"/>
      <c r="AF564" s="211"/>
      <c r="AG564" s="211" t="s">
        <v>230</v>
      </c>
      <c r="AH564" s="211">
        <v>0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1" x14ac:dyDescent="0.2">
      <c r="A565" s="218"/>
      <c r="B565" s="219"/>
      <c r="C565" s="257" t="s">
        <v>685</v>
      </c>
      <c r="D565" s="224"/>
      <c r="E565" s="225">
        <v>13</v>
      </c>
      <c r="F565" s="222"/>
      <c r="G565" s="222"/>
      <c r="H565" s="222"/>
      <c r="I565" s="222"/>
      <c r="J565" s="222"/>
      <c r="K565" s="222"/>
      <c r="L565" s="222"/>
      <c r="M565" s="222"/>
      <c r="N565" s="221"/>
      <c r="O565" s="221"/>
      <c r="P565" s="221"/>
      <c r="Q565" s="221"/>
      <c r="R565" s="222"/>
      <c r="S565" s="222"/>
      <c r="T565" s="222"/>
      <c r="U565" s="222"/>
      <c r="V565" s="222"/>
      <c r="W565" s="222"/>
      <c r="X565" s="222"/>
      <c r="Y565" s="211"/>
      <c r="Z565" s="211"/>
      <c r="AA565" s="211"/>
      <c r="AB565" s="211"/>
      <c r="AC565" s="211"/>
      <c r="AD565" s="211"/>
      <c r="AE565" s="211"/>
      <c r="AF565" s="211"/>
      <c r="AG565" s="211" t="s">
        <v>230</v>
      </c>
      <c r="AH565" s="211">
        <v>0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ht="33.75" outlineLevel="1" x14ac:dyDescent="0.2">
      <c r="A566" s="234">
        <v>92</v>
      </c>
      <c r="B566" s="235" t="s">
        <v>711</v>
      </c>
      <c r="C566" s="255" t="s">
        <v>712</v>
      </c>
      <c r="D566" s="236" t="s">
        <v>340</v>
      </c>
      <c r="E566" s="237">
        <v>13</v>
      </c>
      <c r="F566" s="238"/>
      <c r="G566" s="239">
        <f>ROUND(E566*F566,2)</f>
        <v>0</v>
      </c>
      <c r="H566" s="238"/>
      <c r="I566" s="239">
        <f>ROUND(E566*H566,2)</f>
        <v>0</v>
      </c>
      <c r="J566" s="238"/>
      <c r="K566" s="239">
        <f>ROUND(E566*J566,2)</f>
        <v>0</v>
      </c>
      <c r="L566" s="239">
        <v>21</v>
      </c>
      <c r="M566" s="239">
        <f>G566*(1+L566/100)</f>
        <v>0</v>
      </c>
      <c r="N566" s="237">
        <v>1.6E-2</v>
      </c>
      <c r="O566" s="237">
        <f>ROUND(E566*N566,2)</f>
        <v>0.21</v>
      </c>
      <c r="P566" s="237">
        <v>0</v>
      </c>
      <c r="Q566" s="237">
        <f>ROUND(E566*P566,2)</f>
        <v>0</v>
      </c>
      <c r="R566" s="239" t="s">
        <v>278</v>
      </c>
      <c r="S566" s="239" t="s">
        <v>224</v>
      </c>
      <c r="T566" s="240" t="s">
        <v>224</v>
      </c>
      <c r="U566" s="222">
        <v>0</v>
      </c>
      <c r="V566" s="222">
        <f>ROUND(E566*U566,2)</f>
        <v>0</v>
      </c>
      <c r="W566" s="222"/>
      <c r="X566" s="222" t="s">
        <v>279</v>
      </c>
      <c r="Y566" s="211"/>
      <c r="Z566" s="211"/>
      <c r="AA566" s="211"/>
      <c r="AB566" s="211"/>
      <c r="AC566" s="211"/>
      <c r="AD566" s="211"/>
      <c r="AE566" s="211"/>
      <c r="AF566" s="211"/>
      <c r="AG566" s="211" t="s">
        <v>280</v>
      </c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 x14ac:dyDescent="0.2">
      <c r="A567" s="218"/>
      <c r="B567" s="219"/>
      <c r="C567" s="257" t="s">
        <v>682</v>
      </c>
      <c r="D567" s="224"/>
      <c r="E567" s="225"/>
      <c r="F567" s="222"/>
      <c r="G567" s="222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11"/>
      <c r="Z567" s="211"/>
      <c r="AA567" s="211"/>
      <c r="AB567" s="211"/>
      <c r="AC567" s="211"/>
      <c r="AD567" s="211"/>
      <c r="AE567" s="211"/>
      <c r="AF567" s="211"/>
      <c r="AG567" s="211" t="s">
        <v>230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18"/>
      <c r="B568" s="219"/>
      <c r="C568" s="257" t="s">
        <v>683</v>
      </c>
      <c r="D568" s="224"/>
      <c r="E568" s="225">
        <v>22</v>
      </c>
      <c r="F568" s="222"/>
      <c r="G568" s="222"/>
      <c r="H568" s="222"/>
      <c r="I568" s="222"/>
      <c r="J568" s="222"/>
      <c r="K568" s="222"/>
      <c r="L568" s="222"/>
      <c r="M568" s="222"/>
      <c r="N568" s="221"/>
      <c r="O568" s="221"/>
      <c r="P568" s="221"/>
      <c r="Q568" s="221"/>
      <c r="R568" s="222"/>
      <c r="S568" s="222"/>
      <c r="T568" s="222"/>
      <c r="U568" s="222"/>
      <c r="V568" s="222"/>
      <c r="W568" s="222"/>
      <c r="X568" s="222"/>
      <c r="Y568" s="211"/>
      <c r="Z568" s="211"/>
      <c r="AA568" s="211"/>
      <c r="AB568" s="211"/>
      <c r="AC568" s="211"/>
      <c r="AD568" s="211"/>
      <c r="AE568" s="211"/>
      <c r="AF568" s="211"/>
      <c r="AG568" s="211" t="s">
        <v>230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1" x14ac:dyDescent="0.2">
      <c r="A569" s="218"/>
      <c r="B569" s="219"/>
      <c r="C569" s="257" t="s">
        <v>713</v>
      </c>
      <c r="D569" s="224"/>
      <c r="E569" s="225"/>
      <c r="F569" s="222"/>
      <c r="G569" s="222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11"/>
      <c r="Z569" s="211"/>
      <c r="AA569" s="211"/>
      <c r="AB569" s="211"/>
      <c r="AC569" s="211"/>
      <c r="AD569" s="211"/>
      <c r="AE569" s="211"/>
      <c r="AF569" s="211"/>
      <c r="AG569" s="211" t="s">
        <v>230</v>
      </c>
      <c r="AH569" s="211">
        <v>0</v>
      </c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18"/>
      <c r="B570" s="219"/>
      <c r="C570" s="257" t="s">
        <v>714</v>
      </c>
      <c r="D570" s="224"/>
      <c r="E570" s="225">
        <v>-9</v>
      </c>
      <c r="F570" s="222"/>
      <c r="G570" s="222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11"/>
      <c r="Z570" s="211"/>
      <c r="AA570" s="211"/>
      <c r="AB570" s="211"/>
      <c r="AC570" s="211"/>
      <c r="AD570" s="211"/>
      <c r="AE570" s="211"/>
      <c r="AF570" s="211"/>
      <c r="AG570" s="211" t="s">
        <v>230</v>
      </c>
      <c r="AH570" s="211">
        <v>0</v>
      </c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ht="33.75" outlineLevel="1" x14ac:dyDescent="0.2">
      <c r="A571" s="234">
        <v>93</v>
      </c>
      <c r="B571" s="235" t="s">
        <v>715</v>
      </c>
      <c r="C571" s="255" t="s">
        <v>716</v>
      </c>
      <c r="D571" s="236" t="s">
        <v>340</v>
      </c>
      <c r="E571" s="237">
        <v>1</v>
      </c>
      <c r="F571" s="238"/>
      <c r="G571" s="239">
        <f>ROUND(E571*F571,2)</f>
        <v>0</v>
      </c>
      <c r="H571" s="238"/>
      <c r="I571" s="239">
        <f>ROUND(E571*H571,2)</f>
        <v>0</v>
      </c>
      <c r="J571" s="238"/>
      <c r="K571" s="239">
        <f>ROUND(E571*J571,2)</f>
        <v>0</v>
      </c>
      <c r="L571" s="239">
        <v>21</v>
      </c>
      <c r="M571" s="239">
        <f>G571*(1+L571/100)</f>
        <v>0</v>
      </c>
      <c r="N571" s="237">
        <v>1.7999999999999999E-2</v>
      </c>
      <c r="O571" s="237">
        <f>ROUND(E571*N571,2)</f>
        <v>0.02</v>
      </c>
      <c r="P571" s="237">
        <v>0</v>
      </c>
      <c r="Q571" s="237">
        <f>ROUND(E571*P571,2)</f>
        <v>0</v>
      </c>
      <c r="R571" s="239" t="s">
        <v>278</v>
      </c>
      <c r="S571" s="239" t="s">
        <v>224</v>
      </c>
      <c r="T571" s="240" t="s">
        <v>224</v>
      </c>
      <c r="U571" s="222">
        <v>0</v>
      </c>
      <c r="V571" s="222">
        <f>ROUND(E571*U571,2)</f>
        <v>0</v>
      </c>
      <c r="W571" s="222"/>
      <c r="X571" s="222" t="s">
        <v>279</v>
      </c>
      <c r="Y571" s="211"/>
      <c r="Z571" s="211"/>
      <c r="AA571" s="211"/>
      <c r="AB571" s="211"/>
      <c r="AC571" s="211"/>
      <c r="AD571" s="211"/>
      <c r="AE571" s="211"/>
      <c r="AF571" s="211"/>
      <c r="AG571" s="211" t="s">
        <v>280</v>
      </c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1" x14ac:dyDescent="0.2">
      <c r="A572" s="218"/>
      <c r="B572" s="219"/>
      <c r="C572" s="257" t="s">
        <v>680</v>
      </c>
      <c r="D572" s="224"/>
      <c r="E572" s="225"/>
      <c r="F572" s="222"/>
      <c r="G572" s="222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11"/>
      <c r="Z572" s="211"/>
      <c r="AA572" s="211"/>
      <c r="AB572" s="211"/>
      <c r="AC572" s="211"/>
      <c r="AD572" s="211"/>
      <c r="AE572" s="211"/>
      <c r="AF572" s="211"/>
      <c r="AG572" s="211" t="s">
        <v>230</v>
      </c>
      <c r="AH572" s="211">
        <v>0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 x14ac:dyDescent="0.2">
      <c r="A573" s="218"/>
      <c r="B573" s="219"/>
      <c r="C573" s="257" t="s">
        <v>681</v>
      </c>
      <c r="D573" s="224"/>
      <c r="E573" s="225">
        <v>1</v>
      </c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11"/>
      <c r="Z573" s="211"/>
      <c r="AA573" s="211"/>
      <c r="AB573" s="211"/>
      <c r="AC573" s="211"/>
      <c r="AD573" s="211"/>
      <c r="AE573" s="211"/>
      <c r="AF573" s="211"/>
      <c r="AG573" s="211" t="s">
        <v>230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x14ac:dyDescent="0.2">
      <c r="A574" s="227" t="s">
        <v>218</v>
      </c>
      <c r="B574" s="228" t="s">
        <v>128</v>
      </c>
      <c r="C574" s="254" t="s">
        <v>129</v>
      </c>
      <c r="D574" s="229"/>
      <c r="E574" s="230"/>
      <c r="F574" s="231"/>
      <c r="G574" s="231">
        <f>SUMIF(AG575:AG577,"&lt;&gt;NOR",G575:G577)</f>
        <v>0</v>
      </c>
      <c r="H574" s="231"/>
      <c r="I574" s="231">
        <f>SUM(I575:I577)</f>
        <v>0</v>
      </c>
      <c r="J574" s="231"/>
      <c r="K574" s="231">
        <f>SUM(K575:K577)</f>
        <v>0</v>
      </c>
      <c r="L574" s="231"/>
      <c r="M574" s="231">
        <f>SUM(M575:M577)</f>
        <v>0</v>
      </c>
      <c r="N574" s="230"/>
      <c r="O574" s="230">
        <f>SUM(O575:O577)</f>
        <v>0</v>
      </c>
      <c r="P574" s="230"/>
      <c r="Q574" s="230">
        <f>SUM(Q575:Q577)</f>
        <v>0</v>
      </c>
      <c r="R574" s="231"/>
      <c r="S574" s="231"/>
      <c r="T574" s="232"/>
      <c r="U574" s="226"/>
      <c r="V574" s="226">
        <f>SUM(V575:V577)</f>
        <v>1.82</v>
      </c>
      <c r="W574" s="226"/>
      <c r="X574" s="226"/>
      <c r="AG574" t="s">
        <v>219</v>
      </c>
    </row>
    <row r="575" spans="1:60" outlineLevel="1" x14ac:dyDescent="0.2">
      <c r="A575" s="234">
        <v>94</v>
      </c>
      <c r="B575" s="235" t="s">
        <v>717</v>
      </c>
      <c r="C575" s="255" t="s">
        <v>718</v>
      </c>
      <c r="D575" s="236" t="s">
        <v>284</v>
      </c>
      <c r="E575" s="237">
        <v>70</v>
      </c>
      <c r="F575" s="238"/>
      <c r="G575" s="239">
        <f>ROUND(E575*F575,2)</f>
        <v>0</v>
      </c>
      <c r="H575" s="238"/>
      <c r="I575" s="239">
        <f>ROUND(E575*H575,2)</f>
        <v>0</v>
      </c>
      <c r="J575" s="238"/>
      <c r="K575" s="239">
        <f>ROUND(E575*J575,2)</f>
        <v>0</v>
      </c>
      <c r="L575" s="239">
        <v>21</v>
      </c>
      <c r="M575" s="239">
        <f>G575*(1+L575/100)</f>
        <v>0</v>
      </c>
      <c r="N575" s="237">
        <v>0</v>
      </c>
      <c r="O575" s="237">
        <f>ROUND(E575*N575,2)</f>
        <v>0</v>
      </c>
      <c r="P575" s="237">
        <v>0</v>
      </c>
      <c r="Q575" s="237">
        <f>ROUND(E575*P575,2)</f>
        <v>0</v>
      </c>
      <c r="R575" s="239" t="s">
        <v>285</v>
      </c>
      <c r="S575" s="239" t="s">
        <v>224</v>
      </c>
      <c r="T575" s="240" t="s">
        <v>224</v>
      </c>
      <c r="U575" s="222">
        <v>2.5999999999999999E-2</v>
      </c>
      <c r="V575" s="222">
        <f>ROUND(E575*U575,2)</f>
        <v>1.82</v>
      </c>
      <c r="W575" s="222"/>
      <c r="X575" s="222" t="s">
        <v>225</v>
      </c>
      <c r="Y575" s="211"/>
      <c r="Z575" s="211"/>
      <c r="AA575" s="211"/>
      <c r="AB575" s="211"/>
      <c r="AC575" s="211"/>
      <c r="AD575" s="211"/>
      <c r="AE575" s="211"/>
      <c r="AF575" s="211"/>
      <c r="AG575" s="211" t="s">
        <v>226</v>
      </c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18"/>
      <c r="B576" s="219"/>
      <c r="C576" s="257" t="s">
        <v>247</v>
      </c>
      <c r="D576" s="224"/>
      <c r="E576" s="225"/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11"/>
      <c r="Z576" s="211"/>
      <c r="AA576" s="211"/>
      <c r="AB576" s="211"/>
      <c r="AC576" s="211"/>
      <c r="AD576" s="211"/>
      <c r="AE576" s="211"/>
      <c r="AF576" s="211"/>
      <c r="AG576" s="211" t="s">
        <v>230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1" x14ac:dyDescent="0.2">
      <c r="A577" s="218"/>
      <c r="B577" s="219"/>
      <c r="C577" s="257" t="s">
        <v>719</v>
      </c>
      <c r="D577" s="224"/>
      <c r="E577" s="225">
        <v>70</v>
      </c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11"/>
      <c r="Z577" s="211"/>
      <c r="AA577" s="211"/>
      <c r="AB577" s="211"/>
      <c r="AC577" s="211"/>
      <c r="AD577" s="211"/>
      <c r="AE577" s="211"/>
      <c r="AF577" s="211"/>
      <c r="AG577" s="211" t="s">
        <v>230</v>
      </c>
      <c r="AH577" s="211">
        <v>0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x14ac:dyDescent="0.2">
      <c r="A578" s="227" t="s">
        <v>218</v>
      </c>
      <c r="B578" s="228" t="s">
        <v>130</v>
      </c>
      <c r="C578" s="254" t="s">
        <v>131</v>
      </c>
      <c r="D578" s="229"/>
      <c r="E578" s="230"/>
      <c r="F578" s="231"/>
      <c r="G578" s="231">
        <f>SUMIF(AG579:AG587,"&lt;&gt;NOR",G579:G587)</f>
        <v>0</v>
      </c>
      <c r="H578" s="231"/>
      <c r="I578" s="231">
        <f>SUM(I579:I587)</f>
        <v>0</v>
      </c>
      <c r="J578" s="231"/>
      <c r="K578" s="231">
        <f>SUM(K579:K587)</f>
        <v>0</v>
      </c>
      <c r="L578" s="231"/>
      <c r="M578" s="231">
        <f>SUM(M579:M587)</f>
        <v>0</v>
      </c>
      <c r="N578" s="230"/>
      <c r="O578" s="230">
        <f>SUM(O579:O587)</f>
        <v>1.66</v>
      </c>
      <c r="P578" s="230"/>
      <c r="Q578" s="230">
        <f>SUM(Q579:Q587)</f>
        <v>0</v>
      </c>
      <c r="R578" s="231"/>
      <c r="S578" s="231"/>
      <c r="T578" s="232"/>
      <c r="U578" s="226"/>
      <c r="V578" s="226">
        <f>SUM(V579:V587)</f>
        <v>1.55</v>
      </c>
      <c r="W578" s="226"/>
      <c r="X578" s="226"/>
      <c r="AG578" t="s">
        <v>219</v>
      </c>
    </row>
    <row r="579" spans="1:60" ht="22.5" outlineLevel="1" x14ac:dyDescent="0.2">
      <c r="A579" s="234">
        <v>95</v>
      </c>
      <c r="B579" s="235" t="s">
        <v>720</v>
      </c>
      <c r="C579" s="255" t="s">
        <v>721</v>
      </c>
      <c r="D579" s="236" t="s">
        <v>284</v>
      </c>
      <c r="E579" s="237">
        <v>8.8000000000000007</v>
      </c>
      <c r="F579" s="238"/>
      <c r="G579" s="239">
        <f>ROUND(E579*F579,2)</f>
        <v>0</v>
      </c>
      <c r="H579" s="238"/>
      <c r="I579" s="239">
        <f>ROUND(E579*H579,2)</f>
        <v>0</v>
      </c>
      <c r="J579" s="238"/>
      <c r="K579" s="239">
        <f>ROUND(E579*J579,2)</f>
        <v>0</v>
      </c>
      <c r="L579" s="239">
        <v>21</v>
      </c>
      <c r="M579" s="239">
        <f>G579*(1+L579/100)</f>
        <v>0</v>
      </c>
      <c r="N579" s="237">
        <v>0.10249999999999999</v>
      </c>
      <c r="O579" s="237">
        <f>ROUND(E579*N579,2)</f>
        <v>0.9</v>
      </c>
      <c r="P579" s="237">
        <v>0</v>
      </c>
      <c r="Q579" s="237">
        <f>ROUND(E579*P579,2)</f>
        <v>0</v>
      </c>
      <c r="R579" s="239" t="s">
        <v>490</v>
      </c>
      <c r="S579" s="239" t="s">
        <v>224</v>
      </c>
      <c r="T579" s="240" t="s">
        <v>224</v>
      </c>
      <c r="U579" s="222">
        <v>0.14000000000000001</v>
      </c>
      <c r="V579" s="222">
        <f>ROUND(E579*U579,2)</f>
        <v>1.23</v>
      </c>
      <c r="W579" s="222"/>
      <c r="X579" s="222" t="s">
        <v>225</v>
      </c>
      <c r="Y579" s="211"/>
      <c r="Z579" s="211"/>
      <c r="AA579" s="211"/>
      <c r="AB579" s="211"/>
      <c r="AC579" s="211"/>
      <c r="AD579" s="211"/>
      <c r="AE579" s="211"/>
      <c r="AF579" s="211"/>
      <c r="AG579" s="211" t="s">
        <v>226</v>
      </c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1" x14ac:dyDescent="0.2">
      <c r="A580" s="218"/>
      <c r="B580" s="219"/>
      <c r="C580" s="256" t="s">
        <v>722</v>
      </c>
      <c r="D580" s="242"/>
      <c r="E580" s="242"/>
      <c r="F580" s="242"/>
      <c r="G580" s="24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11"/>
      <c r="Z580" s="211"/>
      <c r="AA580" s="211"/>
      <c r="AB580" s="211"/>
      <c r="AC580" s="211"/>
      <c r="AD580" s="211"/>
      <c r="AE580" s="211"/>
      <c r="AF580" s="211"/>
      <c r="AG580" s="211" t="s">
        <v>228</v>
      </c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1" x14ac:dyDescent="0.2">
      <c r="A581" s="218"/>
      <c r="B581" s="219"/>
      <c r="C581" s="257" t="s">
        <v>492</v>
      </c>
      <c r="D581" s="224"/>
      <c r="E581" s="225"/>
      <c r="F581" s="222"/>
      <c r="G581" s="222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11"/>
      <c r="Z581" s="211"/>
      <c r="AA581" s="211"/>
      <c r="AB581" s="211"/>
      <c r="AC581" s="211"/>
      <c r="AD581" s="211"/>
      <c r="AE581" s="211"/>
      <c r="AF581" s="211"/>
      <c r="AG581" s="211" t="s">
        <v>230</v>
      </c>
      <c r="AH581" s="211">
        <v>0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 x14ac:dyDescent="0.2">
      <c r="A582" s="218"/>
      <c r="B582" s="219"/>
      <c r="C582" s="257" t="s">
        <v>503</v>
      </c>
      <c r="D582" s="224"/>
      <c r="E582" s="225">
        <v>8.8000000000000007</v>
      </c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11"/>
      <c r="Z582" s="211"/>
      <c r="AA582" s="211"/>
      <c r="AB582" s="211"/>
      <c r="AC582" s="211"/>
      <c r="AD582" s="211"/>
      <c r="AE582" s="211"/>
      <c r="AF582" s="211"/>
      <c r="AG582" s="211" t="s">
        <v>230</v>
      </c>
      <c r="AH582" s="211">
        <v>0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1" x14ac:dyDescent="0.2">
      <c r="A583" s="234">
        <v>96</v>
      </c>
      <c r="B583" s="235" t="s">
        <v>723</v>
      </c>
      <c r="C583" s="255" t="s">
        <v>724</v>
      </c>
      <c r="D583" s="236" t="s">
        <v>222</v>
      </c>
      <c r="E583" s="237">
        <v>0.22</v>
      </c>
      <c r="F583" s="238"/>
      <c r="G583" s="239">
        <f>ROUND(E583*F583,2)</f>
        <v>0</v>
      </c>
      <c r="H583" s="238"/>
      <c r="I583" s="239">
        <f>ROUND(E583*H583,2)</f>
        <v>0</v>
      </c>
      <c r="J583" s="238"/>
      <c r="K583" s="239">
        <f>ROUND(E583*J583,2)</f>
        <v>0</v>
      </c>
      <c r="L583" s="239">
        <v>21</v>
      </c>
      <c r="M583" s="239">
        <f>G583*(1+L583/100)</f>
        <v>0</v>
      </c>
      <c r="N583" s="237">
        <v>2.5249999999999999</v>
      </c>
      <c r="O583" s="237">
        <f>ROUND(E583*N583,2)</f>
        <v>0.56000000000000005</v>
      </c>
      <c r="P583" s="237">
        <v>0</v>
      </c>
      <c r="Q583" s="237">
        <f>ROUND(E583*P583,2)</f>
        <v>0</v>
      </c>
      <c r="R583" s="239" t="s">
        <v>490</v>
      </c>
      <c r="S583" s="239" t="s">
        <v>224</v>
      </c>
      <c r="T583" s="240" t="s">
        <v>224</v>
      </c>
      <c r="U583" s="222">
        <v>1.4419999999999999</v>
      </c>
      <c r="V583" s="222">
        <f>ROUND(E583*U583,2)</f>
        <v>0.32</v>
      </c>
      <c r="W583" s="222"/>
      <c r="X583" s="222" t="s">
        <v>225</v>
      </c>
      <c r="Y583" s="211"/>
      <c r="Z583" s="211"/>
      <c r="AA583" s="211"/>
      <c r="AB583" s="211"/>
      <c r="AC583" s="211"/>
      <c r="AD583" s="211"/>
      <c r="AE583" s="211"/>
      <c r="AF583" s="211"/>
      <c r="AG583" s="211" t="s">
        <v>226</v>
      </c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18"/>
      <c r="B584" s="219"/>
      <c r="C584" s="256" t="s">
        <v>725</v>
      </c>
      <c r="D584" s="242"/>
      <c r="E584" s="242"/>
      <c r="F584" s="242"/>
      <c r="G584" s="24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11"/>
      <c r="Z584" s="211"/>
      <c r="AA584" s="211"/>
      <c r="AB584" s="211"/>
      <c r="AC584" s="211"/>
      <c r="AD584" s="211"/>
      <c r="AE584" s="211"/>
      <c r="AF584" s="211"/>
      <c r="AG584" s="211" t="s">
        <v>228</v>
      </c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 x14ac:dyDescent="0.2">
      <c r="A585" s="218"/>
      <c r="B585" s="219"/>
      <c r="C585" s="257" t="s">
        <v>726</v>
      </c>
      <c r="D585" s="224"/>
      <c r="E585" s="225">
        <v>0.22</v>
      </c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11"/>
      <c r="Z585" s="211"/>
      <c r="AA585" s="211"/>
      <c r="AB585" s="211"/>
      <c r="AC585" s="211"/>
      <c r="AD585" s="211"/>
      <c r="AE585" s="211"/>
      <c r="AF585" s="211"/>
      <c r="AG585" s="211" t="s">
        <v>230</v>
      </c>
      <c r="AH585" s="211">
        <v>0</v>
      </c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1" x14ac:dyDescent="0.2">
      <c r="A586" s="234">
        <v>97</v>
      </c>
      <c r="B586" s="235" t="s">
        <v>727</v>
      </c>
      <c r="C586" s="255" t="s">
        <v>728</v>
      </c>
      <c r="D586" s="236" t="s">
        <v>340</v>
      </c>
      <c r="E586" s="237">
        <v>8.8879999999999999</v>
      </c>
      <c r="F586" s="238"/>
      <c r="G586" s="239">
        <f>ROUND(E586*F586,2)</f>
        <v>0</v>
      </c>
      <c r="H586" s="238"/>
      <c r="I586" s="239">
        <f>ROUND(E586*H586,2)</f>
        <v>0</v>
      </c>
      <c r="J586" s="238"/>
      <c r="K586" s="239">
        <f>ROUND(E586*J586,2)</f>
        <v>0</v>
      </c>
      <c r="L586" s="239">
        <v>21</v>
      </c>
      <c r="M586" s="239">
        <f>G586*(1+L586/100)</f>
        <v>0</v>
      </c>
      <c r="N586" s="237">
        <v>2.1999999999999999E-2</v>
      </c>
      <c r="O586" s="237">
        <f>ROUND(E586*N586,2)</f>
        <v>0.2</v>
      </c>
      <c r="P586" s="237">
        <v>0</v>
      </c>
      <c r="Q586" s="237">
        <f>ROUND(E586*P586,2)</f>
        <v>0</v>
      </c>
      <c r="R586" s="239" t="s">
        <v>278</v>
      </c>
      <c r="S586" s="239" t="s">
        <v>224</v>
      </c>
      <c r="T586" s="240" t="s">
        <v>224</v>
      </c>
      <c r="U586" s="222">
        <v>0</v>
      </c>
      <c r="V586" s="222">
        <f>ROUND(E586*U586,2)</f>
        <v>0</v>
      </c>
      <c r="W586" s="222"/>
      <c r="X586" s="222" t="s">
        <v>279</v>
      </c>
      <c r="Y586" s="211"/>
      <c r="Z586" s="211"/>
      <c r="AA586" s="211"/>
      <c r="AB586" s="211"/>
      <c r="AC586" s="211"/>
      <c r="AD586" s="211"/>
      <c r="AE586" s="211"/>
      <c r="AF586" s="211"/>
      <c r="AG586" s="211" t="s">
        <v>280</v>
      </c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 x14ac:dyDescent="0.2">
      <c r="A587" s="218"/>
      <c r="B587" s="219"/>
      <c r="C587" s="257" t="s">
        <v>729</v>
      </c>
      <c r="D587" s="224"/>
      <c r="E587" s="225">
        <v>8.8879999999999999</v>
      </c>
      <c r="F587" s="222"/>
      <c r="G587" s="222"/>
      <c r="H587" s="222"/>
      <c r="I587" s="222"/>
      <c r="J587" s="222"/>
      <c r="K587" s="222"/>
      <c r="L587" s="222"/>
      <c r="M587" s="222"/>
      <c r="N587" s="221"/>
      <c r="O587" s="221"/>
      <c r="P587" s="221"/>
      <c r="Q587" s="221"/>
      <c r="R587" s="222"/>
      <c r="S587" s="222"/>
      <c r="T587" s="222"/>
      <c r="U587" s="222"/>
      <c r="V587" s="222"/>
      <c r="W587" s="222"/>
      <c r="X587" s="222"/>
      <c r="Y587" s="211"/>
      <c r="Z587" s="211"/>
      <c r="AA587" s="211"/>
      <c r="AB587" s="211"/>
      <c r="AC587" s="211"/>
      <c r="AD587" s="211"/>
      <c r="AE587" s="211"/>
      <c r="AF587" s="211"/>
      <c r="AG587" s="211" t="s">
        <v>230</v>
      </c>
      <c r="AH587" s="211">
        <v>0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x14ac:dyDescent="0.2">
      <c r="A588" s="227" t="s">
        <v>218</v>
      </c>
      <c r="B588" s="228" t="s">
        <v>132</v>
      </c>
      <c r="C588" s="254" t="s">
        <v>133</v>
      </c>
      <c r="D588" s="229"/>
      <c r="E588" s="230"/>
      <c r="F588" s="231"/>
      <c r="G588" s="231">
        <f>SUMIF(AG589:AG598,"&lt;&gt;NOR",G589:G598)</f>
        <v>0</v>
      </c>
      <c r="H588" s="231"/>
      <c r="I588" s="231">
        <f>SUM(I589:I598)</f>
        <v>0</v>
      </c>
      <c r="J588" s="231"/>
      <c r="K588" s="231">
        <f>SUM(K589:K598)</f>
        <v>0</v>
      </c>
      <c r="L588" s="231"/>
      <c r="M588" s="231">
        <f>SUM(M589:M598)</f>
        <v>0</v>
      </c>
      <c r="N588" s="230"/>
      <c r="O588" s="230">
        <f>SUM(O589:O598)</f>
        <v>2.17</v>
      </c>
      <c r="P588" s="230"/>
      <c r="Q588" s="230">
        <f>SUM(Q589:Q598)</f>
        <v>0</v>
      </c>
      <c r="R588" s="231"/>
      <c r="S588" s="231"/>
      <c r="T588" s="232"/>
      <c r="U588" s="226"/>
      <c r="V588" s="226">
        <f>SUM(V589:V598)</f>
        <v>52.39</v>
      </c>
      <c r="W588" s="226"/>
      <c r="X588" s="226"/>
      <c r="AG588" t="s">
        <v>219</v>
      </c>
    </row>
    <row r="589" spans="1:60" ht="22.5" outlineLevel="1" x14ac:dyDescent="0.2">
      <c r="A589" s="234">
        <v>98</v>
      </c>
      <c r="B589" s="235" t="s">
        <v>730</v>
      </c>
      <c r="C589" s="255" t="s">
        <v>731</v>
      </c>
      <c r="D589" s="236" t="s">
        <v>297</v>
      </c>
      <c r="E589" s="237">
        <v>107.64</v>
      </c>
      <c r="F589" s="238"/>
      <c r="G589" s="239">
        <f>ROUND(E589*F589,2)</f>
        <v>0</v>
      </c>
      <c r="H589" s="238"/>
      <c r="I589" s="239">
        <f>ROUND(E589*H589,2)</f>
        <v>0</v>
      </c>
      <c r="J589" s="238"/>
      <c r="K589" s="239">
        <f>ROUND(E589*J589,2)</f>
        <v>0</v>
      </c>
      <c r="L589" s="239">
        <v>21</v>
      </c>
      <c r="M589" s="239">
        <f>G589*(1+L589/100)</f>
        <v>0</v>
      </c>
      <c r="N589" s="237">
        <v>1.8380000000000001E-2</v>
      </c>
      <c r="O589" s="237">
        <f>ROUND(E589*N589,2)</f>
        <v>1.98</v>
      </c>
      <c r="P589" s="237">
        <v>0</v>
      </c>
      <c r="Q589" s="237">
        <f>ROUND(E589*P589,2)</f>
        <v>0</v>
      </c>
      <c r="R589" s="239" t="s">
        <v>732</v>
      </c>
      <c r="S589" s="239" t="s">
        <v>224</v>
      </c>
      <c r="T589" s="240" t="s">
        <v>224</v>
      </c>
      <c r="U589" s="222">
        <v>0.13</v>
      </c>
      <c r="V589" s="222">
        <f>ROUND(E589*U589,2)</f>
        <v>13.99</v>
      </c>
      <c r="W589" s="222"/>
      <c r="X589" s="222" t="s">
        <v>225</v>
      </c>
      <c r="Y589" s="211"/>
      <c r="Z589" s="211"/>
      <c r="AA589" s="211"/>
      <c r="AB589" s="211"/>
      <c r="AC589" s="211"/>
      <c r="AD589" s="211"/>
      <c r="AE589" s="211"/>
      <c r="AF589" s="211"/>
      <c r="AG589" s="211" t="s">
        <v>226</v>
      </c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 x14ac:dyDescent="0.2">
      <c r="A590" s="218"/>
      <c r="B590" s="219"/>
      <c r="C590" s="256" t="s">
        <v>733</v>
      </c>
      <c r="D590" s="242"/>
      <c r="E590" s="242"/>
      <c r="F590" s="242"/>
      <c r="G590" s="24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11"/>
      <c r="Z590" s="211"/>
      <c r="AA590" s="211"/>
      <c r="AB590" s="211"/>
      <c r="AC590" s="211"/>
      <c r="AD590" s="211"/>
      <c r="AE590" s="211"/>
      <c r="AF590" s="211"/>
      <c r="AG590" s="211" t="s">
        <v>228</v>
      </c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18"/>
      <c r="B591" s="219"/>
      <c r="C591" s="257" t="s">
        <v>734</v>
      </c>
      <c r="D591" s="224"/>
      <c r="E591" s="225">
        <v>107.64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11"/>
      <c r="Z591" s="211"/>
      <c r="AA591" s="211"/>
      <c r="AB591" s="211"/>
      <c r="AC591" s="211"/>
      <c r="AD591" s="211"/>
      <c r="AE591" s="211"/>
      <c r="AF591" s="211"/>
      <c r="AG591" s="211" t="s">
        <v>230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34">
        <v>99</v>
      </c>
      <c r="B592" s="235" t="s">
        <v>735</v>
      </c>
      <c r="C592" s="255" t="s">
        <v>736</v>
      </c>
      <c r="D592" s="236" t="s">
        <v>297</v>
      </c>
      <c r="E592" s="237">
        <v>6458.4</v>
      </c>
      <c r="F592" s="238"/>
      <c r="G592" s="239">
        <f>ROUND(E592*F592,2)</f>
        <v>0</v>
      </c>
      <c r="H592" s="238"/>
      <c r="I592" s="239">
        <f>ROUND(E592*H592,2)</f>
        <v>0</v>
      </c>
      <c r="J592" s="238"/>
      <c r="K592" s="239">
        <f>ROUND(E592*J592,2)</f>
        <v>0</v>
      </c>
      <c r="L592" s="239">
        <v>21</v>
      </c>
      <c r="M592" s="239">
        <f>G592*(1+L592/100)</f>
        <v>0</v>
      </c>
      <c r="N592" s="237">
        <v>0</v>
      </c>
      <c r="O592" s="237">
        <f>ROUND(E592*N592,2)</f>
        <v>0</v>
      </c>
      <c r="P592" s="237">
        <v>0</v>
      </c>
      <c r="Q592" s="237">
        <f>ROUND(E592*P592,2)</f>
        <v>0</v>
      </c>
      <c r="R592" s="239" t="s">
        <v>732</v>
      </c>
      <c r="S592" s="239" t="s">
        <v>224</v>
      </c>
      <c r="T592" s="240" t="s">
        <v>224</v>
      </c>
      <c r="U592" s="222">
        <v>0</v>
      </c>
      <c r="V592" s="222">
        <f>ROUND(E592*U592,2)</f>
        <v>0</v>
      </c>
      <c r="W592" s="222"/>
      <c r="X592" s="222" t="s">
        <v>225</v>
      </c>
      <c r="Y592" s="211"/>
      <c r="Z592" s="211"/>
      <c r="AA592" s="211"/>
      <c r="AB592" s="211"/>
      <c r="AC592" s="211"/>
      <c r="AD592" s="211"/>
      <c r="AE592" s="211"/>
      <c r="AF592" s="211"/>
      <c r="AG592" s="211" t="s">
        <v>226</v>
      </c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1" x14ac:dyDescent="0.2">
      <c r="A593" s="218"/>
      <c r="B593" s="219"/>
      <c r="C593" s="256" t="s">
        <v>733</v>
      </c>
      <c r="D593" s="242"/>
      <c r="E593" s="242"/>
      <c r="F593" s="242"/>
      <c r="G593" s="242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11"/>
      <c r="Z593" s="211"/>
      <c r="AA593" s="211"/>
      <c r="AB593" s="211"/>
      <c r="AC593" s="211"/>
      <c r="AD593" s="211"/>
      <c r="AE593" s="211"/>
      <c r="AF593" s="211"/>
      <c r="AG593" s="211" t="s">
        <v>228</v>
      </c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1" x14ac:dyDescent="0.2">
      <c r="A594" s="218"/>
      <c r="B594" s="219"/>
      <c r="C594" s="257" t="s">
        <v>737</v>
      </c>
      <c r="D594" s="224"/>
      <c r="E594" s="225">
        <v>6458.4</v>
      </c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11"/>
      <c r="Z594" s="211"/>
      <c r="AA594" s="211"/>
      <c r="AB594" s="211"/>
      <c r="AC594" s="211"/>
      <c r="AD594" s="211"/>
      <c r="AE594" s="211"/>
      <c r="AF594" s="211"/>
      <c r="AG594" s="211" t="s">
        <v>230</v>
      </c>
      <c r="AH594" s="211">
        <v>0</v>
      </c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1" x14ac:dyDescent="0.2">
      <c r="A595" s="243">
        <v>100</v>
      </c>
      <c r="B595" s="244" t="s">
        <v>738</v>
      </c>
      <c r="C595" s="258" t="s">
        <v>739</v>
      </c>
      <c r="D595" s="245" t="s">
        <v>297</v>
      </c>
      <c r="E595" s="246">
        <v>107.64</v>
      </c>
      <c r="F595" s="247"/>
      <c r="G595" s="248">
        <f>ROUND(E595*F595,2)</f>
        <v>0</v>
      </c>
      <c r="H595" s="247"/>
      <c r="I595" s="248">
        <f>ROUND(E595*H595,2)</f>
        <v>0</v>
      </c>
      <c r="J595" s="247"/>
      <c r="K595" s="248">
        <f>ROUND(E595*J595,2)</f>
        <v>0</v>
      </c>
      <c r="L595" s="248">
        <v>21</v>
      </c>
      <c r="M595" s="248">
        <f>G595*(1+L595/100)</f>
        <v>0</v>
      </c>
      <c r="N595" s="246">
        <v>0</v>
      </c>
      <c r="O595" s="246">
        <f>ROUND(E595*N595,2)</f>
        <v>0</v>
      </c>
      <c r="P595" s="246">
        <v>0</v>
      </c>
      <c r="Q595" s="246">
        <f>ROUND(E595*P595,2)</f>
        <v>0</v>
      </c>
      <c r="R595" s="248" t="s">
        <v>732</v>
      </c>
      <c r="S595" s="248" t="s">
        <v>224</v>
      </c>
      <c r="T595" s="249" t="s">
        <v>224</v>
      </c>
      <c r="U595" s="222">
        <v>0.10199999999999999</v>
      </c>
      <c r="V595" s="222">
        <f>ROUND(E595*U595,2)</f>
        <v>10.98</v>
      </c>
      <c r="W595" s="222"/>
      <c r="X595" s="222" t="s">
        <v>225</v>
      </c>
      <c r="Y595" s="211"/>
      <c r="Z595" s="211"/>
      <c r="AA595" s="211"/>
      <c r="AB595" s="211"/>
      <c r="AC595" s="211"/>
      <c r="AD595" s="211"/>
      <c r="AE595" s="211"/>
      <c r="AF595" s="211"/>
      <c r="AG595" s="211" t="s">
        <v>226</v>
      </c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34">
        <v>101</v>
      </c>
      <c r="B596" s="235" t="s">
        <v>740</v>
      </c>
      <c r="C596" s="255" t="s">
        <v>741</v>
      </c>
      <c r="D596" s="236" t="s">
        <v>297</v>
      </c>
      <c r="E596" s="237">
        <v>154.89500000000001</v>
      </c>
      <c r="F596" s="238"/>
      <c r="G596" s="239">
        <f>ROUND(E596*F596,2)</f>
        <v>0</v>
      </c>
      <c r="H596" s="238"/>
      <c r="I596" s="239">
        <f>ROUND(E596*H596,2)</f>
        <v>0</v>
      </c>
      <c r="J596" s="238"/>
      <c r="K596" s="239">
        <f>ROUND(E596*J596,2)</f>
        <v>0</v>
      </c>
      <c r="L596" s="239">
        <v>21</v>
      </c>
      <c r="M596" s="239">
        <f>G596*(1+L596/100)</f>
        <v>0</v>
      </c>
      <c r="N596" s="237">
        <v>1.2099999999999999E-3</v>
      </c>
      <c r="O596" s="237">
        <f>ROUND(E596*N596,2)</f>
        <v>0.19</v>
      </c>
      <c r="P596" s="237">
        <v>0</v>
      </c>
      <c r="Q596" s="237">
        <f>ROUND(E596*P596,2)</f>
        <v>0</v>
      </c>
      <c r="R596" s="239" t="s">
        <v>732</v>
      </c>
      <c r="S596" s="239" t="s">
        <v>224</v>
      </c>
      <c r="T596" s="240" t="s">
        <v>224</v>
      </c>
      <c r="U596" s="222">
        <v>0.17699999999999999</v>
      </c>
      <c r="V596" s="222">
        <f>ROUND(E596*U596,2)</f>
        <v>27.42</v>
      </c>
      <c r="W596" s="222"/>
      <c r="X596" s="222" t="s">
        <v>225</v>
      </c>
      <c r="Y596" s="211"/>
      <c r="Z596" s="211"/>
      <c r="AA596" s="211"/>
      <c r="AB596" s="211"/>
      <c r="AC596" s="211"/>
      <c r="AD596" s="211"/>
      <c r="AE596" s="211"/>
      <c r="AF596" s="211"/>
      <c r="AG596" s="211" t="s">
        <v>226</v>
      </c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18"/>
      <c r="B597" s="219"/>
      <c r="C597" s="257" t="s">
        <v>456</v>
      </c>
      <c r="D597" s="224"/>
      <c r="E597" s="225"/>
      <c r="F597" s="222"/>
      <c r="G597" s="222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11"/>
      <c r="Z597" s="211"/>
      <c r="AA597" s="211"/>
      <c r="AB597" s="211"/>
      <c r="AC597" s="211"/>
      <c r="AD597" s="211"/>
      <c r="AE597" s="211"/>
      <c r="AF597" s="211"/>
      <c r="AG597" s="211" t="s">
        <v>230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18"/>
      <c r="B598" s="219"/>
      <c r="C598" s="257" t="s">
        <v>742</v>
      </c>
      <c r="D598" s="224"/>
      <c r="E598" s="225">
        <v>154.89500000000001</v>
      </c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11"/>
      <c r="Z598" s="211"/>
      <c r="AA598" s="211"/>
      <c r="AB598" s="211"/>
      <c r="AC598" s="211"/>
      <c r="AD598" s="211"/>
      <c r="AE598" s="211"/>
      <c r="AF598" s="211"/>
      <c r="AG598" s="211" t="s">
        <v>230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x14ac:dyDescent="0.2">
      <c r="A599" s="227" t="s">
        <v>218</v>
      </c>
      <c r="B599" s="228" t="s">
        <v>134</v>
      </c>
      <c r="C599" s="254" t="s">
        <v>135</v>
      </c>
      <c r="D599" s="229"/>
      <c r="E599" s="230"/>
      <c r="F599" s="231"/>
      <c r="G599" s="231">
        <f>SUMIF(AG600:AG614,"&lt;&gt;NOR",G600:G614)</f>
        <v>0</v>
      </c>
      <c r="H599" s="231"/>
      <c r="I599" s="231">
        <f>SUM(I600:I614)</f>
        <v>0</v>
      </c>
      <c r="J599" s="231"/>
      <c r="K599" s="231">
        <f>SUM(K600:K614)</f>
        <v>0</v>
      </c>
      <c r="L599" s="231"/>
      <c r="M599" s="231">
        <f>SUM(M600:M614)</f>
        <v>0</v>
      </c>
      <c r="N599" s="230"/>
      <c r="O599" s="230">
        <f>SUM(O600:O614)</f>
        <v>0.17</v>
      </c>
      <c r="P599" s="230"/>
      <c r="Q599" s="230">
        <f>SUM(Q600:Q614)</f>
        <v>0</v>
      </c>
      <c r="R599" s="231"/>
      <c r="S599" s="231"/>
      <c r="T599" s="232"/>
      <c r="U599" s="226"/>
      <c r="V599" s="226">
        <f>SUM(V600:V614)</f>
        <v>123.75000000000001</v>
      </c>
      <c r="W599" s="226"/>
      <c r="X599" s="226"/>
      <c r="AG599" t="s">
        <v>219</v>
      </c>
    </row>
    <row r="600" spans="1:60" ht="56.25" outlineLevel="1" x14ac:dyDescent="0.2">
      <c r="A600" s="234">
        <v>102</v>
      </c>
      <c r="B600" s="235" t="s">
        <v>743</v>
      </c>
      <c r="C600" s="255" t="s">
        <v>744</v>
      </c>
      <c r="D600" s="236" t="s">
        <v>297</v>
      </c>
      <c r="E600" s="237">
        <v>395.79</v>
      </c>
      <c r="F600" s="238"/>
      <c r="G600" s="239">
        <f>ROUND(E600*F600,2)</f>
        <v>0</v>
      </c>
      <c r="H600" s="238"/>
      <c r="I600" s="239">
        <f>ROUND(E600*H600,2)</f>
        <v>0</v>
      </c>
      <c r="J600" s="238"/>
      <c r="K600" s="239">
        <f>ROUND(E600*J600,2)</f>
        <v>0</v>
      </c>
      <c r="L600" s="239">
        <v>21</v>
      </c>
      <c r="M600" s="239">
        <f>G600*(1+L600/100)</f>
        <v>0</v>
      </c>
      <c r="N600" s="237">
        <v>4.0000000000000003E-5</v>
      </c>
      <c r="O600" s="237">
        <f>ROUND(E600*N600,2)</f>
        <v>0.02</v>
      </c>
      <c r="P600" s="237">
        <v>0</v>
      </c>
      <c r="Q600" s="237">
        <f>ROUND(E600*P600,2)</f>
        <v>0</v>
      </c>
      <c r="R600" s="239" t="s">
        <v>298</v>
      </c>
      <c r="S600" s="239" t="s">
        <v>224</v>
      </c>
      <c r="T600" s="240" t="s">
        <v>224</v>
      </c>
      <c r="U600" s="222">
        <v>0.308</v>
      </c>
      <c r="V600" s="222">
        <f>ROUND(E600*U600,2)</f>
        <v>121.9</v>
      </c>
      <c r="W600" s="222"/>
      <c r="X600" s="222" t="s">
        <v>225</v>
      </c>
      <c r="Y600" s="211"/>
      <c r="Z600" s="211"/>
      <c r="AA600" s="211"/>
      <c r="AB600" s="211"/>
      <c r="AC600" s="211"/>
      <c r="AD600" s="211"/>
      <c r="AE600" s="211"/>
      <c r="AF600" s="211"/>
      <c r="AG600" s="211" t="s">
        <v>226</v>
      </c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1" x14ac:dyDescent="0.2">
      <c r="A601" s="218"/>
      <c r="B601" s="219"/>
      <c r="C601" s="257" t="s">
        <v>745</v>
      </c>
      <c r="D601" s="224"/>
      <c r="E601" s="225">
        <v>395.79</v>
      </c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11"/>
      <c r="Z601" s="211"/>
      <c r="AA601" s="211"/>
      <c r="AB601" s="211"/>
      <c r="AC601" s="211"/>
      <c r="AD601" s="211"/>
      <c r="AE601" s="211"/>
      <c r="AF601" s="211"/>
      <c r="AG601" s="211" t="s">
        <v>230</v>
      </c>
      <c r="AH601" s="211">
        <v>0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1" x14ac:dyDescent="0.2">
      <c r="A602" s="234">
        <v>103</v>
      </c>
      <c r="B602" s="235" t="s">
        <v>746</v>
      </c>
      <c r="C602" s="255" t="s">
        <v>747</v>
      </c>
      <c r="D602" s="236" t="s">
        <v>284</v>
      </c>
      <c r="E602" s="237">
        <v>6.5</v>
      </c>
      <c r="F602" s="238"/>
      <c r="G602" s="239">
        <f>ROUND(E602*F602,2)</f>
        <v>0</v>
      </c>
      <c r="H602" s="238"/>
      <c r="I602" s="239">
        <f>ROUND(E602*H602,2)</f>
        <v>0</v>
      </c>
      <c r="J602" s="238"/>
      <c r="K602" s="239">
        <f>ROUND(E602*J602,2)</f>
        <v>0</v>
      </c>
      <c r="L602" s="239">
        <v>21</v>
      </c>
      <c r="M602" s="239">
        <f>G602*(1+L602/100)</f>
        <v>0</v>
      </c>
      <c r="N602" s="237">
        <v>7.6899999999999998E-3</v>
      </c>
      <c r="O602" s="237">
        <f>ROUND(E602*N602,2)</f>
        <v>0.05</v>
      </c>
      <c r="P602" s="237">
        <v>0</v>
      </c>
      <c r="Q602" s="237">
        <f>ROUND(E602*P602,2)</f>
        <v>0</v>
      </c>
      <c r="R602" s="239" t="s">
        <v>298</v>
      </c>
      <c r="S602" s="239" t="s">
        <v>224</v>
      </c>
      <c r="T602" s="240" t="s">
        <v>224</v>
      </c>
      <c r="U602" s="222">
        <v>0.20599999999999999</v>
      </c>
      <c r="V602" s="222">
        <f>ROUND(E602*U602,2)</f>
        <v>1.34</v>
      </c>
      <c r="W602" s="222"/>
      <c r="X602" s="222" t="s">
        <v>225</v>
      </c>
      <c r="Y602" s="211"/>
      <c r="Z602" s="211"/>
      <c r="AA602" s="211"/>
      <c r="AB602" s="211"/>
      <c r="AC602" s="211"/>
      <c r="AD602" s="211"/>
      <c r="AE602" s="211"/>
      <c r="AF602" s="211"/>
      <c r="AG602" s="211" t="s">
        <v>226</v>
      </c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1" x14ac:dyDescent="0.2">
      <c r="A603" s="218"/>
      <c r="B603" s="219"/>
      <c r="C603" s="256" t="s">
        <v>748</v>
      </c>
      <c r="D603" s="242"/>
      <c r="E603" s="242"/>
      <c r="F603" s="242"/>
      <c r="G603" s="24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11"/>
      <c r="Z603" s="211"/>
      <c r="AA603" s="211"/>
      <c r="AB603" s="211"/>
      <c r="AC603" s="211"/>
      <c r="AD603" s="211"/>
      <c r="AE603" s="211"/>
      <c r="AF603" s="211"/>
      <c r="AG603" s="211" t="s">
        <v>228</v>
      </c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18"/>
      <c r="B604" s="219"/>
      <c r="C604" s="257" t="s">
        <v>749</v>
      </c>
      <c r="D604" s="224"/>
      <c r="E604" s="225"/>
      <c r="F604" s="222"/>
      <c r="G604" s="222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11"/>
      <c r="Z604" s="211"/>
      <c r="AA604" s="211"/>
      <c r="AB604" s="211"/>
      <c r="AC604" s="211"/>
      <c r="AD604" s="211"/>
      <c r="AE604" s="211"/>
      <c r="AF604" s="211"/>
      <c r="AG604" s="211" t="s">
        <v>230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18"/>
      <c r="B605" s="219"/>
      <c r="C605" s="257" t="s">
        <v>750</v>
      </c>
      <c r="D605" s="224"/>
      <c r="E605" s="225">
        <v>6.5</v>
      </c>
      <c r="F605" s="222"/>
      <c r="G605" s="222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11"/>
      <c r="Z605" s="211"/>
      <c r="AA605" s="211"/>
      <c r="AB605" s="211"/>
      <c r="AC605" s="211"/>
      <c r="AD605" s="211"/>
      <c r="AE605" s="211"/>
      <c r="AF605" s="211"/>
      <c r="AG605" s="211" t="s">
        <v>230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 x14ac:dyDescent="0.2">
      <c r="A606" s="243">
        <v>104</v>
      </c>
      <c r="B606" s="244" t="s">
        <v>751</v>
      </c>
      <c r="C606" s="258" t="s">
        <v>752</v>
      </c>
      <c r="D606" s="245" t="s">
        <v>340</v>
      </c>
      <c r="E606" s="246">
        <v>3</v>
      </c>
      <c r="F606" s="247"/>
      <c r="G606" s="248">
        <f>ROUND(E606*F606,2)</f>
        <v>0</v>
      </c>
      <c r="H606" s="247"/>
      <c r="I606" s="248">
        <f>ROUND(E606*H606,2)</f>
        <v>0</v>
      </c>
      <c r="J606" s="247"/>
      <c r="K606" s="248">
        <f>ROUND(E606*J606,2)</f>
        <v>0</v>
      </c>
      <c r="L606" s="248">
        <v>21</v>
      </c>
      <c r="M606" s="248">
        <f>G606*(1+L606/100)</f>
        <v>0</v>
      </c>
      <c r="N606" s="246">
        <v>1.0000000000000001E-5</v>
      </c>
      <c r="O606" s="246">
        <f>ROUND(E606*N606,2)</f>
        <v>0</v>
      </c>
      <c r="P606" s="246">
        <v>0</v>
      </c>
      <c r="Q606" s="246">
        <f>ROUND(E606*P606,2)</f>
        <v>0</v>
      </c>
      <c r="R606" s="248" t="s">
        <v>298</v>
      </c>
      <c r="S606" s="248" t="s">
        <v>224</v>
      </c>
      <c r="T606" s="249" t="s">
        <v>224</v>
      </c>
      <c r="U606" s="222">
        <v>0.17</v>
      </c>
      <c r="V606" s="222">
        <f>ROUND(E606*U606,2)</f>
        <v>0.51</v>
      </c>
      <c r="W606" s="222"/>
      <c r="X606" s="222" t="s">
        <v>225</v>
      </c>
      <c r="Y606" s="211"/>
      <c r="Z606" s="211"/>
      <c r="AA606" s="211"/>
      <c r="AB606" s="211"/>
      <c r="AC606" s="211"/>
      <c r="AD606" s="211"/>
      <c r="AE606" s="211"/>
      <c r="AF606" s="211"/>
      <c r="AG606" s="211" t="s">
        <v>226</v>
      </c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1" x14ac:dyDescent="0.2">
      <c r="A607" s="243">
        <v>105</v>
      </c>
      <c r="B607" s="244" t="s">
        <v>753</v>
      </c>
      <c r="C607" s="258" t="s">
        <v>754</v>
      </c>
      <c r="D607" s="245" t="s">
        <v>340</v>
      </c>
      <c r="E607" s="246">
        <v>1</v>
      </c>
      <c r="F607" s="247"/>
      <c r="G607" s="248">
        <f>ROUND(E607*F607,2)</f>
        <v>0</v>
      </c>
      <c r="H607" s="247"/>
      <c r="I607" s="248">
        <f>ROUND(E607*H607,2)</f>
        <v>0</v>
      </c>
      <c r="J607" s="247"/>
      <c r="K607" s="248">
        <f>ROUND(E607*J607,2)</f>
        <v>0</v>
      </c>
      <c r="L607" s="248">
        <v>21</v>
      </c>
      <c r="M607" s="248">
        <f>G607*(1+L607/100)</f>
        <v>0</v>
      </c>
      <c r="N607" s="246">
        <v>0</v>
      </c>
      <c r="O607" s="246">
        <f>ROUND(E607*N607,2)</f>
        <v>0</v>
      </c>
      <c r="P607" s="246">
        <v>0</v>
      </c>
      <c r="Q607" s="246">
        <f>ROUND(E607*P607,2)</f>
        <v>0</v>
      </c>
      <c r="R607" s="248"/>
      <c r="S607" s="248" t="s">
        <v>693</v>
      </c>
      <c r="T607" s="249" t="s">
        <v>694</v>
      </c>
      <c r="U607" s="222">
        <v>0</v>
      </c>
      <c r="V607" s="222">
        <f>ROUND(E607*U607,2)</f>
        <v>0</v>
      </c>
      <c r="W607" s="222"/>
      <c r="X607" s="222" t="s">
        <v>225</v>
      </c>
      <c r="Y607" s="211"/>
      <c r="Z607" s="211"/>
      <c r="AA607" s="211"/>
      <c r="AB607" s="211"/>
      <c r="AC607" s="211"/>
      <c r="AD607" s="211"/>
      <c r="AE607" s="211"/>
      <c r="AF607" s="211"/>
      <c r="AG607" s="211" t="s">
        <v>226</v>
      </c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1" x14ac:dyDescent="0.2">
      <c r="A608" s="243">
        <v>106</v>
      </c>
      <c r="B608" s="244" t="s">
        <v>755</v>
      </c>
      <c r="C608" s="258" t="s">
        <v>756</v>
      </c>
      <c r="D608" s="245" t="s">
        <v>340</v>
      </c>
      <c r="E608" s="246">
        <v>24</v>
      </c>
      <c r="F608" s="247"/>
      <c r="G608" s="248">
        <f>ROUND(E608*F608,2)</f>
        <v>0</v>
      </c>
      <c r="H608" s="247"/>
      <c r="I608" s="248">
        <f>ROUND(E608*H608,2)</f>
        <v>0</v>
      </c>
      <c r="J608" s="247"/>
      <c r="K608" s="248">
        <f>ROUND(E608*J608,2)</f>
        <v>0</v>
      </c>
      <c r="L608" s="248">
        <v>21</v>
      </c>
      <c r="M608" s="248">
        <f>G608*(1+L608/100)</f>
        <v>0</v>
      </c>
      <c r="N608" s="246">
        <v>0</v>
      </c>
      <c r="O608" s="246">
        <f>ROUND(E608*N608,2)</f>
        <v>0</v>
      </c>
      <c r="P608" s="246">
        <v>0</v>
      </c>
      <c r="Q608" s="246">
        <f>ROUND(E608*P608,2)</f>
        <v>0</v>
      </c>
      <c r="R608" s="248"/>
      <c r="S608" s="248" t="s">
        <v>693</v>
      </c>
      <c r="T608" s="249" t="s">
        <v>694</v>
      </c>
      <c r="U608" s="222">
        <v>0</v>
      </c>
      <c r="V608" s="222">
        <f>ROUND(E608*U608,2)</f>
        <v>0</v>
      </c>
      <c r="W608" s="222"/>
      <c r="X608" s="222" t="s">
        <v>225</v>
      </c>
      <c r="Y608" s="211"/>
      <c r="Z608" s="211"/>
      <c r="AA608" s="211"/>
      <c r="AB608" s="211"/>
      <c r="AC608" s="211"/>
      <c r="AD608" s="211"/>
      <c r="AE608" s="211"/>
      <c r="AF608" s="211"/>
      <c r="AG608" s="211" t="s">
        <v>226</v>
      </c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 x14ac:dyDescent="0.2">
      <c r="A609" s="243">
        <v>107</v>
      </c>
      <c r="B609" s="244" t="s">
        <v>757</v>
      </c>
      <c r="C609" s="258" t="s">
        <v>758</v>
      </c>
      <c r="D609" s="245" t="s">
        <v>340</v>
      </c>
      <c r="E609" s="246">
        <v>1</v>
      </c>
      <c r="F609" s="247"/>
      <c r="G609" s="248">
        <f>ROUND(E609*F609,2)</f>
        <v>0</v>
      </c>
      <c r="H609" s="247"/>
      <c r="I609" s="248">
        <f>ROUND(E609*H609,2)</f>
        <v>0</v>
      </c>
      <c r="J609" s="247"/>
      <c r="K609" s="248">
        <f>ROUND(E609*J609,2)</f>
        <v>0</v>
      </c>
      <c r="L609" s="248">
        <v>21</v>
      </c>
      <c r="M609" s="248">
        <f>G609*(1+L609/100)</f>
        <v>0</v>
      </c>
      <c r="N609" s="246">
        <v>0</v>
      </c>
      <c r="O609" s="246">
        <f>ROUND(E609*N609,2)</f>
        <v>0</v>
      </c>
      <c r="P609" s="246">
        <v>0</v>
      </c>
      <c r="Q609" s="246">
        <f>ROUND(E609*P609,2)</f>
        <v>0</v>
      </c>
      <c r="R609" s="248"/>
      <c r="S609" s="248" t="s">
        <v>693</v>
      </c>
      <c r="T609" s="249" t="s">
        <v>694</v>
      </c>
      <c r="U609" s="222">
        <v>0</v>
      </c>
      <c r="V609" s="222">
        <f>ROUND(E609*U609,2)</f>
        <v>0</v>
      </c>
      <c r="W609" s="222"/>
      <c r="X609" s="222" t="s">
        <v>225</v>
      </c>
      <c r="Y609" s="211"/>
      <c r="Z609" s="211"/>
      <c r="AA609" s="211"/>
      <c r="AB609" s="211"/>
      <c r="AC609" s="211"/>
      <c r="AD609" s="211"/>
      <c r="AE609" s="211"/>
      <c r="AF609" s="211"/>
      <c r="AG609" s="211" t="s">
        <v>226</v>
      </c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34">
        <v>108</v>
      </c>
      <c r="B610" s="235" t="s">
        <v>759</v>
      </c>
      <c r="C610" s="255" t="s">
        <v>760</v>
      </c>
      <c r="D610" s="236" t="s">
        <v>284</v>
      </c>
      <c r="E610" s="237">
        <v>28</v>
      </c>
      <c r="F610" s="238"/>
      <c r="G610" s="239">
        <f>ROUND(E610*F610,2)</f>
        <v>0</v>
      </c>
      <c r="H610" s="238"/>
      <c r="I610" s="239">
        <f>ROUND(E610*H610,2)</f>
        <v>0</v>
      </c>
      <c r="J610" s="238"/>
      <c r="K610" s="239">
        <f>ROUND(E610*J610,2)</f>
        <v>0</v>
      </c>
      <c r="L610" s="239">
        <v>21</v>
      </c>
      <c r="M610" s="239">
        <f>G610*(1+L610/100)</f>
        <v>0</v>
      </c>
      <c r="N610" s="237">
        <v>0</v>
      </c>
      <c r="O610" s="237">
        <f>ROUND(E610*N610,2)</f>
        <v>0</v>
      </c>
      <c r="P610" s="237">
        <v>0</v>
      </c>
      <c r="Q610" s="237">
        <f>ROUND(E610*P610,2)</f>
        <v>0</v>
      </c>
      <c r="R610" s="239"/>
      <c r="S610" s="239" t="s">
        <v>693</v>
      </c>
      <c r="T610" s="240" t="s">
        <v>694</v>
      </c>
      <c r="U610" s="222">
        <v>0</v>
      </c>
      <c r="V610" s="222">
        <f>ROUND(E610*U610,2)</f>
        <v>0</v>
      </c>
      <c r="W610" s="222"/>
      <c r="X610" s="222" t="s">
        <v>225</v>
      </c>
      <c r="Y610" s="211"/>
      <c r="Z610" s="211"/>
      <c r="AA610" s="211"/>
      <c r="AB610" s="211"/>
      <c r="AC610" s="211"/>
      <c r="AD610" s="211"/>
      <c r="AE610" s="211"/>
      <c r="AF610" s="211"/>
      <c r="AG610" s="211" t="s">
        <v>226</v>
      </c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1" x14ac:dyDescent="0.2">
      <c r="A611" s="218"/>
      <c r="B611" s="219"/>
      <c r="C611" s="257" t="s">
        <v>761</v>
      </c>
      <c r="D611" s="224"/>
      <c r="E611" s="225"/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11"/>
      <c r="Z611" s="211"/>
      <c r="AA611" s="211"/>
      <c r="AB611" s="211"/>
      <c r="AC611" s="211"/>
      <c r="AD611" s="211"/>
      <c r="AE611" s="211"/>
      <c r="AF611" s="211"/>
      <c r="AG611" s="211" t="s">
        <v>230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 x14ac:dyDescent="0.2">
      <c r="A612" s="218"/>
      <c r="B612" s="219"/>
      <c r="C612" s="257" t="s">
        <v>762</v>
      </c>
      <c r="D612" s="224"/>
      <c r="E612" s="225">
        <v>28</v>
      </c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11"/>
      <c r="Z612" s="211"/>
      <c r="AA612" s="211"/>
      <c r="AB612" s="211"/>
      <c r="AC612" s="211"/>
      <c r="AD612" s="211"/>
      <c r="AE612" s="211"/>
      <c r="AF612" s="211"/>
      <c r="AG612" s="211" t="s">
        <v>230</v>
      </c>
      <c r="AH612" s="211">
        <v>0</v>
      </c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ht="22.5" outlineLevel="1" x14ac:dyDescent="0.2">
      <c r="A613" s="243">
        <v>109</v>
      </c>
      <c r="B613" s="244" t="s">
        <v>763</v>
      </c>
      <c r="C613" s="258" t="s">
        <v>764</v>
      </c>
      <c r="D613" s="245" t="s">
        <v>340</v>
      </c>
      <c r="E613" s="246">
        <v>10</v>
      </c>
      <c r="F613" s="247"/>
      <c r="G613" s="248">
        <f>ROUND(E613*F613,2)</f>
        <v>0</v>
      </c>
      <c r="H613" s="247"/>
      <c r="I613" s="248">
        <f>ROUND(E613*H613,2)</f>
        <v>0</v>
      </c>
      <c r="J613" s="247"/>
      <c r="K613" s="248">
        <f>ROUND(E613*J613,2)</f>
        <v>0</v>
      </c>
      <c r="L613" s="248">
        <v>21</v>
      </c>
      <c r="M613" s="248">
        <f>G613*(1+L613/100)</f>
        <v>0</v>
      </c>
      <c r="N613" s="246">
        <v>4.7099999999999998E-3</v>
      </c>
      <c r="O613" s="246">
        <f>ROUND(E613*N613,2)</f>
        <v>0.05</v>
      </c>
      <c r="P613" s="246">
        <v>0</v>
      </c>
      <c r="Q613" s="246">
        <f>ROUND(E613*P613,2)</f>
        <v>0</v>
      </c>
      <c r="R613" s="248" t="s">
        <v>278</v>
      </c>
      <c r="S613" s="248" t="s">
        <v>224</v>
      </c>
      <c r="T613" s="249" t="s">
        <v>224</v>
      </c>
      <c r="U613" s="222">
        <v>0</v>
      </c>
      <c r="V613" s="222">
        <f>ROUND(E613*U613,2)</f>
        <v>0</v>
      </c>
      <c r="W613" s="222"/>
      <c r="X613" s="222" t="s">
        <v>279</v>
      </c>
      <c r="Y613" s="211"/>
      <c r="Z613" s="211"/>
      <c r="AA613" s="211"/>
      <c r="AB613" s="211"/>
      <c r="AC613" s="211"/>
      <c r="AD613" s="211"/>
      <c r="AE613" s="211"/>
      <c r="AF613" s="211"/>
      <c r="AG613" s="211" t="s">
        <v>280</v>
      </c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ht="22.5" outlineLevel="1" x14ac:dyDescent="0.2">
      <c r="A614" s="243">
        <v>110</v>
      </c>
      <c r="B614" s="244" t="s">
        <v>765</v>
      </c>
      <c r="C614" s="258" t="s">
        <v>766</v>
      </c>
      <c r="D614" s="245" t="s">
        <v>340</v>
      </c>
      <c r="E614" s="246">
        <v>3</v>
      </c>
      <c r="F614" s="247"/>
      <c r="G614" s="248">
        <f>ROUND(E614*F614,2)</f>
        <v>0</v>
      </c>
      <c r="H614" s="247"/>
      <c r="I614" s="248">
        <f>ROUND(E614*H614,2)</f>
        <v>0</v>
      </c>
      <c r="J614" s="247"/>
      <c r="K614" s="248">
        <f>ROUND(E614*J614,2)</f>
        <v>0</v>
      </c>
      <c r="L614" s="248">
        <v>21</v>
      </c>
      <c r="M614" s="248">
        <f>G614*(1+L614/100)</f>
        <v>0</v>
      </c>
      <c r="N614" s="246">
        <v>1.55E-2</v>
      </c>
      <c r="O614" s="246">
        <f>ROUND(E614*N614,2)</f>
        <v>0.05</v>
      </c>
      <c r="P614" s="246">
        <v>0</v>
      </c>
      <c r="Q614" s="246">
        <f>ROUND(E614*P614,2)</f>
        <v>0</v>
      </c>
      <c r="R614" s="248" t="s">
        <v>278</v>
      </c>
      <c r="S614" s="248" t="s">
        <v>224</v>
      </c>
      <c r="T614" s="249" t="s">
        <v>224</v>
      </c>
      <c r="U614" s="222">
        <v>0</v>
      </c>
      <c r="V614" s="222">
        <f>ROUND(E614*U614,2)</f>
        <v>0</v>
      </c>
      <c r="W614" s="222"/>
      <c r="X614" s="222" t="s">
        <v>279</v>
      </c>
      <c r="Y614" s="211"/>
      <c r="Z614" s="211"/>
      <c r="AA614" s="211"/>
      <c r="AB614" s="211"/>
      <c r="AC614" s="211"/>
      <c r="AD614" s="211"/>
      <c r="AE614" s="211"/>
      <c r="AF614" s="211"/>
      <c r="AG614" s="211" t="s">
        <v>280</v>
      </c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x14ac:dyDescent="0.2">
      <c r="A615" s="227" t="s">
        <v>218</v>
      </c>
      <c r="B615" s="228" t="s">
        <v>138</v>
      </c>
      <c r="C615" s="254" t="s">
        <v>139</v>
      </c>
      <c r="D615" s="229"/>
      <c r="E615" s="230"/>
      <c r="F615" s="231"/>
      <c r="G615" s="231">
        <f>SUMIF(AG616:AG617,"&lt;&gt;NOR",G616:G617)</f>
        <v>0</v>
      </c>
      <c r="H615" s="231"/>
      <c r="I615" s="231">
        <f>SUM(I616:I617)</f>
        <v>0</v>
      </c>
      <c r="J615" s="231"/>
      <c r="K615" s="231">
        <f>SUM(K616:K617)</f>
        <v>0</v>
      </c>
      <c r="L615" s="231"/>
      <c r="M615" s="231">
        <f>SUM(M616:M617)</f>
        <v>0</v>
      </c>
      <c r="N615" s="230"/>
      <c r="O615" s="230">
        <f>SUM(O616:O617)</f>
        <v>0</v>
      </c>
      <c r="P615" s="230"/>
      <c r="Q615" s="230">
        <f>SUM(Q616:Q617)</f>
        <v>0</v>
      </c>
      <c r="R615" s="231"/>
      <c r="S615" s="231"/>
      <c r="T615" s="232"/>
      <c r="U615" s="226"/>
      <c r="V615" s="226">
        <f>SUM(V616:V617)</f>
        <v>906.97</v>
      </c>
      <c r="W615" s="226"/>
      <c r="X615" s="226"/>
      <c r="AG615" t="s">
        <v>219</v>
      </c>
    </row>
    <row r="616" spans="1:60" outlineLevel="1" x14ac:dyDescent="0.2">
      <c r="A616" s="234">
        <v>111</v>
      </c>
      <c r="B616" s="235" t="s">
        <v>767</v>
      </c>
      <c r="C616" s="255" t="s">
        <v>768</v>
      </c>
      <c r="D616" s="236" t="s">
        <v>274</v>
      </c>
      <c r="E616" s="237">
        <v>1064.52252</v>
      </c>
      <c r="F616" s="238"/>
      <c r="G616" s="239">
        <f>ROUND(E616*F616,2)</f>
        <v>0</v>
      </c>
      <c r="H616" s="238"/>
      <c r="I616" s="239">
        <f>ROUND(E616*H616,2)</f>
        <v>0</v>
      </c>
      <c r="J616" s="238"/>
      <c r="K616" s="239">
        <f>ROUND(E616*J616,2)</f>
        <v>0</v>
      </c>
      <c r="L616" s="239">
        <v>21</v>
      </c>
      <c r="M616" s="239">
        <f>G616*(1+L616/100)</f>
        <v>0</v>
      </c>
      <c r="N616" s="237">
        <v>0</v>
      </c>
      <c r="O616" s="237">
        <f>ROUND(E616*N616,2)</f>
        <v>0</v>
      </c>
      <c r="P616" s="237">
        <v>0</v>
      </c>
      <c r="Q616" s="237">
        <f>ROUND(E616*P616,2)</f>
        <v>0</v>
      </c>
      <c r="R616" s="239" t="s">
        <v>298</v>
      </c>
      <c r="S616" s="239" t="s">
        <v>224</v>
      </c>
      <c r="T616" s="240" t="s">
        <v>224</v>
      </c>
      <c r="U616" s="222">
        <v>0.85199999999999998</v>
      </c>
      <c r="V616" s="222">
        <f>ROUND(E616*U616,2)</f>
        <v>906.97</v>
      </c>
      <c r="W616" s="222"/>
      <c r="X616" s="222" t="s">
        <v>769</v>
      </c>
      <c r="Y616" s="211"/>
      <c r="Z616" s="211"/>
      <c r="AA616" s="211"/>
      <c r="AB616" s="211"/>
      <c r="AC616" s="211"/>
      <c r="AD616" s="211"/>
      <c r="AE616" s="211"/>
      <c r="AF616" s="211"/>
      <c r="AG616" s="211" t="s">
        <v>770</v>
      </c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ht="22.5" outlineLevel="1" x14ac:dyDescent="0.2">
      <c r="A617" s="218"/>
      <c r="B617" s="219"/>
      <c r="C617" s="256" t="s">
        <v>771</v>
      </c>
      <c r="D617" s="242"/>
      <c r="E617" s="242"/>
      <c r="F617" s="242"/>
      <c r="G617" s="24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11"/>
      <c r="Z617" s="211"/>
      <c r="AA617" s="211"/>
      <c r="AB617" s="211"/>
      <c r="AC617" s="211"/>
      <c r="AD617" s="211"/>
      <c r="AE617" s="211"/>
      <c r="AF617" s="211"/>
      <c r="AG617" s="211" t="s">
        <v>228</v>
      </c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41" t="str">
        <f>C617</f>
        <v>přesun hmot pro budovy občanské výstavby (JKSO 801), budovy pro bydlení (JKSO 803) budovy pro výrobu a služby (JKSO 812) s nosnou svislou konstrukcí zděnou z cihel nebo tvárnic nebo kovovou</v>
      </c>
      <c r="BB617" s="211"/>
      <c r="BC617" s="211"/>
      <c r="BD617" s="211"/>
      <c r="BE617" s="211"/>
      <c r="BF617" s="211"/>
      <c r="BG617" s="211"/>
      <c r="BH617" s="211"/>
    </row>
    <row r="618" spans="1:60" x14ac:dyDescent="0.2">
      <c r="A618" s="227" t="s">
        <v>218</v>
      </c>
      <c r="B618" s="228" t="s">
        <v>140</v>
      </c>
      <c r="C618" s="254" t="s">
        <v>141</v>
      </c>
      <c r="D618" s="229"/>
      <c r="E618" s="230"/>
      <c r="F618" s="231"/>
      <c r="G618" s="231">
        <f>SUMIF(AG619:AG645,"&lt;&gt;NOR",G619:G645)</f>
        <v>0</v>
      </c>
      <c r="H618" s="231"/>
      <c r="I618" s="231">
        <f>SUM(I619:I645)</f>
        <v>0</v>
      </c>
      <c r="J618" s="231"/>
      <c r="K618" s="231">
        <f>SUM(K619:K645)</f>
        <v>0</v>
      </c>
      <c r="L618" s="231"/>
      <c r="M618" s="231">
        <f>SUM(M619:M645)</f>
        <v>0</v>
      </c>
      <c r="N618" s="230"/>
      <c r="O618" s="230">
        <f>SUM(O619:O645)</f>
        <v>2.75</v>
      </c>
      <c r="P618" s="230"/>
      <c r="Q618" s="230">
        <f>SUM(Q619:Q645)</f>
        <v>0</v>
      </c>
      <c r="R618" s="231"/>
      <c r="S618" s="231"/>
      <c r="T618" s="232"/>
      <c r="U618" s="226"/>
      <c r="V618" s="226">
        <f>SUM(V619:V645)</f>
        <v>143.94000000000003</v>
      </c>
      <c r="W618" s="226"/>
      <c r="X618" s="226"/>
      <c r="AG618" t="s">
        <v>219</v>
      </c>
    </row>
    <row r="619" spans="1:60" ht="22.5" outlineLevel="1" x14ac:dyDescent="0.2">
      <c r="A619" s="234">
        <v>112</v>
      </c>
      <c r="B619" s="235" t="s">
        <v>772</v>
      </c>
      <c r="C619" s="255" t="s">
        <v>773</v>
      </c>
      <c r="D619" s="236" t="s">
        <v>297</v>
      </c>
      <c r="E619" s="237">
        <v>379.49250000000001</v>
      </c>
      <c r="F619" s="238"/>
      <c r="G619" s="239">
        <f>ROUND(E619*F619,2)</f>
        <v>0</v>
      </c>
      <c r="H619" s="238"/>
      <c r="I619" s="239">
        <f>ROUND(E619*H619,2)</f>
        <v>0</v>
      </c>
      <c r="J619" s="238"/>
      <c r="K619" s="239">
        <f>ROUND(E619*J619,2)</f>
        <v>0</v>
      </c>
      <c r="L619" s="239">
        <v>21</v>
      </c>
      <c r="M619" s="239">
        <f>G619*(1+L619/100)</f>
        <v>0</v>
      </c>
      <c r="N619" s="237">
        <v>0</v>
      </c>
      <c r="O619" s="237">
        <f>ROUND(E619*N619,2)</f>
        <v>0</v>
      </c>
      <c r="P619" s="237">
        <v>0</v>
      </c>
      <c r="Q619" s="237">
        <f>ROUND(E619*P619,2)</f>
        <v>0</v>
      </c>
      <c r="R619" s="239" t="s">
        <v>774</v>
      </c>
      <c r="S619" s="239" t="s">
        <v>224</v>
      </c>
      <c r="T619" s="240" t="s">
        <v>224</v>
      </c>
      <c r="U619" s="222">
        <v>2.75E-2</v>
      </c>
      <c r="V619" s="222">
        <f>ROUND(E619*U619,2)</f>
        <v>10.44</v>
      </c>
      <c r="W619" s="222"/>
      <c r="X619" s="222" t="s">
        <v>225</v>
      </c>
      <c r="Y619" s="211"/>
      <c r="Z619" s="211"/>
      <c r="AA619" s="211"/>
      <c r="AB619" s="211"/>
      <c r="AC619" s="211"/>
      <c r="AD619" s="211"/>
      <c r="AE619" s="211"/>
      <c r="AF619" s="211"/>
      <c r="AG619" s="211" t="s">
        <v>226</v>
      </c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18"/>
      <c r="B620" s="219"/>
      <c r="C620" s="257" t="s">
        <v>745</v>
      </c>
      <c r="D620" s="224"/>
      <c r="E620" s="225">
        <v>395.79</v>
      </c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11"/>
      <c r="Z620" s="211"/>
      <c r="AA620" s="211"/>
      <c r="AB620" s="211"/>
      <c r="AC620" s="211"/>
      <c r="AD620" s="211"/>
      <c r="AE620" s="211"/>
      <c r="AF620" s="211"/>
      <c r="AG620" s="211" t="s">
        <v>230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 x14ac:dyDescent="0.2">
      <c r="A621" s="218"/>
      <c r="B621" s="219"/>
      <c r="C621" s="257" t="s">
        <v>775</v>
      </c>
      <c r="D621" s="224"/>
      <c r="E621" s="225">
        <v>-16.297499999999999</v>
      </c>
      <c r="F621" s="222"/>
      <c r="G621" s="222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11"/>
      <c r="Z621" s="211"/>
      <c r="AA621" s="211"/>
      <c r="AB621" s="211"/>
      <c r="AC621" s="211"/>
      <c r="AD621" s="211"/>
      <c r="AE621" s="211"/>
      <c r="AF621" s="211"/>
      <c r="AG621" s="211" t="s">
        <v>230</v>
      </c>
      <c r="AH621" s="211">
        <v>0</v>
      </c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ht="33.75" outlineLevel="1" x14ac:dyDescent="0.2">
      <c r="A622" s="234">
        <v>113</v>
      </c>
      <c r="B622" s="235" t="s">
        <v>776</v>
      </c>
      <c r="C622" s="255" t="s">
        <v>777</v>
      </c>
      <c r="D622" s="236" t="s">
        <v>297</v>
      </c>
      <c r="E622" s="237">
        <v>60.6</v>
      </c>
      <c r="F622" s="238"/>
      <c r="G622" s="239">
        <f>ROUND(E622*F622,2)</f>
        <v>0</v>
      </c>
      <c r="H622" s="238"/>
      <c r="I622" s="239">
        <f>ROUND(E622*H622,2)</f>
        <v>0</v>
      </c>
      <c r="J622" s="238"/>
      <c r="K622" s="239">
        <f>ROUND(E622*J622,2)</f>
        <v>0</v>
      </c>
      <c r="L622" s="239">
        <v>21</v>
      </c>
      <c r="M622" s="239">
        <f>G622*(1+L622/100)</f>
        <v>0</v>
      </c>
      <c r="N622" s="237">
        <v>1.7000000000000001E-4</v>
      </c>
      <c r="O622" s="237">
        <f>ROUND(E622*N622,2)</f>
        <v>0.01</v>
      </c>
      <c r="P622" s="237">
        <v>0</v>
      </c>
      <c r="Q622" s="237">
        <f>ROUND(E622*P622,2)</f>
        <v>0</v>
      </c>
      <c r="R622" s="239" t="s">
        <v>774</v>
      </c>
      <c r="S622" s="239" t="s">
        <v>224</v>
      </c>
      <c r="T622" s="240" t="s">
        <v>224</v>
      </c>
      <c r="U622" s="222">
        <v>4.9000000000000002E-2</v>
      </c>
      <c r="V622" s="222">
        <f>ROUND(E622*U622,2)</f>
        <v>2.97</v>
      </c>
      <c r="W622" s="222"/>
      <c r="X622" s="222" t="s">
        <v>225</v>
      </c>
      <c r="Y622" s="211"/>
      <c r="Z622" s="211"/>
      <c r="AA622" s="211"/>
      <c r="AB622" s="211"/>
      <c r="AC622" s="211"/>
      <c r="AD622" s="211"/>
      <c r="AE622" s="211"/>
      <c r="AF622" s="211"/>
      <c r="AG622" s="211" t="s">
        <v>226</v>
      </c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1" x14ac:dyDescent="0.2">
      <c r="A623" s="218"/>
      <c r="B623" s="219"/>
      <c r="C623" s="257" t="s">
        <v>778</v>
      </c>
      <c r="D623" s="224"/>
      <c r="E623" s="225">
        <v>60.6</v>
      </c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11"/>
      <c r="Z623" s="211"/>
      <c r="AA623" s="211"/>
      <c r="AB623" s="211"/>
      <c r="AC623" s="211"/>
      <c r="AD623" s="211"/>
      <c r="AE623" s="211"/>
      <c r="AF623" s="211"/>
      <c r="AG623" s="211" t="s">
        <v>230</v>
      </c>
      <c r="AH623" s="211">
        <v>0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ht="22.5" outlineLevel="1" x14ac:dyDescent="0.2">
      <c r="A624" s="243">
        <v>114</v>
      </c>
      <c r="B624" s="244" t="s">
        <v>779</v>
      </c>
      <c r="C624" s="258" t="s">
        <v>780</v>
      </c>
      <c r="D624" s="245" t="s">
        <v>297</v>
      </c>
      <c r="E624" s="246">
        <v>379.49250000000001</v>
      </c>
      <c r="F624" s="247"/>
      <c r="G624" s="248">
        <f>ROUND(E624*F624,2)</f>
        <v>0</v>
      </c>
      <c r="H624" s="247"/>
      <c r="I624" s="248">
        <f>ROUND(E624*H624,2)</f>
        <v>0</v>
      </c>
      <c r="J624" s="247"/>
      <c r="K624" s="248">
        <f>ROUND(E624*J624,2)</f>
        <v>0</v>
      </c>
      <c r="L624" s="248">
        <v>21</v>
      </c>
      <c r="M624" s="248">
        <f>G624*(1+L624/100)</f>
        <v>0</v>
      </c>
      <c r="N624" s="246">
        <v>4.0999999999999999E-4</v>
      </c>
      <c r="O624" s="246">
        <f>ROUND(E624*N624,2)</f>
        <v>0.16</v>
      </c>
      <c r="P624" s="246">
        <v>0</v>
      </c>
      <c r="Q624" s="246">
        <f>ROUND(E624*P624,2)</f>
        <v>0</v>
      </c>
      <c r="R624" s="248" t="s">
        <v>774</v>
      </c>
      <c r="S624" s="248" t="s">
        <v>224</v>
      </c>
      <c r="T624" s="249" t="s">
        <v>224</v>
      </c>
      <c r="U624" s="222">
        <v>0.22991</v>
      </c>
      <c r="V624" s="222">
        <f>ROUND(E624*U624,2)</f>
        <v>87.25</v>
      </c>
      <c r="W624" s="222"/>
      <c r="X624" s="222" t="s">
        <v>225</v>
      </c>
      <c r="Y624" s="211"/>
      <c r="Z624" s="211"/>
      <c r="AA624" s="211"/>
      <c r="AB624" s="211"/>
      <c r="AC624" s="211"/>
      <c r="AD624" s="211"/>
      <c r="AE624" s="211"/>
      <c r="AF624" s="211"/>
      <c r="AG624" s="211" t="s">
        <v>226</v>
      </c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ht="22.5" outlineLevel="1" x14ac:dyDescent="0.2">
      <c r="A625" s="243">
        <v>115</v>
      </c>
      <c r="B625" s="244" t="s">
        <v>781</v>
      </c>
      <c r="C625" s="258" t="s">
        <v>782</v>
      </c>
      <c r="D625" s="245" t="s">
        <v>297</v>
      </c>
      <c r="E625" s="246">
        <v>60.6</v>
      </c>
      <c r="F625" s="247"/>
      <c r="G625" s="248">
        <f>ROUND(E625*F625,2)</f>
        <v>0</v>
      </c>
      <c r="H625" s="247"/>
      <c r="I625" s="248">
        <f>ROUND(E625*H625,2)</f>
        <v>0</v>
      </c>
      <c r="J625" s="247"/>
      <c r="K625" s="248">
        <f>ROUND(E625*J625,2)</f>
        <v>0</v>
      </c>
      <c r="L625" s="248">
        <v>21</v>
      </c>
      <c r="M625" s="248">
        <f>G625*(1+L625/100)</f>
        <v>0</v>
      </c>
      <c r="N625" s="246">
        <v>5.8E-4</v>
      </c>
      <c r="O625" s="246">
        <f>ROUND(E625*N625,2)</f>
        <v>0.04</v>
      </c>
      <c r="P625" s="246">
        <v>0</v>
      </c>
      <c r="Q625" s="246">
        <f>ROUND(E625*P625,2)</f>
        <v>0</v>
      </c>
      <c r="R625" s="248" t="s">
        <v>774</v>
      </c>
      <c r="S625" s="248" t="s">
        <v>224</v>
      </c>
      <c r="T625" s="249" t="s">
        <v>224</v>
      </c>
      <c r="U625" s="222">
        <v>0.26600000000000001</v>
      </c>
      <c r="V625" s="222">
        <f>ROUND(E625*U625,2)</f>
        <v>16.12</v>
      </c>
      <c r="W625" s="222"/>
      <c r="X625" s="222" t="s">
        <v>225</v>
      </c>
      <c r="Y625" s="211"/>
      <c r="Z625" s="211"/>
      <c r="AA625" s="211"/>
      <c r="AB625" s="211"/>
      <c r="AC625" s="211"/>
      <c r="AD625" s="211"/>
      <c r="AE625" s="211"/>
      <c r="AF625" s="211"/>
      <c r="AG625" s="211" t="s">
        <v>226</v>
      </c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1" x14ac:dyDescent="0.2">
      <c r="A626" s="234">
        <v>116</v>
      </c>
      <c r="B626" s="235" t="s">
        <v>783</v>
      </c>
      <c r="C626" s="255" t="s">
        <v>784</v>
      </c>
      <c r="D626" s="236" t="s">
        <v>297</v>
      </c>
      <c r="E626" s="237">
        <v>58.576000000000001</v>
      </c>
      <c r="F626" s="238"/>
      <c r="G626" s="239">
        <f>ROUND(E626*F626,2)</f>
        <v>0</v>
      </c>
      <c r="H626" s="238"/>
      <c r="I626" s="239">
        <f>ROUND(E626*H626,2)</f>
        <v>0</v>
      </c>
      <c r="J626" s="238"/>
      <c r="K626" s="239">
        <f>ROUND(E626*J626,2)</f>
        <v>0</v>
      </c>
      <c r="L626" s="239">
        <v>21</v>
      </c>
      <c r="M626" s="239">
        <f>G626*(1+L626/100)</f>
        <v>0</v>
      </c>
      <c r="N626" s="237">
        <v>2.1000000000000001E-4</v>
      </c>
      <c r="O626" s="237">
        <f>ROUND(E626*N626,2)</f>
        <v>0.01</v>
      </c>
      <c r="P626" s="237">
        <v>0</v>
      </c>
      <c r="Q626" s="237">
        <f>ROUND(E626*P626,2)</f>
        <v>0</v>
      </c>
      <c r="R626" s="239" t="s">
        <v>774</v>
      </c>
      <c r="S626" s="239" t="s">
        <v>224</v>
      </c>
      <c r="T626" s="240" t="s">
        <v>224</v>
      </c>
      <c r="U626" s="222">
        <v>9.5000000000000001E-2</v>
      </c>
      <c r="V626" s="222">
        <f>ROUND(E626*U626,2)</f>
        <v>5.56</v>
      </c>
      <c r="W626" s="222"/>
      <c r="X626" s="222" t="s">
        <v>225</v>
      </c>
      <c r="Y626" s="211"/>
      <c r="Z626" s="211"/>
      <c r="AA626" s="211"/>
      <c r="AB626" s="211"/>
      <c r="AC626" s="211"/>
      <c r="AD626" s="211"/>
      <c r="AE626" s="211"/>
      <c r="AF626" s="211"/>
      <c r="AG626" s="211" t="s">
        <v>226</v>
      </c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18"/>
      <c r="B627" s="219"/>
      <c r="C627" s="257" t="s">
        <v>417</v>
      </c>
      <c r="D627" s="224"/>
      <c r="E627" s="225"/>
      <c r="F627" s="222"/>
      <c r="G627" s="222"/>
      <c r="H627" s="222"/>
      <c r="I627" s="222"/>
      <c r="J627" s="222"/>
      <c r="K627" s="222"/>
      <c r="L627" s="222"/>
      <c r="M627" s="222"/>
      <c r="N627" s="221"/>
      <c r="O627" s="221"/>
      <c r="P627" s="221"/>
      <c r="Q627" s="221"/>
      <c r="R627" s="222"/>
      <c r="S627" s="222"/>
      <c r="T627" s="222"/>
      <c r="U627" s="222"/>
      <c r="V627" s="222"/>
      <c r="W627" s="222"/>
      <c r="X627" s="222"/>
      <c r="Y627" s="211"/>
      <c r="Z627" s="211"/>
      <c r="AA627" s="211"/>
      <c r="AB627" s="211"/>
      <c r="AC627" s="211"/>
      <c r="AD627" s="211"/>
      <c r="AE627" s="211"/>
      <c r="AF627" s="211"/>
      <c r="AG627" s="211" t="s">
        <v>230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1" x14ac:dyDescent="0.2">
      <c r="A628" s="218"/>
      <c r="B628" s="219"/>
      <c r="C628" s="257" t="s">
        <v>465</v>
      </c>
      <c r="D628" s="224"/>
      <c r="E628" s="225">
        <v>4.3</v>
      </c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11"/>
      <c r="Z628" s="211"/>
      <c r="AA628" s="211"/>
      <c r="AB628" s="211"/>
      <c r="AC628" s="211"/>
      <c r="AD628" s="211"/>
      <c r="AE628" s="211"/>
      <c r="AF628" s="211"/>
      <c r="AG628" s="211" t="s">
        <v>230</v>
      </c>
      <c r="AH628" s="211">
        <v>0</v>
      </c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18"/>
      <c r="B629" s="219"/>
      <c r="C629" s="257" t="s">
        <v>785</v>
      </c>
      <c r="D629" s="224"/>
      <c r="E629" s="225">
        <v>5.5679999999999996</v>
      </c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11"/>
      <c r="Z629" s="211"/>
      <c r="AA629" s="211"/>
      <c r="AB629" s="211"/>
      <c r="AC629" s="211"/>
      <c r="AD629" s="211"/>
      <c r="AE629" s="211"/>
      <c r="AF629" s="211"/>
      <c r="AG629" s="211" t="s">
        <v>230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 x14ac:dyDescent="0.2">
      <c r="A630" s="218"/>
      <c r="B630" s="219"/>
      <c r="C630" s="257" t="s">
        <v>459</v>
      </c>
      <c r="D630" s="224"/>
      <c r="E630" s="225"/>
      <c r="F630" s="222"/>
      <c r="G630" s="222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11"/>
      <c r="Z630" s="211"/>
      <c r="AA630" s="211"/>
      <c r="AB630" s="211"/>
      <c r="AC630" s="211"/>
      <c r="AD630" s="211"/>
      <c r="AE630" s="211"/>
      <c r="AF630" s="211"/>
      <c r="AG630" s="211" t="s">
        <v>230</v>
      </c>
      <c r="AH630" s="211">
        <v>0</v>
      </c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18"/>
      <c r="B631" s="219"/>
      <c r="C631" s="257" t="s">
        <v>786</v>
      </c>
      <c r="D631" s="224"/>
      <c r="E631" s="225">
        <v>15.3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11"/>
      <c r="Z631" s="211"/>
      <c r="AA631" s="211"/>
      <c r="AB631" s="211"/>
      <c r="AC631" s="211"/>
      <c r="AD631" s="211"/>
      <c r="AE631" s="211"/>
      <c r="AF631" s="211"/>
      <c r="AG631" s="211" t="s">
        <v>230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18"/>
      <c r="B632" s="219"/>
      <c r="C632" s="257" t="s">
        <v>787</v>
      </c>
      <c r="D632" s="224"/>
      <c r="E632" s="225">
        <v>33.408000000000001</v>
      </c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11"/>
      <c r="Z632" s="211"/>
      <c r="AA632" s="211"/>
      <c r="AB632" s="211"/>
      <c r="AC632" s="211"/>
      <c r="AD632" s="211"/>
      <c r="AE632" s="211"/>
      <c r="AF632" s="211"/>
      <c r="AG632" s="211" t="s">
        <v>230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43">
        <v>117</v>
      </c>
      <c r="B633" s="244" t="s">
        <v>788</v>
      </c>
      <c r="C633" s="258" t="s">
        <v>789</v>
      </c>
      <c r="D633" s="245" t="s">
        <v>297</v>
      </c>
      <c r="E633" s="246">
        <v>58.576000000000001</v>
      </c>
      <c r="F633" s="247"/>
      <c r="G633" s="248">
        <f>ROUND(E633*F633,2)</f>
        <v>0</v>
      </c>
      <c r="H633" s="247"/>
      <c r="I633" s="248">
        <f>ROUND(E633*H633,2)</f>
        <v>0</v>
      </c>
      <c r="J633" s="247"/>
      <c r="K633" s="248">
        <f>ROUND(E633*J633,2)</f>
        <v>0</v>
      </c>
      <c r="L633" s="248">
        <v>21</v>
      </c>
      <c r="M633" s="248">
        <f>G633*(1+L633/100)</f>
        <v>0</v>
      </c>
      <c r="N633" s="246">
        <v>1.58E-3</v>
      </c>
      <c r="O633" s="246">
        <f>ROUND(E633*N633,2)</f>
        <v>0.09</v>
      </c>
      <c r="P633" s="246">
        <v>0</v>
      </c>
      <c r="Q633" s="246">
        <f>ROUND(E633*P633,2)</f>
        <v>0</v>
      </c>
      <c r="R633" s="248" t="s">
        <v>774</v>
      </c>
      <c r="S633" s="248" t="s">
        <v>224</v>
      </c>
      <c r="T633" s="249" t="s">
        <v>224</v>
      </c>
      <c r="U633" s="222">
        <v>0.24</v>
      </c>
      <c r="V633" s="222">
        <f>ROUND(E633*U633,2)</f>
        <v>14.06</v>
      </c>
      <c r="W633" s="222"/>
      <c r="X633" s="222" t="s">
        <v>225</v>
      </c>
      <c r="Y633" s="211"/>
      <c r="Z633" s="211"/>
      <c r="AA633" s="211"/>
      <c r="AB633" s="211"/>
      <c r="AC633" s="211"/>
      <c r="AD633" s="211"/>
      <c r="AE633" s="211"/>
      <c r="AF633" s="211"/>
      <c r="AG633" s="211" t="s">
        <v>226</v>
      </c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ht="22.5" outlineLevel="1" x14ac:dyDescent="0.2">
      <c r="A634" s="234">
        <v>118</v>
      </c>
      <c r="B634" s="235" t="s">
        <v>790</v>
      </c>
      <c r="C634" s="255" t="s">
        <v>791</v>
      </c>
      <c r="D634" s="236" t="s">
        <v>284</v>
      </c>
      <c r="E634" s="237">
        <v>29.44</v>
      </c>
      <c r="F634" s="238"/>
      <c r="G634" s="239">
        <f>ROUND(E634*F634,2)</f>
        <v>0</v>
      </c>
      <c r="H634" s="238"/>
      <c r="I634" s="239">
        <f>ROUND(E634*H634,2)</f>
        <v>0</v>
      </c>
      <c r="J634" s="238"/>
      <c r="K634" s="239">
        <f>ROUND(E634*J634,2)</f>
        <v>0</v>
      </c>
      <c r="L634" s="239">
        <v>21</v>
      </c>
      <c r="M634" s="239">
        <f>G634*(1+L634/100)</f>
        <v>0</v>
      </c>
      <c r="N634" s="237">
        <v>2.9E-4</v>
      </c>
      <c r="O634" s="237">
        <f>ROUND(E634*N634,2)</f>
        <v>0.01</v>
      </c>
      <c r="P634" s="237">
        <v>0</v>
      </c>
      <c r="Q634" s="237">
        <f>ROUND(E634*P634,2)</f>
        <v>0</v>
      </c>
      <c r="R634" s="239" t="s">
        <v>774</v>
      </c>
      <c r="S634" s="239" t="s">
        <v>224</v>
      </c>
      <c r="T634" s="240" t="s">
        <v>224</v>
      </c>
      <c r="U634" s="222">
        <v>0.11</v>
      </c>
      <c r="V634" s="222">
        <f>ROUND(E634*U634,2)</f>
        <v>3.24</v>
      </c>
      <c r="W634" s="222"/>
      <c r="X634" s="222" t="s">
        <v>225</v>
      </c>
      <c r="Y634" s="211"/>
      <c r="Z634" s="211"/>
      <c r="AA634" s="211"/>
      <c r="AB634" s="211"/>
      <c r="AC634" s="211"/>
      <c r="AD634" s="211"/>
      <c r="AE634" s="211"/>
      <c r="AF634" s="211"/>
      <c r="AG634" s="211" t="s">
        <v>226</v>
      </c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18"/>
      <c r="B635" s="219"/>
      <c r="C635" s="257" t="s">
        <v>417</v>
      </c>
      <c r="D635" s="224"/>
      <c r="E635" s="225"/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11"/>
      <c r="Z635" s="211"/>
      <c r="AA635" s="211"/>
      <c r="AB635" s="211"/>
      <c r="AC635" s="211"/>
      <c r="AD635" s="211"/>
      <c r="AE635" s="211"/>
      <c r="AF635" s="211"/>
      <c r="AG635" s="211" t="s">
        <v>230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18"/>
      <c r="B636" s="219"/>
      <c r="C636" s="257" t="s">
        <v>792</v>
      </c>
      <c r="D636" s="224"/>
      <c r="E636" s="225">
        <v>4.72</v>
      </c>
      <c r="F636" s="222"/>
      <c r="G636" s="222"/>
      <c r="H636" s="222"/>
      <c r="I636" s="222"/>
      <c r="J636" s="222"/>
      <c r="K636" s="222"/>
      <c r="L636" s="222"/>
      <c r="M636" s="222"/>
      <c r="N636" s="221"/>
      <c r="O636" s="221"/>
      <c r="P636" s="221"/>
      <c r="Q636" s="221"/>
      <c r="R636" s="222"/>
      <c r="S636" s="222"/>
      <c r="T636" s="222"/>
      <c r="U636" s="222"/>
      <c r="V636" s="222"/>
      <c r="W636" s="222"/>
      <c r="X636" s="222"/>
      <c r="Y636" s="211"/>
      <c r="Z636" s="211"/>
      <c r="AA636" s="211"/>
      <c r="AB636" s="211"/>
      <c r="AC636" s="211"/>
      <c r="AD636" s="211"/>
      <c r="AE636" s="211"/>
      <c r="AF636" s="211"/>
      <c r="AG636" s="211" t="s">
        <v>230</v>
      </c>
      <c r="AH636" s="211">
        <v>0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18"/>
      <c r="B637" s="219"/>
      <c r="C637" s="257" t="s">
        <v>459</v>
      </c>
      <c r="D637" s="224"/>
      <c r="E637" s="225"/>
      <c r="F637" s="222"/>
      <c r="G637" s="222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11"/>
      <c r="Z637" s="211"/>
      <c r="AA637" s="211"/>
      <c r="AB637" s="211"/>
      <c r="AC637" s="211"/>
      <c r="AD637" s="211"/>
      <c r="AE637" s="211"/>
      <c r="AF637" s="211"/>
      <c r="AG637" s="211" t="s">
        <v>230</v>
      </c>
      <c r="AH637" s="211">
        <v>0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1" x14ac:dyDescent="0.2">
      <c r="A638" s="218"/>
      <c r="B638" s="219"/>
      <c r="C638" s="257" t="s">
        <v>793</v>
      </c>
      <c r="D638" s="224"/>
      <c r="E638" s="225">
        <v>24.72</v>
      </c>
      <c r="F638" s="222"/>
      <c r="G638" s="222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11"/>
      <c r="Z638" s="211"/>
      <c r="AA638" s="211"/>
      <c r="AB638" s="211"/>
      <c r="AC638" s="211"/>
      <c r="AD638" s="211"/>
      <c r="AE638" s="211"/>
      <c r="AF638" s="211"/>
      <c r="AG638" s="211" t="s">
        <v>230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ht="22.5" outlineLevel="1" x14ac:dyDescent="0.2">
      <c r="A639" s="234">
        <v>119</v>
      </c>
      <c r="B639" s="235" t="s">
        <v>794</v>
      </c>
      <c r="C639" s="255" t="s">
        <v>795</v>
      </c>
      <c r="D639" s="236" t="s">
        <v>274</v>
      </c>
      <c r="E639" s="237">
        <v>0.13643</v>
      </c>
      <c r="F639" s="238"/>
      <c r="G639" s="239">
        <f>ROUND(E639*F639,2)</f>
        <v>0</v>
      </c>
      <c r="H639" s="238"/>
      <c r="I639" s="239">
        <f>ROUND(E639*H639,2)</f>
        <v>0</v>
      </c>
      <c r="J639" s="238"/>
      <c r="K639" s="239">
        <f>ROUND(E639*J639,2)</f>
        <v>0</v>
      </c>
      <c r="L639" s="239">
        <v>21</v>
      </c>
      <c r="M639" s="239">
        <f>G639*(1+L639/100)</f>
        <v>0</v>
      </c>
      <c r="N639" s="237">
        <v>1</v>
      </c>
      <c r="O639" s="237">
        <f>ROUND(E639*N639,2)</f>
        <v>0.14000000000000001</v>
      </c>
      <c r="P639" s="237">
        <v>0</v>
      </c>
      <c r="Q639" s="237">
        <f>ROUND(E639*P639,2)</f>
        <v>0</v>
      </c>
      <c r="R639" s="239" t="s">
        <v>278</v>
      </c>
      <c r="S639" s="239" t="s">
        <v>224</v>
      </c>
      <c r="T639" s="240" t="s">
        <v>224</v>
      </c>
      <c r="U639" s="222">
        <v>0</v>
      </c>
      <c r="V639" s="222">
        <f>ROUND(E639*U639,2)</f>
        <v>0</v>
      </c>
      <c r="W639" s="222"/>
      <c r="X639" s="222" t="s">
        <v>279</v>
      </c>
      <c r="Y639" s="211"/>
      <c r="Z639" s="211"/>
      <c r="AA639" s="211"/>
      <c r="AB639" s="211"/>
      <c r="AC639" s="211"/>
      <c r="AD639" s="211"/>
      <c r="AE639" s="211"/>
      <c r="AF639" s="211"/>
      <c r="AG639" s="211" t="s">
        <v>280</v>
      </c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18"/>
      <c r="B640" s="219"/>
      <c r="C640" s="257" t="s">
        <v>796</v>
      </c>
      <c r="D640" s="224"/>
      <c r="E640" s="225">
        <v>0.13643</v>
      </c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11"/>
      <c r="Z640" s="211"/>
      <c r="AA640" s="211"/>
      <c r="AB640" s="211"/>
      <c r="AC640" s="211"/>
      <c r="AD640" s="211"/>
      <c r="AE640" s="211"/>
      <c r="AF640" s="211"/>
      <c r="AG640" s="211" t="s">
        <v>230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ht="33.75" outlineLevel="1" x14ac:dyDescent="0.2">
      <c r="A641" s="234">
        <v>120</v>
      </c>
      <c r="B641" s="235" t="s">
        <v>797</v>
      </c>
      <c r="C641" s="255" t="s">
        <v>798</v>
      </c>
      <c r="D641" s="236" t="s">
        <v>297</v>
      </c>
      <c r="E641" s="237">
        <v>509.13637</v>
      </c>
      <c r="F641" s="238"/>
      <c r="G641" s="239">
        <f>ROUND(E641*F641,2)</f>
        <v>0</v>
      </c>
      <c r="H641" s="238"/>
      <c r="I641" s="239">
        <f>ROUND(E641*H641,2)</f>
        <v>0</v>
      </c>
      <c r="J641" s="238"/>
      <c r="K641" s="239">
        <f>ROUND(E641*J641,2)</f>
        <v>0</v>
      </c>
      <c r="L641" s="239">
        <v>21</v>
      </c>
      <c r="M641" s="239">
        <f>G641*(1+L641/100)</f>
        <v>0</v>
      </c>
      <c r="N641" s="237">
        <v>4.4999999999999997E-3</v>
      </c>
      <c r="O641" s="237">
        <f>ROUND(E641*N641,2)</f>
        <v>2.29</v>
      </c>
      <c r="P641" s="237">
        <v>0</v>
      </c>
      <c r="Q641" s="237">
        <f>ROUND(E641*P641,2)</f>
        <v>0</v>
      </c>
      <c r="R641" s="239" t="s">
        <v>278</v>
      </c>
      <c r="S641" s="239" t="s">
        <v>224</v>
      </c>
      <c r="T641" s="240" t="s">
        <v>224</v>
      </c>
      <c r="U641" s="222">
        <v>0</v>
      </c>
      <c r="V641" s="222">
        <f>ROUND(E641*U641,2)</f>
        <v>0</v>
      </c>
      <c r="W641" s="222"/>
      <c r="X641" s="222" t="s">
        <v>279</v>
      </c>
      <c r="Y641" s="211"/>
      <c r="Z641" s="211"/>
      <c r="AA641" s="211"/>
      <c r="AB641" s="211"/>
      <c r="AC641" s="211"/>
      <c r="AD641" s="211"/>
      <c r="AE641" s="211"/>
      <c r="AF641" s="211"/>
      <c r="AG641" s="211" t="s">
        <v>280</v>
      </c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18"/>
      <c r="B642" s="219"/>
      <c r="C642" s="257" t="s">
        <v>799</v>
      </c>
      <c r="D642" s="224"/>
      <c r="E642" s="225">
        <v>436.41638</v>
      </c>
      <c r="F642" s="222"/>
      <c r="G642" s="222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11"/>
      <c r="Z642" s="211"/>
      <c r="AA642" s="211"/>
      <c r="AB642" s="211"/>
      <c r="AC642" s="211"/>
      <c r="AD642" s="211"/>
      <c r="AE642" s="211"/>
      <c r="AF642" s="211"/>
      <c r="AG642" s="211" t="s">
        <v>230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18"/>
      <c r="B643" s="219"/>
      <c r="C643" s="257" t="s">
        <v>800</v>
      </c>
      <c r="D643" s="224"/>
      <c r="E643" s="225">
        <v>72.72</v>
      </c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11"/>
      <c r="Z643" s="211"/>
      <c r="AA643" s="211"/>
      <c r="AB643" s="211"/>
      <c r="AC643" s="211"/>
      <c r="AD643" s="211"/>
      <c r="AE643" s="211"/>
      <c r="AF643" s="211"/>
      <c r="AG643" s="211" t="s">
        <v>230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34">
        <v>121</v>
      </c>
      <c r="B644" s="235" t="s">
        <v>801</v>
      </c>
      <c r="C644" s="255" t="s">
        <v>802</v>
      </c>
      <c r="D644" s="236" t="s">
        <v>274</v>
      </c>
      <c r="E644" s="237">
        <v>2.7419699999999998</v>
      </c>
      <c r="F644" s="238"/>
      <c r="G644" s="239">
        <f>ROUND(E644*F644,2)</f>
        <v>0</v>
      </c>
      <c r="H644" s="238"/>
      <c r="I644" s="239">
        <f>ROUND(E644*H644,2)</f>
        <v>0</v>
      </c>
      <c r="J644" s="238"/>
      <c r="K644" s="239">
        <f>ROUND(E644*J644,2)</f>
        <v>0</v>
      </c>
      <c r="L644" s="239">
        <v>21</v>
      </c>
      <c r="M644" s="239">
        <f>G644*(1+L644/100)</f>
        <v>0</v>
      </c>
      <c r="N644" s="237">
        <v>0</v>
      </c>
      <c r="O644" s="237">
        <f>ROUND(E644*N644,2)</f>
        <v>0</v>
      </c>
      <c r="P644" s="237">
        <v>0</v>
      </c>
      <c r="Q644" s="237">
        <f>ROUND(E644*P644,2)</f>
        <v>0</v>
      </c>
      <c r="R644" s="239" t="s">
        <v>774</v>
      </c>
      <c r="S644" s="239" t="s">
        <v>224</v>
      </c>
      <c r="T644" s="240" t="s">
        <v>224</v>
      </c>
      <c r="U644" s="222">
        <v>1.5669999999999999</v>
      </c>
      <c r="V644" s="222">
        <f>ROUND(E644*U644,2)</f>
        <v>4.3</v>
      </c>
      <c r="W644" s="222"/>
      <c r="X644" s="222" t="s">
        <v>769</v>
      </c>
      <c r="Y644" s="211"/>
      <c r="Z644" s="211"/>
      <c r="AA644" s="211"/>
      <c r="AB644" s="211"/>
      <c r="AC644" s="211"/>
      <c r="AD644" s="211"/>
      <c r="AE644" s="211"/>
      <c r="AF644" s="211"/>
      <c r="AG644" s="211" t="s">
        <v>770</v>
      </c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18"/>
      <c r="B645" s="219"/>
      <c r="C645" s="256" t="s">
        <v>803</v>
      </c>
      <c r="D645" s="242"/>
      <c r="E645" s="242"/>
      <c r="F645" s="242"/>
      <c r="G645" s="24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11"/>
      <c r="Z645" s="211"/>
      <c r="AA645" s="211"/>
      <c r="AB645" s="211"/>
      <c r="AC645" s="211"/>
      <c r="AD645" s="211"/>
      <c r="AE645" s="211"/>
      <c r="AF645" s="211"/>
      <c r="AG645" s="211" t="s">
        <v>228</v>
      </c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x14ac:dyDescent="0.2">
      <c r="A646" s="227" t="s">
        <v>218</v>
      </c>
      <c r="B646" s="228" t="s">
        <v>142</v>
      </c>
      <c r="C646" s="254" t="s">
        <v>143</v>
      </c>
      <c r="D646" s="229"/>
      <c r="E646" s="230"/>
      <c r="F646" s="231"/>
      <c r="G646" s="231">
        <f>SUMIF(AG647:AG682,"&lt;&gt;NOR",G647:G682)</f>
        <v>0</v>
      </c>
      <c r="H646" s="231"/>
      <c r="I646" s="231">
        <f>SUM(I647:I682)</f>
        <v>0</v>
      </c>
      <c r="J646" s="231"/>
      <c r="K646" s="231">
        <f>SUM(K647:K682)</f>
        <v>0</v>
      </c>
      <c r="L646" s="231"/>
      <c r="M646" s="231">
        <f>SUM(M647:M682)</f>
        <v>0</v>
      </c>
      <c r="N646" s="230"/>
      <c r="O646" s="230">
        <f>SUM(O647:O682)</f>
        <v>3.07</v>
      </c>
      <c r="P646" s="230"/>
      <c r="Q646" s="230">
        <f>SUM(Q647:Q682)</f>
        <v>0</v>
      </c>
      <c r="R646" s="231"/>
      <c r="S646" s="231"/>
      <c r="T646" s="232"/>
      <c r="U646" s="226"/>
      <c r="V646" s="226">
        <f>SUM(V647:V682)</f>
        <v>388.3</v>
      </c>
      <c r="W646" s="226"/>
      <c r="X646" s="226"/>
      <c r="AG646" t="s">
        <v>219</v>
      </c>
    </row>
    <row r="647" spans="1:60" outlineLevel="1" x14ac:dyDescent="0.2">
      <c r="A647" s="234">
        <v>122</v>
      </c>
      <c r="B647" s="235" t="s">
        <v>804</v>
      </c>
      <c r="C647" s="255" t="s">
        <v>805</v>
      </c>
      <c r="D647" s="236" t="s">
        <v>297</v>
      </c>
      <c r="E647" s="237">
        <v>379.49250000000001</v>
      </c>
      <c r="F647" s="238"/>
      <c r="G647" s="239">
        <f>ROUND(E647*F647,2)</f>
        <v>0</v>
      </c>
      <c r="H647" s="238"/>
      <c r="I647" s="239">
        <f>ROUND(E647*H647,2)</f>
        <v>0</v>
      </c>
      <c r="J647" s="238"/>
      <c r="K647" s="239">
        <f>ROUND(E647*J647,2)</f>
        <v>0</v>
      </c>
      <c r="L647" s="239">
        <v>21</v>
      </c>
      <c r="M647" s="239">
        <f>G647*(1+L647/100)</f>
        <v>0</v>
      </c>
      <c r="N647" s="237">
        <v>5.2999999999999998E-4</v>
      </c>
      <c r="O647" s="237">
        <f>ROUND(E647*N647,2)</f>
        <v>0.2</v>
      </c>
      <c r="P647" s="237">
        <v>0</v>
      </c>
      <c r="Q647" s="237">
        <f>ROUND(E647*P647,2)</f>
        <v>0</v>
      </c>
      <c r="R647" s="239" t="s">
        <v>806</v>
      </c>
      <c r="S647" s="239" t="s">
        <v>224</v>
      </c>
      <c r="T647" s="240" t="s">
        <v>224</v>
      </c>
      <c r="U647" s="222">
        <v>0.23</v>
      </c>
      <c r="V647" s="222">
        <f>ROUND(E647*U647,2)</f>
        <v>87.28</v>
      </c>
      <c r="W647" s="222"/>
      <c r="X647" s="222" t="s">
        <v>225</v>
      </c>
      <c r="Y647" s="211"/>
      <c r="Z647" s="211"/>
      <c r="AA647" s="211"/>
      <c r="AB647" s="211"/>
      <c r="AC647" s="211"/>
      <c r="AD647" s="211"/>
      <c r="AE647" s="211"/>
      <c r="AF647" s="211"/>
      <c r="AG647" s="211" t="s">
        <v>226</v>
      </c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 x14ac:dyDescent="0.2">
      <c r="A648" s="218"/>
      <c r="B648" s="219"/>
      <c r="C648" s="257" t="s">
        <v>807</v>
      </c>
      <c r="D648" s="224"/>
      <c r="E648" s="225"/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11"/>
      <c r="Z648" s="211"/>
      <c r="AA648" s="211"/>
      <c r="AB648" s="211"/>
      <c r="AC648" s="211"/>
      <c r="AD648" s="211"/>
      <c r="AE648" s="211"/>
      <c r="AF648" s="211"/>
      <c r="AG648" s="211" t="s">
        <v>230</v>
      </c>
      <c r="AH648" s="211">
        <v>0</v>
      </c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1" x14ac:dyDescent="0.2">
      <c r="A649" s="218"/>
      <c r="B649" s="219"/>
      <c r="C649" s="257" t="s">
        <v>745</v>
      </c>
      <c r="D649" s="224"/>
      <c r="E649" s="225">
        <v>395.79</v>
      </c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11"/>
      <c r="Z649" s="211"/>
      <c r="AA649" s="211"/>
      <c r="AB649" s="211"/>
      <c r="AC649" s="211"/>
      <c r="AD649" s="211"/>
      <c r="AE649" s="211"/>
      <c r="AF649" s="211"/>
      <c r="AG649" s="211" t="s">
        <v>230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1" x14ac:dyDescent="0.2">
      <c r="A650" s="218"/>
      <c r="B650" s="219"/>
      <c r="C650" s="257" t="s">
        <v>775</v>
      </c>
      <c r="D650" s="224"/>
      <c r="E650" s="225">
        <v>-16.297499999999999</v>
      </c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11"/>
      <c r="Z650" s="211"/>
      <c r="AA650" s="211"/>
      <c r="AB650" s="211"/>
      <c r="AC650" s="211"/>
      <c r="AD650" s="211"/>
      <c r="AE650" s="211"/>
      <c r="AF650" s="211"/>
      <c r="AG650" s="211" t="s">
        <v>230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34">
        <v>123</v>
      </c>
      <c r="B651" s="235" t="s">
        <v>808</v>
      </c>
      <c r="C651" s="255" t="s">
        <v>809</v>
      </c>
      <c r="D651" s="236" t="s">
        <v>297</v>
      </c>
      <c r="E651" s="237">
        <v>379.49250000000001</v>
      </c>
      <c r="F651" s="238"/>
      <c r="G651" s="239">
        <f>ROUND(E651*F651,2)</f>
        <v>0</v>
      </c>
      <c r="H651" s="238"/>
      <c r="I651" s="239">
        <f>ROUND(E651*H651,2)</f>
        <v>0</v>
      </c>
      <c r="J651" s="238"/>
      <c r="K651" s="239">
        <f>ROUND(E651*J651,2)</f>
        <v>0</v>
      </c>
      <c r="L651" s="239">
        <v>21</v>
      </c>
      <c r="M651" s="239">
        <f>G651*(1+L651/100)</f>
        <v>0</v>
      </c>
      <c r="N651" s="237">
        <v>8.3000000000000001E-4</v>
      </c>
      <c r="O651" s="237">
        <f>ROUND(E651*N651,2)</f>
        <v>0.31</v>
      </c>
      <c r="P651" s="237">
        <v>0</v>
      </c>
      <c r="Q651" s="237">
        <f>ROUND(E651*P651,2)</f>
        <v>0</v>
      </c>
      <c r="R651" s="239" t="s">
        <v>806</v>
      </c>
      <c r="S651" s="239" t="s">
        <v>224</v>
      </c>
      <c r="T651" s="240" t="s">
        <v>224</v>
      </c>
      <c r="U651" s="222">
        <v>0.46</v>
      </c>
      <c r="V651" s="222">
        <f>ROUND(E651*U651,2)</f>
        <v>174.57</v>
      </c>
      <c r="W651" s="222"/>
      <c r="X651" s="222" t="s">
        <v>225</v>
      </c>
      <c r="Y651" s="211"/>
      <c r="Z651" s="211"/>
      <c r="AA651" s="211"/>
      <c r="AB651" s="211"/>
      <c r="AC651" s="211"/>
      <c r="AD651" s="211"/>
      <c r="AE651" s="211"/>
      <c r="AF651" s="211"/>
      <c r="AG651" s="211" t="s">
        <v>226</v>
      </c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1" x14ac:dyDescent="0.2">
      <c r="A652" s="218"/>
      <c r="B652" s="219"/>
      <c r="C652" s="257" t="s">
        <v>810</v>
      </c>
      <c r="D652" s="224"/>
      <c r="E652" s="225"/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11"/>
      <c r="Z652" s="211"/>
      <c r="AA652" s="211"/>
      <c r="AB652" s="211"/>
      <c r="AC652" s="211"/>
      <c r="AD652" s="211"/>
      <c r="AE652" s="211"/>
      <c r="AF652" s="211"/>
      <c r="AG652" s="211" t="s">
        <v>230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 x14ac:dyDescent="0.2">
      <c r="A653" s="218"/>
      <c r="B653" s="219"/>
      <c r="C653" s="257" t="s">
        <v>745</v>
      </c>
      <c r="D653" s="224"/>
      <c r="E653" s="225">
        <v>395.79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11"/>
      <c r="Z653" s="211"/>
      <c r="AA653" s="211"/>
      <c r="AB653" s="211"/>
      <c r="AC653" s="211"/>
      <c r="AD653" s="211"/>
      <c r="AE653" s="211"/>
      <c r="AF653" s="211"/>
      <c r="AG653" s="211" t="s">
        <v>230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1" x14ac:dyDescent="0.2">
      <c r="A654" s="218"/>
      <c r="B654" s="219"/>
      <c r="C654" s="257" t="s">
        <v>775</v>
      </c>
      <c r="D654" s="224"/>
      <c r="E654" s="225">
        <v>-16.297499999999999</v>
      </c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11"/>
      <c r="Z654" s="211"/>
      <c r="AA654" s="211"/>
      <c r="AB654" s="211"/>
      <c r="AC654" s="211"/>
      <c r="AD654" s="211"/>
      <c r="AE654" s="211"/>
      <c r="AF654" s="211"/>
      <c r="AG654" s="211" t="s">
        <v>230</v>
      </c>
      <c r="AH654" s="211">
        <v>0</v>
      </c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ht="22.5" outlineLevel="1" x14ac:dyDescent="0.2">
      <c r="A655" s="234">
        <v>124</v>
      </c>
      <c r="B655" s="235" t="s">
        <v>811</v>
      </c>
      <c r="C655" s="255" t="s">
        <v>812</v>
      </c>
      <c r="D655" s="236" t="s">
        <v>297</v>
      </c>
      <c r="E655" s="237">
        <v>379.49250000000001</v>
      </c>
      <c r="F655" s="238"/>
      <c r="G655" s="239">
        <f>ROUND(E655*F655,2)</f>
        <v>0</v>
      </c>
      <c r="H655" s="238"/>
      <c r="I655" s="239">
        <f>ROUND(E655*H655,2)</f>
        <v>0</v>
      </c>
      <c r="J655" s="238"/>
      <c r="K655" s="239">
        <f>ROUND(E655*J655,2)</f>
        <v>0</v>
      </c>
      <c r="L655" s="239">
        <v>21</v>
      </c>
      <c r="M655" s="239">
        <f>G655*(1+L655/100)</f>
        <v>0</v>
      </c>
      <c r="N655" s="237">
        <v>2.2000000000000001E-4</v>
      </c>
      <c r="O655" s="237">
        <f>ROUND(E655*N655,2)</f>
        <v>0.08</v>
      </c>
      <c r="P655" s="237">
        <v>0</v>
      </c>
      <c r="Q655" s="237">
        <f>ROUND(E655*P655,2)</f>
        <v>0</v>
      </c>
      <c r="R655" s="239" t="s">
        <v>806</v>
      </c>
      <c r="S655" s="239" t="s">
        <v>224</v>
      </c>
      <c r="T655" s="240" t="s">
        <v>224</v>
      </c>
      <c r="U655" s="222">
        <v>0.18</v>
      </c>
      <c r="V655" s="222">
        <f>ROUND(E655*U655,2)</f>
        <v>68.31</v>
      </c>
      <c r="W655" s="222"/>
      <c r="X655" s="222" t="s">
        <v>225</v>
      </c>
      <c r="Y655" s="211"/>
      <c r="Z655" s="211"/>
      <c r="AA655" s="211"/>
      <c r="AB655" s="211"/>
      <c r="AC655" s="211"/>
      <c r="AD655" s="211"/>
      <c r="AE655" s="211"/>
      <c r="AF655" s="211"/>
      <c r="AG655" s="211" t="s">
        <v>226</v>
      </c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1" x14ac:dyDescent="0.2">
      <c r="A656" s="218"/>
      <c r="B656" s="219"/>
      <c r="C656" s="257" t="s">
        <v>807</v>
      </c>
      <c r="D656" s="224"/>
      <c r="E656" s="225"/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11"/>
      <c r="Z656" s="211"/>
      <c r="AA656" s="211"/>
      <c r="AB656" s="211"/>
      <c r="AC656" s="211"/>
      <c r="AD656" s="211"/>
      <c r="AE656" s="211"/>
      <c r="AF656" s="211"/>
      <c r="AG656" s="211" t="s">
        <v>230</v>
      </c>
      <c r="AH656" s="211">
        <v>0</v>
      </c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1" x14ac:dyDescent="0.2">
      <c r="A657" s="218"/>
      <c r="B657" s="219"/>
      <c r="C657" s="257" t="s">
        <v>745</v>
      </c>
      <c r="D657" s="224"/>
      <c r="E657" s="225">
        <v>395.79</v>
      </c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11"/>
      <c r="Z657" s="211"/>
      <c r="AA657" s="211"/>
      <c r="AB657" s="211"/>
      <c r="AC657" s="211"/>
      <c r="AD657" s="211"/>
      <c r="AE657" s="211"/>
      <c r="AF657" s="211"/>
      <c r="AG657" s="211" t="s">
        <v>230</v>
      </c>
      <c r="AH657" s="211">
        <v>0</v>
      </c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18"/>
      <c r="B658" s="219"/>
      <c r="C658" s="257" t="s">
        <v>775</v>
      </c>
      <c r="D658" s="224"/>
      <c r="E658" s="225">
        <v>-16.297499999999999</v>
      </c>
      <c r="F658" s="222"/>
      <c r="G658" s="222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11"/>
      <c r="Z658" s="211"/>
      <c r="AA658" s="211"/>
      <c r="AB658" s="211"/>
      <c r="AC658" s="211"/>
      <c r="AD658" s="211"/>
      <c r="AE658" s="211"/>
      <c r="AF658" s="211"/>
      <c r="AG658" s="211" t="s">
        <v>230</v>
      </c>
      <c r="AH658" s="211">
        <v>0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1" x14ac:dyDescent="0.2">
      <c r="A659" s="234">
        <v>125</v>
      </c>
      <c r="B659" s="235" t="s">
        <v>813</v>
      </c>
      <c r="C659" s="255" t="s">
        <v>814</v>
      </c>
      <c r="D659" s="236" t="s">
        <v>297</v>
      </c>
      <c r="E659" s="237">
        <v>309.79000000000002</v>
      </c>
      <c r="F659" s="238"/>
      <c r="G659" s="239">
        <f>ROUND(E659*F659,2)</f>
        <v>0</v>
      </c>
      <c r="H659" s="238"/>
      <c r="I659" s="239">
        <f>ROUND(E659*H659,2)</f>
        <v>0</v>
      </c>
      <c r="J659" s="238"/>
      <c r="K659" s="239">
        <f>ROUND(E659*J659,2)</f>
        <v>0</v>
      </c>
      <c r="L659" s="239">
        <v>21</v>
      </c>
      <c r="M659" s="239">
        <f>G659*(1+L659/100)</f>
        <v>0</v>
      </c>
      <c r="N659" s="237">
        <v>0</v>
      </c>
      <c r="O659" s="237">
        <f>ROUND(E659*N659,2)</f>
        <v>0</v>
      </c>
      <c r="P659" s="237">
        <v>0</v>
      </c>
      <c r="Q659" s="237">
        <f>ROUND(E659*P659,2)</f>
        <v>0</v>
      </c>
      <c r="R659" s="239" t="s">
        <v>806</v>
      </c>
      <c r="S659" s="239" t="s">
        <v>224</v>
      </c>
      <c r="T659" s="240" t="s">
        <v>224</v>
      </c>
      <c r="U659" s="222">
        <v>0.15</v>
      </c>
      <c r="V659" s="222">
        <f>ROUND(E659*U659,2)</f>
        <v>46.47</v>
      </c>
      <c r="W659" s="222"/>
      <c r="X659" s="222" t="s">
        <v>225</v>
      </c>
      <c r="Y659" s="211"/>
      <c r="Z659" s="211"/>
      <c r="AA659" s="211"/>
      <c r="AB659" s="211"/>
      <c r="AC659" s="211"/>
      <c r="AD659" s="211"/>
      <c r="AE659" s="211"/>
      <c r="AF659" s="211"/>
      <c r="AG659" s="211" t="s">
        <v>226</v>
      </c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1" x14ac:dyDescent="0.2">
      <c r="A660" s="218"/>
      <c r="B660" s="219"/>
      <c r="C660" s="257" t="s">
        <v>815</v>
      </c>
      <c r="D660" s="224"/>
      <c r="E660" s="225"/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11"/>
      <c r="Z660" s="211"/>
      <c r="AA660" s="211"/>
      <c r="AB660" s="211"/>
      <c r="AC660" s="211"/>
      <c r="AD660" s="211"/>
      <c r="AE660" s="211"/>
      <c r="AF660" s="211"/>
      <c r="AG660" s="211" t="s">
        <v>230</v>
      </c>
      <c r="AH660" s="211">
        <v>0</v>
      </c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18"/>
      <c r="B661" s="219"/>
      <c r="C661" s="257" t="s">
        <v>456</v>
      </c>
      <c r="D661" s="224"/>
      <c r="E661" s="225"/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11"/>
      <c r="Z661" s="211"/>
      <c r="AA661" s="211"/>
      <c r="AB661" s="211"/>
      <c r="AC661" s="211"/>
      <c r="AD661" s="211"/>
      <c r="AE661" s="211"/>
      <c r="AF661" s="211"/>
      <c r="AG661" s="211" t="s">
        <v>230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1" x14ac:dyDescent="0.2">
      <c r="A662" s="218"/>
      <c r="B662" s="219"/>
      <c r="C662" s="257" t="s">
        <v>457</v>
      </c>
      <c r="D662" s="224"/>
      <c r="E662" s="225">
        <v>309.79000000000002</v>
      </c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11"/>
      <c r="Z662" s="211"/>
      <c r="AA662" s="211"/>
      <c r="AB662" s="211"/>
      <c r="AC662" s="211"/>
      <c r="AD662" s="211"/>
      <c r="AE662" s="211"/>
      <c r="AF662" s="211"/>
      <c r="AG662" s="211" t="s">
        <v>230</v>
      </c>
      <c r="AH662" s="211">
        <v>0</v>
      </c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1" x14ac:dyDescent="0.2">
      <c r="A663" s="234">
        <v>126</v>
      </c>
      <c r="B663" s="235" t="s">
        <v>816</v>
      </c>
      <c r="C663" s="255" t="s">
        <v>817</v>
      </c>
      <c r="D663" s="236" t="s">
        <v>297</v>
      </c>
      <c r="E663" s="237">
        <v>1.32</v>
      </c>
      <c r="F663" s="238"/>
      <c r="G663" s="239">
        <f>ROUND(E663*F663,2)</f>
        <v>0</v>
      </c>
      <c r="H663" s="238"/>
      <c r="I663" s="239">
        <f>ROUND(E663*H663,2)</f>
        <v>0</v>
      </c>
      <c r="J663" s="238"/>
      <c r="K663" s="239">
        <f>ROUND(E663*J663,2)</f>
        <v>0</v>
      </c>
      <c r="L663" s="239">
        <v>21</v>
      </c>
      <c r="M663" s="239">
        <f>G663*(1+L663/100)</f>
        <v>0</v>
      </c>
      <c r="N663" s="237">
        <v>3.0000000000000001E-3</v>
      </c>
      <c r="O663" s="237">
        <f>ROUND(E663*N663,2)</f>
        <v>0</v>
      </c>
      <c r="P663" s="237">
        <v>0</v>
      </c>
      <c r="Q663" s="237">
        <f>ROUND(E663*P663,2)</f>
        <v>0</v>
      </c>
      <c r="R663" s="239" t="s">
        <v>806</v>
      </c>
      <c r="S663" s="239" t="s">
        <v>224</v>
      </c>
      <c r="T663" s="240" t="s">
        <v>224</v>
      </c>
      <c r="U663" s="222">
        <v>0.28000000000000003</v>
      </c>
      <c r="V663" s="222">
        <f>ROUND(E663*U663,2)</f>
        <v>0.37</v>
      </c>
      <c r="W663" s="222"/>
      <c r="X663" s="222" t="s">
        <v>225</v>
      </c>
      <c r="Y663" s="211"/>
      <c r="Z663" s="211"/>
      <c r="AA663" s="211"/>
      <c r="AB663" s="211"/>
      <c r="AC663" s="211"/>
      <c r="AD663" s="211"/>
      <c r="AE663" s="211"/>
      <c r="AF663" s="211"/>
      <c r="AG663" s="211" t="s">
        <v>226</v>
      </c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1" x14ac:dyDescent="0.2">
      <c r="A664" s="218"/>
      <c r="B664" s="219"/>
      <c r="C664" s="260" t="s">
        <v>818</v>
      </c>
      <c r="D664" s="251"/>
      <c r="E664" s="251"/>
      <c r="F664" s="251"/>
      <c r="G664" s="251"/>
      <c r="H664" s="222"/>
      <c r="I664" s="222"/>
      <c r="J664" s="222"/>
      <c r="K664" s="222"/>
      <c r="L664" s="222"/>
      <c r="M664" s="222"/>
      <c r="N664" s="221"/>
      <c r="O664" s="221"/>
      <c r="P664" s="221"/>
      <c r="Q664" s="221"/>
      <c r="R664" s="222"/>
      <c r="S664" s="222"/>
      <c r="T664" s="222"/>
      <c r="U664" s="222"/>
      <c r="V664" s="222"/>
      <c r="W664" s="222"/>
      <c r="X664" s="222"/>
      <c r="Y664" s="211"/>
      <c r="Z664" s="211"/>
      <c r="AA664" s="211"/>
      <c r="AB664" s="211"/>
      <c r="AC664" s="211"/>
      <c r="AD664" s="211"/>
      <c r="AE664" s="211"/>
      <c r="AF664" s="211"/>
      <c r="AG664" s="211" t="s">
        <v>270</v>
      </c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41" t="str">
        <f>C664</f>
        <v>Očištění povrchu stěny od prachu, nařezání izolačních desek na požadovaný rozměr, nanesení lepicího tmelu, osazení desek.</v>
      </c>
      <c r="BB664" s="211"/>
      <c r="BC664" s="211"/>
      <c r="BD664" s="211"/>
      <c r="BE664" s="211"/>
      <c r="BF664" s="211"/>
      <c r="BG664" s="211"/>
      <c r="BH664" s="211"/>
    </row>
    <row r="665" spans="1:60" outlineLevel="1" x14ac:dyDescent="0.2">
      <c r="A665" s="218"/>
      <c r="B665" s="219"/>
      <c r="C665" s="257" t="s">
        <v>408</v>
      </c>
      <c r="D665" s="224"/>
      <c r="E665" s="225"/>
      <c r="F665" s="222"/>
      <c r="G665" s="222"/>
      <c r="H665" s="222"/>
      <c r="I665" s="222"/>
      <c r="J665" s="222"/>
      <c r="K665" s="222"/>
      <c r="L665" s="222"/>
      <c r="M665" s="222"/>
      <c r="N665" s="221"/>
      <c r="O665" s="221"/>
      <c r="P665" s="221"/>
      <c r="Q665" s="221"/>
      <c r="R665" s="222"/>
      <c r="S665" s="222"/>
      <c r="T665" s="222"/>
      <c r="U665" s="222"/>
      <c r="V665" s="222"/>
      <c r="W665" s="222"/>
      <c r="X665" s="222"/>
      <c r="Y665" s="211"/>
      <c r="Z665" s="211"/>
      <c r="AA665" s="211"/>
      <c r="AB665" s="211"/>
      <c r="AC665" s="211"/>
      <c r="AD665" s="211"/>
      <c r="AE665" s="211"/>
      <c r="AF665" s="211"/>
      <c r="AG665" s="211" t="s">
        <v>230</v>
      </c>
      <c r="AH665" s="211">
        <v>0</v>
      </c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1" x14ac:dyDescent="0.2">
      <c r="A666" s="218"/>
      <c r="B666" s="219"/>
      <c r="C666" s="257" t="s">
        <v>819</v>
      </c>
      <c r="D666" s="224"/>
      <c r="E666" s="225">
        <v>1.32</v>
      </c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11"/>
      <c r="Z666" s="211"/>
      <c r="AA666" s="211"/>
      <c r="AB666" s="211"/>
      <c r="AC666" s="211"/>
      <c r="AD666" s="211"/>
      <c r="AE666" s="211"/>
      <c r="AF666" s="211"/>
      <c r="AG666" s="211" t="s">
        <v>230</v>
      </c>
      <c r="AH666" s="211">
        <v>0</v>
      </c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ht="33.75" outlineLevel="1" x14ac:dyDescent="0.2">
      <c r="A667" s="234">
        <v>127</v>
      </c>
      <c r="B667" s="235" t="s">
        <v>820</v>
      </c>
      <c r="C667" s="255" t="s">
        <v>821</v>
      </c>
      <c r="D667" s="236" t="s">
        <v>297</v>
      </c>
      <c r="E667" s="237">
        <v>21.98</v>
      </c>
      <c r="F667" s="238"/>
      <c r="G667" s="239">
        <f>ROUND(E667*F667,2)</f>
        <v>0</v>
      </c>
      <c r="H667" s="238"/>
      <c r="I667" s="239">
        <f>ROUND(E667*H667,2)</f>
        <v>0</v>
      </c>
      <c r="J667" s="238"/>
      <c r="K667" s="239">
        <f>ROUND(E667*J667,2)</f>
        <v>0</v>
      </c>
      <c r="L667" s="239">
        <v>21</v>
      </c>
      <c r="M667" s="239">
        <f>G667*(1+L667/100)</f>
        <v>0</v>
      </c>
      <c r="N667" s="237">
        <v>5.1000000000000004E-4</v>
      </c>
      <c r="O667" s="237">
        <f>ROUND(E667*N667,2)</f>
        <v>0.01</v>
      </c>
      <c r="P667" s="237">
        <v>0</v>
      </c>
      <c r="Q667" s="237">
        <f>ROUND(E667*P667,2)</f>
        <v>0</v>
      </c>
      <c r="R667" s="239" t="s">
        <v>806</v>
      </c>
      <c r="S667" s="239" t="s">
        <v>224</v>
      </c>
      <c r="T667" s="240" t="s">
        <v>224</v>
      </c>
      <c r="U667" s="222">
        <v>0.27</v>
      </c>
      <c r="V667" s="222">
        <f>ROUND(E667*U667,2)</f>
        <v>5.93</v>
      </c>
      <c r="W667" s="222"/>
      <c r="X667" s="222" t="s">
        <v>225</v>
      </c>
      <c r="Y667" s="211"/>
      <c r="Z667" s="211"/>
      <c r="AA667" s="211"/>
      <c r="AB667" s="211"/>
      <c r="AC667" s="211"/>
      <c r="AD667" s="211"/>
      <c r="AE667" s="211"/>
      <c r="AF667" s="211"/>
      <c r="AG667" s="211" t="s">
        <v>226</v>
      </c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18"/>
      <c r="B668" s="219"/>
      <c r="C668" s="256" t="s">
        <v>822</v>
      </c>
      <c r="D668" s="242"/>
      <c r="E668" s="242"/>
      <c r="F668" s="242"/>
      <c r="G668" s="24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11"/>
      <c r="Z668" s="211"/>
      <c r="AA668" s="211"/>
      <c r="AB668" s="211"/>
      <c r="AC668" s="211"/>
      <c r="AD668" s="211"/>
      <c r="AE668" s="211"/>
      <c r="AF668" s="211"/>
      <c r="AG668" s="211" t="s">
        <v>228</v>
      </c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18"/>
      <c r="B669" s="219"/>
      <c r="C669" s="259" t="s">
        <v>823</v>
      </c>
      <c r="D669" s="250"/>
      <c r="E669" s="250"/>
      <c r="F669" s="250"/>
      <c r="G669" s="250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11"/>
      <c r="Z669" s="211"/>
      <c r="AA669" s="211"/>
      <c r="AB669" s="211"/>
      <c r="AC669" s="211"/>
      <c r="AD669" s="211"/>
      <c r="AE669" s="211"/>
      <c r="AF669" s="211"/>
      <c r="AG669" s="211" t="s">
        <v>270</v>
      </c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1" x14ac:dyDescent="0.2">
      <c r="A670" s="218"/>
      <c r="B670" s="219"/>
      <c r="C670" s="257" t="s">
        <v>824</v>
      </c>
      <c r="D670" s="224"/>
      <c r="E670" s="225"/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11"/>
      <c r="Z670" s="211"/>
      <c r="AA670" s="211"/>
      <c r="AB670" s="211"/>
      <c r="AC670" s="211"/>
      <c r="AD670" s="211"/>
      <c r="AE670" s="211"/>
      <c r="AF670" s="211"/>
      <c r="AG670" s="211" t="s">
        <v>230</v>
      </c>
      <c r="AH670" s="211">
        <v>0</v>
      </c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1" x14ac:dyDescent="0.2">
      <c r="A671" s="218"/>
      <c r="B671" s="219"/>
      <c r="C671" s="257" t="s">
        <v>825</v>
      </c>
      <c r="D671" s="224"/>
      <c r="E671" s="225">
        <v>21.98</v>
      </c>
      <c r="F671" s="222"/>
      <c r="G671" s="222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11"/>
      <c r="Z671" s="211"/>
      <c r="AA671" s="211"/>
      <c r="AB671" s="211"/>
      <c r="AC671" s="211"/>
      <c r="AD671" s="211"/>
      <c r="AE671" s="211"/>
      <c r="AF671" s="211"/>
      <c r="AG671" s="211" t="s">
        <v>230</v>
      </c>
      <c r="AH671" s="211">
        <v>0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ht="22.5" outlineLevel="1" x14ac:dyDescent="0.2">
      <c r="A672" s="234">
        <v>128</v>
      </c>
      <c r="B672" s="235" t="s">
        <v>826</v>
      </c>
      <c r="C672" s="255" t="s">
        <v>827</v>
      </c>
      <c r="D672" s="236" t="s">
        <v>222</v>
      </c>
      <c r="E672" s="237">
        <v>49.721299999999999</v>
      </c>
      <c r="F672" s="238"/>
      <c r="G672" s="239">
        <f>ROUND(E672*F672,2)</f>
        <v>0</v>
      </c>
      <c r="H672" s="238"/>
      <c r="I672" s="239">
        <f>ROUND(E672*H672,2)</f>
        <v>0</v>
      </c>
      <c r="J672" s="238"/>
      <c r="K672" s="239">
        <f>ROUND(E672*J672,2)</f>
        <v>0</v>
      </c>
      <c r="L672" s="239">
        <v>21</v>
      </c>
      <c r="M672" s="239">
        <f>G672*(1+L672/100)</f>
        <v>0</v>
      </c>
      <c r="N672" s="237">
        <v>0.02</v>
      </c>
      <c r="O672" s="237">
        <f>ROUND(E672*N672,2)</f>
        <v>0.99</v>
      </c>
      <c r="P672" s="237">
        <v>0</v>
      </c>
      <c r="Q672" s="237">
        <f>ROUND(E672*P672,2)</f>
        <v>0</v>
      </c>
      <c r="R672" s="239" t="s">
        <v>278</v>
      </c>
      <c r="S672" s="239" t="s">
        <v>224</v>
      </c>
      <c r="T672" s="240" t="s">
        <v>224</v>
      </c>
      <c r="U672" s="222">
        <v>0</v>
      </c>
      <c r="V672" s="222">
        <f>ROUND(E672*U672,2)</f>
        <v>0</v>
      </c>
      <c r="W672" s="222"/>
      <c r="X672" s="222" t="s">
        <v>279</v>
      </c>
      <c r="Y672" s="211"/>
      <c r="Z672" s="211"/>
      <c r="AA672" s="211"/>
      <c r="AB672" s="211"/>
      <c r="AC672" s="211"/>
      <c r="AD672" s="211"/>
      <c r="AE672" s="211"/>
      <c r="AF672" s="211"/>
      <c r="AG672" s="211" t="s">
        <v>280</v>
      </c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1" x14ac:dyDescent="0.2">
      <c r="A673" s="218"/>
      <c r="B673" s="219"/>
      <c r="C673" s="257" t="s">
        <v>828</v>
      </c>
      <c r="D673" s="224"/>
      <c r="E673" s="225">
        <v>49.721299999999999</v>
      </c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11"/>
      <c r="Z673" s="211"/>
      <c r="AA673" s="211"/>
      <c r="AB673" s="211"/>
      <c r="AC673" s="211"/>
      <c r="AD673" s="211"/>
      <c r="AE673" s="211"/>
      <c r="AF673" s="211"/>
      <c r="AG673" s="211" t="s">
        <v>230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ht="33.75" outlineLevel="1" x14ac:dyDescent="0.2">
      <c r="A674" s="234">
        <v>129</v>
      </c>
      <c r="B674" s="235" t="s">
        <v>829</v>
      </c>
      <c r="C674" s="255" t="s">
        <v>830</v>
      </c>
      <c r="D674" s="236" t="s">
        <v>297</v>
      </c>
      <c r="E674" s="237">
        <v>1.4124000000000001</v>
      </c>
      <c r="F674" s="238"/>
      <c r="G674" s="239">
        <f>ROUND(E674*F674,2)</f>
        <v>0</v>
      </c>
      <c r="H674" s="238"/>
      <c r="I674" s="239">
        <f>ROUND(E674*H674,2)</f>
        <v>0</v>
      </c>
      <c r="J674" s="238"/>
      <c r="K674" s="239">
        <f>ROUND(E674*J674,2)</f>
        <v>0</v>
      </c>
      <c r="L674" s="239">
        <v>21</v>
      </c>
      <c r="M674" s="239">
        <f>G674*(1+L674/100)</f>
        <v>0</v>
      </c>
      <c r="N674" s="237">
        <v>5.2999999999999998E-4</v>
      </c>
      <c r="O674" s="237">
        <f>ROUND(E674*N674,2)</f>
        <v>0</v>
      </c>
      <c r="P674" s="237">
        <v>0</v>
      </c>
      <c r="Q674" s="237">
        <f>ROUND(E674*P674,2)</f>
        <v>0</v>
      </c>
      <c r="R674" s="239" t="s">
        <v>278</v>
      </c>
      <c r="S674" s="239" t="s">
        <v>224</v>
      </c>
      <c r="T674" s="240" t="s">
        <v>224</v>
      </c>
      <c r="U674" s="222">
        <v>0</v>
      </c>
      <c r="V674" s="222">
        <f>ROUND(E674*U674,2)</f>
        <v>0</v>
      </c>
      <c r="W674" s="222"/>
      <c r="X674" s="222" t="s">
        <v>279</v>
      </c>
      <c r="Y674" s="211"/>
      <c r="Z674" s="211"/>
      <c r="AA674" s="211"/>
      <c r="AB674" s="211"/>
      <c r="AC674" s="211"/>
      <c r="AD674" s="211"/>
      <c r="AE674" s="211"/>
      <c r="AF674" s="211"/>
      <c r="AG674" s="211" t="s">
        <v>280</v>
      </c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 x14ac:dyDescent="0.2">
      <c r="A675" s="218"/>
      <c r="B675" s="219"/>
      <c r="C675" s="257" t="s">
        <v>831</v>
      </c>
      <c r="D675" s="224"/>
      <c r="E675" s="225">
        <v>1.4124000000000001</v>
      </c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11"/>
      <c r="Z675" s="211"/>
      <c r="AA675" s="211"/>
      <c r="AB675" s="211"/>
      <c r="AC675" s="211"/>
      <c r="AD675" s="211"/>
      <c r="AE675" s="211"/>
      <c r="AF675" s="211"/>
      <c r="AG675" s="211" t="s">
        <v>230</v>
      </c>
      <c r="AH675" s="211">
        <v>0</v>
      </c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ht="22.5" outlineLevel="1" x14ac:dyDescent="0.2">
      <c r="A676" s="234">
        <v>130</v>
      </c>
      <c r="B676" s="235" t="s">
        <v>832</v>
      </c>
      <c r="C676" s="255" t="s">
        <v>833</v>
      </c>
      <c r="D676" s="236" t="s">
        <v>297</v>
      </c>
      <c r="E676" s="237">
        <v>429.57558</v>
      </c>
      <c r="F676" s="238"/>
      <c r="G676" s="239">
        <f>ROUND(E676*F676,2)</f>
        <v>0</v>
      </c>
      <c r="H676" s="238"/>
      <c r="I676" s="239">
        <f>ROUND(E676*H676,2)</f>
        <v>0</v>
      </c>
      <c r="J676" s="238"/>
      <c r="K676" s="239">
        <f>ROUND(E676*J676,2)</f>
        <v>0</v>
      </c>
      <c r="L676" s="239">
        <v>21</v>
      </c>
      <c r="M676" s="239">
        <f>G676*(1+L676/100)</f>
        <v>0</v>
      </c>
      <c r="N676" s="237">
        <v>7.2000000000000005E-4</v>
      </c>
      <c r="O676" s="237">
        <f>ROUND(E676*N676,2)</f>
        <v>0.31</v>
      </c>
      <c r="P676" s="237">
        <v>0</v>
      </c>
      <c r="Q676" s="237">
        <f>ROUND(E676*P676,2)</f>
        <v>0</v>
      </c>
      <c r="R676" s="239" t="s">
        <v>278</v>
      </c>
      <c r="S676" s="239" t="s">
        <v>224</v>
      </c>
      <c r="T676" s="240" t="s">
        <v>224</v>
      </c>
      <c r="U676" s="222">
        <v>0</v>
      </c>
      <c r="V676" s="222">
        <f>ROUND(E676*U676,2)</f>
        <v>0</v>
      </c>
      <c r="W676" s="222"/>
      <c r="X676" s="222" t="s">
        <v>279</v>
      </c>
      <c r="Y676" s="211"/>
      <c r="Z676" s="211"/>
      <c r="AA676" s="211"/>
      <c r="AB676" s="211"/>
      <c r="AC676" s="211"/>
      <c r="AD676" s="211"/>
      <c r="AE676" s="211"/>
      <c r="AF676" s="211"/>
      <c r="AG676" s="211" t="s">
        <v>280</v>
      </c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1" x14ac:dyDescent="0.2">
      <c r="A677" s="218"/>
      <c r="B677" s="219"/>
      <c r="C677" s="257" t="s">
        <v>834</v>
      </c>
      <c r="D677" s="224"/>
      <c r="E677" s="225">
        <v>406.05698000000001</v>
      </c>
      <c r="F677" s="222"/>
      <c r="G677" s="222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11"/>
      <c r="Z677" s="211"/>
      <c r="AA677" s="211"/>
      <c r="AB677" s="211"/>
      <c r="AC677" s="211"/>
      <c r="AD677" s="211"/>
      <c r="AE677" s="211"/>
      <c r="AF677" s="211"/>
      <c r="AG677" s="211" t="s">
        <v>230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18"/>
      <c r="B678" s="219"/>
      <c r="C678" s="257" t="s">
        <v>835</v>
      </c>
      <c r="D678" s="224"/>
      <c r="E678" s="225">
        <v>23.518599999999999</v>
      </c>
      <c r="F678" s="222"/>
      <c r="G678" s="222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11"/>
      <c r="Z678" s="211"/>
      <c r="AA678" s="211"/>
      <c r="AB678" s="211"/>
      <c r="AC678" s="211"/>
      <c r="AD678" s="211"/>
      <c r="AE678" s="211"/>
      <c r="AF678" s="211"/>
      <c r="AG678" s="211" t="s">
        <v>230</v>
      </c>
      <c r="AH678" s="211">
        <v>0</v>
      </c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ht="22.5" outlineLevel="1" x14ac:dyDescent="0.2">
      <c r="A679" s="234">
        <v>131</v>
      </c>
      <c r="B679" s="235" t="s">
        <v>836</v>
      </c>
      <c r="C679" s="255" t="s">
        <v>837</v>
      </c>
      <c r="D679" s="236" t="s">
        <v>297</v>
      </c>
      <c r="E679" s="237">
        <v>812.11395000000005</v>
      </c>
      <c r="F679" s="238"/>
      <c r="G679" s="239">
        <f>ROUND(E679*F679,2)</f>
        <v>0</v>
      </c>
      <c r="H679" s="238"/>
      <c r="I679" s="239">
        <f>ROUND(E679*H679,2)</f>
        <v>0</v>
      </c>
      <c r="J679" s="238"/>
      <c r="K679" s="239">
        <f>ROUND(E679*J679,2)</f>
        <v>0</v>
      </c>
      <c r="L679" s="239">
        <v>21</v>
      </c>
      <c r="M679" s="239">
        <f>G679*(1+L679/100)</f>
        <v>0</v>
      </c>
      <c r="N679" s="237">
        <v>1.4400000000000001E-3</v>
      </c>
      <c r="O679" s="237">
        <f>ROUND(E679*N679,2)</f>
        <v>1.17</v>
      </c>
      <c r="P679" s="237">
        <v>0</v>
      </c>
      <c r="Q679" s="237">
        <f>ROUND(E679*P679,2)</f>
        <v>0</v>
      </c>
      <c r="R679" s="239" t="s">
        <v>278</v>
      </c>
      <c r="S679" s="239" t="s">
        <v>224</v>
      </c>
      <c r="T679" s="240" t="s">
        <v>224</v>
      </c>
      <c r="U679" s="222">
        <v>0</v>
      </c>
      <c r="V679" s="222">
        <f>ROUND(E679*U679,2)</f>
        <v>0</v>
      </c>
      <c r="W679" s="222"/>
      <c r="X679" s="222" t="s">
        <v>279</v>
      </c>
      <c r="Y679" s="211"/>
      <c r="Z679" s="211"/>
      <c r="AA679" s="211"/>
      <c r="AB679" s="211"/>
      <c r="AC679" s="211"/>
      <c r="AD679" s="211"/>
      <c r="AE679" s="211"/>
      <c r="AF679" s="211"/>
      <c r="AG679" s="211" t="s">
        <v>280</v>
      </c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1" x14ac:dyDescent="0.2">
      <c r="A680" s="218"/>
      <c r="B680" s="219"/>
      <c r="C680" s="257" t="s">
        <v>838</v>
      </c>
      <c r="D680" s="224"/>
      <c r="E680" s="225">
        <v>812.11395000000005</v>
      </c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11"/>
      <c r="Z680" s="211"/>
      <c r="AA680" s="211"/>
      <c r="AB680" s="211"/>
      <c r="AC680" s="211"/>
      <c r="AD680" s="211"/>
      <c r="AE680" s="211"/>
      <c r="AF680" s="211"/>
      <c r="AG680" s="211" t="s">
        <v>230</v>
      </c>
      <c r="AH680" s="211">
        <v>0</v>
      </c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34">
        <v>132</v>
      </c>
      <c r="B681" s="235" t="s">
        <v>839</v>
      </c>
      <c r="C681" s="255" t="s">
        <v>840</v>
      </c>
      <c r="D681" s="236" t="s">
        <v>274</v>
      </c>
      <c r="E681" s="237">
        <v>3.0886800000000001</v>
      </c>
      <c r="F681" s="238"/>
      <c r="G681" s="239">
        <f>ROUND(E681*F681,2)</f>
        <v>0</v>
      </c>
      <c r="H681" s="238"/>
      <c r="I681" s="239">
        <f>ROUND(E681*H681,2)</f>
        <v>0</v>
      </c>
      <c r="J681" s="238"/>
      <c r="K681" s="239">
        <f>ROUND(E681*J681,2)</f>
        <v>0</v>
      </c>
      <c r="L681" s="239">
        <v>21</v>
      </c>
      <c r="M681" s="239">
        <f>G681*(1+L681/100)</f>
        <v>0</v>
      </c>
      <c r="N681" s="237">
        <v>0</v>
      </c>
      <c r="O681" s="237">
        <f>ROUND(E681*N681,2)</f>
        <v>0</v>
      </c>
      <c r="P681" s="237">
        <v>0</v>
      </c>
      <c r="Q681" s="237">
        <f>ROUND(E681*P681,2)</f>
        <v>0</v>
      </c>
      <c r="R681" s="239" t="s">
        <v>806</v>
      </c>
      <c r="S681" s="239" t="s">
        <v>224</v>
      </c>
      <c r="T681" s="240" t="s">
        <v>224</v>
      </c>
      <c r="U681" s="222">
        <v>1.74</v>
      </c>
      <c r="V681" s="222">
        <f>ROUND(E681*U681,2)</f>
        <v>5.37</v>
      </c>
      <c r="W681" s="222"/>
      <c r="X681" s="222" t="s">
        <v>769</v>
      </c>
      <c r="Y681" s="211"/>
      <c r="Z681" s="211"/>
      <c r="AA681" s="211"/>
      <c r="AB681" s="211"/>
      <c r="AC681" s="211"/>
      <c r="AD681" s="211"/>
      <c r="AE681" s="211"/>
      <c r="AF681" s="211"/>
      <c r="AG681" s="211" t="s">
        <v>770</v>
      </c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1" x14ac:dyDescent="0.2">
      <c r="A682" s="218"/>
      <c r="B682" s="219"/>
      <c r="C682" s="256" t="s">
        <v>841</v>
      </c>
      <c r="D682" s="242"/>
      <c r="E682" s="242"/>
      <c r="F682" s="242"/>
      <c r="G682" s="24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11"/>
      <c r="Z682" s="211"/>
      <c r="AA682" s="211"/>
      <c r="AB682" s="211"/>
      <c r="AC682" s="211"/>
      <c r="AD682" s="211"/>
      <c r="AE682" s="211"/>
      <c r="AF682" s="211"/>
      <c r="AG682" s="211" t="s">
        <v>228</v>
      </c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x14ac:dyDescent="0.2">
      <c r="A683" s="227" t="s">
        <v>218</v>
      </c>
      <c r="B683" s="228" t="s">
        <v>152</v>
      </c>
      <c r="C683" s="254" t="s">
        <v>153</v>
      </c>
      <c r="D683" s="229"/>
      <c r="E683" s="230"/>
      <c r="F683" s="231"/>
      <c r="G683" s="231">
        <f>SUMIF(AG684:AG692,"&lt;&gt;NOR",G684:G692)</f>
        <v>0</v>
      </c>
      <c r="H683" s="231"/>
      <c r="I683" s="231">
        <f>SUM(I684:I692)</f>
        <v>0</v>
      </c>
      <c r="J683" s="231"/>
      <c r="K683" s="231">
        <f>SUM(K684:K692)</f>
        <v>0</v>
      </c>
      <c r="L683" s="231"/>
      <c r="M683" s="231">
        <f>SUM(M684:M692)</f>
        <v>0</v>
      </c>
      <c r="N683" s="230"/>
      <c r="O683" s="230">
        <f>SUM(O684:O692)</f>
        <v>0.22</v>
      </c>
      <c r="P683" s="230"/>
      <c r="Q683" s="230">
        <f>SUM(Q684:Q692)</f>
        <v>0</v>
      </c>
      <c r="R683" s="231"/>
      <c r="S683" s="231"/>
      <c r="T683" s="232"/>
      <c r="U683" s="226"/>
      <c r="V683" s="226">
        <f>SUM(V684:V692)</f>
        <v>36.07</v>
      </c>
      <c r="W683" s="226"/>
      <c r="X683" s="226"/>
      <c r="AG683" t="s">
        <v>219</v>
      </c>
    </row>
    <row r="684" spans="1:60" ht="22.5" outlineLevel="1" x14ac:dyDescent="0.2">
      <c r="A684" s="234">
        <v>133</v>
      </c>
      <c r="B684" s="235" t="s">
        <v>842</v>
      </c>
      <c r="C684" s="255" t="s">
        <v>843</v>
      </c>
      <c r="D684" s="236" t="s">
        <v>284</v>
      </c>
      <c r="E684" s="237">
        <v>35</v>
      </c>
      <c r="F684" s="238"/>
      <c r="G684" s="239">
        <f>ROUND(E684*F684,2)</f>
        <v>0</v>
      </c>
      <c r="H684" s="238"/>
      <c r="I684" s="239">
        <f>ROUND(E684*H684,2)</f>
        <v>0</v>
      </c>
      <c r="J684" s="238"/>
      <c r="K684" s="239">
        <f>ROUND(E684*J684,2)</f>
        <v>0</v>
      </c>
      <c r="L684" s="239">
        <v>21</v>
      </c>
      <c r="M684" s="239">
        <f>G684*(1+L684/100)</f>
        <v>0</v>
      </c>
      <c r="N684" s="237">
        <v>0</v>
      </c>
      <c r="O684" s="237">
        <f>ROUND(E684*N684,2)</f>
        <v>0</v>
      </c>
      <c r="P684" s="237">
        <v>0</v>
      </c>
      <c r="Q684" s="237">
        <f>ROUND(E684*P684,2)</f>
        <v>0</v>
      </c>
      <c r="R684" s="239" t="s">
        <v>844</v>
      </c>
      <c r="S684" s="239" t="s">
        <v>224</v>
      </c>
      <c r="T684" s="240" t="s">
        <v>224</v>
      </c>
      <c r="U684" s="222">
        <v>0.35</v>
      </c>
      <c r="V684" s="222">
        <f>ROUND(E684*U684,2)</f>
        <v>12.25</v>
      </c>
      <c r="W684" s="222"/>
      <c r="X684" s="222" t="s">
        <v>225</v>
      </c>
      <c r="Y684" s="211"/>
      <c r="Z684" s="211"/>
      <c r="AA684" s="211"/>
      <c r="AB684" s="211"/>
      <c r="AC684" s="211"/>
      <c r="AD684" s="211"/>
      <c r="AE684" s="211"/>
      <c r="AF684" s="211"/>
      <c r="AG684" s="211" t="s">
        <v>226</v>
      </c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18"/>
      <c r="B685" s="219"/>
      <c r="C685" s="257" t="s">
        <v>761</v>
      </c>
      <c r="D685" s="224"/>
      <c r="E685" s="225"/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11"/>
      <c r="Z685" s="211"/>
      <c r="AA685" s="211"/>
      <c r="AB685" s="211"/>
      <c r="AC685" s="211"/>
      <c r="AD685" s="211"/>
      <c r="AE685" s="211"/>
      <c r="AF685" s="211"/>
      <c r="AG685" s="211" t="s">
        <v>230</v>
      </c>
      <c r="AH685" s="211">
        <v>0</v>
      </c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1" x14ac:dyDescent="0.2">
      <c r="A686" s="218"/>
      <c r="B686" s="219"/>
      <c r="C686" s="257" t="s">
        <v>845</v>
      </c>
      <c r="D686" s="224"/>
      <c r="E686" s="225">
        <v>35</v>
      </c>
      <c r="F686" s="222"/>
      <c r="G686" s="222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11"/>
      <c r="Z686" s="211"/>
      <c r="AA686" s="211"/>
      <c r="AB686" s="211"/>
      <c r="AC686" s="211"/>
      <c r="AD686" s="211"/>
      <c r="AE686" s="211"/>
      <c r="AF686" s="211"/>
      <c r="AG686" s="211" t="s">
        <v>230</v>
      </c>
      <c r="AH686" s="211">
        <v>0</v>
      </c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outlineLevel="1" x14ac:dyDescent="0.2">
      <c r="A687" s="243">
        <v>134</v>
      </c>
      <c r="B687" s="244" t="s">
        <v>846</v>
      </c>
      <c r="C687" s="258" t="s">
        <v>847</v>
      </c>
      <c r="D687" s="245" t="s">
        <v>340</v>
      </c>
      <c r="E687" s="246">
        <v>9</v>
      </c>
      <c r="F687" s="247"/>
      <c r="G687" s="248">
        <f>ROUND(E687*F687,2)</f>
        <v>0</v>
      </c>
      <c r="H687" s="247"/>
      <c r="I687" s="248">
        <f>ROUND(E687*H687,2)</f>
        <v>0</v>
      </c>
      <c r="J687" s="247"/>
      <c r="K687" s="248">
        <f>ROUND(E687*J687,2)</f>
        <v>0</v>
      </c>
      <c r="L687" s="248">
        <v>21</v>
      </c>
      <c r="M687" s="248">
        <f>G687*(1+L687/100)</f>
        <v>0</v>
      </c>
      <c r="N687" s="246">
        <v>0</v>
      </c>
      <c r="O687" s="246">
        <f>ROUND(E687*N687,2)</f>
        <v>0</v>
      </c>
      <c r="P687" s="246">
        <v>0</v>
      </c>
      <c r="Q687" s="246">
        <f>ROUND(E687*P687,2)</f>
        <v>0</v>
      </c>
      <c r="R687" s="248" t="s">
        <v>844</v>
      </c>
      <c r="S687" s="248" t="s">
        <v>224</v>
      </c>
      <c r="T687" s="249" t="s">
        <v>224</v>
      </c>
      <c r="U687" s="222">
        <v>2.2999999999999998</v>
      </c>
      <c r="V687" s="222">
        <f>ROUND(E687*U687,2)</f>
        <v>20.7</v>
      </c>
      <c r="W687" s="222"/>
      <c r="X687" s="222" t="s">
        <v>225</v>
      </c>
      <c r="Y687" s="211"/>
      <c r="Z687" s="211"/>
      <c r="AA687" s="211"/>
      <c r="AB687" s="211"/>
      <c r="AC687" s="211"/>
      <c r="AD687" s="211"/>
      <c r="AE687" s="211"/>
      <c r="AF687" s="211"/>
      <c r="AG687" s="211" t="s">
        <v>226</v>
      </c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1" x14ac:dyDescent="0.2">
      <c r="A688" s="243">
        <v>135</v>
      </c>
      <c r="B688" s="244" t="s">
        <v>848</v>
      </c>
      <c r="C688" s="258" t="s">
        <v>849</v>
      </c>
      <c r="D688" s="245" t="s">
        <v>340</v>
      </c>
      <c r="E688" s="246">
        <v>4</v>
      </c>
      <c r="F688" s="247"/>
      <c r="G688" s="248">
        <f>ROUND(E688*F688,2)</f>
        <v>0</v>
      </c>
      <c r="H688" s="247"/>
      <c r="I688" s="248">
        <f>ROUND(E688*H688,2)</f>
        <v>0</v>
      </c>
      <c r="J688" s="247"/>
      <c r="K688" s="248">
        <f>ROUND(E688*J688,2)</f>
        <v>0</v>
      </c>
      <c r="L688" s="248">
        <v>21</v>
      </c>
      <c r="M688" s="248">
        <f>G688*(1+L688/100)</f>
        <v>0</v>
      </c>
      <c r="N688" s="246">
        <v>0</v>
      </c>
      <c r="O688" s="246">
        <f>ROUND(E688*N688,2)</f>
        <v>0</v>
      </c>
      <c r="P688" s="246">
        <v>0</v>
      </c>
      <c r="Q688" s="246">
        <f>ROUND(E688*P688,2)</f>
        <v>0</v>
      </c>
      <c r="R688" s="248" t="s">
        <v>844</v>
      </c>
      <c r="S688" s="248" t="s">
        <v>224</v>
      </c>
      <c r="T688" s="249" t="s">
        <v>224</v>
      </c>
      <c r="U688" s="222">
        <v>0.78</v>
      </c>
      <c r="V688" s="222">
        <f>ROUND(E688*U688,2)</f>
        <v>3.12</v>
      </c>
      <c r="W688" s="222"/>
      <c r="X688" s="222" t="s">
        <v>225</v>
      </c>
      <c r="Y688" s="211"/>
      <c r="Z688" s="211"/>
      <c r="AA688" s="211"/>
      <c r="AB688" s="211"/>
      <c r="AC688" s="211"/>
      <c r="AD688" s="211"/>
      <c r="AE688" s="211"/>
      <c r="AF688" s="211"/>
      <c r="AG688" s="211" t="s">
        <v>226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ht="33.75" outlineLevel="1" x14ac:dyDescent="0.2">
      <c r="A689" s="243">
        <v>136</v>
      </c>
      <c r="B689" s="244" t="s">
        <v>850</v>
      </c>
      <c r="C689" s="258" t="s">
        <v>851</v>
      </c>
      <c r="D689" s="245" t="s">
        <v>340</v>
      </c>
      <c r="E689" s="246">
        <v>13</v>
      </c>
      <c r="F689" s="247"/>
      <c r="G689" s="248">
        <f>ROUND(E689*F689,2)</f>
        <v>0</v>
      </c>
      <c r="H689" s="247"/>
      <c r="I689" s="248">
        <f>ROUND(E689*H689,2)</f>
        <v>0</v>
      </c>
      <c r="J689" s="247"/>
      <c r="K689" s="248">
        <f>ROUND(E689*J689,2)</f>
        <v>0</v>
      </c>
      <c r="L689" s="248">
        <v>21</v>
      </c>
      <c r="M689" s="248">
        <f>G689*(1+L689/100)</f>
        <v>0</v>
      </c>
      <c r="N689" s="246">
        <v>1.24E-2</v>
      </c>
      <c r="O689" s="246">
        <f>ROUND(E689*N689,2)</f>
        <v>0.16</v>
      </c>
      <c r="P689" s="246">
        <v>0</v>
      </c>
      <c r="Q689" s="246">
        <f>ROUND(E689*P689,2)</f>
        <v>0</v>
      </c>
      <c r="R689" s="248" t="s">
        <v>278</v>
      </c>
      <c r="S689" s="248" t="s">
        <v>224</v>
      </c>
      <c r="T689" s="249" t="s">
        <v>224</v>
      </c>
      <c r="U689" s="222">
        <v>0</v>
      </c>
      <c r="V689" s="222">
        <f>ROUND(E689*U689,2)</f>
        <v>0</v>
      </c>
      <c r="W689" s="222"/>
      <c r="X689" s="222" t="s">
        <v>279</v>
      </c>
      <c r="Y689" s="211"/>
      <c r="Z689" s="211"/>
      <c r="AA689" s="211"/>
      <c r="AB689" s="211"/>
      <c r="AC689" s="211"/>
      <c r="AD689" s="211"/>
      <c r="AE689" s="211"/>
      <c r="AF689" s="211"/>
      <c r="AG689" s="211" t="s">
        <v>280</v>
      </c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ht="22.5" outlineLevel="1" x14ac:dyDescent="0.2">
      <c r="A690" s="234">
        <v>137</v>
      </c>
      <c r="B690" s="235" t="s">
        <v>763</v>
      </c>
      <c r="C690" s="255" t="s">
        <v>764</v>
      </c>
      <c r="D690" s="236" t="s">
        <v>340</v>
      </c>
      <c r="E690" s="237">
        <v>13</v>
      </c>
      <c r="F690" s="238"/>
      <c r="G690" s="239">
        <f>ROUND(E690*F690,2)</f>
        <v>0</v>
      </c>
      <c r="H690" s="238"/>
      <c r="I690" s="239">
        <f>ROUND(E690*H690,2)</f>
        <v>0</v>
      </c>
      <c r="J690" s="238"/>
      <c r="K690" s="239">
        <f>ROUND(E690*J690,2)</f>
        <v>0</v>
      </c>
      <c r="L690" s="239">
        <v>21</v>
      </c>
      <c r="M690" s="239">
        <f>G690*(1+L690/100)</f>
        <v>0</v>
      </c>
      <c r="N690" s="237">
        <v>4.7099999999999998E-3</v>
      </c>
      <c r="O690" s="237">
        <f>ROUND(E690*N690,2)</f>
        <v>0.06</v>
      </c>
      <c r="P690" s="237">
        <v>0</v>
      </c>
      <c r="Q690" s="237">
        <f>ROUND(E690*P690,2)</f>
        <v>0</v>
      </c>
      <c r="R690" s="239" t="s">
        <v>278</v>
      </c>
      <c r="S690" s="239" t="s">
        <v>224</v>
      </c>
      <c r="T690" s="240" t="s">
        <v>224</v>
      </c>
      <c r="U690" s="222">
        <v>0</v>
      </c>
      <c r="V690" s="222">
        <f>ROUND(E690*U690,2)</f>
        <v>0</v>
      </c>
      <c r="W690" s="222"/>
      <c r="X690" s="222" t="s">
        <v>279</v>
      </c>
      <c r="Y690" s="211"/>
      <c r="Z690" s="211"/>
      <c r="AA690" s="211"/>
      <c r="AB690" s="211"/>
      <c r="AC690" s="211"/>
      <c r="AD690" s="211"/>
      <c r="AE690" s="211"/>
      <c r="AF690" s="211"/>
      <c r="AG690" s="211" t="s">
        <v>280</v>
      </c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18">
        <v>138</v>
      </c>
      <c r="B691" s="219" t="s">
        <v>852</v>
      </c>
      <c r="C691" s="261" t="s">
        <v>853</v>
      </c>
      <c r="D691" s="220" t="s">
        <v>0</v>
      </c>
      <c r="E691" s="252"/>
      <c r="F691" s="223"/>
      <c r="G691" s="222">
        <f>ROUND(E691*F691,2)</f>
        <v>0</v>
      </c>
      <c r="H691" s="223"/>
      <c r="I691" s="222">
        <f>ROUND(E691*H691,2)</f>
        <v>0</v>
      </c>
      <c r="J691" s="223"/>
      <c r="K691" s="222">
        <f>ROUND(E691*J691,2)</f>
        <v>0</v>
      </c>
      <c r="L691" s="222">
        <v>21</v>
      </c>
      <c r="M691" s="222">
        <f>G691*(1+L691/100)</f>
        <v>0</v>
      </c>
      <c r="N691" s="221">
        <v>0</v>
      </c>
      <c r="O691" s="221">
        <f>ROUND(E691*N691,2)</f>
        <v>0</v>
      </c>
      <c r="P691" s="221">
        <v>0</v>
      </c>
      <c r="Q691" s="221">
        <f>ROUND(E691*P691,2)</f>
        <v>0</v>
      </c>
      <c r="R691" s="222" t="s">
        <v>844</v>
      </c>
      <c r="S691" s="222" t="s">
        <v>224</v>
      </c>
      <c r="T691" s="222" t="s">
        <v>224</v>
      </c>
      <c r="U691" s="222">
        <v>0</v>
      </c>
      <c r="V691" s="222">
        <f>ROUND(E691*U691,2)</f>
        <v>0</v>
      </c>
      <c r="W691" s="222"/>
      <c r="X691" s="222" t="s">
        <v>769</v>
      </c>
      <c r="Y691" s="211"/>
      <c r="Z691" s="211"/>
      <c r="AA691" s="211"/>
      <c r="AB691" s="211"/>
      <c r="AC691" s="211"/>
      <c r="AD691" s="211"/>
      <c r="AE691" s="211"/>
      <c r="AF691" s="211"/>
      <c r="AG691" s="211" t="s">
        <v>770</v>
      </c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1" x14ac:dyDescent="0.2">
      <c r="A692" s="218"/>
      <c r="B692" s="219"/>
      <c r="C692" s="262" t="s">
        <v>854</v>
      </c>
      <c r="D692" s="253"/>
      <c r="E692" s="253"/>
      <c r="F692" s="253"/>
      <c r="G692" s="253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11"/>
      <c r="Z692" s="211"/>
      <c r="AA692" s="211"/>
      <c r="AB692" s="211"/>
      <c r="AC692" s="211"/>
      <c r="AD692" s="211"/>
      <c r="AE692" s="211"/>
      <c r="AF692" s="211"/>
      <c r="AG692" s="211" t="s">
        <v>228</v>
      </c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x14ac:dyDescent="0.2">
      <c r="A693" s="227" t="s">
        <v>218</v>
      </c>
      <c r="B693" s="228" t="s">
        <v>164</v>
      </c>
      <c r="C693" s="254" t="s">
        <v>165</v>
      </c>
      <c r="D693" s="229"/>
      <c r="E693" s="230"/>
      <c r="F693" s="231"/>
      <c r="G693" s="231">
        <f>SUMIF(AG694:AG711,"&lt;&gt;NOR",G694:G711)</f>
        <v>0</v>
      </c>
      <c r="H693" s="231"/>
      <c r="I693" s="231">
        <f>SUM(I694:I711)</f>
        <v>0</v>
      </c>
      <c r="J693" s="231"/>
      <c r="K693" s="231">
        <f>SUM(K694:K711)</f>
        <v>0</v>
      </c>
      <c r="L693" s="231"/>
      <c r="M693" s="231">
        <f>SUM(M694:M711)</f>
        <v>0</v>
      </c>
      <c r="N693" s="230"/>
      <c r="O693" s="230">
        <f>SUM(O694:O711)</f>
        <v>12.91</v>
      </c>
      <c r="P693" s="230"/>
      <c r="Q693" s="230">
        <f>SUM(Q694:Q711)</f>
        <v>0</v>
      </c>
      <c r="R693" s="231"/>
      <c r="S693" s="231"/>
      <c r="T693" s="232"/>
      <c r="U693" s="226"/>
      <c r="V693" s="226">
        <f>SUM(V694:V711)</f>
        <v>279.95</v>
      </c>
      <c r="W693" s="226"/>
      <c r="X693" s="226"/>
      <c r="AG693" t="s">
        <v>219</v>
      </c>
    </row>
    <row r="694" spans="1:60" ht="22.5" outlineLevel="1" x14ac:dyDescent="0.2">
      <c r="A694" s="234">
        <v>139</v>
      </c>
      <c r="B694" s="235" t="s">
        <v>855</v>
      </c>
      <c r="C694" s="255" t="s">
        <v>856</v>
      </c>
      <c r="D694" s="236" t="s">
        <v>297</v>
      </c>
      <c r="E694" s="237">
        <v>535</v>
      </c>
      <c r="F694" s="238"/>
      <c r="G694" s="239">
        <f>ROUND(E694*F694,2)</f>
        <v>0</v>
      </c>
      <c r="H694" s="238"/>
      <c r="I694" s="239">
        <f>ROUND(E694*H694,2)</f>
        <v>0</v>
      </c>
      <c r="J694" s="238"/>
      <c r="K694" s="239">
        <f>ROUND(E694*J694,2)</f>
        <v>0</v>
      </c>
      <c r="L694" s="239">
        <v>21</v>
      </c>
      <c r="M694" s="239">
        <f>G694*(1+L694/100)</f>
        <v>0</v>
      </c>
      <c r="N694" s="237">
        <v>0</v>
      </c>
      <c r="O694" s="237">
        <f>ROUND(E694*N694,2)</f>
        <v>0</v>
      </c>
      <c r="P694" s="237">
        <v>0</v>
      </c>
      <c r="Q694" s="237">
        <f>ROUND(E694*P694,2)</f>
        <v>0</v>
      </c>
      <c r="R694" s="239" t="s">
        <v>857</v>
      </c>
      <c r="S694" s="239" t="s">
        <v>224</v>
      </c>
      <c r="T694" s="240" t="s">
        <v>224</v>
      </c>
      <c r="U694" s="222">
        <v>0.27</v>
      </c>
      <c r="V694" s="222">
        <f>ROUND(E694*U694,2)</f>
        <v>144.44999999999999</v>
      </c>
      <c r="W694" s="222"/>
      <c r="X694" s="222" t="s">
        <v>225</v>
      </c>
      <c r="Y694" s="211"/>
      <c r="Z694" s="211"/>
      <c r="AA694" s="211"/>
      <c r="AB694" s="211"/>
      <c r="AC694" s="211"/>
      <c r="AD694" s="211"/>
      <c r="AE694" s="211"/>
      <c r="AF694" s="211"/>
      <c r="AG694" s="211" t="s">
        <v>226</v>
      </c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1" x14ac:dyDescent="0.2">
      <c r="A695" s="218"/>
      <c r="B695" s="219"/>
      <c r="C695" s="257" t="s">
        <v>858</v>
      </c>
      <c r="D695" s="224"/>
      <c r="E695" s="225"/>
      <c r="F695" s="222"/>
      <c r="G695" s="222"/>
      <c r="H695" s="222"/>
      <c r="I695" s="222"/>
      <c r="J695" s="222"/>
      <c r="K695" s="222"/>
      <c r="L695" s="222"/>
      <c r="M695" s="222"/>
      <c r="N695" s="221"/>
      <c r="O695" s="221"/>
      <c r="P695" s="221"/>
      <c r="Q695" s="221"/>
      <c r="R695" s="222"/>
      <c r="S695" s="222"/>
      <c r="T695" s="222"/>
      <c r="U695" s="222"/>
      <c r="V695" s="222"/>
      <c r="W695" s="222"/>
      <c r="X695" s="222"/>
      <c r="Y695" s="211"/>
      <c r="Z695" s="211"/>
      <c r="AA695" s="211"/>
      <c r="AB695" s="211"/>
      <c r="AC695" s="211"/>
      <c r="AD695" s="211"/>
      <c r="AE695" s="211"/>
      <c r="AF695" s="211"/>
      <c r="AG695" s="211" t="s">
        <v>230</v>
      </c>
      <c r="AH695" s="211">
        <v>0</v>
      </c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1" x14ac:dyDescent="0.2">
      <c r="A696" s="218"/>
      <c r="B696" s="219"/>
      <c r="C696" s="257" t="s">
        <v>859</v>
      </c>
      <c r="D696" s="224"/>
      <c r="E696" s="225">
        <v>535</v>
      </c>
      <c r="F696" s="222"/>
      <c r="G696" s="222"/>
      <c r="H696" s="222"/>
      <c r="I696" s="222"/>
      <c r="J696" s="222"/>
      <c r="K696" s="222"/>
      <c r="L696" s="222"/>
      <c r="M696" s="222"/>
      <c r="N696" s="221"/>
      <c r="O696" s="221"/>
      <c r="P696" s="221"/>
      <c r="Q696" s="221"/>
      <c r="R696" s="222"/>
      <c r="S696" s="222"/>
      <c r="T696" s="222"/>
      <c r="U696" s="222"/>
      <c r="V696" s="222"/>
      <c r="W696" s="222"/>
      <c r="X696" s="222"/>
      <c r="Y696" s="211"/>
      <c r="Z696" s="211"/>
      <c r="AA696" s="211"/>
      <c r="AB696" s="211"/>
      <c r="AC696" s="211"/>
      <c r="AD696" s="211"/>
      <c r="AE696" s="211"/>
      <c r="AF696" s="211"/>
      <c r="AG696" s="211" t="s">
        <v>230</v>
      </c>
      <c r="AH696" s="211">
        <v>0</v>
      </c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outlineLevel="1" x14ac:dyDescent="0.2">
      <c r="A697" s="234">
        <v>140</v>
      </c>
      <c r="B697" s="235" t="s">
        <v>860</v>
      </c>
      <c r="C697" s="255" t="s">
        <v>861</v>
      </c>
      <c r="D697" s="236" t="s">
        <v>297</v>
      </c>
      <c r="E697" s="237">
        <v>535</v>
      </c>
      <c r="F697" s="238"/>
      <c r="G697" s="239">
        <f>ROUND(E697*F697,2)</f>
        <v>0</v>
      </c>
      <c r="H697" s="238"/>
      <c r="I697" s="239">
        <f>ROUND(E697*H697,2)</f>
        <v>0</v>
      </c>
      <c r="J697" s="238"/>
      <c r="K697" s="239">
        <f>ROUND(E697*J697,2)</f>
        <v>0</v>
      </c>
      <c r="L697" s="239">
        <v>21</v>
      </c>
      <c r="M697" s="239">
        <f>G697*(1+L697/100)</f>
        <v>0</v>
      </c>
      <c r="N697" s="237">
        <v>0</v>
      </c>
      <c r="O697" s="237">
        <f>ROUND(E697*N697,2)</f>
        <v>0</v>
      </c>
      <c r="P697" s="237">
        <v>0</v>
      </c>
      <c r="Q697" s="237">
        <f>ROUND(E697*P697,2)</f>
        <v>0</v>
      </c>
      <c r="R697" s="239" t="s">
        <v>857</v>
      </c>
      <c r="S697" s="239" t="s">
        <v>224</v>
      </c>
      <c r="T697" s="240" t="s">
        <v>224</v>
      </c>
      <c r="U697" s="222">
        <v>0.156</v>
      </c>
      <c r="V697" s="222">
        <f>ROUND(E697*U697,2)</f>
        <v>83.46</v>
      </c>
      <c r="W697" s="222"/>
      <c r="X697" s="222" t="s">
        <v>225</v>
      </c>
      <c r="Y697" s="211"/>
      <c r="Z697" s="211"/>
      <c r="AA697" s="211"/>
      <c r="AB697" s="211"/>
      <c r="AC697" s="211"/>
      <c r="AD697" s="211"/>
      <c r="AE697" s="211"/>
      <c r="AF697" s="211"/>
      <c r="AG697" s="211" t="s">
        <v>226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18"/>
      <c r="B698" s="219"/>
      <c r="C698" s="257" t="s">
        <v>858</v>
      </c>
      <c r="D698" s="224"/>
      <c r="E698" s="225"/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11"/>
      <c r="Z698" s="211"/>
      <c r="AA698" s="211"/>
      <c r="AB698" s="211"/>
      <c r="AC698" s="211"/>
      <c r="AD698" s="211"/>
      <c r="AE698" s="211"/>
      <c r="AF698" s="211"/>
      <c r="AG698" s="211" t="s">
        <v>230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18"/>
      <c r="B699" s="219"/>
      <c r="C699" s="257" t="s">
        <v>859</v>
      </c>
      <c r="D699" s="224"/>
      <c r="E699" s="225">
        <v>535</v>
      </c>
      <c r="F699" s="222"/>
      <c r="G699" s="222"/>
      <c r="H699" s="222"/>
      <c r="I699" s="222"/>
      <c r="J699" s="222"/>
      <c r="K699" s="222"/>
      <c r="L699" s="222"/>
      <c r="M699" s="222"/>
      <c r="N699" s="221"/>
      <c r="O699" s="221"/>
      <c r="P699" s="221"/>
      <c r="Q699" s="221"/>
      <c r="R699" s="222"/>
      <c r="S699" s="222"/>
      <c r="T699" s="222"/>
      <c r="U699" s="222"/>
      <c r="V699" s="222"/>
      <c r="W699" s="222"/>
      <c r="X699" s="222"/>
      <c r="Y699" s="211"/>
      <c r="Z699" s="211"/>
      <c r="AA699" s="211"/>
      <c r="AB699" s="211"/>
      <c r="AC699" s="211"/>
      <c r="AD699" s="211"/>
      <c r="AE699" s="211"/>
      <c r="AF699" s="211"/>
      <c r="AG699" s="211" t="s">
        <v>230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43">
        <v>141</v>
      </c>
      <c r="B700" s="244" t="s">
        <v>862</v>
      </c>
      <c r="C700" s="258" t="s">
        <v>863</v>
      </c>
      <c r="D700" s="245" t="s">
        <v>297</v>
      </c>
      <c r="E700" s="246">
        <v>535</v>
      </c>
      <c r="F700" s="247"/>
      <c r="G700" s="248">
        <f>ROUND(E700*F700,2)</f>
        <v>0</v>
      </c>
      <c r="H700" s="247"/>
      <c r="I700" s="248">
        <f>ROUND(E700*H700,2)</f>
        <v>0</v>
      </c>
      <c r="J700" s="247"/>
      <c r="K700" s="248">
        <f>ROUND(E700*J700,2)</f>
        <v>0</v>
      </c>
      <c r="L700" s="248">
        <v>21</v>
      </c>
      <c r="M700" s="248">
        <f>G700*(1+L700/100)</f>
        <v>0</v>
      </c>
      <c r="N700" s="246">
        <v>0</v>
      </c>
      <c r="O700" s="246">
        <f>ROUND(E700*N700,2)</f>
        <v>0</v>
      </c>
      <c r="P700" s="246">
        <v>0</v>
      </c>
      <c r="Q700" s="246">
        <f>ROUND(E700*P700,2)</f>
        <v>0</v>
      </c>
      <c r="R700" s="248" t="s">
        <v>857</v>
      </c>
      <c r="S700" s="248" t="s">
        <v>224</v>
      </c>
      <c r="T700" s="249" t="s">
        <v>224</v>
      </c>
      <c r="U700" s="222">
        <v>5.5E-2</v>
      </c>
      <c r="V700" s="222">
        <f>ROUND(E700*U700,2)</f>
        <v>29.43</v>
      </c>
      <c r="W700" s="222"/>
      <c r="X700" s="222" t="s">
        <v>225</v>
      </c>
      <c r="Y700" s="211"/>
      <c r="Z700" s="211"/>
      <c r="AA700" s="211"/>
      <c r="AB700" s="211"/>
      <c r="AC700" s="211"/>
      <c r="AD700" s="211"/>
      <c r="AE700" s="211"/>
      <c r="AF700" s="211"/>
      <c r="AG700" s="211" t="s">
        <v>226</v>
      </c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34">
        <v>142</v>
      </c>
      <c r="B701" s="235" t="s">
        <v>864</v>
      </c>
      <c r="C701" s="255" t="s">
        <v>865</v>
      </c>
      <c r="D701" s="236" t="s">
        <v>222</v>
      </c>
      <c r="E701" s="237">
        <v>20.544</v>
      </c>
      <c r="F701" s="238"/>
      <c r="G701" s="239">
        <f>ROUND(E701*F701,2)</f>
        <v>0</v>
      </c>
      <c r="H701" s="238"/>
      <c r="I701" s="239">
        <f>ROUND(E701*H701,2)</f>
        <v>0</v>
      </c>
      <c r="J701" s="238"/>
      <c r="K701" s="239">
        <f>ROUND(E701*J701,2)</f>
        <v>0</v>
      </c>
      <c r="L701" s="239">
        <v>21</v>
      </c>
      <c r="M701" s="239">
        <f>G701*(1+L701/100)</f>
        <v>0</v>
      </c>
      <c r="N701" s="237">
        <v>2.3570000000000001E-2</v>
      </c>
      <c r="O701" s="237">
        <f>ROUND(E701*N701,2)</f>
        <v>0.48</v>
      </c>
      <c r="P701" s="237">
        <v>0</v>
      </c>
      <c r="Q701" s="237">
        <f>ROUND(E701*P701,2)</f>
        <v>0</v>
      </c>
      <c r="R701" s="239" t="s">
        <v>857</v>
      </c>
      <c r="S701" s="239" t="s">
        <v>224</v>
      </c>
      <c r="T701" s="240" t="s">
        <v>224</v>
      </c>
      <c r="U701" s="222">
        <v>0</v>
      </c>
      <c r="V701" s="222">
        <f>ROUND(E701*U701,2)</f>
        <v>0</v>
      </c>
      <c r="W701" s="222"/>
      <c r="X701" s="222" t="s">
        <v>225</v>
      </c>
      <c r="Y701" s="211"/>
      <c r="Z701" s="211"/>
      <c r="AA701" s="211"/>
      <c r="AB701" s="211"/>
      <c r="AC701" s="211"/>
      <c r="AD701" s="211"/>
      <c r="AE701" s="211"/>
      <c r="AF701" s="211"/>
      <c r="AG701" s="211" t="s">
        <v>226</v>
      </c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outlineLevel="1" x14ac:dyDescent="0.2">
      <c r="A702" s="218"/>
      <c r="B702" s="219"/>
      <c r="C702" s="257" t="s">
        <v>866</v>
      </c>
      <c r="D702" s="224"/>
      <c r="E702" s="225"/>
      <c r="F702" s="222"/>
      <c r="G702" s="222"/>
      <c r="H702" s="222"/>
      <c r="I702" s="222"/>
      <c r="J702" s="222"/>
      <c r="K702" s="222"/>
      <c r="L702" s="222"/>
      <c r="M702" s="222"/>
      <c r="N702" s="221"/>
      <c r="O702" s="221"/>
      <c r="P702" s="221"/>
      <c r="Q702" s="221"/>
      <c r="R702" s="222"/>
      <c r="S702" s="222"/>
      <c r="T702" s="222"/>
      <c r="U702" s="222"/>
      <c r="V702" s="222"/>
      <c r="W702" s="222"/>
      <c r="X702" s="222"/>
      <c r="Y702" s="211"/>
      <c r="Z702" s="211"/>
      <c r="AA702" s="211"/>
      <c r="AB702" s="211"/>
      <c r="AC702" s="211"/>
      <c r="AD702" s="211"/>
      <c r="AE702" s="211"/>
      <c r="AF702" s="211"/>
      <c r="AG702" s="211" t="s">
        <v>230</v>
      </c>
      <c r="AH702" s="211">
        <v>0</v>
      </c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18"/>
      <c r="B703" s="219"/>
      <c r="C703" s="257" t="s">
        <v>867</v>
      </c>
      <c r="D703" s="224"/>
      <c r="E703" s="225">
        <v>12.84</v>
      </c>
      <c r="F703" s="222"/>
      <c r="G703" s="222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11"/>
      <c r="Z703" s="211"/>
      <c r="AA703" s="211"/>
      <c r="AB703" s="211"/>
      <c r="AC703" s="211"/>
      <c r="AD703" s="211"/>
      <c r="AE703" s="211"/>
      <c r="AF703" s="211"/>
      <c r="AG703" s="211" t="s">
        <v>230</v>
      </c>
      <c r="AH703" s="211">
        <v>0</v>
      </c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1" x14ac:dyDescent="0.2">
      <c r="A704" s="218"/>
      <c r="B704" s="219"/>
      <c r="C704" s="257" t="s">
        <v>868</v>
      </c>
      <c r="D704" s="224"/>
      <c r="E704" s="225"/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11"/>
      <c r="Z704" s="211"/>
      <c r="AA704" s="211"/>
      <c r="AB704" s="211"/>
      <c r="AC704" s="211"/>
      <c r="AD704" s="211"/>
      <c r="AE704" s="211"/>
      <c r="AF704" s="211"/>
      <c r="AG704" s="211" t="s">
        <v>230</v>
      </c>
      <c r="AH704" s="211">
        <v>0</v>
      </c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1" x14ac:dyDescent="0.2">
      <c r="A705" s="218"/>
      <c r="B705" s="219"/>
      <c r="C705" s="257" t="s">
        <v>869</v>
      </c>
      <c r="D705" s="224"/>
      <c r="E705" s="225">
        <v>7.7039999999999997</v>
      </c>
      <c r="F705" s="222"/>
      <c r="G705" s="222"/>
      <c r="H705" s="222"/>
      <c r="I705" s="222"/>
      <c r="J705" s="222"/>
      <c r="K705" s="222"/>
      <c r="L705" s="222"/>
      <c r="M705" s="222"/>
      <c r="N705" s="221"/>
      <c r="O705" s="221"/>
      <c r="P705" s="221"/>
      <c r="Q705" s="221"/>
      <c r="R705" s="222"/>
      <c r="S705" s="222"/>
      <c r="T705" s="222"/>
      <c r="U705" s="222"/>
      <c r="V705" s="222"/>
      <c r="W705" s="222"/>
      <c r="X705" s="222"/>
      <c r="Y705" s="211"/>
      <c r="Z705" s="211"/>
      <c r="AA705" s="211"/>
      <c r="AB705" s="211"/>
      <c r="AC705" s="211"/>
      <c r="AD705" s="211"/>
      <c r="AE705" s="211"/>
      <c r="AF705" s="211"/>
      <c r="AG705" s="211" t="s">
        <v>230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 x14ac:dyDescent="0.2">
      <c r="A706" s="234">
        <v>143</v>
      </c>
      <c r="B706" s="235" t="s">
        <v>870</v>
      </c>
      <c r="C706" s="255" t="s">
        <v>871</v>
      </c>
      <c r="D706" s="236" t="s">
        <v>222</v>
      </c>
      <c r="E706" s="237">
        <v>14.124000000000001</v>
      </c>
      <c r="F706" s="238"/>
      <c r="G706" s="239">
        <f>ROUND(E706*F706,2)</f>
        <v>0</v>
      </c>
      <c r="H706" s="238"/>
      <c r="I706" s="239">
        <f>ROUND(E706*H706,2)</f>
        <v>0</v>
      </c>
      <c r="J706" s="238"/>
      <c r="K706" s="239">
        <f>ROUND(E706*J706,2)</f>
        <v>0</v>
      </c>
      <c r="L706" s="239">
        <v>21</v>
      </c>
      <c r="M706" s="239">
        <f>G706*(1+L706/100)</f>
        <v>0</v>
      </c>
      <c r="N706" s="237">
        <v>0.55000000000000004</v>
      </c>
      <c r="O706" s="237">
        <f>ROUND(E706*N706,2)</f>
        <v>7.77</v>
      </c>
      <c r="P706" s="237">
        <v>0</v>
      </c>
      <c r="Q706" s="237">
        <f>ROUND(E706*P706,2)</f>
        <v>0</v>
      </c>
      <c r="R706" s="239" t="s">
        <v>278</v>
      </c>
      <c r="S706" s="239" t="s">
        <v>224</v>
      </c>
      <c r="T706" s="240" t="s">
        <v>224</v>
      </c>
      <c r="U706" s="222">
        <v>0</v>
      </c>
      <c r="V706" s="222">
        <f>ROUND(E706*U706,2)</f>
        <v>0</v>
      </c>
      <c r="W706" s="222"/>
      <c r="X706" s="222" t="s">
        <v>279</v>
      </c>
      <c r="Y706" s="211"/>
      <c r="Z706" s="211"/>
      <c r="AA706" s="211"/>
      <c r="AB706" s="211"/>
      <c r="AC706" s="211"/>
      <c r="AD706" s="211"/>
      <c r="AE706" s="211"/>
      <c r="AF706" s="211"/>
      <c r="AG706" s="211" t="s">
        <v>280</v>
      </c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18"/>
      <c r="B707" s="219"/>
      <c r="C707" s="257" t="s">
        <v>872</v>
      </c>
      <c r="D707" s="224"/>
      <c r="E707" s="225">
        <v>14.124000000000001</v>
      </c>
      <c r="F707" s="222"/>
      <c r="G707" s="222"/>
      <c r="H707" s="222"/>
      <c r="I707" s="222"/>
      <c r="J707" s="222"/>
      <c r="K707" s="222"/>
      <c r="L707" s="222"/>
      <c r="M707" s="222"/>
      <c r="N707" s="221"/>
      <c r="O707" s="221"/>
      <c r="P707" s="221"/>
      <c r="Q707" s="221"/>
      <c r="R707" s="222"/>
      <c r="S707" s="222"/>
      <c r="T707" s="222"/>
      <c r="U707" s="222"/>
      <c r="V707" s="222"/>
      <c r="W707" s="222"/>
      <c r="X707" s="222"/>
      <c r="Y707" s="211"/>
      <c r="Z707" s="211"/>
      <c r="AA707" s="211"/>
      <c r="AB707" s="211"/>
      <c r="AC707" s="211"/>
      <c r="AD707" s="211"/>
      <c r="AE707" s="211"/>
      <c r="AF707" s="211"/>
      <c r="AG707" s="211" t="s">
        <v>230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ht="22.5" outlineLevel="1" x14ac:dyDescent="0.2">
      <c r="A708" s="234">
        <v>144</v>
      </c>
      <c r="B708" s="235" t="s">
        <v>873</v>
      </c>
      <c r="C708" s="255" t="s">
        <v>874</v>
      </c>
      <c r="D708" s="236" t="s">
        <v>222</v>
      </c>
      <c r="E708" s="237">
        <v>8.4743999999999993</v>
      </c>
      <c r="F708" s="238"/>
      <c r="G708" s="239">
        <f>ROUND(E708*F708,2)</f>
        <v>0</v>
      </c>
      <c r="H708" s="238"/>
      <c r="I708" s="239">
        <f>ROUND(E708*H708,2)</f>
        <v>0</v>
      </c>
      <c r="J708" s="238"/>
      <c r="K708" s="239">
        <f>ROUND(E708*J708,2)</f>
        <v>0</v>
      </c>
      <c r="L708" s="239">
        <v>21</v>
      </c>
      <c r="M708" s="239">
        <f>G708*(1+L708/100)</f>
        <v>0</v>
      </c>
      <c r="N708" s="237">
        <v>0.55000000000000004</v>
      </c>
      <c r="O708" s="237">
        <f>ROUND(E708*N708,2)</f>
        <v>4.66</v>
      </c>
      <c r="P708" s="237">
        <v>0</v>
      </c>
      <c r="Q708" s="237">
        <f>ROUND(E708*P708,2)</f>
        <v>0</v>
      </c>
      <c r="R708" s="239" t="s">
        <v>278</v>
      </c>
      <c r="S708" s="239" t="s">
        <v>224</v>
      </c>
      <c r="T708" s="240" t="s">
        <v>224</v>
      </c>
      <c r="U708" s="222">
        <v>0</v>
      </c>
      <c r="V708" s="222">
        <f>ROUND(E708*U708,2)</f>
        <v>0</v>
      </c>
      <c r="W708" s="222"/>
      <c r="X708" s="222" t="s">
        <v>279</v>
      </c>
      <c r="Y708" s="211"/>
      <c r="Z708" s="211"/>
      <c r="AA708" s="211"/>
      <c r="AB708" s="211"/>
      <c r="AC708" s="211"/>
      <c r="AD708" s="211"/>
      <c r="AE708" s="211"/>
      <c r="AF708" s="211"/>
      <c r="AG708" s="211" t="s">
        <v>280</v>
      </c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18"/>
      <c r="B709" s="219"/>
      <c r="C709" s="257" t="s">
        <v>875</v>
      </c>
      <c r="D709" s="224"/>
      <c r="E709" s="225">
        <v>8.4743999999999993</v>
      </c>
      <c r="F709" s="222"/>
      <c r="G709" s="222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11"/>
      <c r="Z709" s="211"/>
      <c r="AA709" s="211"/>
      <c r="AB709" s="211"/>
      <c r="AC709" s="211"/>
      <c r="AD709" s="211"/>
      <c r="AE709" s="211"/>
      <c r="AF709" s="211"/>
      <c r="AG709" s="211" t="s">
        <v>230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34">
        <v>145</v>
      </c>
      <c r="B710" s="235" t="s">
        <v>876</v>
      </c>
      <c r="C710" s="255" t="s">
        <v>877</v>
      </c>
      <c r="D710" s="236" t="s">
        <v>274</v>
      </c>
      <c r="E710" s="237">
        <v>12.91334</v>
      </c>
      <c r="F710" s="238"/>
      <c r="G710" s="239">
        <f>ROUND(E710*F710,2)</f>
        <v>0</v>
      </c>
      <c r="H710" s="238"/>
      <c r="I710" s="239">
        <f>ROUND(E710*H710,2)</f>
        <v>0</v>
      </c>
      <c r="J710" s="238"/>
      <c r="K710" s="239">
        <f>ROUND(E710*J710,2)</f>
        <v>0</v>
      </c>
      <c r="L710" s="239">
        <v>21</v>
      </c>
      <c r="M710" s="239">
        <f>G710*(1+L710/100)</f>
        <v>0</v>
      </c>
      <c r="N710" s="237">
        <v>0</v>
      </c>
      <c r="O710" s="237">
        <f>ROUND(E710*N710,2)</f>
        <v>0</v>
      </c>
      <c r="P710" s="237">
        <v>0</v>
      </c>
      <c r="Q710" s="237">
        <f>ROUND(E710*P710,2)</f>
        <v>0</v>
      </c>
      <c r="R710" s="239" t="s">
        <v>857</v>
      </c>
      <c r="S710" s="239" t="s">
        <v>224</v>
      </c>
      <c r="T710" s="240" t="s">
        <v>224</v>
      </c>
      <c r="U710" s="222">
        <v>1.7509999999999999</v>
      </c>
      <c r="V710" s="222">
        <f>ROUND(E710*U710,2)</f>
        <v>22.61</v>
      </c>
      <c r="W710" s="222"/>
      <c r="X710" s="222" t="s">
        <v>769</v>
      </c>
      <c r="Y710" s="211"/>
      <c r="Z710" s="211"/>
      <c r="AA710" s="211"/>
      <c r="AB710" s="211"/>
      <c r="AC710" s="211"/>
      <c r="AD710" s="211"/>
      <c r="AE710" s="211"/>
      <c r="AF710" s="211"/>
      <c r="AG710" s="211" t="s">
        <v>770</v>
      </c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18"/>
      <c r="B711" s="219"/>
      <c r="C711" s="256" t="s">
        <v>841</v>
      </c>
      <c r="D711" s="242"/>
      <c r="E711" s="242"/>
      <c r="F711" s="242"/>
      <c r="G711" s="242"/>
      <c r="H711" s="222"/>
      <c r="I711" s="222"/>
      <c r="J711" s="222"/>
      <c r="K711" s="222"/>
      <c r="L711" s="222"/>
      <c r="M711" s="222"/>
      <c r="N711" s="221"/>
      <c r="O711" s="221"/>
      <c r="P711" s="221"/>
      <c r="Q711" s="221"/>
      <c r="R711" s="222"/>
      <c r="S711" s="222"/>
      <c r="T711" s="222"/>
      <c r="U711" s="222"/>
      <c r="V711" s="222"/>
      <c r="W711" s="222"/>
      <c r="X711" s="222"/>
      <c r="Y711" s="211"/>
      <c r="Z711" s="211"/>
      <c r="AA711" s="211"/>
      <c r="AB711" s="211"/>
      <c r="AC711" s="211"/>
      <c r="AD711" s="211"/>
      <c r="AE711" s="211"/>
      <c r="AF711" s="211"/>
      <c r="AG711" s="211" t="s">
        <v>228</v>
      </c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x14ac:dyDescent="0.2">
      <c r="A712" s="227" t="s">
        <v>218</v>
      </c>
      <c r="B712" s="228" t="s">
        <v>166</v>
      </c>
      <c r="C712" s="254" t="s">
        <v>167</v>
      </c>
      <c r="D712" s="229"/>
      <c r="E712" s="230"/>
      <c r="F712" s="231"/>
      <c r="G712" s="231">
        <f>SUMIF(AG713:AG724,"&lt;&gt;NOR",G713:G724)</f>
        <v>0</v>
      </c>
      <c r="H712" s="231"/>
      <c r="I712" s="231">
        <f>SUM(I713:I724)</f>
        <v>0</v>
      </c>
      <c r="J712" s="231"/>
      <c r="K712" s="231">
        <f>SUM(K713:K724)</f>
        <v>0</v>
      </c>
      <c r="L712" s="231"/>
      <c r="M712" s="231">
        <f>SUM(M713:M724)</f>
        <v>0</v>
      </c>
      <c r="N712" s="230"/>
      <c r="O712" s="230">
        <f>SUM(O713:O724)</f>
        <v>0</v>
      </c>
      <c r="P712" s="230"/>
      <c r="Q712" s="230">
        <f>SUM(Q713:Q724)</f>
        <v>0</v>
      </c>
      <c r="R712" s="231"/>
      <c r="S712" s="231"/>
      <c r="T712" s="232"/>
      <c r="U712" s="226"/>
      <c r="V712" s="226">
        <f>SUM(V713:V724)</f>
        <v>0</v>
      </c>
      <c r="W712" s="226"/>
      <c r="X712" s="226"/>
      <c r="AG712" t="s">
        <v>219</v>
      </c>
    </row>
    <row r="713" spans="1:60" outlineLevel="1" x14ac:dyDescent="0.2">
      <c r="A713" s="234">
        <v>146</v>
      </c>
      <c r="B713" s="235" t="s">
        <v>878</v>
      </c>
      <c r="C713" s="255" t="s">
        <v>879</v>
      </c>
      <c r="D713" s="236" t="s">
        <v>297</v>
      </c>
      <c r="E713" s="237">
        <v>535</v>
      </c>
      <c r="F713" s="238"/>
      <c r="G713" s="239">
        <f>ROUND(E713*F713,2)</f>
        <v>0</v>
      </c>
      <c r="H713" s="238"/>
      <c r="I713" s="239">
        <f>ROUND(E713*H713,2)</f>
        <v>0</v>
      </c>
      <c r="J713" s="238"/>
      <c r="K713" s="239">
        <f>ROUND(E713*J713,2)</f>
        <v>0</v>
      </c>
      <c r="L713" s="239">
        <v>21</v>
      </c>
      <c r="M713" s="239">
        <f>G713*(1+L713/100)</f>
        <v>0</v>
      </c>
      <c r="N713" s="237">
        <v>0</v>
      </c>
      <c r="O713" s="237">
        <f>ROUND(E713*N713,2)</f>
        <v>0</v>
      </c>
      <c r="P713" s="237">
        <v>0</v>
      </c>
      <c r="Q713" s="237">
        <f>ROUND(E713*P713,2)</f>
        <v>0</v>
      </c>
      <c r="R713" s="239"/>
      <c r="S713" s="239" t="s">
        <v>693</v>
      </c>
      <c r="T713" s="240" t="s">
        <v>694</v>
      </c>
      <c r="U713" s="222">
        <v>0</v>
      </c>
      <c r="V713" s="222">
        <f>ROUND(E713*U713,2)</f>
        <v>0</v>
      </c>
      <c r="W713" s="222"/>
      <c r="X713" s="222" t="s">
        <v>225</v>
      </c>
      <c r="Y713" s="211"/>
      <c r="Z713" s="211"/>
      <c r="AA713" s="211"/>
      <c r="AB713" s="211"/>
      <c r="AC713" s="211"/>
      <c r="AD713" s="211"/>
      <c r="AE713" s="211"/>
      <c r="AF713" s="211"/>
      <c r="AG713" s="211" t="s">
        <v>226</v>
      </c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18"/>
      <c r="B714" s="219"/>
      <c r="C714" s="257" t="s">
        <v>858</v>
      </c>
      <c r="D714" s="224"/>
      <c r="E714" s="225"/>
      <c r="F714" s="222"/>
      <c r="G714" s="222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11"/>
      <c r="Z714" s="211"/>
      <c r="AA714" s="211"/>
      <c r="AB714" s="211"/>
      <c r="AC714" s="211"/>
      <c r="AD714" s="211"/>
      <c r="AE714" s="211"/>
      <c r="AF714" s="211"/>
      <c r="AG714" s="211" t="s">
        <v>230</v>
      </c>
      <c r="AH714" s="211">
        <v>0</v>
      </c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1" x14ac:dyDescent="0.2">
      <c r="A715" s="218"/>
      <c r="B715" s="219"/>
      <c r="C715" s="257" t="s">
        <v>859</v>
      </c>
      <c r="D715" s="224"/>
      <c r="E715" s="225">
        <v>535</v>
      </c>
      <c r="F715" s="222"/>
      <c r="G715" s="222"/>
      <c r="H715" s="222"/>
      <c r="I715" s="222"/>
      <c r="J715" s="222"/>
      <c r="K715" s="222"/>
      <c r="L715" s="222"/>
      <c r="M715" s="222"/>
      <c r="N715" s="221"/>
      <c r="O715" s="221"/>
      <c r="P715" s="221"/>
      <c r="Q715" s="221"/>
      <c r="R715" s="222"/>
      <c r="S715" s="222"/>
      <c r="T715" s="222"/>
      <c r="U715" s="222"/>
      <c r="V715" s="222"/>
      <c r="W715" s="222"/>
      <c r="X715" s="222"/>
      <c r="Y715" s="211"/>
      <c r="Z715" s="211"/>
      <c r="AA715" s="211"/>
      <c r="AB715" s="211"/>
      <c r="AC715" s="211"/>
      <c r="AD715" s="211"/>
      <c r="AE715" s="211"/>
      <c r="AF715" s="211"/>
      <c r="AG715" s="211" t="s">
        <v>230</v>
      </c>
      <c r="AH715" s="211">
        <v>0</v>
      </c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1" x14ac:dyDescent="0.2">
      <c r="A716" s="243">
        <v>147</v>
      </c>
      <c r="B716" s="244" t="s">
        <v>880</v>
      </c>
      <c r="C716" s="258" t="s">
        <v>881</v>
      </c>
      <c r="D716" s="245" t="s">
        <v>297</v>
      </c>
      <c r="E716" s="246">
        <v>535</v>
      </c>
      <c r="F716" s="247"/>
      <c r="G716" s="248">
        <f>ROUND(E716*F716,2)</f>
        <v>0</v>
      </c>
      <c r="H716" s="247"/>
      <c r="I716" s="248">
        <f>ROUND(E716*H716,2)</f>
        <v>0</v>
      </c>
      <c r="J716" s="247"/>
      <c r="K716" s="248">
        <f>ROUND(E716*J716,2)</f>
        <v>0</v>
      </c>
      <c r="L716" s="248">
        <v>21</v>
      </c>
      <c r="M716" s="248">
        <f>G716*(1+L716/100)</f>
        <v>0</v>
      </c>
      <c r="N716" s="246">
        <v>0</v>
      </c>
      <c r="O716" s="246">
        <f>ROUND(E716*N716,2)</f>
        <v>0</v>
      </c>
      <c r="P716" s="246">
        <v>0</v>
      </c>
      <c r="Q716" s="246">
        <f>ROUND(E716*P716,2)</f>
        <v>0</v>
      </c>
      <c r="R716" s="248"/>
      <c r="S716" s="248" t="s">
        <v>693</v>
      </c>
      <c r="T716" s="249" t="s">
        <v>694</v>
      </c>
      <c r="U716" s="222">
        <v>0</v>
      </c>
      <c r="V716" s="222">
        <f>ROUND(E716*U716,2)</f>
        <v>0</v>
      </c>
      <c r="W716" s="222"/>
      <c r="X716" s="222" t="s">
        <v>225</v>
      </c>
      <c r="Y716" s="211"/>
      <c r="Z716" s="211"/>
      <c r="AA716" s="211"/>
      <c r="AB716" s="211"/>
      <c r="AC716" s="211"/>
      <c r="AD716" s="211"/>
      <c r="AE716" s="211"/>
      <c r="AF716" s="211"/>
      <c r="AG716" s="211" t="s">
        <v>226</v>
      </c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 x14ac:dyDescent="0.2">
      <c r="A717" s="243">
        <v>148</v>
      </c>
      <c r="B717" s="244" t="s">
        <v>882</v>
      </c>
      <c r="C717" s="258" t="s">
        <v>883</v>
      </c>
      <c r="D717" s="245" t="s">
        <v>340</v>
      </c>
      <c r="E717" s="246">
        <v>2</v>
      </c>
      <c r="F717" s="247"/>
      <c r="G717" s="248">
        <f>ROUND(E717*F717,2)</f>
        <v>0</v>
      </c>
      <c r="H717" s="247"/>
      <c r="I717" s="248">
        <f>ROUND(E717*H717,2)</f>
        <v>0</v>
      </c>
      <c r="J717" s="247"/>
      <c r="K717" s="248">
        <f>ROUND(E717*J717,2)</f>
        <v>0</v>
      </c>
      <c r="L717" s="248">
        <v>21</v>
      </c>
      <c r="M717" s="248">
        <f>G717*(1+L717/100)</f>
        <v>0</v>
      </c>
      <c r="N717" s="246">
        <v>0</v>
      </c>
      <c r="O717" s="246">
        <f>ROUND(E717*N717,2)</f>
        <v>0</v>
      </c>
      <c r="P717" s="246">
        <v>0</v>
      </c>
      <c r="Q717" s="246">
        <f>ROUND(E717*P717,2)</f>
        <v>0</v>
      </c>
      <c r="R717" s="248"/>
      <c r="S717" s="248" t="s">
        <v>693</v>
      </c>
      <c r="T717" s="249" t="s">
        <v>694</v>
      </c>
      <c r="U717" s="222">
        <v>0</v>
      </c>
      <c r="V717" s="222">
        <f>ROUND(E717*U717,2)</f>
        <v>0</v>
      </c>
      <c r="W717" s="222"/>
      <c r="X717" s="222" t="s">
        <v>225</v>
      </c>
      <c r="Y717" s="211"/>
      <c r="Z717" s="211"/>
      <c r="AA717" s="211"/>
      <c r="AB717" s="211"/>
      <c r="AC717" s="211"/>
      <c r="AD717" s="211"/>
      <c r="AE717" s="211"/>
      <c r="AF717" s="211"/>
      <c r="AG717" s="211" t="s">
        <v>226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43">
        <v>149</v>
      </c>
      <c r="B718" s="244" t="s">
        <v>884</v>
      </c>
      <c r="C718" s="258" t="s">
        <v>885</v>
      </c>
      <c r="D718" s="245" t="s">
        <v>297</v>
      </c>
      <c r="E718" s="246">
        <v>535</v>
      </c>
      <c r="F718" s="247"/>
      <c r="G718" s="248">
        <f>ROUND(E718*F718,2)</f>
        <v>0</v>
      </c>
      <c r="H718" s="247"/>
      <c r="I718" s="248">
        <f>ROUND(E718*H718,2)</f>
        <v>0</v>
      </c>
      <c r="J718" s="247"/>
      <c r="K718" s="248">
        <f>ROUND(E718*J718,2)</f>
        <v>0</v>
      </c>
      <c r="L718" s="248">
        <v>21</v>
      </c>
      <c r="M718" s="248">
        <f>G718*(1+L718/100)</f>
        <v>0</v>
      </c>
      <c r="N718" s="246">
        <v>0</v>
      </c>
      <c r="O718" s="246">
        <f>ROUND(E718*N718,2)</f>
        <v>0</v>
      </c>
      <c r="P718" s="246">
        <v>0</v>
      </c>
      <c r="Q718" s="246">
        <f>ROUND(E718*P718,2)</f>
        <v>0</v>
      </c>
      <c r="R718" s="248"/>
      <c r="S718" s="248" t="s">
        <v>693</v>
      </c>
      <c r="T718" s="249" t="s">
        <v>694</v>
      </c>
      <c r="U718" s="222">
        <v>0</v>
      </c>
      <c r="V718" s="222">
        <f>ROUND(E718*U718,2)</f>
        <v>0</v>
      </c>
      <c r="W718" s="222"/>
      <c r="X718" s="222" t="s">
        <v>225</v>
      </c>
      <c r="Y718" s="211"/>
      <c r="Z718" s="211"/>
      <c r="AA718" s="211"/>
      <c r="AB718" s="211"/>
      <c r="AC718" s="211"/>
      <c r="AD718" s="211"/>
      <c r="AE718" s="211"/>
      <c r="AF718" s="211"/>
      <c r="AG718" s="211" t="s">
        <v>226</v>
      </c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1" x14ac:dyDescent="0.2">
      <c r="A719" s="243">
        <v>150</v>
      </c>
      <c r="B719" s="244" t="s">
        <v>886</v>
      </c>
      <c r="C719" s="258" t="s">
        <v>887</v>
      </c>
      <c r="D719" s="245" t="s">
        <v>297</v>
      </c>
      <c r="E719" s="246">
        <v>535</v>
      </c>
      <c r="F719" s="247"/>
      <c r="G719" s="248">
        <f>ROUND(E719*F719,2)</f>
        <v>0</v>
      </c>
      <c r="H719" s="247"/>
      <c r="I719" s="248">
        <f>ROUND(E719*H719,2)</f>
        <v>0</v>
      </c>
      <c r="J719" s="247"/>
      <c r="K719" s="248">
        <f>ROUND(E719*J719,2)</f>
        <v>0</v>
      </c>
      <c r="L719" s="248">
        <v>21</v>
      </c>
      <c r="M719" s="248">
        <f>G719*(1+L719/100)</f>
        <v>0</v>
      </c>
      <c r="N719" s="246">
        <v>0</v>
      </c>
      <c r="O719" s="246">
        <f>ROUND(E719*N719,2)</f>
        <v>0</v>
      </c>
      <c r="P719" s="246">
        <v>0</v>
      </c>
      <c r="Q719" s="246">
        <f>ROUND(E719*P719,2)</f>
        <v>0</v>
      </c>
      <c r="R719" s="248"/>
      <c r="S719" s="248" t="s">
        <v>693</v>
      </c>
      <c r="T719" s="249" t="s">
        <v>694</v>
      </c>
      <c r="U719" s="222">
        <v>0</v>
      </c>
      <c r="V719" s="222">
        <f>ROUND(E719*U719,2)</f>
        <v>0</v>
      </c>
      <c r="W719" s="222"/>
      <c r="X719" s="222" t="s">
        <v>225</v>
      </c>
      <c r="Y719" s="211"/>
      <c r="Z719" s="211"/>
      <c r="AA719" s="211"/>
      <c r="AB719" s="211"/>
      <c r="AC719" s="211"/>
      <c r="AD719" s="211"/>
      <c r="AE719" s="211"/>
      <c r="AF719" s="211"/>
      <c r="AG719" s="211" t="s">
        <v>226</v>
      </c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 x14ac:dyDescent="0.2">
      <c r="A720" s="243">
        <v>151</v>
      </c>
      <c r="B720" s="244" t="s">
        <v>888</v>
      </c>
      <c r="C720" s="258" t="s">
        <v>889</v>
      </c>
      <c r="D720" s="245" t="s">
        <v>297</v>
      </c>
      <c r="E720" s="246">
        <v>535</v>
      </c>
      <c r="F720" s="247"/>
      <c r="G720" s="248">
        <f>ROUND(E720*F720,2)</f>
        <v>0</v>
      </c>
      <c r="H720" s="247"/>
      <c r="I720" s="248">
        <f>ROUND(E720*H720,2)</f>
        <v>0</v>
      </c>
      <c r="J720" s="247"/>
      <c r="K720" s="248">
        <f>ROUND(E720*J720,2)</f>
        <v>0</v>
      </c>
      <c r="L720" s="248">
        <v>21</v>
      </c>
      <c r="M720" s="248">
        <f>G720*(1+L720/100)</f>
        <v>0</v>
      </c>
      <c r="N720" s="246">
        <v>0</v>
      </c>
      <c r="O720" s="246">
        <f>ROUND(E720*N720,2)</f>
        <v>0</v>
      </c>
      <c r="P720" s="246">
        <v>0</v>
      </c>
      <c r="Q720" s="246">
        <f>ROUND(E720*P720,2)</f>
        <v>0</v>
      </c>
      <c r="R720" s="248"/>
      <c r="S720" s="248" t="s">
        <v>693</v>
      </c>
      <c r="T720" s="249" t="s">
        <v>694</v>
      </c>
      <c r="U720" s="222">
        <v>0</v>
      </c>
      <c r="V720" s="222">
        <f>ROUND(E720*U720,2)</f>
        <v>0</v>
      </c>
      <c r="W720" s="222"/>
      <c r="X720" s="222" t="s">
        <v>225</v>
      </c>
      <c r="Y720" s="211"/>
      <c r="Z720" s="211"/>
      <c r="AA720" s="211"/>
      <c r="AB720" s="211"/>
      <c r="AC720" s="211"/>
      <c r="AD720" s="211"/>
      <c r="AE720" s="211"/>
      <c r="AF720" s="211"/>
      <c r="AG720" s="211" t="s">
        <v>226</v>
      </c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1" x14ac:dyDescent="0.2">
      <c r="A721" s="243">
        <v>152</v>
      </c>
      <c r="B721" s="244" t="s">
        <v>890</v>
      </c>
      <c r="C721" s="258" t="s">
        <v>891</v>
      </c>
      <c r="D721" s="245" t="s">
        <v>297</v>
      </c>
      <c r="E721" s="246">
        <v>535</v>
      </c>
      <c r="F721" s="247"/>
      <c r="G721" s="248">
        <f>ROUND(E721*F721,2)</f>
        <v>0</v>
      </c>
      <c r="H721" s="247"/>
      <c r="I721" s="248">
        <f>ROUND(E721*H721,2)</f>
        <v>0</v>
      </c>
      <c r="J721" s="247"/>
      <c r="K721" s="248">
        <f>ROUND(E721*J721,2)</f>
        <v>0</v>
      </c>
      <c r="L721" s="248">
        <v>21</v>
      </c>
      <c r="M721" s="248">
        <f>G721*(1+L721/100)</f>
        <v>0</v>
      </c>
      <c r="N721" s="246">
        <v>0</v>
      </c>
      <c r="O721" s="246">
        <f>ROUND(E721*N721,2)</f>
        <v>0</v>
      </c>
      <c r="P721" s="246">
        <v>0</v>
      </c>
      <c r="Q721" s="246">
        <f>ROUND(E721*P721,2)</f>
        <v>0</v>
      </c>
      <c r="R721" s="248"/>
      <c r="S721" s="248" t="s">
        <v>693</v>
      </c>
      <c r="T721" s="249" t="s">
        <v>694</v>
      </c>
      <c r="U721" s="222">
        <v>0</v>
      </c>
      <c r="V721" s="222">
        <f>ROUND(E721*U721,2)</f>
        <v>0</v>
      </c>
      <c r="W721" s="222"/>
      <c r="X721" s="222" t="s">
        <v>225</v>
      </c>
      <c r="Y721" s="211"/>
      <c r="Z721" s="211"/>
      <c r="AA721" s="211"/>
      <c r="AB721" s="211"/>
      <c r="AC721" s="211"/>
      <c r="AD721" s="211"/>
      <c r="AE721" s="211"/>
      <c r="AF721" s="211"/>
      <c r="AG721" s="211" t="s">
        <v>226</v>
      </c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1" x14ac:dyDescent="0.2">
      <c r="A722" s="234">
        <v>153</v>
      </c>
      <c r="B722" s="235" t="s">
        <v>892</v>
      </c>
      <c r="C722" s="255" t="s">
        <v>893</v>
      </c>
      <c r="D722" s="236" t="s">
        <v>297</v>
      </c>
      <c r="E722" s="237">
        <v>535</v>
      </c>
      <c r="F722" s="238"/>
      <c r="G722" s="239">
        <f>ROUND(E722*F722,2)</f>
        <v>0</v>
      </c>
      <c r="H722" s="238"/>
      <c r="I722" s="239">
        <f>ROUND(E722*H722,2)</f>
        <v>0</v>
      </c>
      <c r="J722" s="238"/>
      <c r="K722" s="239">
        <f>ROUND(E722*J722,2)</f>
        <v>0</v>
      </c>
      <c r="L722" s="239">
        <v>21</v>
      </c>
      <c r="M722" s="239">
        <f>G722*(1+L722/100)</f>
        <v>0</v>
      </c>
      <c r="N722" s="237">
        <v>0</v>
      </c>
      <c r="O722" s="237">
        <f>ROUND(E722*N722,2)</f>
        <v>0</v>
      </c>
      <c r="P722" s="237">
        <v>0</v>
      </c>
      <c r="Q722" s="237">
        <f>ROUND(E722*P722,2)</f>
        <v>0</v>
      </c>
      <c r="R722" s="239"/>
      <c r="S722" s="239" t="s">
        <v>693</v>
      </c>
      <c r="T722" s="240" t="s">
        <v>694</v>
      </c>
      <c r="U722" s="222">
        <v>0</v>
      </c>
      <c r="V722" s="222">
        <f>ROUND(E722*U722,2)</f>
        <v>0</v>
      </c>
      <c r="W722" s="222"/>
      <c r="X722" s="222" t="s">
        <v>225</v>
      </c>
      <c r="Y722" s="211"/>
      <c r="Z722" s="211"/>
      <c r="AA722" s="211"/>
      <c r="AB722" s="211"/>
      <c r="AC722" s="211"/>
      <c r="AD722" s="211"/>
      <c r="AE722" s="211"/>
      <c r="AF722" s="211"/>
      <c r="AG722" s="211" t="s">
        <v>226</v>
      </c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18">
        <v>154</v>
      </c>
      <c r="B723" s="219" t="s">
        <v>894</v>
      </c>
      <c r="C723" s="261" t="s">
        <v>895</v>
      </c>
      <c r="D723" s="220" t="s">
        <v>0</v>
      </c>
      <c r="E723" s="252"/>
      <c r="F723" s="223"/>
      <c r="G723" s="222">
        <f>ROUND(E723*F723,2)</f>
        <v>0</v>
      </c>
      <c r="H723" s="223"/>
      <c r="I723" s="222">
        <f>ROUND(E723*H723,2)</f>
        <v>0</v>
      </c>
      <c r="J723" s="223"/>
      <c r="K723" s="222">
        <f>ROUND(E723*J723,2)</f>
        <v>0</v>
      </c>
      <c r="L723" s="222">
        <v>21</v>
      </c>
      <c r="M723" s="222">
        <f>G723*(1+L723/100)</f>
        <v>0</v>
      </c>
      <c r="N723" s="221">
        <v>0</v>
      </c>
      <c r="O723" s="221">
        <f>ROUND(E723*N723,2)</f>
        <v>0</v>
      </c>
      <c r="P723" s="221">
        <v>0</v>
      </c>
      <c r="Q723" s="221">
        <f>ROUND(E723*P723,2)</f>
        <v>0</v>
      </c>
      <c r="R723" s="222" t="s">
        <v>896</v>
      </c>
      <c r="S723" s="222" t="s">
        <v>224</v>
      </c>
      <c r="T723" s="222" t="s">
        <v>224</v>
      </c>
      <c r="U723" s="222">
        <v>0</v>
      </c>
      <c r="V723" s="222">
        <f>ROUND(E723*U723,2)</f>
        <v>0</v>
      </c>
      <c r="W723" s="222"/>
      <c r="X723" s="222" t="s">
        <v>769</v>
      </c>
      <c r="Y723" s="211"/>
      <c r="Z723" s="211"/>
      <c r="AA723" s="211"/>
      <c r="AB723" s="211"/>
      <c r="AC723" s="211"/>
      <c r="AD723" s="211"/>
      <c r="AE723" s="211"/>
      <c r="AF723" s="211"/>
      <c r="AG723" s="211" t="s">
        <v>770</v>
      </c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18"/>
      <c r="B724" s="219"/>
      <c r="C724" s="262" t="s">
        <v>841</v>
      </c>
      <c r="D724" s="253"/>
      <c r="E724" s="253"/>
      <c r="F724" s="253"/>
      <c r="G724" s="253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11"/>
      <c r="Z724" s="211"/>
      <c r="AA724" s="211"/>
      <c r="AB724" s="211"/>
      <c r="AC724" s="211"/>
      <c r="AD724" s="211"/>
      <c r="AE724" s="211"/>
      <c r="AF724" s="211"/>
      <c r="AG724" s="211" t="s">
        <v>228</v>
      </c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x14ac:dyDescent="0.2">
      <c r="A725" s="227" t="s">
        <v>218</v>
      </c>
      <c r="B725" s="228" t="s">
        <v>168</v>
      </c>
      <c r="C725" s="254" t="s">
        <v>169</v>
      </c>
      <c r="D725" s="229"/>
      <c r="E725" s="230"/>
      <c r="F725" s="231"/>
      <c r="G725" s="231">
        <f>SUMIF(AG726:AG738,"&lt;&gt;NOR",G726:G738)</f>
        <v>0</v>
      </c>
      <c r="H725" s="231"/>
      <c r="I725" s="231">
        <f>SUM(I726:I738)</f>
        <v>0</v>
      </c>
      <c r="J725" s="231"/>
      <c r="K725" s="231">
        <f>SUM(K726:K738)</f>
        <v>0</v>
      </c>
      <c r="L725" s="231"/>
      <c r="M725" s="231">
        <f>SUM(M726:M738)</f>
        <v>0</v>
      </c>
      <c r="N725" s="230"/>
      <c r="O725" s="230">
        <f>SUM(O726:O738)</f>
        <v>0.59</v>
      </c>
      <c r="P725" s="230"/>
      <c r="Q725" s="230">
        <f>SUM(Q726:Q738)</f>
        <v>0</v>
      </c>
      <c r="R725" s="231"/>
      <c r="S725" s="231"/>
      <c r="T725" s="232"/>
      <c r="U725" s="226"/>
      <c r="V725" s="226">
        <f>SUM(V726:V738)</f>
        <v>85.09</v>
      </c>
      <c r="W725" s="226"/>
      <c r="X725" s="226"/>
      <c r="AG725" t="s">
        <v>219</v>
      </c>
    </row>
    <row r="726" spans="1:60" ht="22.5" outlineLevel="1" x14ac:dyDescent="0.2">
      <c r="A726" s="234">
        <v>155</v>
      </c>
      <c r="B726" s="235" t="s">
        <v>897</v>
      </c>
      <c r="C726" s="255" t="s">
        <v>898</v>
      </c>
      <c r="D726" s="236" t="s">
        <v>284</v>
      </c>
      <c r="E726" s="237">
        <v>84</v>
      </c>
      <c r="F726" s="238"/>
      <c r="G726" s="239">
        <f>ROUND(E726*F726,2)</f>
        <v>0</v>
      </c>
      <c r="H726" s="238"/>
      <c r="I726" s="239">
        <f>ROUND(E726*H726,2)</f>
        <v>0</v>
      </c>
      <c r="J726" s="238"/>
      <c r="K726" s="239">
        <f>ROUND(E726*J726,2)</f>
        <v>0</v>
      </c>
      <c r="L726" s="239">
        <v>21</v>
      </c>
      <c r="M726" s="239">
        <f>G726*(1+L726/100)</f>
        <v>0</v>
      </c>
      <c r="N726" s="237">
        <v>1.1900000000000001E-3</v>
      </c>
      <c r="O726" s="237">
        <f>ROUND(E726*N726,2)</f>
        <v>0.1</v>
      </c>
      <c r="P726" s="237">
        <v>0</v>
      </c>
      <c r="Q726" s="237">
        <f>ROUND(E726*P726,2)</f>
        <v>0</v>
      </c>
      <c r="R726" s="239" t="s">
        <v>899</v>
      </c>
      <c r="S726" s="239" t="s">
        <v>224</v>
      </c>
      <c r="T726" s="240" t="s">
        <v>224</v>
      </c>
      <c r="U726" s="222">
        <v>0.28000000000000003</v>
      </c>
      <c r="V726" s="222">
        <f>ROUND(E726*U726,2)</f>
        <v>23.52</v>
      </c>
      <c r="W726" s="222"/>
      <c r="X726" s="222" t="s">
        <v>225</v>
      </c>
      <c r="Y726" s="211"/>
      <c r="Z726" s="211"/>
      <c r="AA726" s="211"/>
      <c r="AB726" s="211"/>
      <c r="AC726" s="211"/>
      <c r="AD726" s="211"/>
      <c r="AE726" s="211"/>
      <c r="AF726" s="211"/>
      <c r="AG726" s="211" t="s">
        <v>226</v>
      </c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18"/>
      <c r="B727" s="219"/>
      <c r="C727" s="256" t="s">
        <v>900</v>
      </c>
      <c r="D727" s="242"/>
      <c r="E727" s="242"/>
      <c r="F727" s="242"/>
      <c r="G727" s="242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11"/>
      <c r="Z727" s="211"/>
      <c r="AA727" s="211"/>
      <c r="AB727" s="211"/>
      <c r="AC727" s="211"/>
      <c r="AD727" s="211"/>
      <c r="AE727" s="211"/>
      <c r="AF727" s="211"/>
      <c r="AG727" s="211" t="s">
        <v>228</v>
      </c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18"/>
      <c r="B728" s="219"/>
      <c r="C728" s="257" t="s">
        <v>901</v>
      </c>
      <c r="D728" s="224"/>
      <c r="E728" s="225"/>
      <c r="F728" s="222"/>
      <c r="G728" s="222"/>
      <c r="H728" s="222"/>
      <c r="I728" s="222"/>
      <c r="J728" s="222"/>
      <c r="K728" s="222"/>
      <c r="L728" s="222"/>
      <c r="M728" s="222"/>
      <c r="N728" s="221"/>
      <c r="O728" s="221"/>
      <c r="P728" s="221"/>
      <c r="Q728" s="221"/>
      <c r="R728" s="222"/>
      <c r="S728" s="222"/>
      <c r="T728" s="222"/>
      <c r="U728" s="222"/>
      <c r="V728" s="222"/>
      <c r="W728" s="222"/>
      <c r="X728" s="222"/>
      <c r="Y728" s="211"/>
      <c r="Z728" s="211"/>
      <c r="AA728" s="211"/>
      <c r="AB728" s="211"/>
      <c r="AC728" s="211"/>
      <c r="AD728" s="211"/>
      <c r="AE728" s="211"/>
      <c r="AF728" s="211"/>
      <c r="AG728" s="211" t="s">
        <v>230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18"/>
      <c r="B729" s="219"/>
      <c r="C729" s="257" t="s">
        <v>902</v>
      </c>
      <c r="D729" s="224"/>
      <c r="E729" s="225">
        <v>84</v>
      </c>
      <c r="F729" s="222"/>
      <c r="G729" s="22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11"/>
      <c r="Z729" s="211"/>
      <c r="AA729" s="211"/>
      <c r="AB729" s="211"/>
      <c r="AC729" s="211"/>
      <c r="AD729" s="211"/>
      <c r="AE729" s="211"/>
      <c r="AF729" s="211"/>
      <c r="AG729" s="211" t="s">
        <v>230</v>
      </c>
      <c r="AH729" s="211">
        <v>0</v>
      </c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ht="22.5" outlineLevel="1" x14ac:dyDescent="0.2">
      <c r="A730" s="234">
        <v>156</v>
      </c>
      <c r="B730" s="235" t="s">
        <v>903</v>
      </c>
      <c r="C730" s="255" t="s">
        <v>904</v>
      </c>
      <c r="D730" s="236" t="s">
        <v>284</v>
      </c>
      <c r="E730" s="237">
        <v>18.600000000000001</v>
      </c>
      <c r="F730" s="238"/>
      <c r="G730" s="239">
        <f>ROUND(E730*F730,2)</f>
        <v>0</v>
      </c>
      <c r="H730" s="238"/>
      <c r="I730" s="239">
        <f>ROUND(E730*H730,2)</f>
        <v>0</v>
      </c>
      <c r="J730" s="238"/>
      <c r="K730" s="239">
        <f>ROUND(E730*J730,2)</f>
        <v>0</v>
      </c>
      <c r="L730" s="239">
        <v>21</v>
      </c>
      <c r="M730" s="239">
        <f>G730*(1+L730/100)</f>
        <v>0</v>
      </c>
      <c r="N730" s="237">
        <v>3.1700000000000001E-3</v>
      </c>
      <c r="O730" s="237">
        <f>ROUND(E730*N730,2)</f>
        <v>0.06</v>
      </c>
      <c r="P730" s="237">
        <v>0</v>
      </c>
      <c r="Q730" s="237">
        <f>ROUND(E730*P730,2)</f>
        <v>0</v>
      </c>
      <c r="R730" s="239" t="s">
        <v>899</v>
      </c>
      <c r="S730" s="239" t="s">
        <v>224</v>
      </c>
      <c r="T730" s="240" t="s">
        <v>224</v>
      </c>
      <c r="U730" s="222">
        <v>0.219</v>
      </c>
      <c r="V730" s="222">
        <f>ROUND(E730*U730,2)</f>
        <v>4.07</v>
      </c>
      <c r="W730" s="222"/>
      <c r="X730" s="222" t="s">
        <v>225</v>
      </c>
      <c r="Y730" s="211"/>
      <c r="Z730" s="211"/>
      <c r="AA730" s="211"/>
      <c r="AB730" s="211"/>
      <c r="AC730" s="211"/>
      <c r="AD730" s="211"/>
      <c r="AE730" s="211"/>
      <c r="AF730" s="211"/>
      <c r="AG730" s="211" t="s">
        <v>226</v>
      </c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18"/>
      <c r="B731" s="219"/>
      <c r="C731" s="257" t="s">
        <v>905</v>
      </c>
      <c r="D731" s="224"/>
      <c r="E731" s="225"/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11"/>
      <c r="Z731" s="211"/>
      <c r="AA731" s="211"/>
      <c r="AB731" s="211"/>
      <c r="AC731" s="211"/>
      <c r="AD731" s="211"/>
      <c r="AE731" s="211"/>
      <c r="AF731" s="211"/>
      <c r="AG731" s="211" t="s">
        <v>230</v>
      </c>
      <c r="AH731" s="211">
        <v>0</v>
      </c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18"/>
      <c r="B732" s="219"/>
      <c r="C732" s="257" t="s">
        <v>906</v>
      </c>
      <c r="D732" s="224"/>
      <c r="E732" s="225">
        <v>18.600000000000001</v>
      </c>
      <c r="F732" s="222"/>
      <c r="G732" s="222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11"/>
      <c r="Z732" s="211"/>
      <c r="AA732" s="211"/>
      <c r="AB732" s="211"/>
      <c r="AC732" s="211"/>
      <c r="AD732" s="211"/>
      <c r="AE732" s="211"/>
      <c r="AF732" s="211"/>
      <c r="AG732" s="211" t="s">
        <v>230</v>
      </c>
      <c r="AH732" s="211">
        <v>0</v>
      </c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ht="22.5" outlineLevel="1" x14ac:dyDescent="0.2">
      <c r="A733" s="234">
        <v>157</v>
      </c>
      <c r="B733" s="235" t="s">
        <v>907</v>
      </c>
      <c r="C733" s="255" t="s">
        <v>908</v>
      </c>
      <c r="D733" s="236" t="s">
        <v>284</v>
      </c>
      <c r="E733" s="237">
        <v>84</v>
      </c>
      <c r="F733" s="238"/>
      <c r="G733" s="239">
        <f>ROUND(E733*F733,2)</f>
        <v>0</v>
      </c>
      <c r="H733" s="238"/>
      <c r="I733" s="239">
        <f>ROUND(E733*H733,2)</f>
        <v>0</v>
      </c>
      <c r="J733" s="238"/>
      <c r="K733" s="239">
        <f>ROUND(E733*J733,2)</f>
        <v>0</v>
      </c>
      <c r="L733" s="239">
        <v>21</v>
      </c>
      <c r="M733" s="239">
        <f>G733*(1+L733/100)</f>
        <v>0</v>
      </c>
      <c r="N733" s="237">
        <v>5.1399999999999996E-3</v>
      </c>
      <c r="O733" s="237">
        <f>ROUND(E733*N733,2)</f>
        <v>0.43</v>
      </c>
      <c r="P733" s="237">
        <v>0</v>
      </c>
      <c r="Q733" s="237">
        <f>ROUND(E733*P733,2)</f>
        <v>0</v>
      </c>
      <c r="R733" s="239" t="s">
        <v>899</v>
      </c>
      <c r="S733" s="239" t="s">
        <v>224</v>
      </c>
      <c r="T733" s="240" t="s">
        <v>224</v>
      </c>
      <c r="U733" s="222">
        <v>0.65119000000000005</v>
      </c>
      <c r="V733" s="222">
        <f>ROUND(E733*U733,2)</f>
        <v>54.7</v>
      </c>
      <c r="W733" s="222"/>
      <c r="X733" s="222" t="s">
        <v>225</v>
      </c>
      <c r="Y733" s="211"/>
      <c r="Z733" s="211"/>
      <c r="AA733" s="211"/>
      <c r="AB733" s="211"/>
      <c r="AC733" s="211"/>
      <c r="AD733" s="211"/>
      <c r="AE733" s="211"/>
      <c r="AF733" s="211"/>
      <c r="AG733" s="211" t="s">
        <v>226</v>
      </c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1" x14ac:dyDescent="0.2">
      <c r="A734" s="218"/>
      <c r="B734" s="219"/>
      <c r="C734" s="256" t="s">
        <v>909</v>
      </c>
      <c r="D734" s="242"/>
      <c r="E734" s="242"/>
      <c r="F734" s="242"/>
      <c r="G734" s="242"/>
      <c r="H734" s="222"/>
      <c r="I734" s="222"/>
      <c r="J734" s="222"/>
      <c r="K734" s="222"/>
      <c r="L734" s="222"/>
      <c r="M734" s="222"/>
      <c r="N734" s="221"/>
      <c r="O734" s="221"/>
      <c r="P734" s="221"/>
      <c r="Q734" s="221"/>
      <c r="R734" s="222"/>
      <c r="S734" s="222"/>
      <c r="T734" s="222"/>
      <c r="U734" s="222"/>
      <c r="V734" s="222"/>
      <c r="W734" s="222"/>
      <c r="X734" s="222"/>
      <c r="Y734" s="211"/>
      <c r="Z734" s="211"/>
      <c r="AA734" s="211"/>
      <c r="AB734" s="211"/>
      <c r="AC734" s="211"/>
      <c r="AD734" s="211"/>
      <c r="AE734" s="211"/>
      <c r="AF734" s="211"/>
      <c r="AG734" s="211" t="s">
        <v>228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1" x14ac:dyDescent="0.2">
      <c r="A735" s="218"/>
      <c r="B735" s="219"/>
      <c r="C735" s="257" t="s">
        <v>910</v>
      </c>
      <c r="D735" s="224"/>
      <c r="E735" s="225"/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11"/>
      <c r="Z735" s="211"/>
      <c r="AA735" s="211"/>
      <c r="AB735" s="211"/>
      <c r="AC735" s="211"/>
      <c r="AD735" s="211"/>
      <c r="AE735" s="211"/>
      <c r="AF735" s="211"/>
      <c r="AG735" s="211" t="s">
        <v>230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1" x14ac:dyDescent="0.2">
      <c r="A736" s="218"/>
      <c r="B736" s="219"/>
      <c r="C736" s="257" t="s">
        <v>902</v>
      </c>
      <c r="D736" s="224"/>
      <c r="E736" s="225">
        <v>84</v>
      </c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11"/>
      <c r="Z736" s="211"/>
      <c r="AA736" s="211"/>
      <c r="AB736" s="211"/>
      <c r="AC736" s="211"/>
      <c r="AD736" s="211"/>
      <c r="AE736" s="211"/>
      <c r="AF736" s="211"/>
      <c r="AG736" s="211" t="s">
        <v>230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34">
        <v>158</v>
      </c>
      <c r="B737" s="235" t="s">
        <v>911</v>
      </c>
      <c r="C737" s="255" t="s">
        <v>912</v>
      </c>
      <c r="D737" s="236" t="s">
        <v>274</v>
      </c>
      <c r="E737" s="237">
        <v>0.59067999999999998</v>
      </c>
      <c r="F737" s="238"/>
      <c r="G737" s="239">
        <f>ROUND(E737*F737,2)</f>
        <v>0</v>
      </c>
      <c r="H737" s="238"/>
      <c r="I737" s="239">
        <f>ROUND(E737*H737,2)</f>
        <v>0</v>
      </c>
      <c r="J737" s="238"/>
      <c r="K737" s="239">
        <f>ROUND(E737*J737,2)</f>
        <v>0</v>
      </c>
      <c r="L737" s="239">
        <v>21</v>
      </c>
      <c r="M737" s="239">
        <f>G737*(1+L737/100)</f>
        <v>0</v>
      </c>
      <c r="N737" s="237">
        <v>0</v>
      </c>
      <c r="O737" s="237">
        <f>ROUND(E737*N737,2)</f>
        <v>0</v>
      </c>
      <c r="P737" s="237">
        <v>0</v>
      </c>
      <c r="Q737" s="237">
        <f>ROUND(E737*P737,2)</f>
        <v>0</v>
      </c>
      <c r="R737" s="239" t="s">
        <v>899</v>
      </c>
      <c r="S737" s="239" t="s">
        <v>224</v>
      </c>
      <c r="T737" s="240" t="s">
        <v>224</v>
      </c>
      <c r="U737" s="222">
        <v>4.7370000000000001</v>
      </c>
      <c r="V737" s="222">
        <f>ROUND(E737*U737,2)</f>
        <v>2.8</v>
      </c>
      <c r="W737" s="222"/>
      <c r="X737" s="222" t="s">
        <v>769</v>
      </c>
      <c r="Y737" s="211"/>
      <c r="Z737" s="211"/>
      <c r="AA737" s="211"/>
      <c r="AB737" s="211"/>
      <c r="AC737" s="211"/>
      <c r="AD737" s="211"/>
      <c r="AE737" s="211"/>
      <c r="AF737" s="211"/>
      <c r="AG737" s="211" t="s">
        <v>770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1" x14ac:dyDescent="0.2">
      <c r="A738" s="218"/>
      <c r="B738" s="219"/>
      <c r="C738" s="256" t="s">
        <v>841</v>
      </c>
      <c r="D738" s="242"/>
      <c r="E738" s="242"/>
      <c r="F738" s="242"/>
      <c r="G738" s="242"/>
      <c r="H738" s="222"/>
      <c r="I738" s="222"/>
      <c r="J738" s="222"/>
      <c r="K738" s="222"/>
      <c r="L738" s="222"/>
      <c r="M738" s="222"/>
      <c r="N738" s="221"/>
      <c r="O738" s="221"/>
      <c r="P738" s="221"/>
      <c r="Q738" s="221"/>
      <c r="R738" s="222"/>
      <c r="S738" s="222"/>
      <c r="T738" s="222"/>
      <c r="U738" s="222"/>
      <c r="V738" s="222"/>
      <c r="W738" s="222"/>
      <c r="X738" s="222"/>
      <c r="Y738" s="211"/>
      <c r="Z738" s="211"/>
      <c r="AA738" s="211"/>
      <c r="AB738" s="211"/>
      <c r="AC738" s="211"/>
      <c r="AD738" s="211"/>
      <c r="AE738" s="211"/>
      <c r="AF738" s="211"/>
      <c r="AG738" s="211" t="s">
        <v>228</v>
      </c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x14ac:dyDescent="0.2">
      <c r="A739" s="227" t="s">
        <v>218</v>
      </c>
      <c r="B739" s="228" t="s">
        <v>170</v>
      </c>
      <c r="C739" s="254" t="s">
        <v>171</v>
      </c>
      <c r="D739" s="229"/>
      <c r="E739" s="230"/>
      <c r="F739" s="231"/>
      <c r="G739" s="231">
        <f>SUMIF(AG740:AG760,"&lt;&gt;NOR",G740:G760)</f>
        <v>0</v>
      </c>
      <c r="H739" s="231"/>
      <c r="I739" s="231">
        <f>SUM(I740:I760)</f>
        <v>0</v>
      </c>
      <c r="J739" s="231"/>
      <c r="K739" s="231">
        <f>SUM(K740:K760)</f>
        <v>0</v>
      </c>
      <c r="L739" s="231"/>
      <c r="M739" s="231">
        <f>SUM(M740:M760)</f>
        <v>0</v>
      </c>
      <c r="N739" s="230"/>
      <c r="O739" s="230">
        <f>SUM(O740:O760)</f>
        <v>26.790000000000003</v>
      </c>
      <c r="P739" s="230"/>
      <c r="Q739" s="230">
        <f>SUM(Q740:Q760)</f>
        <v>0</v>
      </c>
      <c r="R739" s="231"/>
      <c r="S739" s="231"/>
      <c r="T739" s="232"/>
      <c r="U739" s="226"/>
      <c r="V739" s="226">
        <f>SUM(V740:V760)</f>
        <v>447.75</v>
      </c>
      <c r="W739" s="226"/>
      <c r="X739" s="226"/>
      <c r="AG739" t="s">
        <v>219</v>
      </c>
    </row>
    <row r="740" spans="1:60" outlineLevel="1" x14ac:dyDescent="0.2">
      <c r="A740" s="234">
        <v>159</v>
      </c>
      <c r="B740" s="235" t="s">
        <v>913</v>
      </c>
      <c r="C740" s="255" t="s">
        <v>914</v>
      </c>
      <c r="D740" s="236" t="s">
        <v>297</v>
      </c>
      <c r="E740" s="237">
        <v>535</v>
      </c>
      <c r="F740" s="238"/>
      <c r="G740" s="239">
        <f>ROUND(E740*F740,2)</f>
        <v>0</v>
      </c>
      <c r="H740" s="238"/>
      <c r="I740" s="239">
        <f>ROUND(E740*H740,2)</f>
        <v>0</v>
      </c>
      <c r="J740" s="238"/>
      <c r="K740" s="239">
        <f>ROUND(E740*J740,2)</f>
        <v>0</v>
      </c>
      <c r="L740" s="239">
        <v>21</v>
      </c>
      <c r="M740" s="239">
        <f>G740*(1+L740/100)</f>
        <v>0</v>
      </c>
      <c r="N740" s="237">
        <v>4.4540000000000003E-2</v>
      </c>
      <c r="O740" s="237">
        <f>ROUND(E740*N740,2)</f>
        <v>23.83</v>
      </c>
      <c r="P740" s="237">
        <v>0</v>
      </c>
      <c r="Q740" s="237">
        <f>ROUND(E740*P740,2)</f>
        <v>0</v>
      </c>
      <c r="R740" s="239" t="s">
        <v>915</v>
      </c>
      <c r="S740" s="239" t="s">
        <v>224</v>
      </c>
      <c r="T740" s="240" t="s">
        <v>224</v>
      </c>
      <c r="U740" s="222">
        <v>0.42099999999999999</v>
      </c>
      <c r="V740" s="222">
        <f>ROUND(E740*U740,2)</f>
        <v>225.24</v>
      </c>
      <c r="W740" s="222"/>
      <c r="X740" s="222" t="s">
        <v>225</v>
      </c>
      <c r="Y740" s="211"/>
      <c r="Z740" s="211"/>
      <c r="AA740" s="211"/>
      <c r="AB740" s="211"/>
      <c r="AC740" s="211"/>
      <c r="AD740" s="211"/>
      <c r="AE740" s="211"/>
      <c r="AF740" s="211"/>
      <c r="AG740" s="211" t="s">
        <v>226</v>
      </c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18"/>
      <c r="B741" s="219"/>
      <c r="C741" s="257" t="s">
        <v>858</v>
      </c>
      <c r="D741" s="224"/>
      <c r="E741" s="225"/>
      <c r="F741" s="222"/>
      <c r="G741" s="222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11"/>
      <c r="Z741" s="211"/>
      <c r="AA741" s="211"/>
      <c r="AB741" s="211"/>
      <c r="AC741" s="211"/>
      <c r="AD741" s="211"/>
      <c r="AE741" s="211"/>
      <c r="AF741" s="211"/>
      <c r="AG741" s="211" t="s">
        <v>230</v>
      </c>
      <c r="AH741" s="211">
        <v>0</v>
      </c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1" x14ac:dyDescent="0.2">
      <c r="A742" s="218"/>
      <c r="B742" s="219"/>
      <c r="C742" s="257" t="s">
        <v>859</v>
      </c>
      <c r="D742" s="224"/>
      <c r="E742" s="225">
        <v>535</v>
      </c>
      <c r="F742" s="222"/>
      <c r="G742" s="222"/>
      <c r="H742" s="222"/>
      <c r="I742" s="222"/>
      <c r="J742" s="222"/>
      <c r="K742" s="222"/>
      <c r="L742" s="222"/>
      <c r="M742" s="222"/>
      <c r="N742" s="221"/>
      <c r="O742" s="221"/>
      <c r="P742" s="221"/>
      <c r="Q742" s="221"/>
      <c r="R742" s="222"/>
      <c r="S742" s="222"/>
      <c r="T742" s="222"/>
      <c r="U742" s="222"/>
      <c r="V742" s="222"/>
      <c r="W742" s="222"/>
      <c r="X742" s="222"/>
      <c r="Y742" s="211"/>
      <c r="Z742" s="211"/>
      <c r="AA742" s="211"/>
      <c r="AB742" s="211"/>
      <c r="AC742" s="211"/>
      <c r="AD742" s="211"/>
      <c r="AE742" s="211"/>
      <c r="AF742" s="211"/>
      <c r="AG742" s="211" t="s">
        <v>230</v>
      </c>
      <c r="AH742" s="211">
        <v>0</v>
      </c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ht="22.5" outlineLevel="1" x14ac:dyDescent="0.2">
      <c r="A743" s="243">
        <v>160</v>
      </c>
      <c r="B743" s="244" t="s">
        <v>916</v>
      </c>
      <c r="C743" s="258" t="s">
        <v>917</v>
      </c>
      <c r="D743" s="245" t="s">
        <v>340</v>
      </c>
      <c r="E743" s="246">
        <v>4</v>
      </c>
      <c r="F743" s="247"/>
      <c r="G743" s="248">
        <f>ROUND(E743*F743,2)</f>
        <v>0</v>
      </c>
      <c r="H743" s="247"/>
      <c r="I743" s="248">
        <f>ROUND(E743*H743,2)</f>
        <v>0</v>
      </c>
      <c r="J743" s="247"/>
      <c r="K743" s="248">
        <f>ROUND(E743*J743,2)</f>
        <v>0</v>
      </c>
      <c r="L743" s="248">
        <v>21</v>
      </c>
      <c r="M743" s="248">
        <f>G743*(1+L743/100)</f>
        <v>0</v>
      </c>
      <c r="N743" s="246">
        <v>3.81E-3</v>
      </c>
      <c r="O743" s="246">
        <f>ROUND(E743*N743,2)</f>
        <v>0.02</v>
      </c>
      <c r="P743" s="246">
        <v>0</v>
      </c>
      <c r="Q743" s="246">
        <f>ROUND(E743*P743,2)</f>
        <v>0</v>
      </c>
      <c r="R743" s="248" t="s">
        <v>915</v>
      </c>
      <c r="S743" s="248" t="s">
        <v>224</v>
      </c>
      <c r="T743" s="249" t="s">
        <v>224</v>
      </c>
      <c r="U743" s="222">
        <v>2.5999999999999999E-2</v>
      </c>
      <c r="V743" s="222">
        <f>ROUND(E743*U743,2)</f>
        <v>0.1</v>
      </c>
      <c r="W743" s="222"/>
      <c r="X743" s="222" t="s">
        <v>225</v>
      </c>
      <c r="Y743" s="211"/>
      <c r="Z743" s="211"/>
      <c r="AA743" s="211"/>
      <c r="AB743" s="211"/>
      <c r="AC743" s="211"/>
      <c r="AD743" s="211"/>
      <c r="AE743" s="211"/>
      <c r="AF743" s="211"/>
      <c r="AG743" s="211" t="s">
        <v>226</v>
      </c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 x14ac:dyDescent="0.2">
      <c r="A744" s="234">
        <v>161</v>
      </c>
      <c r="B744" s="235" t="s">
        <v>918</v>
      </c>
      <c r="C744" s="255" t="s">
        <v>919</v>
      </c>
      <c r="D744" s="236" t="s">
        <v>284</v>
      </c>
      <c r="E744" s="237">
        <v>84</v>
      </c>
      <c r="F744" s="238"/>
      <c r="G744" s="239">
        <f>ROUND(E744*F744,2)</f>
        <v>0</v>
      </c>
      <c r="H744" s="238"/>
      <c r="I744" s="239">
        <f>ROUND(E744*H744,2)</f>
        <v>0</v>
      </c>
      <c r="J744" s="238"/>
      <c r="K744" s="239">
        <f>ROUND(E744*J744,2)</f>
        <v>0</v>
      </c>
      <c r="L744" s="239">
        <v>21</v>
      </c>
      <c r="M744" s="239">
        <f>G744*(1+L744/100)</f>
        <v>0</v>
      </c>
      <c r="N744" s="237">
        <v>2.5000000000000001E-4</v>
      </c>
      <c r="O744" s="237">
        <f>ROUND(E744*N744,2)</f>
        <v>0.02</v>
      </c>
      <c r="P744" s="237">
        <v>0</v>
      </c>
      <c r="Q744" s="237">
        <f>ROUND(E744*P744,2)</f>
        <v>0</v>
      </c>
      <c r="R744" s="239" t="s">
        <v>915</v>
      </c>
      <c r="S744" s="239" t="s">
        <v>224</v>
      </c>
      <c r="T744" s="240" t="s">
        <v>224</v>
      </c>
      <c r="U744" s="222">
        <v>0.05</v>
      </c>
      <c r="V744" s="222">
        <f>ROUND(E744*U744,2)</f>
        <v>4.2</v>
      </c>
      <c r="W744" s="222"/>
      <c r="X744" s="222" t="s">
        <v>225</v>
      </c>
      <c r="Y744" s="211"/>
      <c r="Z744" s="211"/>
      <c r="AA744" s="211"/>
      <c r="AB744" s="211"/>
      <c r="AC744" s="211"/>
      <c r="AD744" s="211"/>
      <c r="AE744" s="211"/>
      <c r="AF744" s="211"/>
      <c r="AG744" s="211" t="s">
        <v>226</v>
      </c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18"/>
      <c r="B745" s="219"/>
      <c r="C745" s="257" t="s">
        <v>901</v>
      </c>
      <c r="D745" s="224"/>
      <c r="E745" s="225"/>
      <c r="F745" s="222"/>
      <c r="G745" s="222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11"/>
      <c r="Z745" s="211"/>
      <c r="AA745" s="211"/>
      <c r="AB745" s="211"/>
      <c r="AC745" s="211"/>
      <c r="AD745" s="211"/>
      <c r="AE745" s="211"/>
      <c r="AF745" s="211"/>
      <c r="AG745" s="211" t="s">
        <v>230</v>
      </c>
      <c r="AH745" s="211">
        <v>0</v>
      </c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outlineLevel="1" x14ac:dyDescent="0.2">
      <c r="A746" s="218"/>
      <c r="B746" s="219"/>
      <c r="C746" s="257" t="s">
        <v>902</v>
      </c>
      <c r="D746" s="224"/>
      <c r="E746" s="225">
        <v>84</v>
      </c>
      <c r="F746" s="222"/>
      <c r="G746" s="222"/>
      <c r="H746" s="222"/>
      <c r="I746" s="222"/>
      <c r="J746" s="222"/>
      <c r="K746" s="222"/>
      <c r="L746" s="222"/>
      <c r="M746" s="222"/>
      <c r="N746" s="221"/>
      <c r="O746" s="221"/>
      <c r="P746" s="221"/>
      <c r="Q746" s="221"/>
      <c r="R746" s="222"/>
      <c r="S746" s="222"/>
      <c r="T746" s="222"/>
      <c r="U746" s="222"/>
      <c r="V746" s="222"/>
      <c r="W746" s="222"/>
      <c r="X746" s="222"/>
      <c r="Y746" s="211"/>
      <c r="Z746" s="211"/>
      <c r="AA746" s="211"/>
      <c r="AB746" s="211"/>
      <c r="AC746" s="211"/>
      <c r="AD746" s="211"/>
      <c r="AE746" s="211"/>
      <c r="AF746" s="211"/>
      <c r="AG746" s="211" t="s">
        <v>230</v>
      </c>
      <c r="AH746" s="211">
        <v>0</v>
      </c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1" x14ac:dyDescent="0.2">
      <c r="A747" s="243">
        <v>162</v>
      </c>
      <c r="B747" s="244" t="s">
        <v>920</v>
      </c>
      <c r="C747" s="258" t="s">
        <v>921</v>
      </c>
      <c r="D747" s="245" t="s">
        <v>340</v>
      </c>
      <c r="E747" s="246">
        <v>700</v>
      </c>
      <c r="F747" s="247"/>
      <c r="G747" s="248">
        <f>ROUND(E747*F747,2)</f>
        <v>0</v>
      </c>
      <c r="H747" s="247"/>
      <c r="I747" s="248">
        <f>ROUND(E747*H747,2)</f>
        <v>0</v>
      </c>
      <c r="J747" s="247"/>
      <c r="K747" s="248">
        <f>ROUND(E747*J747,2)</f>
        <v>0</v>
      </c>
      <c r="L747" s="248">
        <v>21</v>
      </c>
      <c r="M747" s="248">
        <f>G747*(1+L747/100)</f>
        <v>0</v>
      </c>
      <c r="N747" s="246">
        <v>2.8999999999999998E-3</v>
      </c>
      <c r="O747" s="246">
        <f>ROUND(E747*N747,2)</f>
        <v>2.0299999999999998</v>
      </c>
      <c r="P747" s="246">
        <v>0</v>
      </c>
      <c r="Q747" s="246">
        <f>ROUND(E747*P747,2)</f>
        <v>0</v>
      </c>
      <c r="R747" s="248" t="s">
        <v>915</v>
      </c>
      <c r="S747" s="248" t="s">
        <v>224</v>
      </c>
      <c r="T747" s="249" t="s">
        <v>224</v>
      </c>
      <c r="U747" s="222">
        <v>0.05</v>
      </c>
      <c r="V747" s="222">
        <f>ROUND(E747*U747,2)</f>
        <v>35</v>
      </c>
      <c r="W747" s="222"/>
      <c r="X747" s="222" t="s">
        <v>225</v>
      </c>
      <c r="Y747" s="211"/>
      <c r="Z747" s="211"/>
      <c r="AA747" s="211"/>
      <c r="AB747" s="211"/>
      <c r="AC747" s="211"/>
      <c r="AD747" s="211"/>
      <c r="AE747" s="211"/>
      <c r="AF747" s="211"/>
      <c r="AG747" s="211" t="s">
        <v>226</v>
      </c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ht="22.5" outlineLevel="1" x14ac:dyDescent="0.2">
      <c r="A748" s="234">
        <v>163</v>
      </c>
      <c r="B748" s="235" t="s">
        <v>922</v>
      </c>
      <c r="C748" s="255" t="s">
        <v>923</v>
      </c>
      <c r="D748" s="236" t="s">
        <v>340</v>
      </c>
      <c r="E748" s="237">
        <v>9</v>
      </c>
      <c r="F748" s="238"/>
      <c r="G748" s="239">
        <f>ROUND(E748*F748,2)</f>
        <v>0</v>
      </c>
      <c r="H748" s="238"/>
      <c r="I748" s="239">
        <f>ROUND(E748*H748,2)</f>
        <v>0</v>
      </c>
      <c r="J748" s="238"/>
      <c r="K748" s="239">
        <f>ROUND(E748*J748,2)</f>
        <v>0</v>
      </c>
      <c r="L748" s="239">
        <v>21</v>
      </c>
      <c r="M748" s="239">
        <f>G748*(1+L748/100)</f>
        <v>0</v>
      </c>
      <c r="N748" s="237">
        <v>3.7000000000000002E-3</v>
      </c>
      <c r="O748" s="237">
        <f>ROUND(E748*N748,2)</f>
        <v>0.03</v>
      </c>
      <c r="P748" s="237">
        <v>0</v>
      </c>
      <c r="Q748" s="237">
        <f>ROUND(E748*P748,2)</f>
        <v>0</v>
      </c>
      <c r="R748" s="239" t="s">
        <v>915</v>
      </c>
      <c r="S748" s="239" t="s">
        <v>224</v>
      </c>
      <c r="T748" s="240" t="s">
        <v>224</v>
      </c>
      <c r="U748" s="222">
        <v>0.24</v>
      </c>
      <c r="V748" s="222">
        <f>ROUND(E748*U748,2)</f>
        <v>2.16</v>
      </c>
      <c r="W748" s="222"/>
      <c r="X748" s="222" t="s">
        <v>225</v>
      </c>
      <c r="Y748" s="211"/>
      <c r="Z748" s="211"/>
      <c r="AA748" s="211"/>
      <c r="AB748" s="211"/>
      <c r="AC748" s="211"/>
      <c r="AD748" s="211"/>
      <c r="AE748" s="211"/>
      <c r="AF748" s="211"/>
      <c r="AG748" s="211" t="s">
        <v>226</v>
      </c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18"/>
      <c r="B749" s="219"/>
      <c r="C749" s="260" t="s">
        <v>924</v>
      </c>
      <c r="D749" s="251"/>
      <c r="E749" s="251"/>
      <c r="F749" s="251"/>
      <c r="G749" s="251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11"/>
      <c r="Z749" s="211"/>
      <c r="AA749" s="211"/>
      <c r="AB749" s="211"/>
      <c r="AC749" s="211"/>
      <c r="AD749" s="211"/>
      <c r="AE749" s="211"/>
      <c r="AF749" s="211"/>
      <c r="AG749" s="211" t="s">
        <v>270</v>
      </c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ht="22.5" outlineLevel="1" x14ac:dyDescent="0.2">
      <c r="A750" s="243">
        <v>164</v>
      </c>
      <c r="B750" s="244" t="s">
        <v>925</v>
      </c>
      <c r="C750" s="258" t="s">
        <v>926</v>
      </c>
      <c r="D750" s="245" t="s">
        <v>284</v>
      </c>
      <c r="E750" s="246">
        <v>18.2</v>
      </c>
      <c r="F750" s="247"/>
      <c r="G750" s="248">
        <f>ROUND(E750*F750,2)</f>
        <v>0</v>
      </c>
      <c r="H750" s="247"/>
      <c r="I750" s="248">
        <f>ROUND(E750*H750,2)</f>
        <v>0</v>
      </c>
      <c r="J750" s="247"/>
      <c r="K750" s="248">
        <f>ROUND(E750*J750,2)</f>
        <v>0</v>
      </c>
      <c r="L750" s="248">
        <v>21</v>
      </c>
      <c r="M750" s="248">
        <f>G750*(1+L750/100)</f>
        <v>0</v>
      </c>
      <c r="N750" s="246">
        <v>8.7799999999999996E-3</v>
      </c>
      <c r="O750" s="246">
        <f>ROUND(E750*N750,2)</f>
        <v>0.16</v>
      </c>
      <c r="P750" s="246">
        <v>0</v>
      </c>
      <c r="Q750" s="246">
        <f>ROUND(E750*P750,2)</f>
        <v>0</v>
      </c>
      <c r="R750" s="248" t="s">
        <v>915</v>
      </c>
      <c r="S750" s="248" t="s">
        <v>224</v>
      </c>
      <c r="T750" s="249" t="s">
        <v>224</v>
      </c>
      <c r="U750" s="222">
        <v>0.33</v>
      </c>
      <c r="V750" s="222">
        <f>ROUND(E750*U750,2)</f>
        <v>6.01</v>
      </c>
      <c r="W750" s="222"/>
      <c r="X750" s="222" t="s">
        <v>225</v>
      </c>
      <c r="Y750" s="211"/>
      <c r="Z750" s="211"/>
      <c r="AA750" s="211"/>
      <c r="AB750" s="211"/>
      <c r="AC750" s="211"/>
      <c r="AD750" s="211"/>
      <c r="AE750" s="211"/>
      <c r="AF750" s="211"/>
      <c r="AG750" s="211" t="s">
        <v>226</v>
      </c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ht="22.5" outlineLevel="1" x14ac:dyDescent="0.2">
      <c r="A751" s="234">
        <v>165</v>
      </c>
      <c r="B751" s="235" t="s">
        <v>927</v>
      </c>
      <c r="C751" s="255" t="s">
        <v>928</v>
      </c>
      <c r="D751" s="236" t="s">
        <v>284</v>
      </c>
      <c r="E751" s="237">
        <v>40</v>
      </c>
      <c r="F751" s="238"/>
      <c r="G751" s="239">
        <f>ROUND(E751*F751,2)</f>
        <v>0</v>
      </c>
      <c r="H751" s="238"/>
      <c r="I751" s="239">
        <f>ROUND(E751*H751,2)</f>
        <v>0</v>
      </c>
      <c r="J751" s="238"/>
      <c r="K751" s="239">
        <f>ROUND(E751*J751,2)</f>
        <v>0</v>
      </c>
      <c r="L751" s="239">
        <v>21</v>
      </c>
      <c r="M751" s="239">
        <f>G751*(1+L751/100)</f>
        <v>0</v>
      </c>
      <c r="N751" s="237">
        <v>8.7799999999999996E-3</v>
      </c>
      <c r="O751" s="237">
        <f>ROUND(E751*N751,2)</f>
        <v>0.35</v>
      </c>
      <c r="P751" s="237">
        <v>0</v>
      </c>
      <c r="Q751" s="237">
        <f>ROUND(E751*P751,2)</f>
        <v>0</v>
      </c>
      <c r="R751" s="239" t="s">
        <v>915</v>
      </c>
      <c r="S751" s="239" t="s">
        <v>224</v>
      </c>
      <c r="T751" s="240" t="s">
        <v>224</v>
      </c>
      <c r="U751" s="222">
        <v>0.5</v>
      </c>
      <c r="V751" s="222">
        <f>ROUND(E751*U751,2)</f>
        <v>20</v>
      </c>
      <c r="W751" s="222"/>
      <c r="X751" s="222" t="s">
        <v>225</v>
      </c>
      <c r="Y751" s="211"/>
      <c r="Z751" s="211"/>
      <c r="AA751" s="211"/>
      <c r="AB751" s="211"/>
      <c r="AC751" s="211"/>
      <c r="AD751" s="211"/>
      <c r="AE751" s="211"/>
      <c r="AF751" s="211"/>
      <c r="AG751" s="211" t="s">
        <v>226</v>
      </c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1" x14ac:dyDescent="0.2">
      <c r="A752" s="218"/>
      <c r="B752" s="219"/>
      <c r="C752" s="257" t="s">
        <v>929</v>
      </c>
      <c r="D752" s="224"/>
      <c r="E752" s="225">
        <v>40</v>
      </c>
      <c r="F752" s="222"/>
      <c r="G752" s="222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11"/>
      <c r="Z752" s="211"/>
      <c r="AA752" s="211"/>
      <c r="AB752" s="211"/>
      <c r="AC752" s="211"/>
      <c r="AD752" s="211"/>
      <c r="AE752" s="211"/>
      <c r="AF752" s="211"/>
      <c r="AG752" s="211" t="s">
        <v>230</v>
      </c>
      <c r="AH752" s="211">
        <v>0</v>
      </c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ht="22.5" outlineLevel="1" x14ac:dyDescent="0.2">
      <c r="A753" s="234">
        <v>166</v>
      </c>
      <c r="B753" s="235" t="s">
        <v>930</v>
      </c>
      <c r="C753" s="255" t="s">
        <v>931</v>
      </c>
      <c r="D753" s="236" t="s">
        <v>284</v>
      </c>
      <c r="E753" s="237">
        <v>80</v>
      </c>
      <c r="F753" s="238"/>
      <c r="G753" s="239">
        <f>ROUND(E753*F753,2)</f>
        <v>0</v>
      </c>
      <c r="H753" s="238"/>
      <c r="I753" s="239">
        <f>ROUND(E753*H753,2)</f>
        <v>0</v>
      </c>
      <c r="J753" s="238"/>
      <c r="K753" s="239">
        <f>ROUND(E753*J753,2)</f>
        <v>0</v>
      </c>
      <c r="L753" s="239">
        <v>21</v>
      </c>
      <c r="M753" s="239">
        <f>G753*(1+L753/100)</f>
        <v>0</v>
      </c>
      <c r="N753" s="237">
        <v>2.0000000000000002E-5</v>
      </c>
      <c r="O753" s="237">
        <f>ROUND(E753*N753,2)</f>
        <v>0</v>
      </c>
      <c r="P753" s="237">
        <v>0</v>
      </c>
      <c r="Q753" s="237">
        <f>ROUND(E753*P753,2)</f>
        <v>0</v>
      </c>
      <c r="R753" s="239" t="s">
        <v>915</v>
      </c>
      <c r="S753" s="239" t="s">
        <v>224</v>
      </c>
      <c r="T753" s="240" t="s">
        <v>224</v>
      </c>
      <c r="U753" s="222">
        <v>0.35</v>
      </c>
      <c r="V753" s="222">
        <f>ROUND(E753*U753,2)</f>
        <v>28</v>
      </c>
      <c r="W753" s="222"/>
      <c r="X753" s="222" t="s">
        <v>225</v>
      </c>
      <c r="Y753" s="211"/>
      <c r="Z753" s="211"/>
      <c r="AA753" s="211"/>
      <c r="AB753" s="211"/>
      <c r="AC753" s="211"/>
      <c r="AD753" s="211"/>
      <c r="AE753" s="211"/>
      <c r="AF753" s="211"/>
      <c r="AG753" s="211" t="s">
        <v>226</v>
      </c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1" x14ac:dyDescent="0.2">
      <c r="A754" s="218"/>
      <c r="B754" s="219"/>
      <c r="C754" s="257" t="s">
        <v>932</v>
      </c>
      <c r="D754" s="224"/>
      <c r="E754" s="225"/>
      <c r="F754" s="222"/>
      <c r="G754" s="222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11"/>
      <c r="Z754" s="211"/>
      <c r="AA754" s="211"/>
      <c r="AB754" s="211"/>
      <c r="AC754" s="211"/>
      <c r="AD754" s="211"/>
      <c r="AE754" s="211"/>
      <c r="AF754" s="211"/>
      <c r="AG754" s="211" t="s">
        <v>230</v>
      </c>
      <c r="AH754" s="211">
        <v>0</v>
      </c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outlineLevel="1" x14ac:dyDescent="0.2">
      <c r="A755" s="218"/>
      <c r="B755" s="219"/>
      <c r="C755" s="257" t="s">
        <v>933</v>
      </c>
      <c r="D755" s="224"/>
      <c r="E755" s="225">
        <v>80</v>
      </c>
      <c r="F755" s="222"/>
      <c r="G755" s="222"/>
      <c r="H755" s="222"/>
      <c r="I755" s="222"/>
      <c r="J755" s="222"/>
      <c r="K755" s="222"/>
      <c r="L755" s="222"/>
      <c r="M755" s="222"/>
      <c r="N755" s="221"/>
      <c r="O755" s="221"/>
      <c r="P755" s="221"/>
      <c r="Q755" s="221"/>
      <c r="R755" s="222"/>
      <c r="S755" s="222"/>
      <c r="T755" s="222"/>
      <c r="U755" s="222"/>
      <c r="V755" s="222"/>
      <c r="W755" s="222"/>
      <c r="X755" s="222"/>
      <c r="Y755" s="211"/>
      <c r="Z755" s="211"/>
      <c r="AA755" s="211"/>
      <c r="AB755" s="211"/>
      <c r="AC755" s="211"/>
      <c r="AD755" s="211"/>
      <c r="AE755" s="211"/>
      <c r="AF755" s="211"/>
      <c r="AG755" s="211" t="s">
        <v>230</v>
      </c>
      <c r="AH755" s="211">
        <v>0</v>
      </c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ht="22.5" outlineLevel="1" x14ac:dyDescent="0.2">
      <c r="A756" s="234">
        <v>167</v>
      </c>
      <c r="B756" s="235" t="s">
        <v>934</v>
      </c>
      <c r="C756" s="255" t="s">
        <v>935</v>
      </c>
      <c r="D756" s="236" t="s">
        <v>297</v>
      </c>
      <c r="E756" s="237">
        <v>572.45000000000005</v>
      </c>
      <c r="F756" s="238"/>
      <c r="G756" s="239">
        <f>ROUND(E756*F756,2)</f>
        <v>0</v>
      </c>
      <c r="H756" s="238"/>
      <c r="I756" s="239">
        <f>ROUND(E756*H756,2)</f>
        <v>0</v>
      </c>
      <c r="J756" s="238"/>
      <c r="K756" s="239">
        <f>ROUND(E756*J756,2)</f>
        <v>0</v>
      </c>
      <c r="L756" s="239">
        <v>21</v>
      </c>
      <c r="M756" s="239">
        <f>G756*(1+L756/100)</f>
        <v>0</v>
      </c>
      <c r="N756" s="237">
        <v>6.0999999999999997E-4</v>
      </c>
      <c r="O756" s="237">
        <f>ROUND(E756*N756,2)</f>
        <v>0.35</v>
      </c>
      <c r="P756" s="237">
        <v>0</v>
      </c>
      <c r="Q756" s="237">
        <f>ROUND(E756*P756,2)</f>
        <v>0</v>
      </c>
      <c r="R756" s="239" t="s">
        <v>915</v>
      </c>
      <c r="S756" s="239" t="s">
        <v>224</v>
      </c>
      <c r="T756" s="240" t="s">
        <v>224</v>
      </c>
      <c r="U756" s="222">
        <v>0.12</v>
      </c>
      <c r="V756" s="222">
        <f>ROUND(E756*U756,2)</f>
        <v>68.69</v>
      </c>
      <c r="W756" s="222"/>
      <c r="X756" s="222" t="s">
        <v>225</v>
      </c>
      <c r="Y756" s="211"/>
      <c r="Z756" s="211"/>
      <c r="AA756" s="211"/>
      <c r="AB756" s="211"/>
      <c r="AC756" s="211"/>
      <c r="AD756" s="211"/>
      <c r="AE756" s="211"/>
      <c r="AF756" s="211"/>
      <c r="AG756" s="211" t="s">
        <v>226</v>
      </c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1" x14ac:dyDescent="0.2">
      <c r="A757" s="218"/>
      <c r="B757" s="219"/>
      <c r="C757" s="260" t="s">
        <v>936</v>
      </c>
      <c r="D757" s="251"/>
      <c r="E757" s="251"/>
      <c r="F757" s="251"/>
      <c r="G757" s="251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11"/>
      <c r="Z757" s="211"/>
      <c r="AA757" s="211"/>
      <c r="AB757" s="211"/>
      <c r="AC757" s="211"/>
      <c r="AD757" s="211"/>
      <c r="AE757" s="211"/>
      <c r="AF757" s="211"/>
      <c r="AG757" s="211" t="s">
        <v>270</v>
      </c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1" x14ac:dyDescent="0.2">
      <c r="A758" s="218"/>
      <c r="B758" s="219"/>
      <c r="C758" s="257" t="s">
        <v>937</v>
      </c>
      <c r="D758" s="224"/>
      <c r="E758" s="225">
        <v>572.45000000000005</v>
      </c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11"/>
      <c r="Z758" s="211"/>
      <c r="AA758" s="211"/>
      <c r="AB758" s="211"/>
      <c r="AC758" s="211"/>
      <c r="AD758" s="211"/>
      <c r="AE758" s="211"/>
      <c r="AF758" s="211"/>
      <c r="AG758" s="211" t="s">
        <v>230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1" x14ac:dyDescent="0.2">
      <c r="A759" s="234">
        <v>168</v>
      </c>
      <c r="B759" s="235" t="s">
        <v>938</v>
      </c>
      <c r="C759" s="255" t="s">
        <v>939</v>
      </c>
      <c r="D759" s="236" t="s">
        <v>274</v>
      </c>
      <c r="E759" s="237">
        <v>26.790230000000001</v>
      </c>
      <c r="F759" s="238"/>
      <c r="G759" s="239">
        <f>ROUND(E759*F759,2)</f>
        <v>0</v>
      </c>
      <c r="H759" s="238"/>
      <c r="I759" s="239">
        <f>ROUND(E759*H759,2)</f>
        <v>0</v>
      </c>
      <c r="J759" s="238"/>
      <c r="K759" s="239">
        <f>ROUND(E759*J759,2)</f>
        <v>0</v>
      </c>
      <c r="L759" s="239">
        <v>21</v>
      </c>
      <c r="M759" s="239">
        <f>G759*(1+L759/100)</f>
        <v>0</v>
      </c>
      <c r="N759" s="237">
        <v>0</v>
      </c>
      <c r="O759" s="237">
        <f>ROUND(E759*N759,2)</f>
        <v>0</v>
      </c>
      <c r="P759" s="237">
        <v>0</v>
      </c>
      <c r="Q759" s="237">
        <f>ROUND(E759*P759,2)</f>
        <v>0</v>
      </c>
      <c r="R759" s="239" t="s">
        <v>915</v>
      </c>
      <c r="S759" s="239" t="s">
        <v>224</v>
      </c>
      <c r="T759" s="240" t="s">
        <v>224</v>
      </c>
      <c r="U759" s="222">
        <v>2.1779999999999999</v>
      </c>
      <c r="V759" s="222">
        <f>ROUND(E759*U759,2)</f>
        <v>58.35</v>
      </c>
      <c r="W759" s="222"/>
      <c r="X759" s="222" t="s">
        <v>769</v>
      </c>
      <c r="Y759" s="211"/>
      <c r="Z759" s="211"/>
      <c r="AA759" s="211"/>
      <c r="AB759" s="211"/>
      <c r="AC759" s="211"/>
      <c r="AD759" s="211"/>
      <c r="AE759" s="211"/>
      <c r="AF759" s="211"/>
      <c r="AG759" s="211" t="s">
        <v>770</v>
      </c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1" x14ac:dyDescent="0.2">
      <c r="A760" s="218"/>
      <c r="B760" s="219"/>
      <c r="C760" s="256" t="s">
        <v>841</v>
      </c>
      <c r="D760" s="242"/>
      <c r="E760" s="242"/>
      <c r="F760" s="242"/>
      <c r="G760" s="24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11"/>
      <c r="Z760" s="211"/>
      <c r="AA760" s="211"/>
      <c r="AB760" s="211"/>
      <c r="AC760" s="211"/>
      <c r="AD760" s="211"/>
      <c r="AE760" s="211"/>
      <c r="AF760" s="211"/>
      <c r="AG760" s="211" t="s">
        <v>228</v>
      </c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x14ac:dyDescent="0.2">
      <c r="A761" s="227" t="s">
        <v>218</v>
      </c>
      <c r="B761" s="228" t="s">
        <v>172</v>
      </c>
      <c r="C761" s="254" t="s">
        <v>173</v>
      </c>
      <c r="D761" s="229"/>
      <c r="E761" s="230"/>
      <c r="F761" s="231"/>
      <c r="G761" s="231">
        <f>SUMIF(AG762:AG821,"&lt;&gt;NOR",G762:G821)</f>
        <v>0</v>
      </c>
      <c r="H761" s="231"/>
      <c r="I761" s="231">
        <f>SUM(I762:I821)</f>
        <v>0</v>
      </c>
      <c r="J761" s="231"/>
      <c r="K761" s="231">
        <f>SUM(K762:K821)</f>
        <v>0</v>
      </c>
      <c r="L761" s="231"/>
      <c r="M761" s="231">
        <f>SUM(M762:M821)</f>
        <v>0</v>
      </c>
      <c r="N761" s="230"/>
      <c r="O761" s="230">
        <f>SUM(O762:O821)</f>
        <v>2.3400000000000003</v>
      </c>
      <c r="P761" s="230"/>
      <c r="Q761" s="230">
        <f>SUM(Q762:Q821)</f>
        <v>0</v>
      </c>
      <c r="R761" s="231"/>
      <c r="S761" s="231"/>
      <c r="T761" s="232"/>
      <c r="U761" s="226"/>
      <c r="V761" s="226">
        <f>SUM(V762:V821)</f>
        <v>171.00999999999996</v>
      </c>
      <c r="W761" s="226"/>
      <c r="X761" s="226"/>
      <c r="AG761" t="s">
        <v>219</v>
      </c>
    </row>
    <row r="762" spans="1:60" ht="22.5" outlineLevel="1" x14ac:dyDescent="0.2">
      <c r="A762" s="234">
        <v>169</v>
      </c>
      <c r="B762" s="235" t="s">
        <v>940</v>
      </c>
      <c r="C762" s="255" t="s">
        <v>941</v>
      </c>
      <c r="D762" s="236" t="s">
        <v>297</v>
      </c>
      <c r="E762" s="237">
        <v>52.52</v>
      </c>
      <c r="F762" s="238"/>
      <c r="G762" s="239">
        <f>ROUND(E762*F762,2)</f>
        <v>0</v>
      </c>
      <c r="H762" s="238"/>
      <c r="I762" s="239">
        <f>ROUND(E762*H762,2)</f>
        <v>0</v>
      </c>
      <c r="J762" s="238"/>
      <c r="K762" s="239">
        <f>ROUND(E762*J762,2)</f>
        <v>0</v>
      </c>
      <c r="L762" s="239">
        <v>21</v>
      </c>
      <c r="M762" s="239">
        <f>G762*(1+L762/100)</f>
        <v>0</v>
      </c>
      <c r="N762" s="237">
        <v>2.7999999999999998E-4</v>
      </c>
      <c r="O762" s="237">
        <f>ROUND(E762*N762,2)</f>
        <v>0.01</v>
      </c>
      <c r="P762" s="237">
        <v>0</v>
      </c>
      <c r="Q762" s="237">
        <f>ROUND(E762*P762,2)</f>
        <v>0</v>
      </c>
      <c r="R762" s="239" t="s">
        <v>942</v>
      </c>
      <c r="S762" s="239" t="s">
        <v>224</v>
      </c>
      <c r="T762" s="240" t="s">
        <v>224</v>
      </c>
      <c r="U762" s="222">
        <v>0.47399999999999998</v>
      </c>
      <c r="V762" s="222">
        <f>ROUND(E762*U762,2)</f>
        <v>24.89</v>
      </c>
      <c r="W762" s="222"/>
      <c r="X762" s="222" t="s">
        <v>225</v>
      </c>
      <c r="Y762" s="211"/>
      <c r="Z762" s="211"/>
      <c r="AA762" s="211"/>
      <c r="AB762" s="211"/>
      <c r="AC762" s="211"/>
      <c r="AD762" s="211"/>
      <c r="AE762" s="211"/>
      <c r="AF762" s="211"/>
      <c r="AG762" s="211" t="s">
        <v>226</v>
      </c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1" x14ac:dyDescent="0.2">
      <c r="A763" s="218"/>
      <c r="B763" s="219"/>
      <c r="C763" s="257" t="s">
        <v>578</v>
      </c>
      <c r="D763" s="224"/>
      <c r="E763" s="225"/>
      <c r="F763" s="222"/>
      <c r="G763" s="222"/>
      <c r="H763" s="222"/>
      <c r="I763" s="222"/>
      <c r="J763" s="222"/>
      <c r="K763" s="222"/>
      <c r="L763" s="222"/>
      <c r="M763" s="222"/>
      <c r="N763" s="221"/>
      <c r="O763" s="221"/>
      <c r="P763" s="221"/>
      <c r="Q763" s="221"/>
      <c r="R763" s="222"/>
      <c r="S763" s="222"/>
      <c r="T763" s="222"/>
      <c r="U763" s="222"/>
      <c r="V763" s="222"/>
      <c r="W763" s="222"/>
      <c r="X763" s="222"/>
      <c r="Y763" s="211"/>
      <c r="Z763" s="211"/>
      <c r="AA763" s="211"/>
      <c r="AB763" s="211"/>
      <c r="AC763" s="211"/>
      <c r="AD763" s="211"/>
      <c r="AE763" s="211"/>
      <c r="AF763" s="211"/>
      <c r="AG763" s="211" t="s">
        <v>230</v>
      </c>
      <c r="AH763" s="211">
        <v>0</v>
      </c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1" x14ac:dyDescent="0.2">
      <c r="A764" s="218"/>
      <c r="B764" s="219"/>
      <c r="C764" s="257" t="s">
        <v>579</v>
      </c>
      <c r="D764" s="224"/>
      <c r="E764" s="225">
        <v>52.52</v>
      </c>
      <c r="F764" s="222"/>
      <c r="G764" s="222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11"/>
      <c r="Z764" s="211"/>
      <c r="AA764" s="211"/>
      <c r="AB764" s="211"/>
      <c r="AC764" s="211"/>
      <c r="AD764" s="211"/>
      <c r="AE764" s="211"/>
      <c r="AF764" s="211"/>
      <c r="AG764" s="211" t="s">
        <v>230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ht="22.5" outlineLevel="1" x14ac:dyDescent="0.2">
      <c r="A765" s="234">
        <v>170</v>
      </c>
      <c r="B765" s="235" t="s">
        <v>943</v>
      </c>
      <c r="C765" s="255" t="s">
        <v>944</v>
      </c>
      <c r="D765" s="236" t="s">
        <v>284</v>
      </c>
      <c r="E765" s="237">
        <v>242.4</v>
      </c>
      <c r="F765" s="238"/>
      <c r="G765" s="239">
        <f>ROUND(E765*F765,2)</f>
        <v>0</v>
      </c>
      <c r="H765" s="238"/>
      <c r="I765" s="239">
        <f>ROUND(E765*H765,2)</f>
        <v>0</v>
      </c>
      <c r="J765" s="238"/>
      <c r="K765" s="239">
        <f>ROUND(E765*J765,2)</f>
        <v>0</v>
      </c>
      <c r="L765" s="239">
        <v>21</v>
      </c>
      <c r="M765" s="239">
        <f>G765*(1+L765/100)</f>
        <v>0</v>
      </c>
      <c r="N765" s="237">
        <v>2.7999999999999998E-4</v>
      </c>
      <c r="O765" s="237">
        <f>ROUND(E765*N765,2)</f>
        <v>7.0000000000000007E-2</v>
      </c>
      <c r="P765" s="237">
        <v>0</v>
      </c>
      <c r="Q765" s="237">
        <f>ROUND(E765*P765,2)</f>
        <v>0</v>
      </c>
      <c r="R765" s="239" t="s">
        <v>942</v>
      </c>
      <c r="S765" s="239" t="s">
        <v>224</v>
      </c>
      <c r="T765" s="240" t="s">
        <v>224</v>
      </c>
      <c r="U765" s="222">
        <v>0.1855</v>
      </c>
      <c r="V765" s="222">
        <f>ROUND(E765*U765,2)</f>
        <v>44.97</v>
      </c>
      <c r="W765" s="222"/>
      <c r="X765" s="222" t="s">
        <v>225</v>
      </c>
      <c r="Y765" s="211"/>
      <c r="Z765" s="211"/>
      <c r="AA765" s="211"/>
      <c r="AB765" s="211"/>
      <c r="AC765" s="211"/>
      <c r="AD765" s="211"/>
      <c r="AE765" s="211"/>
      <c r="AF765" s="211"/>
      <c r="AG765" s="211" t="s">
        <v>226</v>
      </c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1" x14ac:dyDescent="0.2">
      <c r="A766" s="218"/>
      <c r="B766" s="219"/>
      <c r="C766" s="257" t="s">
        <v>578</v>
      </c>
      <c r="D766" s="224"/>
      <c r="E766" s="225"/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11"/>
      <c r="Z766" s="211"/>
      <c r="AA766" s="211"/>
      <c r="AB766" s="211"/>
      <c r="AC766" s="211"/>
      <c r="AD766" s="211"/>
      <c r="AE766" s="211"/>
      <c r="AF766" s="211"/>
      <c r="AG766" s="211" t="s">
        <v>230</v>
      </c>
      <c r="AH766" s="211">
        <v>0</v>
      </c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1" x14ac:dyDescent="0.2">
      <c r="A767" s="218"/>
      <c r="B767" s="219"/>
      <c r="C767" s="257" t="s">
        <v>945</v>
      </c>
      <c r="D767" s="224"/>
      <c r="E767" s="225">
        <v>242.4</v>
      </c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11"/>
      <c r="Z767" s="211"/>
      <c r="AA767" s="211"/>
      <c r="AB767" s="211"/>
      <c r="AC767" s="211"/>
      <c r="AD767" s="211"/>
      <c r="AE767" s="211"/>
      <c r="AF767" s="211"/>
      <c r="AG767" s="211" t="s">
        <v>230</v>
      </c>
      <c r="AH767" s="211">
        <v>0</v>
      </c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ht="22.5" outlineLevel="1" x14ac:dyDescent="0.2">
      <c r="A768" s="234">
        <v>171</v>
      </c>
      <c r="B768" s="235" t="s">
        <v>946</v>
      </c>
      <c r="C768" s="255" t="s">
        <v>947</v>
      </c>
      <c r="D768" s="236" t="s">
        <v>340</v>
      </c>
      <c r="E768" s="237">
        <v>27</v>
      </c>
      <c r="F768" s="238"/>
      <c r="G768" s="239">
        <f>ROUND(E768*F768,2)</f>
        <v>0</v>
      </c>
      <c r="H768" s="238"/>
      <c r="I768" s="239">
        <f>ROUND(E768*H768,2)</f>
        <v>0</v>
      </c>
      <c r="J768" s="238"/>
      <c r="K768" s="239">
        <f>ROUND(E768*J768,2)</f>
        <v>0</v>
      </c>
      <c r="L768" s="239">
        <v>21</v>
      </c>
      <c r="M768" s="239">
        <f>G768*(1+L768/100)</f>
        <v>0</v>
      </c>
      <c r="N768" s="237">
        <v>0</v>
      </c>
      <c r="O768" s="237">
        <f>ROUND(E768*N768,2)</f>
        <v>0</v>
      </c>
      <c r="P768" s="237">
        <v>0</v>
      </c>
      <c r="Q768" s="237">
        <f>ROUND(E768*P768,2)</f>
        <v>0</v>
      </c>
      <c r="R768" s="239" t="s">
        <v>942</v>
      </c>
      <c r="S768" s="239" t="s">
        <v>224</v>
      </c>
      <c r="T768" s="240" t="s">
        <v>224</v>
      </c>
      <c r="U768" s="222">
        <v>1.45</v>
      </c>
      <c r="V768" s="222">
        <f>ROUND(E768*U768,2)</f>
        <v>39.15</v>
      </c>
      <c r="W768" s="222"/>
      <c r="X768" s="222" t="s">
        <v>225</v>
      </c>
      <c r="Y768" s="211"/>
      <c r="Z768" s="211"/>
      <c r="AA768" s="211"/>
      <c r="AB768" s="211"/>
      <c r="AC768" s="211"/>
      <c r="AD768" s="211"/>
      <c r="AE768" s="211"/>
      <c r="AF768" s="211"/>
      <c r="AG768" s="211" t="s">
        <v>226</v>
      </c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1" x14ac:dyDescent="0.2">
      <c r="A769" s="218"/>
      <c r="B769" s="219"/>
      <c r="C769" s="257" t="s">
        <v>682</v>
      </c>
      <c r="D769" s="224"/>
      <c r="E769" s="225"/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11"/>
      <c r="Z769" s="211"/>
      <c r="AA769" s="211"/>
      <c r="AB769" s="211"/>
      <c r="AC769" s="211"/>
      <c r="AD769" s="211"/>
      <c r="AE769" s="211"/>
      <c r="AF769" s="211"/>
      <c r="AG769" s="211" t="s">
        <v>230</v>
      </c>
      <c r="AH769" s="211">
        <v>0</v>
      </c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 x14ac:dyDescent="0.2">
      <c r="A770" s="218"/>
      <c r="B770" s="219"/>
      <c r="C770" s="257" t="s">
        <v>683</v>
      </c>
      <c r="D770" s="224"/>
      <c r="E770" s="225">
        <v>22</v>
      </c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11"/>
      <c r="Z770" s="211"/>
      <c r="AA770" s="211"/>
      <c r="AB770" s="211"/>
      <c r="AC770" s="211"/>
      <c r="AD770" s="211"/>
      <c r="AE770" s="211"/>
      <c r="AF770" s="211"/>
      <c r="AG770" s="211" t="s">
        <v>230</v>
      </c>
      <c r="AH770" s="211">
        <v>0</v>
      </c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1" x14ac:dyDescent="0.2">
      <c r="A771" s="218"/>
      <c r="B771" s="219"/>
      <c r="C771" s="257" t="s">
        <v>948</v>
      </c>
      <c r="D771" s="224"/>
      <c r="E771" s="225"/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11"/>
      <c r="Z771" s="211"/>
      <c r="AA771" s="211"/>
      <c r="AB771" s="211"/>
      <c r="AC771" s="211"/>
      <c r="AD771" s="211"/>
      <c r="AE771" s="211"/>
      <c r="AF771" s="211"/>
      <c r="AG771" s="211" t="s">
        <v>230</v>
      </c>
      <c r="AH771" s="211">
        <v>0</v>
      </c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1" x14ac:dyDescent="0.2">
      <c r="A772" s="218"/>
      <c r="B772" s="219"/>
      <c r="C772" s="257" t="s">
        <v>714</v>
      </c>
      <c r="D772" s="224"/>
      <c r="E772" s="225">
        <v>-9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11"/>
      <c r="Z772" s="211"/>
      <c r="AA772" s="211"/>
      <c r="AB772" s="211"/>
      <c r="AC772" s="211"/>
      <c r="AD772" s="211"/>
      <c r="AE772" s="211"/>
      <c r="AF772" s="211"/>
      <c r="AG772" s="211" t="s">
        <v>230</v>
      </c>
      <c r="AH772" s="211">
        <v>0</v>
      </c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1" x14ac:dyDescent="0.2">
      <c r="A773" s="218"/>
      <c r="B773" s="219"/>
      <c r="C773" s="257" t="s">
        <v>684</v>
      </c>
      <c r="D773" s="224"/>
      <c r="E773" s="225"/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11"/>
      <c r="Z773" s="211"/>
      <c r="AA773" s="211"/>
      <c r="AB773" s="211"/>
      <c r="AC773" s="211"/>
      <c r="AD773" s="211"/>
      <c r="AE773" s="211"/>
      <c r="AF773" s="211"/>
      <c r="AG773" s="211" t="s">
        <v>230</v>
      </c>
      <c r="AH773" s="211">
        <v>0</v>
      </c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1" x14ac:dyDescent="0.2">
      <c r="A774" s="218"/>
      <c r="B774" s="219"/>
      <c r="C774" s="257" t="s">
        <v>685</v>
      </c>
      <c r="D774" s="224"/>
      <c r="E774" s="225">
        <v>13</v>
      </c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11"/>
      <c r="Z774" s="211"/>
      <c r="AA774" s="211"/>
      <c r="AB774" s="211"/>
      <c r="AC774" s="211"/>
      <c r="AD774" s="211"/>
      <c r="AE774" s="211"/>
      <c r="AF774" s="211"/>
      <c r="AG774" s="211" t="s">
        <v>230</v>
      </c>
      <c r="AH774" s="211">
        <v>0</v>
      </c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outlineLevel="1" x14ac:dyDescent="0.2">
      <c r="A775" s="218"/>
      <c r="B775" s="219"/>
      <c r="C775" s="257" t="s">
        <v>686</v>
      </c>
      <c r="D775" s="224"/>
      <c r="E775" s="225"/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11"/>
      <c r="Z775" s="211"/>
      <c r="AA775" s="211"/>
      <c r="AB775" s="211"/>
      <c r="AC775" s="211"/>
      <c r="AD775" s="211"/>
      <c r="AE775" s="211"/>
      <c r="AF775" s="211"/>
      <c r="AG775" s="211" t="s">
        <v>230</v>
      </c>
      <c r="AH775" s="211">
        <v>0</v>
      </c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1" x14ac:dyDescent="0.2">
      <c r="A776" s="218"/>
      <c r="B776" s="219"/>
      <c r="C776" s="257" t="s">
        <v>681</v>
      </c>
      <c r="D776" s="224"/>
      <c r="E776" s="225">
        <v>1</v>
      </c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11"/>
      <c r="Z776" s="211"/>
      <c r="AA776" s="211"/>
      <c r="AB776" s="211"/>
      <c r="AC776" s="211"/>
      <c r="AD776" s="211"/>
      <c r="AE776" s="211"/>
      <c r="AF776" s="211"/>
      <c r="AG776" s="211" t="s">
        <v>230</v>
      </c>
      <c r="AH776" s="211">
        <v>0</v>
      </c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ht="22.5" outlineLevel="1" x14ac:dyDescent="0.2">
      <c r="A777" s="234">
        <v>172</v>
      </c>
      <c r="B777" s="235" t="s">
        <v>949</v>
      </c>
      <c r="C777" s="255" t="s">
        <v>950</v>
      </c>
      <c r="D777" s="236" t="s">
        <v>340</v>
      </c>
      <c r="E777" s="237">
        <v>9</v>
      </c>
      <c r="F777" s="238"/>
      <c r="G777" s="239">
        <f>ROUND(E777*F777,2)</f>
        <v>0</v>
      </c>
      <c r="H777" s="238"/>
      <c r="I777" s="239">
        <f>ROUND(E777*H777,2)</f>
        <v>0</v>
      </c>
      <c r="J777" s="238"/>
      <c r="K777" s="239">
        <f>ROUND(E777*J777,2)</f>
        <v>0</v>
      </c>
      <c r="L777" s="239">
        <v>21</v>
      </c>
      <c r="M777" s="239">
        <f>G777*(1+L777/100)</f>
        <v>0</v>
      </c>
      <c r="N777" s="237">
        <v>0</v>
      </c>
      <c r="O777" s="237">
        <f>ROUND(E777*N777,2)</f>
        <v>0</v>
      </c>
      <c r="P777" s="237">
        <v>0</v>
      </c>
      <c r="Q777" s="237">
        <f>ROUND(E777*P777,2)</f>
        <v>0</v>
      </c>
      <c r="R777" s="239" t="s">
        <v>942</v>
      </c>
      <c r="S777" s="239" t="s">
        <v>224</v>
      </c>
      <c r="T777" s="240" t="s">
        <v>224</v>
      </c>
      <c r="U777" s="222">
        <v>1.56</v>
      </c>
      <c r="V777" s="222">
        <f>ROUND(E777*U777,2)</f>
        <v>14.04</v>
      </c>
      <c r="W777" s="222"/>
      <c r="X777" s="222" t="s">
        <v>225</v>
      </c>
      <c r="Y777" s="211"/>
      <c r="Z777" s="211"/>
      <c r="AA777" s="211"/>
      <c r="AB777" s="211"/>
      <c r="AC777" s="211"/>
      <c r="AD777" s="211"/>
      <c r="AE777" s="211"/>
      <c r="AF777" s="211"/>
      <c r="AG777" s="211" t="s">
        <v>226</v>
      </c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1" x14ac:dyDescent="0.2">
      <c r="A778" s="218"/>
      <c r="B778" s="219"/>
      <c r="C778" s="260" t="s">
        <v>951</v>
      </c>
      <c r="D778" s="251"/>
      <c r="E778" s="251"/>
      <c r="F778" s="251"/>
      <c r="G778" s="251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11"/>
      <c r="Z778" s="211"/>
      <c r="AA778" s="211"/>
      <c r="AB778" s="211"/>
      <c r="AC778" s="211"/>
      <c r="AD778" s="211"/>
      <c r="AE778" s="211"/>
      <c r="AF778" s="211"/>
      <c r="AG778" s="211" t="s">
        <v>270</v>
      </c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1" x14ac:dyDescent="0.2">
      <c r="A779" s="218"/>
      <c r="B779" s="219"/>
      <c r="C779" s="257" t="s">
        <v>682</v>
      </c>
      <c r="D779" s="224"/>
      <c r="E779" s="225"/>
      <c r="F779" s="222"/>
      <c r="G779" s="222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11"/>
      <c r="Z779" s="211"/>
      <c r="AA779" s="211"/>
      <c r="AB779" s="211"/>
      <c r="AC779" s="211"/>
      <c r="AD779" s="211"/>
      <c r="AE779" s="211"/>
      <c r="AF779" s="211"/>
      <c r="AG779" s="211" t="s">
        <v>230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1" x14ac:dyDescent="0.2">
      <c r="A780" s="218"/>
      <c r="B780" s="219"/>
      <c r="C780" s="257" t="s">
        <v>708</v>
      </c>
      <c r="D780" s="224"/>
      <c r="E780" s="225">
        <v>9</v>
      </c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11"/>
      <c r="Z780" s="211"/>
      <c r="AA780" s="211"/>
      <c r="AB780" s="211"/>
      <c r="AC780" s="211"/>
      <c r="AD780" s="211"/>
      <c r="AE780" s="211"/>
      <c r="AF780" s="211"/>
      <c r="AG780" s="211" t="s">
        <v>230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ht="22.5" outlineLevel="1" x14ac:dyDescent="0.2">
      <c r="A781" s="234">
        <v>173</v>
      </c>
      <c r="B781" s="235" t="s">
        <v>952</v>
      </c>
      <c r="C781" s="255" t="s">
        <v>953</v>
      </c>
      <c r="D781" s="236" t="s">
        <v>340</v>
      </c>
      <c r="E781" s="237">
        <v>1</v>
      </c>
      <c r="F781" s="238"/>
      <c r="G781" s="239">
        <f>ROUND(E781*F781,2)</f>
        <v>0</v>
      </c>
      <c r="H781" s="238"/>
      <c r="I781" s="239">
        <f>ROUND(E781*H781,2)</f>
        <v>0</v>
      </c>
      <c r="J781" s="238"/>
      <c r="K781" s="239">
        <f>ROUND(E781*J781,2)</f>
        <v>0</v>
      </c>
      <c r="L781" s="239">
        <v>21</v>
      </c>
      <c r="M781" s="239">
        <f>G781*(1+L781/100)</f>
        <v>0</v>
      </c>
      <c r="N781" s="237">
        <v>0</v>
      </c>
      <c r="O781" s="237">
        <f>ROUND(E781*N781,2)</f>
        <v>0</v>
      </c>
      <c r="P781" s="237">
        <v>0</v>
      </c>
      <c r="Q781" s="237">
        <f>ROUND(E781*P781,2)</f>
        <v>0</v>
      </c>
      <c r="R781" s="239" t="s">
        <v>942</v>
      </c>
      <c r="S781" s="239" t="s">
        <v>224</v>
      </c>
      <c r="T781" s="240" t="s">
        <v>224</v>
      </c>
      <c r="U781" s="222">
        <v>2.52</v>
      </c>
      <c r="V781" s="222">
        <f>ROUND(E781*U781,2)</f>
        <v>2.52</v>
      </c>
      <c r="W781" s="222"/>
      <c r="X781" s="222" t="s">
        <v>225</v>
      </c>
      <c r="Y781" s="211"/>
      <c r="Z781" s="211"/>
      <c r="AA781" s="211"/>
      <c r="AB781" s="211"/>
      <c r="AC781" s="211"/>
      <c r="AD781" s="211"/>
      <c r="AE781" s="211"/>
      <c r="AF781" s="211"/>
      <c r="AG781" s="211" t="s">
        <v>226</v>
      </c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1" x14ac:dyDescent="0.2">
      <c r="A782" s="218"/>
      <c r="B782" s="219"/>
      <c r="C782" s="260" t="s">
        <v>951</v>
      </c>
      <c r="D782" s="251"/>
      <c r="E782" s="251"/>
      <c r="F782" s="251"/>
      <c r="G782" s="251"/>
      <c r="H782" s="222"/>
      <c r="I782" s="222"/>
      <c r="J782" s="222"/>
      <c r="K782" s="222"/>
      <c r="L782" s="222"/>
      <c r="M782" s="222"/>
      <c r="N782" s="221"/>
      <c r="O782" s="221"/>
      <c r="P782" s="221"/>
      <c r="Q782" s="221"/>
      <c r="R782" s="222"/>
      <c r="S782" s="222"/>
      <c r="T782" s="222"/>
      <c r="U782" s="222"/>
      <c r="V782" s="222"/>
      <c r="W782" s="222"/>
      <c r="X782" s="222"/>
      <c r="Y782" s="211"/>
      <c r="Z782" s="211"/>
      <c r="AA782" s="211"/>
      <c r="AB782" s="211"/>
      <c r="AC782" s="211"/>
      <c r="AD782" s="211"/>
      <c r="AE782" s="211"/>
      <c r="AF782" s="211"/>
      <c r="AG782" s="211" t="s">
        <v>270</v>
      </c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1" x14ac:dyDescent="0.2">
      <c r="A783" s="218"/>
      <c r="B783" s="219"/>
      <c r="C783" s="257" t="s">
        <v>680</v>
      </c>
      <c r="D783" s="224"/>
      <c r="E783" s="225"/>
      <c r="F783" s="222"/>
      <c r="G783" s="222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11"/>
      <c r="Z783" s="211"/>
      <c r="AA783" s="211"/>
      <c r="AB783" s="211"/>
      <c r="AC783" s="211"/>
      <c r="AD783" s="211"/>
      <c r="AE783" s="211"/>
      <c r="AF783" s="211"/>
      <c r="AG783" s="211" t="s">
        <v>230</v>
      </c>
      <c r="AH783" s="211">
        <v>0</v>
      </c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1" x14ac:dyDescent="0.2">
      <c r="A784" s="218"/>
      <c r="B784" s="219"/>
      <c r="C784" s="257" t="s">
        <v>681</v>
      </c>
      <c r="D784" s="224"/>
      <c r="E784" s="225">
        <v>1</v>
      </c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11"/>
      <c r="Z784" s="211"/>
      <c r="AA784" s="211"/>
      <c r="AB784" s="211"/>
      <c r="AC784" s="211"/>
      <c r="AD784" s="211"/>
      <c r="AE784" s="211"/>
      <c r="AF784" s="211"/>
      <c r="AG784" s="211" t="s">
        <v>230</v>
      </c>
      <c r="AH784" s="211">
        <v>0</v>
      </c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1" x14ac:dyDescent="0.2">
      <c r="A785" s="234">
        <v>174</v>
      </c>
      <c r="B785" s="235" t="s">
        <v>954</v>
      </c>
      <c r="C785" s="255" t="s">
        <v>955</v>
      </c>
      <c r="D785" s="236" t="s">
        <v>340</v>
      </c>
      <c r="E785" s="237">
        <v>38</v>
      </c>
      <c r="F785" s="238"/>
      <c r="G785" s="239">
        <f>ROUND(E785*F785,2)</f>
        <v>0</v>
      </c>
      <c r="H785" s="238"/>
      <c r="I785" s="239">
        <f>ROUND(E785*H785,2)</f>
        <v>0</v>
      </c>
      <c r="J785" s="238"/>
      <c r="K785" s="239">
        <f>ROUND(E785*J785,2)</f>
        <v>0</v>
      </c>
      <c r="L785" s="239">
        <v>21</v>
      </c>
      <c r="M785" s="239">
        <f>G785*(1+L785/100)</f>
        <v>0</v>
      </c>
      <c r="N785" s="237">
        <v>0</v>
      </c>
      <c r="O785" s="237">
        <f>ROUND(E785*N785,2)</f>
        <v>0</v>
      </c>
      <c r="P785" s="237">
        <v>0</v>
      </c>
      <c r="Q785" s="237">
        <f>ROUND(E785*P785,2)</f>
        <v>0</v>
      </c>
      <c r="R785" s="239" t="s">
        <v>942</v>
      </c>
      <c r="S785" s="239" t="s">
        <v>224</v>
      </c>
      <c r="T785" s="240" t="s">
        <v>224</v>
      </c>
      <c r="U785" s="222">
        <v>0.77500000000000002</v>
      </c>
      <c r="V785" s="222">
        <f>ROUND(E785*U785,2)</f>
        <v>29.45</v>
      </c>
      <c r="W785" s="222"/>
      <c r="X785" s="222" t="s">
        <v>225</v>
      </c>
      <c r="Y785" s="211"/>
      <c r="Z785" s="211"/>
      <c r="AA785" s="211"/>
      <c r="AB785" s="211"/>
      <c r="AC785" s="211"/>
      <c r="AD785" s="211"/>
      <c r="AE785" s="211"/>
      <c r="AF785" s="211"/>
      <c r="AG785" s="211" t="s">
        <v>226</v>
      </c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1" x14ac:dyDescent="0.2">
      <c r="A786" s="218"/>
      <c r="B786" s="219"/>
      <c r="C786" s="257" t="s">
        <v>956</v>
      </c>
      <c r="D786" s="224"/>
      <c r="E786" s="225">
        <v>38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11"/>
      <c r="Z786" s="211"/>
      <c r="AA786" s="211"/>
      <c r="AB786" s="211"/>
      <c r="AC786" s="211"/>
      <c r="AD786" s="211"/>
      <c r="AE786" s="211"/>
      <c r="AF786" s="211"/>
      <c r="AG786" s="211" t="s">
        <v>230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 x14ac:dyDescent="0.2">
      <c r="A787" s="243">
        <v>175</v>
      </c>
      <c r="B787" s="244" t="s">
        <v>957</v>
      </c>
      <c r="C787" s="258" t="s">
        <v>958</v>
      </c>
      <c r="D787" s="245" t="s">
        <v>340</v>
      </c>
      <c r="E787" s="246">
        <v>1</v>
      </c>
      <c r="F787" s="247"/>
      <c r="G787" s="248">
        <f>ROUND(E787*F787,2)</f>
        <v>0</v>
      </c>
      <c r="H787" s="247"/>
      <c r="I787" s="248">
        <f>ROUND(E787*H787,2)</f>
        <v>0</v>
      </c>
      <c r="J787" s="247"/>
      <c r="K787" s="248">
        <f>ROUND(E787*J787,2)</f>
        <v>0</v>
      </c>
      <c r="L787" s="248">
        <v>21</v>
      </c>
      <c r="M787" s="248">
        <f>G787*(1+L787/100)</f>
        <v>0</v>
      </c>
      <c r="N787" s="246">
        <v>0</v>
      </c>
      <c r="O787" s="246">
        <f>ROUND(E787*N787,2)</f>
        <v>0</v>
      </c>
      <c r="P787" s="246">
        <v>0</v>
      </c>
      <c r="Q787" s="246">
        <f>ROUND(E787*P787,2)</f>
        <v>0</v>
      </c>
      <c r="R787" s="248" t="s">
        <v>942</v>
      </c>
      <c r="S787" s="248" t="s">
        <v>224</v>
      </c>
      <c r="T787" s="249" t="s">
        <v>224</v>
      </c>
      <c r="U787" s="222">
        <v>10.728</v>
      </c>
      <c r="V787" s="222">
        <f>ROUND(E787*U787,2)</f>
        <v>10.73</v>
      </c>
      <c r="W787" s="222"/>
      <c r="X787" s="222" t="s">
        <v>225</v>
      </c>
      <c r="Y787" s="211"/>
      <c r="Z787" s="211"/>
      <c r="AA787" s="211"/>
      <c r="AB787" s="211"/>
      <c r="AC787" s="211"/>
      <c r="AD787" s="211"/>
      <c r="AE787" s="211"/>
      <c r="AF787" s="211"/>
      <c r="AG787" s="211" t="s">
        <v>226</v>
      </c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1" x14ac:dyDescent="0.2">
      <c r="A788" s="243">
        <v>176</v>
      </c>
      <c r="B788" s="244" t="s">
        <v>959</v>
      </c>
      <c r="C788" s="258" t="s">
        <v>960</v>
      </c>
      <c r="D788" s="245" t="s">
        <v>340</v>
      </c>
      <c r="E788" s="246">
        <v>1</v>
      </c>
      <c r="F788" s="247"/>
      <c r="G788" s="248">
        <f>ROUND(E788*F788,2)</f>
        <v>0</v>
      </c>
      <c r="H788" s="247"/>
      <c r="I788" s="248">
        <f>ROUND(E788*H788,2)</f>
        <v>0</v>
      </c>
      <c r="J788" s="247"/>
      <c r="K788" s="248">
        <f>ROUND(E788*J788,2)</f>
        <v>0</v>
      </c>
      <c r="L788" s="248">
        <v>21</v>
      </c>
      <c r="M788" s="248">
        <f>G788*(1+L788/100)</f>
        <v>0</v>
      </c>
      <c r="N788" s="246">
        <v>0</v>
      </c>
      <c r="O788" s="246">
        <f>ROUND(E788*N788,2)</f>
        <v>0</v>
      </c>
      <c r="P788" s="246">
        <v>0</v>
      </c>
      <c r="Q788" s="246">
        <f>ROUND(E788*P788,2)</f>
        <v>0</v>
      </c>
      <c r="R788" s="248"/>
      <c r="S788" s="248" t="s">
        <v>693</v>
      </c>
      <c r="T788" s="249" t="s">
        <v>694</v>
      </c>
      <c r="U788" s="222">
        <v>0</v>
      </c>
      <c r="V788" s="222">
        <f>ROUND(E788*U788,2)</f>
        <v>0</v>
      </c>
      <c r="W788" s="222"/>
      <c r="X788" s="222" t="s">
        <v>225</v>
      </c>
      <c r="Y788" s="211"/>
      <c r="Z788" s="211"/>
      <c r="AA788" s="211"/>
      <c r="AB788" s="211"/>
      <c r="AC788" s="211"/>
      <c r="AD788" s="211"/>
      <c r="AE788" s="211"/>
      <c r="AF788" s="211"/>
      <c r="AG788" s="211" t="s">
        <v>226</v>
      </c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ht="22.5" outlineLevel="1" x14ac:dyDescent="0.2">
      <c r="A789" s="243">
        <v>177</v>
      </c>
      <c r="B789" s="244" t="s">
        <v>961</v>
      </c>
      <c r="C789" s="258" t="s">
        <v>962</v>
      </c>
      <c r="D789" s="245" t="s">
        <v>340</v>
      </c>
      <c r="E789" s="246">
        <v>13</v>
      </c>
      <c r="F789" s="247"/>
      <c r="G789" s="248">
        <f>ROUND(E789*F789,2)</f>
        <v>0</v>
      </c>
      <c r="H789" s="247"/>
      <c r="I789" s="248">
        <f>ROUND(E789*H789,2)</f>
        <v>0</v>
      </c>
      <c r="J789" s="247"/>
      <c r="K789" s="248">
        <f>ROUND(E789*J789,2)</f>
        <v>0</v>
      </c>
      <c r="L789" s="248">
        <v>21</v>
      </c>
      <c r="M789" s="248">
        <f>G789*(1+L789/100)</f>
        <v>0</v>
      </c>
      <c r="N789" s="246">
        <v>7.5000000000000002E-4</v>
      </c>
      <c r="O789" s="246">
        <f>ROUND(E789*N789,2)</f>
        <v>0.01</v>
      </c>
      <c r="P789" s="246">
        <v>0</v>
      </c>
      <c r="Q789" s="246">
        <f>ROUND(E789*P789,2)</f>
        <v>0</v>
      </c>
      <c r="R789" s="248" t="s">
        <v>278</v>
      </c>
      <c r="S789" s="248" t="s">
        <v>224</v>
      </c>
      <c r="T789" s="249" t="s">
        <v>224</v>
      </c>
      <c r="U789" s="222">
        <v>0</v>
      </c>
      <c r="V789" s="222">
        <f>ROUND(E789*U789,2)</f>
        <v>0</v>
      </c>
      <c r="W789" s="222"/>
      <c r="X789" s="222" t="s">
        <v>279</v>
      </c>
      <c r="Y789" s="211"/>
      <c r="Z789" s="211"/>
      <c r="AA789" s="211"/>
      <c r="AB789" s="211"/>
      <c r="AC789" s="211"/>
      <c r="AD789" s="211"/>
      <c r="AE789" s="211"/>
      <c r="AF789" s="211"/>
      <c r="AG789" s="211" t="s">
        <v>280</v>
      </c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ht="22.5" outlineLevel="1" x14ac:dyDescent="0.2">
      <c r="A790" s="243">
        <v>178</v>
      </c>
      <c r="B790" s="244" t="s">
        <v>963</v>
      </c>
      <c r="C790" s="258" t="s">
        <v>964</v>
      </c>
      <c r="D790" s="245" t="s">
        <v>340</v>
      </c>
      <c r="E790" s="246">
        <v>25</v>
      </c>
      <c r="F790" s="247"/>
      <c r="G790" s="248">
        <f>ROUND(E790*F790,2)</f>
        <v>0</v>
      </c>
      <c r="H790" s="247"/>
      <c r="I790" s="248">
        <f>ROUND(E790*H790,2)</f>
        <v>0</v>
      </c>
      <c r="J790" s="247"/>
      <c r="K790" s="248">
        <f>ROUND(E790*J790,2)</f>
        <v>0</v>
      </c>
      <c r="L790" s="248">
        <v>21</v>
      </c>
      <c r="M790" s="248">
        <f>G790*(1+L790/100)</f>
        <v>0</v>
      </c>
      <c r="N790" s="246">
        <v>8.0000000000000004E-4</v>
      </c>
      <c r="O790" s="246">
        <f>ROUND(E790*N790,2)</f>
        <v>0.02</v>
      </c>
      <c r="P790" s="246">
        <v>0</v>
      </c>
      <c r="Q790" s="246">
        <f>ROUND(E790*P790,2)</f>
        <v>0</v>
      </c>
      <c r="R790" s="248" t="s">
        <v>278</v>
      </c>
      <c r="S790" s="248" t="s">
        <v>224</v>
      </c>
      <c r="T790" s="249" t="s">
        <v>224</v>
      </c>
      <c r="U790" s="222">
        <v>0</v>
      </c>
      <c r="V790" s="222">
        <f>ROUND(E790*U790,2)</f>
        <v>0</v>
      </c>
      <c r="W790" s="222"/>
      <c r="X790" s="222" t="s">
        <v>279</v>
      </c>
      <c r="Y790" s="211"/>
      <c r="Z790" s="211"/>
      <c r="AA790" s="211"/>
      <c r="AB790" s="211"/>
      <c r="AC790" s="211"/>
      <c r="AD790" s="211"/>
      <c r="AE790" s="211"/>
      <c r="AF790" s="211"/>
      <c r="AG790" s="211" t="s">
        <v>280</v>
      </c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ht="22.5" outlineLevel="1" x14ac:dyDescent="0.2">
      <c r="A791" s="234">
        <v>179</v>
      </c>
      <c r="B791" s="235" t="s">
        <v>965</v>
      </c>
      <c r="C791" s="255" t="s">
        <v>966</v>
      </c>
      <c r="D791" s="236" t="s">
        <v>297</v>
      </c>
      <c r="E791" s="237">
        <v>58.822400000000002</v>
      </c>
      <c r="F791" s="238"/>
      <c r="G791" s="239">
        <f>ROUND(E791*F791,2)</f>
        <v>0</v>
      </c>
      <c r="H791" s="238"/>
      <c r="I791" s="239">
        <f>ROUND(E791*H791,2)</f>
        <v>0</v>
      </c>
      <c r="J791" s="238"/>
      <c r="K791" s="239">
        <f>ROUND(E791*J791,2)</f>
        <v>0</v>
      </c>
      <c r="L791" s="239">
        <v>21</v>
      </c>
      <c r="M791" s="239">
        <f>G791*(1+L791/100)</f>
        <v>0</v>
      </c>
      <c r="N791" s="237">
        <v>1.729E-2</v>
      </c>
      <c r="O791" s="237">
        <f>ROUND(E791*N791,2)</f>
        <v>1.02</v>
      </c>
      <c r="P791" s="237">
        <v>0</v>
      </c>
      <c r="Q791" s="237">
        <f>ROUND(E791*P791,2)</f>
        <v>0</v>
      </c>
      <c r="R791" s="239" t="s">
        <v>278</v>
      </c>
      <c r="S791" s="239" t="s">
        <v>224</v>
      </c>
      <c r="T791" s="240" t="s">
        <v>224</v>
      </c>
      <c r="U791" s="222">
        <v>0</v>
      </c>
      <c r="V791" s="222">
        <f>ROUND(E791*U791,2)</f>
        <v>0</v>
      </c>
      <c r="W791" s="222"/>
      <c r="X791" s="222" t="s">
        <v>279</v>
      </c>
      <c r="Y791" s="211"/>
      <c r="Z791" s="211"/>
      <c r="AA791" s="211"/>
      <c r="AB791" s="211"/>
      <c r="AC791" s="211"/>
      <c r="AD791" s="211"/>
      <c r="AE791" s="211"/>
      <c r="AF791" s="211"/>
      <c r="AG791" s="211" t="s">
        <v>280</v>
      </c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outlineLevel="1" x14ac:dyDescent="0.2">
      <c r="A792" s="218"/>
      <c r="B792" s="219"/>
      <c r="C792" s="257" t="s">
        <v>967</v>
      </c>
      <c r="D792" s="224"/>
      <c r="E792" s="225">
        <v>58.822400000000002</v>
      </c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11"/>
      <c r="Z792" s="211"/>
      <c r="AA792" s="211"/>
      <c r="AB792" s="211"/>
      <c r="AC792" s="211"/>
      <c r="AD792" s="211"/>
      <c r="AE792" s="211"/>
      <c r="AF792" s="211"/>
      <c r="AG792" s="211" t="s">
        <v>230</v>
      </c>
      <c r="AH792" s="211">
        <v>0</v>
      </c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1" x14ac:dyDescent="0.2">
      <c r="A793" s="234">
        <v>180</v>
      </c>
      <c r="B793" s="235" t="s">
        <v>968</v>
      </c>
      <c r="C793" s="255" t="s">
        <v>969</v>
      </c>
      <c r="D793" s="236" t="s">
        <v>284</v>
      </c>
      <c r="E793" s="237">
        <v>259.36799999999999</v>
      </c>
      <c r="F793" s="238"/>
      <c r="G793" s="239">
        <f>ROUND(E793*F793,2)</f>
        <v>0</v>
      </c>
      <c r="H793" s="238"/>
      <c r="I793" s="239">
        <f>ROUND(E793*H793,2)</f>
        <v>0</v>
      </c>
      <c r="J793" s="238"/>
      <c r="K793" s="239">
        <f>ROUND(E793*J793,2)</f>
        <v>0</v>
      </c>
      <c r="L793" s="239">
        <v>21</v>
      </c>
      <c r="M793" s="239">
        <f>G793*(1+L793/100)</f>
        <v>0</v>
      </c>
      <c r="N793" s="237">
        <v>1E-3</v>
      </c>
      <c r="O793" s="237">
        <f>ROUND(E793*N793,2)</f>
        <v>0.26</v>
      </c>
      <c r="P793" s="237">
        <v>0</v>
      </c>
      <c r="Q793" s="237">
        <f>ROUND(E793*P793,2)</f>
        <v>0</v>
      </c>
      <c r="R793" s="239" t="s">
        <v>278</v>
      </c>
      <c r="S793" s="239" t="s">
        <v>224</v>
      </c>
      <c r="T793" s="240" t="s">
        <v>224</v>
      </c>
      <c r="U793" s="222">
        <v>0</v>
      </c>
      <c r="V793" s="222">
        <f>ROUND(E793*U793,2)</f>
        <v>0</v>
      </c>
      <c r="W793" s="222"/>
      <c r="X793" s="222" t="s">
        <v>279</v>
      </c>
      <c r="Y793" s="211"/>
      <c r="Z793" s="211"/>
      <c r="AA793" s="211"/>
      <c r="AB793" s="211"/>
      <c r="AC793" s="211"/>
      <c r="AD793" s="211"/>
      <c r="AE793" s="211"/>
      <c r="AF793" s="211"/>
      <c r="AG793" s="211" t="s">
        <v>280</v>
      </c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1" x14ac:dyDescent="0.2">
      <c r="A794" s="218"/>
      <c r="B794" s="219"/>
      <c r="C794" s="257" t="s">
        <v>970</v>
      </c>
      <c r="D794" s="224"/>
      <c r="E794" s="225">
        <v>259.36799999999999</v>
      </c>
      <c r="F794" s="222"/>
      <c r="G794" s="222"/>
      <c r="H794" s="222"/>
      <c r="I794" s="222"/>
      <c r="J794" s="222"/>
      <c r="K794" s="222"/>
      <c r="L794" s="222"/>
      <c r="M794" s="222"/>
      <c r="N794" s="221"/>
      <c r="O794" s="221"/>
      <c r="P794" s="221"/>
      <c r="Q794" s="221"/>
      <c r="R794" s="222"/>
      <c r="S794" s="222"/>
      <c r="T794" s="222"/>
      <c r="U794" s="222"/>
      <c r="V794" s="222"/>
      <c r="W794" s="222"/>
      <c r="X794" s="222"/>
      <c r="Y794" s="211"/>
      <c r="Z794" s="211"/>
      <c r="AA794" s="211"/>
      <c r="AB794" s="211"/>
      <c r="AC794" s="211"/>
      <c r="AD794" s="211"/>
      <c r="AE794" s="211"/>
      <c r="AF794" s="211"/>
      <c r="AG794" s="211" t="s">
        <v>230</v>
      </c>
      <c r="AH794" s="211">
        <v>0</v>
      </c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ht="22.5" outlineLevel="1" x14ac:dyDescent="0.2">
      <c r="A795" s="234">
        <v>181</v>
      </c>
      <c r="B795" s="235" t="s">
        <v>971</v>
      </c>
      <c r="C795" s="255" t="s">
        <v>972</v>
      </c>
      <c r="D795" s="236" t="s">
        <v>340</v>
      </c>
      <c r="E795" s="237">
        <v>13</v>
      </c>
      <c r="F795" s="238"/>
      <c r="G795" s="239">
        <f>ROUND(E795*F795,2)</f>
        <v>0</v>
      </c>
      <c r="H795" s="238"/>
      <c r="I795" s="239">
        <f>ROUND(E795*H795,2)</f>
        <v>0</v>
      </c>
      <c r="J795" s="238"/>
      <c r="K795" s="239">
        <f>ROUND(E795*J795,2)</f>
        <v>0</v>
      </c>
      <c r="L795" s="239">
        <v>21</v>
      </c>
      <c r="M795" s="239">
        <f>G795*(1+L795/100)</f>
        <v>0</v>
      </c>
      <c r="N795" s="237">
        <v>1.7000000000000001E-2</v>
      </c>
      <c r="O795" s="237">
        <f>ROUND(E795*N795,2)</f>
        <v>0.22</v>
      </c>
      <c r="P795" s="237">
        <v>0</v>
      </c>
      <c r="Q795" s="237">
        <f>ROUND(E795*P795,2)</f>
        <v>0</v>
      </c>
      <c r="R795" s="239" t="s">
        <v>278</v>
      </c>
      <c r="S795" s="239" t="s">
        <v>224</v>
      </c>
      <c r="T795" s="240" t="s">
        <v>224</v>
      </c>
      <c r="U795" s="222">
        <v>0</v>
      </c>
      <c r="V795" s="222">
        <f>ROUND(E795*U795,2)</f>
        <v>0</v>
      </c>
      <c r="W795" s="222"/>
      <c r="X795" s="222" t="s">
        <v>279</v>
      </c>
      <c r="Y795" s="211"/>
      <c r="Z795" s="211"/>
      <c r="AA795" s="211"/>
      <c r="AB795" s="211"/>
      <c r="AC795" s="211"/>
      <c r="AD795" s="211"/>
      <c r="AE795" s="211"/>
      <c r="AF795" s="211"/>
      <c r="AG795" s="211" t="s">
        <v>280</v>
      </c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 x14ac:dyDescent="0.2">
      <c r="A796" s="218"/>
      <c r="B796" s="219"/>
      <c r="C796" s="257" t="s">
        <v>684</v>
      </c>
      <c r="D796" s="224"/>
      <c r="E796" s="225"/>
      <c r="F796" s="222"/>
      <c r="G796" s="222"/>
      <c r="H796" s="222"/>
      <c r="I796" s="222"/>
      <c r="J796" s="222"/>
      <c r="K796" s="222"/>
      <c r="L796" s="222"/>
      <c r="M796" s="222"/>
      <c r="N796" s="221"/>
      <c r="O796" s="221"/>
      <c r="P796" s="221"/>
      <c r="Q796" s="221"/>
      <c r="R796" s="222"/>
      <c r="S796" s="222"/>
      <c r="T796" s="222"/>
      <c r="U796" s="222"/>
      <c r="V796" s="222"/>
      <c r="W796" s="222"/>
      <c r="X796" s="222"/>
      <c r="Y796" s="211"/>
      <c r="Z796" s="211"/>
      <c r="AA796" s="211"/>
      <c r="AB796" s="211"/>
      <c r="AC796" s="211"/>
      <c r="AD796" s="211"/>
      <c r="AE796" s="211"/>
      <c r="AF796" s="211"/>
      <c r="AG796" s="211" t="s">
        <v>230</v>
      </c>
      <c r="AH796" s="211">
        <v>0</v>
      </c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1" x14ac:dyDescent="0.2">
      <c r="A797" s="218"/>
      <c r="B797" s="219"/>
      <c r="C797" s="257" t="s">
        <v>685</v>
      </c>
      <c r="D797" s="224"/>
      <c r="E797" s="225">
        <v>13</v>
      </c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11"/>
      <c r="Z797" s="211"/>
      <c r="AA797" s="211"/>
      <c r="AB797" s="211"/>
      <c r="AC797" s="211"/>
      <c r="AD797" s="211"/>
      <c r="AE797" s="211"/>
      <c r="AF797" s="211"/>
      <c r="AG797" s="211" t="s">
        <v>230</v>
      </c>
      <c r="AH797" s="211">
        <v>0</v>
      </c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ht="22.5" outlineLevel="1" x14ac:dyDescent="0.2">
      <c r="A798" s="234">
        <v>182</v>
      </c>
      <c r="B798" s="235" t="s">
        <v>973</v>
      </c>
      <c r="C798" s="255" t="s">
        <v>974</v>
      </c>
      <c r="D798" s="236" t="s">
        <v>340</v>
      </c>
      <c r="E798" s="237">
        <v>14</v>
      </c>
      <c r="F798" s="238"/>
      <c r="G798" s="239">
        <f>ROUND(E798*F798,2)</f>
        <v>0</v>
      </c>
      <c r="H798" s="238"/>
      <c r="I798" s="239">
        <f>ROUND(E798*H798,2)</f>
        <v>0</v>
      </c>
      <c r="J798" s="238"/>
      <c r="K798" s="239">
        <f>ROUND(E798*J798,2)</f>
        <v>0</v>
      </c>
      <c r="L798" s="239">
        <v>21</v>
      </c>
      <c r="M798" s="239">
        <f>G798*(1+L798/100)</f>
        <v>0</v>
      </c>
      <c r="N798" s="237">
        <v>1.9E-2</v>
      </c>
      <c r="O798" s="237">
        <f>ROUND(E798*N798,2)</f>
        <v>0.27</v>
      </c>
      <c r="P798" s="237">
        <v>0</v>
      </c>
      <c r="Q798" s="237">
        <f>ROUND(E798*P798,2)</f>
        <v>0</v>
      </c>
      <c r="R798" s="239" t="s">
        <v>278</v>
      </c>
      <c r="S798" s="239" t="s">
        <v>224</v>
      </c>
      <c r="T798" s="240" t="s">
        <v>224</v>
      </c>
      <c r="U798" s="222">
        <v>0</v>
      </c>
      <c r="V798" s="222">
        <f>ROUND(E798*U798,2)</f>
        <v>0</v>
      </c>
      <c r="W798" s="222"/>
      <c r="X798" s="222" t="s">
        <v>279</v>
      </c>
      <c r="Y798" s="211"/>
      <c r="Z798" s="211"/>
      <c r="AA798" s="211"/>
      <c r="AB798" s="211"/>
      <c r="AC798" s="211"/>
      <c r="AD798" s="211"/>
      <c r="AE798" s="211"/>
      <c r="AF798" s="211"/>
      <c r="AG798" s="211" t="s">
        <v>280</v>
      </c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1" x14ac:dyDescent="0.2">
      <c r="A799" s="218"/>
      <c r="B799" s="219"/>
      <c r="C799" s="257" t="s">
        <v>682</v>
      </c>
      <c r="D799" s="224"/>
      <c r="E799" s="225"/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11"/>
      <c r="Z799" s="211"/>
      <c r="AA799" s="211"/>
      <c r="AB799" s="211"/>
      <c r="AC799" s="211"/>
      <c r="AD799" s="211"/>
      <c r="AE799" s="211"/>
      <c r="AF799" s="211"/>
      <c r="AG799" s="211" t="s">
        <v>230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1" x14ac:dyDescent="0.2">
      <c r="A800" s="218"/>
      <c r="B800" s="219"/>
      <c r="C800" s="257" t="s">
        <v>975</v>
      </c>
      <c r="D800" s="224"/>
      <c r="E800" s="225">
        <v>21</v>
      </c>
      <c r="F800" s="222"/>
      <c r="G800" s="222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11"/>
      <c r="Z800" s="211"/>
      <c r="AA800" s="211"/>
      <c r="AB800" s="211"/>
      <c r="AC800" s="211"/>
      <c r="AD800" s="211"/>
      <c r="AE800" s="211"/>
      <c r="AF800" s="211"/>
      <c r="AG800" s="211" t="s">
        <v>230</v>
      </c>
      <c r="AH800" s="211">
        <v>0</v>
      </c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 x14ac:dyDescent="0.2">
      <c r="A801" s="218"/>
      <c r="B801" s="219"/>
      <c r="C801" s="257" t="s">
        <v>948</v>
      </c>
      <c r="D801" s="224"/>
      <c r="E801" s="225"/>
      <c r="F801" s="222"/>
      <c r="G801" s="222"/>
      <c r="H801" s="222"/>
      <c r="I801" s="222"/>
      <c r="J801" s="222"/>
      <c r="K801" s="222"/>
      <c r="L801" s="222"/>
      <c r="M801" s="222"/>
      <c r="N801" s="221"/>
      <c r="O801" s="221"/>
      <c r="P801" s="221"/>
      <c r="Q801" s="221"/>
      <c r="R801" s="222"/>
      <c r="S801" s="222"/>
      <c r="T801" s="222"/>
      <c r="U801" s="222"/>
      <c r="V801" s="222"/>
      <c r="W801" s="222"/>
      <c r="X801" s="222"/>
      <c r="Y801" s="211"/>
      <c r="Z801" s="211"/>
      <c r="AA801" s="211"/>
      <c r="AB801" s="211"/>
      <c r="AC801" s="211"/>
      <c r="AD801" s="211"/>
      <c r="AE801" s="211"/>
      <c r="AF801" s="211"/>
      <c r="AG801" s="211" t="s">
        <v>230</v>
      </c>
      <c r="AH801" s="211">
        <v>0</v>
      </c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1" x14ac:dyDescent="0.2">
      <c r="A802" s="218"/>
      <c r="B802" s="219"/>
      <c r="C802" s="257" t="s">
        <v>714</v>
      </c>
      <c r="D802" s="224"/>
      <c r="E802" s="225">
        <v>-9</v>
      </c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11"/>
      <c r="Z802" s="211"/>
      <c r="AA802" s="211"/>
      <c r="AB802" s="211"/>
      <c r="AC802" s="211"/>
      <c r="AD802" s="211"/>
      <c r="AE802" s="211"/>
      <c r="AF802" s="211"/>
      <c r="AG802" s="211" t="s">
        <v>230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1" x14ac:dyDescent="0.2">
      <c r="A803" s="218"/>
      <c r="B803" s="219"/>
      <c r="C803" s="257" t="s">
        <v>686</v>
      </c>
      <c r="D803" s="224"/>
      <c r="E803" s="225"/>
      <c r="F803" s="222"/>
      <c r="G803" s="222"/>
      <c r="H803" s="222"/>
      <c r="I803" s="222"/>
      <c r="J803" s="222"/>
      <c r="K803" s="222"/>
      <c r="L803" s="222"/>
      <c r="M803" s="222"/>
      <c r="N803" s="221"/>
      <c r="O803" s="221"/>
      <c r="P803" s="221"/>
      <c r="Q803" s="221"/>
      <c r="R803" s="222"/>
      <c r="S803" s="222"/>
      <c r="T803" s="222"/>
      <c r="U803" s="222"/>
      <c r="V803" s="222"/>
      <c r="W803" s="222"/>
      <c r="X803" s="222"/>
      <c r="Y803" s="211"/>
      <c r="Z803" s="211"/>
      <c r="AA803" s="211"/>
      <c r="AB803" s="211"/>
      <c r="AC803" s="211"/>
      <c r="AD803" s="211"/>
      <c r="AE803" s="211"/>
      <c r="AF803" s="211"/>
      <c r="AG803" s="211" t="s">
        <v>230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1" x14ac:dyDescent="0.2">
      <c r="A804" s="218"/>
      <c r="B804" s="219"/>
      <c r="C804" s="257" t="s">
        <v>976</v>
      </c>
      <c r="D804" s="224"/>
      <c r="E804" s="225">
        <v>2</v>
      </c>
      <c r="F804" s="222"/>
      <c r="G804" s="222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11"/>
      <c r="Z804" s="211"/>
      <c r="AA804" s="211"/>
      <c r="AB804" s="211"/>
      <c r="AC804" s="211"/>
      <c r="AD804" s="211"/>
      <c r="AE804" s="211"/>
      <c r="AF804" s="211"/>
      <c r="AG804" s="211" t="s">
        <v>230</v>
      </c>
      <c r="AH804" s="211">
        <v>0</v>
      </c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ht="22.5" outlineLevel="1" x14ac:dyDescent="0.2">
      <c r="A805" s="234">
        <v>183</v>
      </c>
      <c r="B805" s="235" t="s">
        <v>977</v>
      </c>
      <c r="C805" s="255" t="s">
        <v>978</v>
      </c>
      <c r="D805" s="236" t="s">
        <v>340</v>
      </c>
      <c r="E805" s="237">
        <v>9</v>
      </c>
      <c r="F805" s="238"/>
      <c r="G805" s="239">
        <f>ROUND(E805*F805,2)</f>
        <v>0</v>
      </c>
      <c r="H805" s="238"/>
      <c r="I805" s="239">
        <f>ROUND(E805*H805,2)</f>
        <v>0</v>
      </c>
      <c r="J805" s="238"/>
      <c r="K805" s="239">
        <f>ROUND(E805*J805,2)</f>
        <v>0</v>
      </c>
      <c r="L805" s="239">
        <v>21</v>
      </c>
      <c r="M805" s="239">
        <f>G805*(1+L805/100)</f>
        <v>0</v>
      </c>
      <c r="N805" s="237">
        <v>2.5000000000000001E-2</v>
      </c>
      <c r="O805" s="237">
        <f>ROUND(E805*N805,2)</f>
        <v>0.23</v>
      </c>
      <c r="P805" s="237">
        <v>0</v>
      </c>
      <c r="Q805" s="237">
        <f>ROUND(E805*P805,2)</f>
        <v>0</v>
      </c>
      <c r="R805" s="239" t="s">
        <v>278</v>
      </c>
      <c r="S805" s="239" t="s">
        <v>224</v>
      </c>
      <c r="T805" s="240" t="s">
        <v>224</v>
      </c>
      <c r="U805" s="222">
        <v>0</v>
      </c>
      <c r="V805" s="222">
        <f>ROUND(E805*U805,2)</f>
        <v>0</v>
      </c>
      <c r="W805" s="222"/>
      <c r="X805" s="222" t="s">
        <v>279</v>
      </c>
      <c r="Y805" s="211"/>
      <c r="Z805" s="211"/>
      <c r="AA805" s="211"/>
      <c r="AB805" s="211"/>
      <c r="AC805" s="211"/>
      <c r="AD805" s="211"/>
      <c r="AE805" s="211"/>
      <c r="AF805" s="211"/>
      <c r="AG805" s="211" t="s">
        <v>280</v>
      </c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1" x14ac:dyDescent="0.2">
      <c r="A806" s="218"/>
      <c r="B806" s="219"/>
      <c r="C806" s="257" t="s">
        <v>682</v>
      </c>
      <c r="D806" s="224"/>
      <c r="E806" s="225"/>
      <c r="F806" s="222"/>
      <c r="G806" s="222"/>
      <c r="H806" s="222"/>
      <c r="I806" s="222"/>
      <c r="J806" s="222"/>
      <c r="K806" s="222"/>
      <c r="L806" s="222"/>
      <c r="M806" s="222"/>
      <c r="N806" s="221"/>
      <c r="O806" s="221"/>
      <c r="P806" s="221"/>
      <c r="Q806" s="221"/>
      <c r="R806" s="222"/>
      <c r="S806" s="222"/>
      <c r="T806" s="222"/>
      <c r="U806" s="222"/>
      <c r="V806" s="222"/>
      <c r="W806" s="222"/>
      <c r="X806" s="222"/>
      <c r="Y806" s="211"/>
      <c r="Z806" s="211"/>
      <c r="AA806" s="211"/>
      <c r="AB806" s="211"/>
      <c r="AC806" s="211"/>
      <c r="AD806" s="211"/>
      <c r="AE806" s="211"/>
      <c r="AF806" s="211"/>
      <c r="AG806" s="211" t="s">
        <v>230</v>
      </c>
      <c r="AH806" s="211">
        <v>0</v>
      </c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 x14ac:dyDescent="0.2">
      <c r="A807" s="218"/>
      <c r="B807" s="219"/>
      <c r="C807" s="257" t="s">
        <v>708</v>
      </c>
      <c r="D807" s="224"/>
      <c r="E807" s="225">
        <v>9</v>
      </c>
      <c r="F807" s="222"/>
      <c r="G807" s="222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11"/>
      <c r="Z807" s="211"/>
      <c r="AA807" s="211"/>
      <c r="AB807" s="211"/>
      <c r="AC807" s="211"/>
      <c r="AD807" s="211"/>
      <c r="AE807" s="211"/>
      <c r="AF807" s="211"/>
      <c r="AG807" s="211" t="s">
        <v>230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ht="22.5" outlineLevel="1" x14ac:dyDescent="0.2">
      <c r="A808" s="234">
        <v>184</v>
      </c>
      <c r="B808" s="235" t="s">
        <v>979</v>
      </c>
      <c r="C808" s="255" t="s">
        <v>980</v>
      </c>
      <c r="D808" s="236" t="s">
        <v>340</v>
      </c>
      <c r="E808" s="237">
        <v>1</v>
      </c>
      <c r="F808" s="238"/>
      <c r="G808" s="239">
        <f>ROUND(E808*F808,2)</f>
        <v>0</v>
      </c>
      <c r="H808" s="238"/>
      <c r="I808" s="239">
        <f>ROUND(E808*H808,2)</f>
        <v>0</v>
      </c>
      <c r="J808" s="238"/>
      <c r="K808" s="239">
        <f>ROUND(E808*J808,2)</f>
        <v>0</v>
      </c>
      <c r="L808" s="239">
        <v>21</v>
      </c>
      <c r="M808" s="239">
        <f>G808*(1+L808/100)</f>
        <v>0</v>
      </c>
      <c r="N808" s="237">
        <v>4.9000000000000002E-2</v>
      </c>
      <c r="O808" s="237">
        <f>ROUND(E808*N808,2)</f>
        <v>0.05</v>
      </c>
      <c r="P808" s="237">
        <v>0</v>
      </c>
      <c r="Q808" s="237">
        <f>ROUND(E808*P808,2)</f>
        <v>0</v>
      </c>
      <c r="R808" s="239" t="s">
        <v>278</v>
      </c>
      <c r="S808" s="239" t="s">
        <v>224</v>
      </c>
      <c r="T808" s="240" t="s">
        <v>224</v>
      </c>
      <c r="U808" s="222">
        <v>0</v>
      </c>
      <c r="V808" s="222">
        <f>ROUND(E808*U808,2)</f>
        <v>0</v>
      </c>
      <c r="W808" s="222"/>
      <c r="X808" s="222" t="s">
        <v>279</v>
      </c>
      <c r="Y808" s="211"/>
      <c r="Z808" s="211"/>
      <c r="AA808" s="211"/>
      <c r="AB808" s="211"/>
      <c r="AC808" s="211"/>
      <c r="AD808" s="211"/>
      <c r="AE808" s="211"/>
      <c r="AF808" s="211"/>
      <c r="AG808" s="211" t="s">
        <v>280</v>
      </c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1" x14ac:dyDescent="0.2">
      <c r="A809" s="218"/>
      <c r="B809" s="219"/>
      <c r="C809" s="257" t="s">
        <v>680</v>
      </c>
      <c r="D809" s="224"/>
      <c r="E809" s="225"/>
      <c r="F809" s="222"/>
      <c r="G809" s="222"/>
      <c r="H809" s="222"/>
      <c r="I809" s="222"/>
      <c r="J809" s="222"/>
      <c r="K809" s="222"/>
      <c r="L809" s="222"/>
      <c r="M809" s="222"/>
      <c r="N809" s="221"/>
      <c r="O809" s="221"/>
      <c r="P809" s="221"/>
      <c r="Q809" s="221"/>
      <c r="R809" s="222"/>
      <c r="S809" s="222"/>
      <c r="T809" s="222"/>
      <c r="U809" s="222"/>
      <c r="V809" s="222"/>
      <c r="W809" s="222"/>
      <c r="X809" s="222"/>
      <c r="Y809" s="211"/>
      <c r="Z809" s="211"/>
      <c r="AA809" s="211"/>
      <c r="AB809" s="211"/>
      <c r="AC809" s="211"/>
      <c r="AD809" s="211"/>
      <c r="AE809" s="211"/>
      <c r="AF809" s="211"/>
      <c r="AG809" s="211" t="s">
        <v>230</v>
      </c>
      <c r="AH809" s="211">
        <v>0</v>
      </c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1" x14ac:dyDescent="0.2">
      <c r="A810" s="218"/>
      <c r="B810" s="219"/>
      <c r="C810" s="257" t="s">
        <v>681</v>
      </c>
      <c r="D810" s="224"/>
      <c r="E810" s="225">
        <v>1</v>
      </c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11"/>
      <c r="Z810" s="211"/>
      <c r="AA810" s="211"/>
      <c r="AB810" s="211"/>
      <c r="AC810" s="211"/>
      <c r="AD810" s="211"/>
      <c r="AE810" s="211"/>
      <c r="AF810" s="211"/>
      <c r="AG810" s="211" t="s">
        <v>230</v>
      </c>
      <c r="AH810" s="211">
        <v>0</v>
      </c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1" x14ac:dyDescent="0.2">
      <c r="A811" s="243">
        <v>185</v>
      </c>
      <c r="B811" s="244" t="s">
        <v>981</v>
      </c>
      <c r="C811" s="258" t="s">
        <v>982</v>
      </c>
      <c r="D811" s="245" t="s">
        <v>340</v>
      </c>
      <c r="E811" s="246">
        <v>1</v>
      </c>
      <c r="F811" s="247"/>
      <c r="G811" s="248">
        <f>ROUND(E811*F811,2)</f>
        <v>0</v>
      </c>
      <c r="H811" s="247"/>
      <c r="I811" s="248">
        <f>ROUND(E811*H811,2)</f>
        <v>0</v>
      </c>
      <c r="J811" s="247"/>
      <c r="K811" s="248">
        <f>ROUND(E811*J811,2)</f>
        <v>0</v>
      </c>
      <c r="L811" s="248">
        <v>21</v>
      </c>
      <c r="M811" s="248">
        <f>G811*(1+L811/100)</f>
        <v>0</v>
      </c>
      <c r="N811" s="246">
        <v>0.184</v>
      </c>
      <c r="O811" s="246">
        <f>ROUND(E811*N811,2)</f>
        <v>0.18</v>
      </c>
      <c r="P811" s="246">
        <v>0</v>
      </c>
      <c r="Q811" s="246">
        <f>ROUND(E811*P811,2)</f>
        <v>0</v>
      </c>
      <c r="R811" s="248"/>
      <c r="S811" s="248" t="s">
        <v>693</v>
      </c>
      <c r="T811" s="249" t="s">
        <v>694</v>
      </c>
      <c r="U811" s="222">
        <v>0</v>
      </c>
      <c r="V811" s="222">
        <f>ROUND(E811*U811,2)</f>
        <v>0</v>
      </c>
      <c r="W811" s="222"/>
      <c r="X811" s="222" t="s">
        <v>279</v>
      </c>
      <c r="Y811" s="211"/>
      <c r="Z811" s="211"/>
      <c r="AA811" s="211"/>
      <c r="AB811" s="211"/>
      <c r="AC811" s="211"/>
      <c r="AD811" s="211"/>
      <c r="AE811" s="211"/>
      <c r="AF811" s="211"/>
      <c r="AG811" s="211" t="s">
        <v>280</v>
      </c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1" x14ac:dyDescent="0.2">
      <c r="A812" s="243">
        <v>186</v>
      </c>
      <c r="B812" s="244" t="s">
        <v>983</v>
      </c>
      <c r="C812" s="258" t="s">
        <v>984</v>
      </c>
      <c r="D812" s="245" t="s">
        <v>340</v>
      </c>
      <c r="E812" s="246">
        <v>1</v>
      </c>
      <c r="F812" s="247"/>
      <c r="G812" s="248">
        <f>ROUND(E812*F812,2)</f>
        <v>0</v>
      </c>
      <c r="H812" s="247"/>
      <c r="I812" s="248">
        <f>ROUND(E812*H812,2)</f>
        <v>0</v>
      </c>
      <c r="J812" s="247"/>
      <c r="K812" s="248">
        <f>ROUND(E812*J812,2)</f>
        <v>0</v>
      </c>
      <c r="L812" s="248">
        <v>21</v>
      </c>
      <c r="M812" s="248">
        <f>G812*(1+L812/100)</f>
        <v>0</v>
      </c>
      <c r="N812" s="246">
        <v>0</v>
      </c>
      <c r="O812" s="246">
        <f>ROUND(E812*N812,2)</f>
        <v>0</v>
      </c>
      <c r="P812" s="246">
        <v>0</v>
      </c>
      <c r="Q812" s="246">
        <f>ROUND(E812*P812,2)</f>
        <v>0</v>
      </c>
      <c r="R812" s="248"/>
      <c r="S812" s="248" t="s">
        <v>693</v>
      </c>
      <c r="T812" s="249" t="s">
        <v>694</v>
      </c>
      <c r="U812" s="222">
        <v>0</v>
      </c>
      <c r="V812" s="222">
        <f>ROUND(E812*U812,2)</f>
        <v>0</v>
      </c>
      <c r="W812" s="222"/>
      <c r="X812" s="222" t="s">
        <v>279</v>
      </c>
      <c r="Y812" s="211"/>
      <c r="Z812" s="211"/>
      <c r="AA812" s="211"/>
      <c r="AB812" s="211"/>
      <c r="AC812" s="211"/>
      <c r="AD812" s="211"/>
      <c r="AE812" s="211"/>
      <c r="AF812" s="211"/>
      <c r="AG812" s="211" t="s">
        <v>280</v>
      </c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1" x14ac:dyDescent="0.2">
      <c r="A813" s="243">
        <v>187</v>
      </c>
      <c r="B813" s="244" t="s">
        <v>985</v>
      </c>
      <c r="C813" s="258" t="s">
        <v>986</v>
      </c>
      <c r="D813" s="245" t="s">
        <v>340</v>
      </c>
      <c r="E813" s="246">
        <v>1</v>
      </c>
      <c r="F813" s="247"/>
      <c r="G813" s="248">
        <f>ROUND(E813*F813,2)</f>
        <v>0</v>
      </c>
      <c r="H813" s="247"/>
      <c r="I813" s="248">
        <f>ROUND(E813*H813,2)</f>
        <v>0</v>
      </c>
      <c r="J813" s="247"/>
      <c r="K813" s="248">
        <f>ROUND(E813*J813,2)</f>
        <v>0</v>
      </c>
      <c r="L813" s="248">
        <v>21</v>
      </c>
      <c r="M813" s="248">
        <f>G813*(1+L813/100)</f>
        <v>0</v>
      </c>
      <c r="N813" s="246">
        <v>0</v>
      </c>
      <c r="O813" s="246">
        <f>ROUND(E813*N813,2)</f>
        <v>0</v>
      </c>
      <c r="P813" s="246">
        <v>0</v>
      </c>
      <c r="Q813" s="246">
        <f>ROUND(E813*P813,2)</f>
        <v>0</v>
      </c>
      <c r="R813" s="248"/>
      <c r="S813" s="248" t="s">
        <v>693</v>
      </c>
      <c r="T813" s="249" t="s">
        <v>694</v>
      </c>
      <c r="U813" s="222">
        <v>0</v>
      </c>
      <c r="V813" s="222">
        <f>ROUND(E813*U813,2)</f>
        <v>0</v>
      </c>
      <c r="W813" s="222"/>
      <c r="X813" s="222" t="s">
        <v>279</v>
      </c>
      <c r="Y813" s="211"/>
      <c r="Z813" s="211"/>
      <c r="AA813" s="211"/>
      <c r="AB813" s="211"/>
      <c r="AC813" s="211"/>
      <c r="AD813" s="211"/>
      <c r="AE813" s="211"/>
      <c r="AF813" s="211"/>
      <c r="AG813" s="211" t="s">
        <v>280</v>
      </c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1" x14ac:dyDescent="0.2">
      <c r="A814" s="243">
        <v>188</v>
      </c>
      <c r="B814" s="244" t="s">
        <v>987</v>
      </c>
      <c r="C814" s="258" t="s">
        <v>988</v>
      </c>
      <c r="D814" s="245" t="s">
        <v>340</v>
      </c>
      <c r="E814" s="246">
        <v>1</v>
      </c>
      <c r="F814" s="247"/>
      <c r="G814" s="248">
        <f>ROUND(E814*F814,2)</f>
        <v>0</v>
      </c>
      <c r="H814" s="247"/>
      <c r="I814" s="248">
        <f>ROUND(E814*H814,2)</f>
        <v>0</v>
      </c>
      <c r="J814" s="247"/>
      <c r="K814" s="248">
        <f>ROUND(E814*J814,2)</f>
        <v>0</v>
      </c>
      <c r="L814" s="248">
        <v>21</v>
      </c>
      <c r="M814" s="248">
        <f>G814*(1+L814/100)</f>
        <v>0</v>
      </c>
      <c r="N814" s="246">
        <v>0</v>
      </c>
      <c r="O814" s="246">
        <f>ROUND(E814*N814,2)</f>
        <v>0</v>
      </c>
      <c r="P814" s="246">
        <v>0</v>
      </c>
      <c r="Q814" s="246">
        <f>ROUND(E814*P814,2)</f>
        <v>0</v>
      </c>
      <c r="R814" s="248"/>
      <c r="S814" s="248" t="s">
        <v>693</v>
      </c>
      <c r="T814" s="249" t="s">
        <v>694</v>
      </c>
      <c r="U814" s="222">
        <v>0</v>
      </c>
      <c r="V814" s="222">
        <f>ROUND(E814*U814,2)</f>
        <v>0</v>
      </c>
      <c r="W814" s="222"/>
      <c r="X814" s="222" t="s">
        <v>279</v>
      </c>
      <c r="Y814" s="211"/>
      <c r="Z814" s="211"/>
      <c r="AA814" s="211"/>
      <c r="AB814" s="211"/>
      <c r="AC814" s="211"/>
      <c r="AD814" s="211"/>
      <c r="AE814" s="211"/>
      <c r="AF814" s="211"/>
      <c r="AG814" s="211" t="s">
        <v>280</v>
      </c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outlineLevel="1" x14ac:dyDescent="0.2">
      <c r="A815" s="243">
        <v>189</v>
      </c>
      <c r="B815" s="244" t="s">
        <v>989</v>
      </c>
      <c r="C815" s="258" t="s">
        <v>990</v>
      </c>
      <c r="D815" s="245" t="s">
        <v>340</v>
      </c>
      <c r="E815" s="246">
        <v>1</v>
      </c>
      <c r="F815" s="247"/>
      <c r="G815" s="248">
        <f>ROUND(E815*F815,2)</f>
        <v>0</v>
      </c>
      <c r="H815" s="247"/>
      <c r="I815" s="248">
        <f>ROUND(E815*H815,2)</f>
        <v>0</v>
      </c>
      <c r="J815" s="247"/>
      <c r="K815" s="248">
        <f>ROUND(E815*J815,2)</f>
        <v>0</v>
      </c>
      <c r="L815" s="248">
        <v>21</v>
      </c>
      <c r="M815" s="248">
        <f>G815*(1+L815/100)</f>
        <v>0</v>
      </c>
      <c r="N815" s="246">
        <v>0</v>
      </c>
      <c r="O815" s="246">
        <f>ROUND(E815*N815,2)</f>
        <v>0</v>
      </c>
      <c r="P815" s="246">
        <v>0</v>
      </c>
      <c r="Q815" s="246">
        <f>ROUND(E815*P815,2)</f>
        <v>0</v>
      </c>
      <c r="R815" s="248"/>
      <c r="S815" s="248" t="s">
        <v>693</v>
      </c>
      <c r="T815" s="249" t="s">
        <v>694</v>
      </c>
      <c r="U815" s="222">
        <v>0</v>
      </c>
      <c r="V815" s="222">
        <f>ROUND(E815*U815,2)</f>
        <v>0</v>
      </c>
      <c r="W815" s="222"/>
      <c r="X815" s="222" t="s">
        <v>279</v>
      </c>
      <c r="Y815" s="211"/>
      <c r="Z815" s="211"/>
      <c r="AA815" s="211"/>
      <c r="AB815" s="211"/>
      <c r="AC815" s="211"/>
      <c r="AD815" s="211"/>
      <c r="AE815" s="211"/>
      <c r="AF815" s="211"/>
      <c r="AG815" s="211" t="s">
        <v>280</v>
      </c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1" x14ac:dyDescent="0.2">
      <c r="A816" s="243">
        <v>190</v>
      </c>
      <c r="B816" s="244" t="s">
        <v>991</v>
      </c>
      <c r="C816" s="258" t="s">
        <v>992</v>
      </c>
      <c r="D816" s="245" t="s">
        <v>340</v>
      </c>
      <c r="E816" s="246">
        <v>1</v>
      </c>
      <c r="F816" s="247"/>
      <c r="G816" s="248">
        <f>ROUND(E816*F816,2)</f>
        <v>0</v>
      </c>
      <c r="H816" s="247"/>
      <c r="I816" s="248">
        <f>ROUND(E816*H816,2)</f>
        <v>0</v>
      </c>
      <c r="J816" s="247"/>
      <c r="K816" s="248">
        <f>ROUND(E816*J816,2)</f>
        <v>0</v>
      </c>
      <c r="L816" s="248">
        <v>21</v>
      </c>
      <c r="M816" s="248">
        <f>G816*(1+L816/100)</f>
        <v>0</v>
      </c>
      <c r="N816" s="246">
        <v>0</v>
      </c>
      <c r="O816" s="246">
        <f>ROUND(E816*N816,2)</f>
        <v>0</v>
      </c>
      <c r="P816" s="246">
        <v>0</v>
      </c>
      <c r="Q816" s="246">
        <f>ROUND(E816*P816,2)</f>
        <v>0</v>
      </c>
      <c r="R816" s="248"/>
      <c r="S816" s="248" t="s">
        <v>693</v>
      </c>
      <c r="T816" s="249" t="s">
        <v>694</v>
      </c>
      <c r="U816" s="222">
        <v>0</v>
      </c>
      <c r="V816" s="222">
        <f>ROUND(E816*U816,2)</f>
        <v>0</v>
      </c>
      <c r="W816" s="222"/>
      <c r="X816" s="222" t="s">
        <v>279</v>
      </c>
      <c r="Y816" s="211"/>
      <c r="Z816" s="211"/>
      <c r="AA816" s="211"/>
      <c r="AB816" s="211"/>
      <c r="AC816" s="211"/>
      <c r="AD816" s="211"/>
      <c r="AE816" s="211"/>
      <c r="AF816" s="211"/>
      <c r="AG816" s="211" t="s">
        <v>280</v>
      </c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1" x14ac:dyDescent="0.2">
      <c r="A817" s="243">
        <v>191</v>
      </c>
      <c r="B817" s="244" t="s">
        <v>993</v>
      </c>
      <c r="C817" s="258" t="s">
        <v>994</v>
      </c>
      <c r="D817" s="245" t="s">
        <v>340</v>
      </c>
      <c r="E817" s="246">
        <v>1</v>
      </c>
      <c r="F817" s="247"/>
      <c r="G817" s="248">
        <f>ROUND(E817*F817,2)</f>
        <v>0</v>
      </c>
      <c r="H817" s="247"/>
      <c r="I817" s="248">
        <f>ROUND(E817*H817,2)</f>
        <v>0</v>
      </c>
      <c r="J817" s="247"/>
      <c r="K817" s="248">
        <f>ROUND(E817*J817,2)</f>
        <v>0</v>
      </c>
      <c r="L817" s="248">
        <v>21</v>
      </c>
      <c r="M817" s="248">
        <f>G817*(1+L817/100)</f>
        <v>0</v>
      </c>
      <c r="N817" s="246">
        <v>0</v>
      </c>
      <c r="O817" s="246">
        <f>ROUND(E817*N817,2)</f>
        <v>0</v>
      </c>
      <c r="P817" s="246">
        <v>0</v>
      </c>
      <c r="Q817" s="246">
        <f>ROUND(E817*P817,2)</f>
        <v>0</v>
      </c>
      <c r="R817" s="248"/>
      <c r="S817" s="248" t="s">
        <v>693</v>
      </c>
      <c r="T817" s="249" t="s">
        <v>694</v>
      </c>
      <c r="U817" s="222">
        <v>0</v>
      </c>
      <c r="V817" s="222">
        <f>ROUND(E817*U817,2)</f>
        <v>0</v>
      </c>
      <c r="W817" s="222"/>
      <c r="X817" s="222" t="s">
        <v>279</v>
      </c>
      <c r="Y817" s="211"/>
      <c r="Z817" s="211"/>
      <c r="AA817" s="211"/>
      <c r="AB817" s="211"/>
      <c r="AC817" s="211"/>
      <c r="AD817" s="211"/>
      <c r="AE817" s="211"/>
      <c r="AF817" s="211"/>
      <c r="AG817" s="211" t="s">
        <v>280</v>
      </c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1" x14ac:dyDescent="0.2">
      <c r="A818" s="243">
        <v>192</v>
      </c>
      <c r="B818" s="244" t="s">
        <v>995</v>
      </c>
      <c r="C818" s="258" t="s">
        <v>996</v>
      </c>
      <c r="D818" s="245" t="s">
        <v>340</v>
      </c>
      <c r="E818" s="246">
        <v>1</v>
      </c>
      <c r="F818" s="247"/>
      <c r="G818" s="248">
        <f>ROUND(E818*F818,2)</f>
        <v>0</v>
      </c>
      <c r="H818" s="247"/>
      <c r="I818" s="248">
        <f>ROUND(E818*H818,2)</f>
        <v>0</v>
      </c>
      <c r="J818" s="247"/>
      <c r="K818" s="248">
        <f>ROUND(E818*J818,2)</f>
        <v>0</v>
      </c>
      <c r="L818" s="248">
        <v>21</v>
      </c>
      <c r="M818" s="248">
        <f>G818*(1+L818/100)</f>
        <v>0</v>
      </c>
      <c r="N818" s="246">
        <v>0</v>
      </c>
      <c r="O818" s="246">
        <f>ROUND(E818*N818,2)</f>
        <v>0</v>
      </c>
      <c r="P818" s="246">
        <v>0</v>
      </c>
      <c r="Q818" s="246">
        <f>ROUND(E818*P818,2)</f>
        <v>0</v>
      </c>
      <c r="R818" s="248"/>
      <c r="S818" s="248" t="s">
        <v>693</v>
      </c>
      <c r="T818" s="249" t="s">
        <v>694</v>
      </c>
      <c r="U818" s="222">
        <v>0</v>
      </c>
      <c r="V818" s="222">
        <f>ROUND(E818*U818,2)</f>
        <v>0</v>
      </c>
      <c r="W818" s="222"/>
      <c r="X818" s="222" t="s">
        <v>279</v>
      </c>
      <c r="Y818" s="211"/>
      <c r="Z818" s="211"/>
      <c r="AA818" s="211"/>
      <c r="AB818" s="211"/>
      <c r="AC818" s="211"/>
      <c r="AD818" s="211"/>
      <c r="AE818" s="211"/>
      <c r="AF818" s="211"/>
      <c r="AG818" s="211" t="s">
        <v>280</v>
      </c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1" x14ac:dyDescent="0.2">
      <c r="A819" s="243">
        <v>193</v>
      </c>
      <c r="B819" s="244" t="s">
        <v>997</v>
      </c>
      <c r="C819" s="258" t="s">
        <v>998</v>
      </c>
      <c r="D819" s="245" t="s">
        <v>340</v>
      </c>
      <c r="E819" s="246">
        <v>2</v>
      </c>
      <c r="F819" s="247"/>
      <c r="G819" s="248">
        <f>ROUND(E819*F819,2)</f>
        <v>0</v>
      </c>
      <c r="H819" s="247"/>
      <c r="I819" s="248">
        <f>ROUND(E819*H819,2)</f>
        <v>0</v>
      </c>
      <c r="J819" s="247"/>
      <c r="K819" s="248">
        <f>ROUND(E819*J819,2)</f>
        <v>0</v>
      </c>
      <c r="L819" s="248">
        <v>21</v>
      </c>
      <c r="M819" s="248">
        <f>G819*(1+L819/100)</f>
        <v>0</v>
      </c>
      <c r="N819" s="246">
        <v>0</v>
      </c>
      <c r="O819" s="246">
        <f>ROUND(E819*N819,2)</f>
        <v>0</v>
      </c>
      <c r="P819" s="246">
        <v>0</v>
      </c>
      <c r="Q819" s="246">
        <f>ROUND(E819*P819,2)</f>
        <v>0</v>
      </c>
      <c r="R819" s="248"/>
      <c r="S819" s="248" t="s">
        <v>693</v>
      </c>
      <c r="T819" s="249" t="s">
        <v>694</v>
      </c>
      <c r="U819" s="222">
        <v>0</v>
      </c>
      <c r="V819" s="222">
        <f>ROUND(E819*U819,2)</f>
        <v>0</v>
      </c>
      <c r="W819" s="222"/>
      <c r="X819" s="222" t="s">
        <v>279</v>
      </c>
      <c r="Y819" s="211"/>
      <c r="Z819" s="211"/>
      <c r="AA819" s="211"/>
      <c r="AB819" s="211"/>
      <c r="AC819" s="211"/>
      <c r="AD819" s="211"/>
      <c r="AE819" s="211"/>
      <c r="AF819" s="211"/>
      <c r="AG819" s="211" t="s">
        <v>280</v>
      </c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1" x14ac:dyDescent="0.2">
      <c r="A820" s="234">
        <v>194</v>
      </c>
      <c r="B820" s="235" t="s">
        <v>999</v>
      </c>
      <c r="C820" s="255" t="s">
        <v>1000</v>
      </c>
      <c r="D820" s="236" t="s">
        <v>274</v>
      </c>
      <c r="E820" s="237">
        <v>2.3337300000000001</v>
      </c>
      <c r="F820" s="238"/>
      <c r="G820" s="239">
        <f>ROUND(E820*F820,2)</f>
        <v>0</v>
      </c>
      <c r="H820" s="238"/>
      <c r="I820" s="239">
        <f>ROUND(E820*H820,2)</f>
        <v>0</v>
      </c>
      <c r="J820" s="238"/>
      <c r="K820" s="239">
        <f>ROUND(E820*J820,2)</f>
        <v>0</v>
      </c>
      <c r="L820" s="239">
        <v>21</v>
      </c>
      <c r="M820" s="239">
        <f>G820*(1+L820/100)</f>
        <v>0</v>
      </c>
      <c r="N820" s="237">
        <v>0</v>
      </c>
      <c r="O820" s="237">
        <f>ROUND(E820*N820,2)</f>
        <v>0</v>
      </c>
      <c r="P820" s="237">
        <v>0</v>
      </c>
      <c r="Q820" s="237">
        <f>ROUND(E820*P820,2)</f>
        <v>0</v>
      </c>
      <c r="R820" s="239" t="s">
        <v>942</v>
      </c>
      <c r="S820" s="239" t="s">
        <v>224</v>
      </c>
      <c r="T820" s="240" t="s">
        <v>224</v>
      </c>
      <c r="U820" s="222">
        <v>2.2549999999999999</v>
      </c>
      <c r="V820" s="222">
        <f>ROUND(E820*U820,2)</f>
        <v>5.26</v>
      </c>
      <c r="W820" s="222"/>
      <c r="X820" s="222" t="s">
        <v>769</v>
      </c>
      <c r="Y820" s="211"/>
      <c r="Z820" s="211"/>
      <c r="AA820" s="211"/>
      <c r="AB820" s="211"/>
      <c r="AC820" s="211"/>
      <c r="AD820" s="211"/>
      <c r="AE820" s="211"/>
      <c r="AF820" s="211"/>
      <c r="AG820" s="211" t="s">
        <v>770</v>
      </c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1" x14ac:dyDescent="0.2">
      <c r="A821" s="218"/>
      <c r="B821" s="219"/>
      <c r="C821" s="256" t="s">
        <v>841</v>
      </c>
      <c r="D821" s="242"/>
      <c r="E821" s="242"/>
      <c r="F821" s="242"/>
      <c r="G821" s="242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11"/>
      <c r="Z821" s="211"/>
      <c r="AA821" s="211"/>
      <c r="AB821" s="211"/>
      <c r="AC821" s="211"/>
      <c r="AD821" s="211"/>
      <c r="AE821" s="211"/>
      <c r="AF821" s="211"/>
      <c r="AG821" s="211" t="s">
        <v>228</v>
      </c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x14ac:dyDescent="0.2">
      <c r="A822" s="227" t="s">
        <v>218</v>
      </c>
      <c r="B822" s="228" t="s">
        <v>174</v>
      </c>
      <c r="C822" s="254" t="s">
        <v>175</v>
      </c>
      <c r="D822" s="229"/>
      <c r="E822" s="230"/>
      <c r="F822" s="231"/>
      <c r="G822" s="231">
        <f>SUMIF(AG823:AG834,"&lt;&gt;NOR",G823:G834)</f>
        <v>0</v>
      </c>
      <c r="H822" s="231"/>
      <c r="I822" s="231">
        <f>SUM(I823:I834)</f>
        <v>0</v>
      </c>
      <c r="J822" s="231"/>
      <c r="K822" s="231">
        <f>SUM(K823:K834)</f>
        <v>0</v>
      </c>
      <c r="L822" s="231"/>
      <c r="M822" s="231">
        <f>SUM(M823:M834)</f>
        <v>0</v>
      </c>
      <c r="N822" s="230"/>
      <c r="O822" s="230">
        <f>SUM(O823:O834)</f>
        <v>0.03</v>
      </c>
      <c r="P822" s="230"/>
      <c r="Q822" s="230">
        <f>SUM(Q823:Q834)</f>
        <v>0</v>
      </c>
      <c r="R822" s="231"/>
      <c r="S822" s="231"/>
      <c r="T822" s="232"/>
      <c r="U822" s="226"/>
      <c r="V822" s="226">
        <f>SUM(V823:V834)</f>
        <v>2.97</v>
      </c>
      <c r="W822" s="226"/>
      <c r="X822" s="226"/>
      <c r="AG822" t="s">
        <v>219</v>
      </c>
    </row>
    <row r="823" spans="1:60" outlineLevel="1" x14ac:dyDescent="0.2">
      <c r="A823" s="243">
        <v>195</v>
      </c>
      <c r="B823" s="244" t="s">
        <v>1001</v>
      </c>
      <c r="C823" s="258" t="s">
        <v>1002</v>
      </c>
      <c r="D823" s="245" t="s">
        <v>340</v>
      </c>
      <c r="E823" s="246">
        <v>3</v>
      </c>
      <c r="F823" s="247"/>
      <c r="G823" s="248">
        <f>ROUND(E823*F823,2)</f>
        <v>0</v>
      </c>
      <c r="H823" s="247"/>
      <c r="I823" s="248">
        <f>ROUND(E823*H823,2)</f>
        <v>0</v>
      </c>
      <c r="J823" s="247"/>
      <c r="K823" s="248">
        <f>ROUND(E823*J823,2)</f>
        <v>0</v>
      </c>
      <c r="L823" s="248">
        <v>21</v>
      </c>
      <c r="M823" s="248">
        <f>G823*(1+L823/100)</f>
        <v>0</v>
      </c>
      <c r="N823" s="246">
        <v>1.0000000000000001E-5</v>
      </c>
      <c r="O823" s="246">
        <f>ROUND(E823*N823,2)</f>
        <v>0</v>
      </c>
      <c r="P823" s="246">
        <v>0</v>
      </c>
      <c r="Q823" s="246">
        <f>ROUND(E823*P823,2)</f>
        <v>0</v>
      </c>
      <c r="R823" s="248" t="s">
        <v>1003</v>
      </c>
      <c r="S823" s="248" t="s">
        <v>224</v>
      </c>
      <c r="T823" s="249" t="s">
        <v>224</v>
      </c>
      <c r="U823" s="222">
        <v>0.45</v>
      </c>
      <c r="V823" s="222">
        <f>ROUND(E823*U823,2)</f>
        <v>1.35</v>
      </c>
      <c r="W823" s="222"/>
      <c r="X823" s="222" t="s">
        <v>225</v>
      </c>
      <c r="Y823" s="211"/>
      <c r="Z823" s="211"/>
      <c r="AA823" s="211"/>
      <c r="AB823" s="211"/>
      <c r="AC823" s="211"/>
      <c r="AD823" s="211"/>
      <c r="AE823" s="211"/>
      <c r="AF823" s="211"/>
      <c r="AG823" s="211" t="s">
        <v>226</v>
      </c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 x14ac:dyDescent="0.2">
      <c r="A824" s="243">
        <v>196</v>
      </c>
      <c r="B824" s="244" t="s">
        <v>1004</v>
      </c>
      <c r="C824" s="258" t="s">
        <v>1005</v>
      </c>
      <c r="D824" s="245" t="s">
        <v>340</v>
      </c>
      <c r="E824" s="246">
        <v>4</v>
      </c>
      <c r="F824" s="247"/>
      <c r="G824" s="248">
        <f>ROUND(E824*F824,2)</f>
        <v>0</v>
      </c>
      <c r="H824" s="247"/>
      <c r="I824" s="248">
        <f>ROUND(E824*H824,2)</f>
        <v>0</v>
      </c>
      <c r="J824" s="247"/>
      <c r="K824" s="248">
        <f>ROUND(E824*J824,2)</f>
        <v>0</v>
      </c>
      <c r="L824" s="248">
        <v>21</v>
      </c>
      <c r="M824" s="248">
        <f>G824*(1+L824/100)</f>
        <v>0</v>
      </c>
      <c r="N824" s="246">
        <v>0</v>
      </c>
      <c r="O824" s="246">
        <f>ROUND(E824*N824,2)</f>
        <v>0</v>
      </c>
      <c r="P824" s="246">
        <v>0</v>
      </c>
      <c r="Q824" s="246">
        <f>ROUND(E824*P824,2)</f>
        <v>0</v>
      </c>
      <c r="R824" s="248" t="s">
        <v>1003</v>
      </c>
      <c r="S824" s="248" t="s">
        <v>224</v>
      </c>
      <c r="T824" s="249" t="s">
        <v>224</v>
      </c>
      <c r="U824" s="222">
        <v>0.27</v>
      </c>
      <c r="V824" s="222">
        <f>ROUND(E824*U824,2)</f>
        <v>1.08</v>
      </c>
      <c r="W824" s="222"/>
      <c r="X824" s="222" t="s">
        <v>225</v>
      </c>
      <c r="Y824" s="211"/>
      <c r="Z824" s="211"/>
      <c r="AA824" s="211"/>
      <c r="AB824" s="211"/>
      <c r="AC824" s="211"/>
      <c r="AD824" s="211"/>
      <c r="AE824" s="211"/>
      <c r="AF824" s="211"/>
      <c r="AG824" s="211" t="s">
        <v>226</v>
      </c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1" x14ac:dyDescent="0.2">
      <c r="A825" s="234">
        <v>197</v>
      </c>
      <c r="B825" s="235" t="s">
        <v>1006</v>
      </c>
      <c r="C825" s="255" t="s">
        <v>1007</v>
      </c>
      <c r="D825" s="236" t="s">
        <v>1008</v>
      </c>
      <c r="E825" s="237">
        <v>2</v>
      </c>
      <c r="F825" s="238"/>
      <c r="G825" s="239">
        <f>ROUND(E825*F825,2)</f>
        <v>0</v>
      </c>
      <c r="H825" s="238"/>
      <c r="I825" s="239">
        <f>ROUND(E825*H825,2)</f>
        <v>0</v>
      </c>
      <c r="J825" s="238"/>
      <c r="K825" s="239">
        <f>ROUND(E825*J825,2)</f>
        <v>0</v>
      </c>
      <c r="L825" s="239">
        <v>21</v>
      </c>
      <c r="M825" s="239">
        <f>G825*(1+L825/100)</f>
        <v>0</v>
      </c>
      <c r="N825" s="237">
        <v>6.0000000000000002E-5</v>
      </c>
      <c r="O825" s="237">
        <f>ROUND(E825*N825,2)</f>
        <v>0</v>
      </c>
      <c r="P825" s="237">
        <v>0</v>
      </c>
      <c r="Q825" s="237">
        <f>ROUND(E825*P825,2)</f>
        <v>0</v>
      </c>
      <c r="R825" s="239" t="s">
        <v>1003</v>
      </c>
      <c r="S825" s="239" t="s">
        <v>224</v>
      </c>
      <c r="T825" s="240" t="s">
        <v>224</v>
      </c>
      <c r="U825" s="222">
        <v>0.22</v>
      </c>
      <c r="V825" s="222">
        <f>ROUND(E825*U825,2)</f>
        <v>0.44</v>
      </c>
      <c r="W825" s="222"/>
      <c r="X825" s="222" t="s">
        <v>225</v>
      </c>
      <c r="Y825" s="211"/>
      <c r="Z825" s="211"/>
      <c r="AA825" s="211"/>
      <c r="AB825" s="211"/>
      <c r="AC825" s="211"/>
      <c r="AD825" s="211"/>
      <c r="AE825" s="211"/>
      <c r="AF825" s="211"/>
      <c r="AG825" s="211" t="s">
        <v>226</v>
      </c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1" x14ac:dyDescent="0.2">
      <c r="A826" s="218"/>
      <c r="B826" s="219"/>
      <c r="C826" s="257" t="s">
        <v>1009</v>
      </c>
      <c r="D826" s="224"/>
      <c r="E826" s="225"/>
      <c r="F826" s="222"/>
      <c r="G826" s="222"/>
      <c r="H826" s="222"/>
      <c r="I826" s="222"/>
      <c r="J826" s="222"/>
      <c r="K826" s="222"/>
      <c r="L826" s="222"/>
      <c r="M826" s="222"/>
      <c r="N826" s="221"/>
      <c r="O826" s="221"/>
      <c r="P826" s="221"/>
      <c r="Q826" s="221"/>
      <c r="R826" s="222"/>
      <c r="S826" s="222"/>
      <c r="T826" s="222"/>
      <c r="U826" s="222"/>
      <c r="V826" s="222"/>
      <c r="W826" s="222"/>
      <c r="X826" s="222"/>
      <c r="Y826" s="211"/>
      <c r="Z826" s="211"/>
      <c r="AA826" s="211"/>
      <c r="AB826" s="211"/>
      <c r="AC826" s="211"/>
      <c r="AD826" s="211"/>
      <c r="AE826" s="211"/>
      <c r="AF826" s="211"/>
      <c r="AG826" s="211" t="s">
        <v>230</v>
      </c>
      <c r="AH826" s="211">
        <v>0</v>
      </c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1" x14ac:dyDescent="0.2">
      <c r="A827" s="218"/>
      <c r="B827" s="219"/>
      <c r="C827" s="257" t="s">
        <v>976</v>
      </c>
      <c r="D827" s="224"/>
      <c r="E827" s="225">
        <v>2</v>
      </c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11"/>
      <c r="Z827" s="211"/>
      <c r="AA827" s="211"/>
      <c r="AB827" s="211"/>
      <c r="AC827" s="211"/>
      <c r="AD827" s="211"/>
      <c r="AE827" s="211"/>
      <c r="AF827" s="211"/>
      <c r="AG827" s="211" t="s">
        <v>230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ht="22.5" outlineLevel="1" x14ac:dyDescent="0.2">
      <c r="A828" s="243">
        <v>198</v>
      </c>
      <c r="B828" s="244" t="s">
        <v>1010</v>
      </c>
      <c r="C828" s="258" t="s">
        <v>1011</v>
      </c>
      <c r="D828" s="245" t="s">
        <v>340</v>
      </c>
      <c r="E828" s="246">
        <v>4</v>
      </c>
      <c r="F828" s="247"/>
      <c r="G828" s="248">
        <f>ROUND(E828*F828,2)</f>
        <v>0</v>
      </c>
      <c r="H828" s="247"/>
      <c r="I828" s="248">
        <f>ROUND(E828*H828,2)</f>
        <v>0</v>
      </c>
      <c r="J828" s="247"/>
      <c r="K828" s="248">
        <f>ROUND(E828*J828,2)</f>
        <v>0</v>
      </c>
      <c r="L828" s="248">
        <v>21</v>
      </c>
      <c r="M828" s="248">
        <f>G828*(1+L828/100)</f>
        <v>0</v>
      </c>
      <c r="N828" s="246">
        <v>5.0000000000000001E-4</v>
      </c>
      <c r="O828" s="246">
        <f>ROUND(E828*N828,2)</f>
        <v>0</v>
      </c>
      <c r="P828" s="246">
        <v>0</v>
      </c>
      <c r="Q828" s="246">
        <f>ROUND(E828*P828,2)</f>
        <v>0</v>
      </c>
      <c r="R828" s="248" t="s">
        <v>278</v>
      </c>
      <c r="S828" s="248" t="s">
        <v>224</v>
      </c>
      <c r="T828" s="249" t="s">
        <v>224</v>
      </c>
      <c r="U828" s="222">
        <v>0</v>
      </c>
      <c r="V828" s="222">
        <f>ROUND(E828*U828,2)</f>
        <v>0</v>
      </c>
      <c r="W828" s="222"/>
      <c r="X828" s="222" t="s">
        <v>279</v>
      </c>
      <c r="Y828" s="211"/>
      <c r="Z828" s="211"/>
      <c r="AA828" s="211"/>
      <c r="AB828" s="211"/>
      <c r="AC828" s="211"/>
      <c r="AD828" s="211"/>
      <c r="AE828" s="211"/>
      <c r="AF828" s="211"/>
      <c r="AG828" s="211" t="s">
        <v>280</v>
      </c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1" x14ac:dyDescent="0.2">
      <c r="A829" s="243">
        <v>199</v>
      </c>
      <c r="B829" s="244" t="s">
        <v>1012</v>
      </c>
      <c r="C829" s="258" t="s">
        <v>1013</v>
      </c>
      <c r="D829" s="245" t="s">
        <v>340</v>
      </c>
      <c r="E829" s="246">
        <v>3</v>
      </c>
      <c r="F829" s="247"/>
      <c r="G829" s="248">
        <f>ROUND(E829*F829,2)</f>
        <v>0</v>
      </c>
      <c r="H829" s="247"/>
      <c r="I829" s="248">
        <f>ROUND(E829*H829,2)</f>
        <v>0</v>
      </c>
      <c r="J829" s="247"/>
      <c r="K829" s="248">
        <f>ROUND(E829*J829,2)</f>
        <v>0</v>
      </c>
      <c r="L829" s="248">
        <v>21</v>
      </c>
      <c r="M829" s="248">
        <f>G829*(1+L829/100)</f>
        <v>0</v>
      </c>
      <c r="N829" s="246">
        <v>2.7499999999999998E-3</v>
      </c>
      <c r="O829" s="246">
        <f>ROUND(E829*N829,2)</f>
        <v>0.01</v>
      </c>
      <c r="P829" s="246">
        <v>0</v>
      </c>
      <c r="Q829" s="246">
        <f>ROUND(E829*P829,2)</f>
        <v>0</v>
      </c>
      <c r="R829" s="248" t="s">
        <v>278</v>
      </c>
      <c r="S829" s="248" t="s">
        <v>224</v>
      </c>
      <c r="T829" s="249" t="s">
        <v>224</v>
      </c>
      <c r="U829" s="222">
        <v>0</v>
      </c>
      <c r="V829" s="222">
        <f>ROUND(E829*U829,2)</f>
        <v>0</v>
      </c>
      <c r="W829" s="222"/>
      <c r="X829" s="222" t="s">
        <v>279</v>
      </c>
      <c r="Y829" s="211"/>
      <c r="Z829" s="211"/>
      <c r="AA829" s="211"/>
      <c r="AB829" s="211"/>
      <c r="AC829" s="211"/>
      <c r="AD829" s="211"/>
      <c r="AE829" s="211"/>
      <c r="AF829" s="211"/>
      <c r="AG829" s="211" t="s">
        <v>280</v>
      </c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1" x14ac:dyDescent="0.2">
      <c r="A830" s="234">
        <v>200</v>
      </c>
      <c r="B830" s="235" t="s">
        <v>1014</v>
      </c>
      <c r="C830" s="255" t="s">
        <v>1015</v>
      </c>
      <c r="D830" s="236" t="s">
        <v>1008</v>
      </c>
      <c r="E830" s="237">
        <v>20</v>
      </c>
      <c r="F830" s="238"/>
      <c r="G830" s="239">
        <f>ROUND(E830*F830,2)</f>
        <v>0</v>
      </c>
      <c r="H830" s="238"/>
      <c r="I830" s="239">
        <f>ROUND(E830*H830,2)</f>
        <v>0</v>
      </c>
      <c r="J830" s="238"/>
      <c r="K830" s="239">
        <f>ROUND(E830*J830,2)</f>
        <v>0</v>
      </c>
      <c r="L830" s="239">
        <v>21</v>
      </c>
      <c r="M830" s="239">
        <f>G830*(1+L830/100)</f>
        <v>0</v>
      </c>
      <c r="N830" s="237">
        <v>1E-3</v>
      </c>
      <c r="O830" s="237">
        <f>ROUND(E830*N830,2)</f>
        <v>0.02</v>
      </c>
      <c r="P830" s="237">
        <v>0</v>
      </c>
      <c r="Q830" s="237">
        <f>ROUND(E830*P830,2)</f>
        <v>0</v>
      </c>
      <c r="R830" s="239" t="s">
        <v>278</v>
      </c>
      <c r="S830" s="239" t="s">
        <v>224</v>
      </c>
      <c r="T830" s="240" t="s">
        <v>224</v>
      </c>
      <c r="U830" s="222">
        <v>0</v>
      </c>
      <c r="V830" s="222">
        <f>ROUND(E830*U830,2)</f>
        <v>0</v>
      </c>
      <c r="W830" s="222"/>
      <c r="X830" s="222" t="s">
        <v>279</v>
      </c>
      <c r="Y830" s="211"/>
      <c r="Z830" s="211"/>
      <c r="AA830" s="211"/>
      <c r="AB830" s="211"/>
      <c r="AC830" s="211"/>
      <c r="AD830" s="211"/>
      <c r="AE830" s="211"/>
      <c r="AF830" s="211"/>
      <c r="AG830" s="211" t="s">
        <v>280</v>
      </c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1" x14ac:dyDescent="0.2">
      <c r="A831" s="218"/>
      <c r="B831" s="219"/>
      <c r="C831" s="257" t="s">
        <v>255</v>
      </c>
      <c r="D831" s="224"/>
      <c r="E831" s="225"/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11"/>
      <c r="Z831" s="211"/>
      <c r="AA831" s="211"/>
      <c r="AB831" s="211"/>
      <c r="AC831" s="211"/>
      <c r="AD831" s="211"/>
      <c r="AE831" s="211"/>
      <c r="AF831" s="211"/>
      <c r="AG831" s="211" t="s">
        <v>230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1" x14ac:dyDescent="0.2">
      <c r="A832" s="218"/>
      <c r="B832" s="219"/>
      <c r="C832" s="257" t="s">
        <v>1016</v>
      </c>
      <c r="D832" s="224"/>
      <c r="E832" s="225">
        <v>20</v>
      </c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11"/>
      <c r="Z832" s="211"/>
      <c r="AA832" s="211"/>
      <c r="AB832" s="211"/>
      <c r="AC832" s="211"/>
      <c r="AD832" s="211"/>
      <c r="AE832" s="211"/>
      <c r="AF832" s="211"/>
      <c r="AG832" s="211" t="s">
        <v>230</v>
      </c>
      <c r="AH832" s="211">
        <v>0</v>
      </c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1" x14ac:dyDescent="0.2">
      <c r="A833" s="234">
        <v>201</v>
      </c>
      <c r="B833" s="235" t="s">
        <v>1017</v>
      </c>
      <c r="C833" s="255" t="s">
        <v>1018</v>
      </c>
      <c r="D833" s="236" t="s">
        <v>274</v>
      </c>
      <c r="E833" s="237">
        <v>3.04E-2</v>
      </c>
      <c r="F833" s="238"/>
      <c r="G833" s="239">
        <f>ROUND(E833*F833,2)</f>
        <v>0</v>
      </c>
      <c r="H833" s="238"/>
      <c r="I833" s="239">
        <f>ROUND(E833*H833,2)</f>
        <v>0</v>
      </c>
      <c r="J833" s="238"/>
      <c r="K833" s="239">
        <f>ROUND(E833*J833,2)</f>
        <v>0</v>
      </c>
      <c r="L833" s="239">
        <v>21</v>
      </c>
      <c r="M833" s="239">
        <f>G833*(1+L833/100)</f>
        <v>0</v>
      </c>
      <c r="N833" s="237">
        <v>0</v>
      </c>
      <c r="O833" s="237">
        <f>ROUND(E833*N833,2)</f>
        <v>0</v>
      </c>
      <c r="P833" s="237">
        <v>0</v>
      </c>
      <c r="Q833" s="237">
        <f>ROUND(E833*P833,2)</f>
        <v>0</v>
      </c>
      <c r="R833" s="239" t="s">
        <v>1003</v>
      </c>
      <c r="S833" s="239" t="s">
        <v>224</v>
      </c>
      <c r="T833" s="240" t="s">
        <v>224</v>
      </c>
      <c r="U833" s="222">
        <v>3.327</v>
      </c>
      <c r="V833" s="222">
        <f>ROUND(E833*U833,2)</f>
        <v>0.1</v>
      </c>
      <c r="W833" s="222"/>
      <c r="X833" s="222" t="s">
        <v>769</v>
      </c>
      <c r="Y833" s="211"/>
      <c r="Z833" s="211"/>
      <c r="AA833" s="211"/>
      <c r="AB833" s="211"/>
      <c r="AC833" s="211"/>
      <c r="AD833" s="211"/>
      <c r="AE833" s="211"/>
      <c r="AF833" s="211"/>
      <c r="AG833" s="211" t="s">
        <v>770</v>
      </c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outlineLevel="1" x14ac:dyDescent="0.2">
      <c r="A834" s="218"/>
      <c r="B834" s="219"/>
      <c r="C834" s="256" t="s">
        <v>841</v>
      </c>
      <c r="D834" s="242"/>
      <c r="E834" s="242"/>
      <c r="F834" s="242"/>
      <c r="G834" s="242"/>
      <c r="H834" s="222"/>
      <c r="I834" s="222"/>
      <c r="J834" s="222"/>
      <c r="K834" s="222"/>
      <c r="L834" s="222"/>
      <c r="M834" s="222"/>
      <c r="N834" s="221"/>
      <c r="O834" s="221"/>
      <c r="P834" s="221"/>
      <c r="Q834" s="221"/>
      <c r="R834" s="222"/>
      <c r="S834" s="222"/>
      <c r="T834" s="222"/>
      <c r="U834" s="222"/>
      <c r="V834" s="222"/>
      <c r="W834" s="222"/>
      <c r="X834" s="222"/>
      <c r="Y834" s="211"/>
      <c r="Z834" s="211"/>
      <c r="AA834" s="211"/>
      <c r="AB834" s="211"/>
      <c r="AC834" s="211"/>
      <c r="AD834" s="211"/>
      <c r="AE834" s="211"/>
      <c r="AF834" s="211"/>
      <c r="AG834" s="211" t="s">
        <v>228</v>
      </c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x14ac:dyDescent="0.2">
      <c r="A835" s="227" t="s">
        <v>218</v>
      </c>
      <c r="B835" s="228" t="s">
        <v>176</v>
      </c>
      <c r="C835" s="254" t="s">
        <v>177</v>
      </c>
      <c r="D835" s="229"/>
      <c r="E835" s="230"/>
      <c r="F835" s="231"/>
      <c r="G835" s="231">
        <f>SUMIF(AG836:AG875,"&lt;&gt;NOR",G836:G875)</f>
        <v>0</v>
      </c>
      <c r="H835" s="231"/>
      <c r="I835" s="231">
        <f>SUM(I836:I875)</f>
        <v>0</v>
      </c>
      <c r="J835" s="231"/>
      <c r="K835" s="231">
        <f>SUM(K836:K875)</f>
        <v>0</v>
      </c>
      <c r="L835" s="231"/>
      <c r="M835" s="231">
        <f>SUM(M836:M875)</f>
        <v>0</v>
      </c>
      <c r="N835" s="230"/>
      <c r="O835" s="230">
        <f>SUM(O836:O875)</f>
        <v>2.14</v>
      </c>
      <c r="P835" s="230"/>
      <c r="Q835" s="230">
        <f>SUM(Q836:Q875)</f>
        <v>0</v>
      </c>
      <c r="R835" s="231"/>
      <c r="S835" s="231"/>
      <c r="T835" s="232"/>
      <c r="U835" s="226"/>
      <c r="V835" s="226">
        <f>SUM(V836:V875)</f>
        <v>127.82000000000001</v>
      </c>
      <c r="W835" s="226"/>
      <c r="X835" s="226"/>
      <c r="AG835" t="s">
        <v>219</v>
      </c>
    </row>
    <row r="836" spans="1:60" outlineLevel="1" x14ac:dyDescent="0.2">
      <c r="A836" s="234">
        <v>202</v>
      </c>
      <c r="B836" s="235" t="s">
        <v>1019</v>
      </c>
      <c r="C836" s="255" t="s">
        <v>1020</v>
      </c>
      <c r="D836" s="236" t="s">
        <v>297</v>
      </c>
      <c r="E836" s="237">
        <v>76.78</v>
      </c>
      <c r="F836" s="238"/>
      <c r="G836" s="239">
        <f>ROUND(E836*F836,2)</f>
        <v>0</v>
      </c>
      <c r="H836" s="238"/>
      <c r="I836" s="239">
        <f>ROUND(E836*H836,2)</f>
        <v>0</v>
      </c>
      <c r="J836" s="238"/>
      <c r="K836" s="239">
        <f>ROUND(E836*J836,2)</f>
        <v>0</v>
      </c>
      <c r="L836" s="239">
        <v>21</v>
      </c>
      <c r="M836" s="239">
        <f>G836*(1+L836/100)</f>
        <v>0</v>
      </c>
      <c r="N836" s="237">
        <v>2.1000000000000001E-4</v>
      </c>
      <c r="O836" s="237">
        <f>ROUND(E836*N836,2)</f>
        <v>0.02</v>
      </c>
      <c r="P836" s="237">
        <v>0</v>
      </c>
      <c r="Q836" s="237">
        <f>ROUND(E836*P836,2)</f>
        <v>0</v>
      </c>
      <c r="R836" s="239" t="s">
        <v>1021</v>
      </c>
      <c r="S836" s="239" t="s">
        <v>224</v>
      </c>
      <c r="T836" s="240" t="s">
        <v>224</v>
      </c>
      <c r="U836" s="222">
        <v>0.05</v>
      </c>
      <c r="V836" s="222">
        <f>ROUND(E836*U836,2)</f>
        <v>3.84</v>
      </c>
      <c r="W836" s="222"/>
      <c r="X836" s="222" t="s">
        <v>225</v>
      </c>
      <c r="Y836" s="211"/>
      <c r="Z836" s="211"/>
      <c r="AA836" s="211"/>
      <c r="AB836" s="211"/>
      <c r="AC836" s="211"/>
      <c r="AD836" s="211"/>
      <c r="AE836" s="211"/>
      <c r="AF836" s="211"/>
      <c r="AG836" s="211" t="s">
        <v>226</v>
      </c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1" x14ac:dyDescent="0.2">
      <c r="A837" s="218"/>
      <c r="B837" s="219"/>
      <c r="C837" s="257" t="s">
        <v>1022</v>
      </c>
      <c r="D837" s="224"/>
      <c r="E837" s="225"/>
      <c r="F837" s="222"/>
      <c r="G837" s="222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11"/>
      <c r="Z837" s="211"/>
      <c r="AA837" s="211"/>
      <c r="AB837" s="211"/>
      <c r="AC837" s="211"/>
      <c r="AD837" s="211"/>
      <c r="AE837" s="211"/>
      <c r="AF837" s="211"/>
      <c r="AG837" s="211" t="s">
        <v>230</v>
      </c>
      <c r="AH837" s="211">
        <v>0</v>
      </c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outlineLevel="1" x14ac:dyDescent="0.2">
      <c r="A838" s="218"/>
      <c r="B838" s="219"/>
      <c r="C838" s="257" t="s">
        <v>1023</v>
      </c>
      <c r="D838" s="224"/>
      <c r="E838" s="225">
        <v>42.97</v>
      </c>
      <c r="F838" s="222"/>
      <c r="G838" s="222"/>
      <c r="H838" s="222"/>
      <c r="I838" s="222"/>
      <c r="J838" s="222"/>
      <c r="K838" s="222"/>
      <c r="L838" s="222"/>
      <c r="M838" s="222"/>
      <c r="N838" s="221"/>
      <c r="O838" s="221"/>
      <c r="P838" s="221"/>
      <c r="Q838" s="221"/>
      <c r="R838" s="222"/>
      <c r="S838" s="222"/>
      <c r="T838" s="222"/>
      <c r="U838" s="222"/>
      <c r="V838" s="222"/>
      <c r="W838" s="222"/>
      <c r="X838" s="222"/>
      <c r="Y838" s="211"/>
      <c r="Z838" s="211"/>
      <c r="AA838" s="211"/>
      <c r="AB838" s="211"/>
      <c r="AC838" s="211"/>
      <c r="AD838" s="211"/>
      <c r="AE838" s="211"/>
      <c r="AF838" s="211"/>
      <c r="AG838" s="211" t="s">
        <v>230</v>
      </c>
      <c r="AH838" s="211">
        <v>0</v>
      </c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1" x14ac:dyDescent="0.2">
      <c r="A839" s="218"/>
      <c r="B839" s="219"/>
      <c r="C839" s="257" t="s">
        <v>1024</v>
      </c>
      <c r="D839" s="224"/>
      <c r="E839" s="225"/>
      <c r="F839" s="222"/>
      <c r="G839" s="222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11"/>
      <c r="Z839" s="211"/>
      <c r="AA839" s="211"/>
      <c r="AB839" s="211"/>
      <c r="AC839" s="211"/>
      <c r="AD839" s="211"/>
      <c r="AE839" s="211"/>
      <c r="AF839" s="211"/>
      <c r="AG839" s="211" t="s">
        <v>230</v>
      </c>
      <c r="AH839" s="211">
        <v>0</v>
      </c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1" x14ac:dyDescent="0.2">
      <c r="A840" s="218"/>
      <c r="B840" s="219"/>
      <c r="C840" s="257" t="s">
        <v>1025</v>
      </c>
      <c r="D840" s="224"/>
      <c r="E840" s="225">
        <v>9.33</v>
      </c>
      <c r="F840" s="222"/>
      <c r="G840" s="222"/>
      <c r="H840" s="222"/>
      <c r="I840" s="222"/>
      <c r="J840" s="222"/>
      <c r="K840" s="222"/>
      <c r="L840" s="222"/>
      <c r="M840" s="222"/>
      <c r="N840" s="221"/>
      <c r="O840" s="221"/>
      <c r="P840" s="221"/>
      <c r="Q840" s="221"/>
      <c r="R840" s="222"/>
      <c r="S840" s="222"/>
      <c r="T840" s="222"/>
      <c r="U840" s="222"/>
      <c r="V840" s="222"/>
      <c r="W840" s="222"/>
      <c r="X840" s="222"/>
      <c r="Y840" s="211"/>
      <c r="Z840" s="211"/>
      <c r="AA840" s="211"/>
      <c r="AB840" s="211"/>
      <c r="AC840" s="211"/>
      <c r="AD840" s="211"/>
      <c r="AE840" s="211"/>
      <c r="AF840" s="211"/>
      <c r="AG840" s="211" t="s">
        <v>230</v>
      </c>
      <c r="AH840" s="211">
        <v>0</v>
      </c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outlineLevel="1" x14ac:dyDescent="0.2">
      <c r="A841" s="218"/>
      <c r="B841" s="219"/>
      <c r="C841" s="257" t="s">
        <v>1026</v>
      </c>
      <c r="D841" s="224"/>
      <c r="E841" s="225"/>
      <c r="F841" s="222"/>
      <c r="G841" s="222"/>
      <c r="H841" s="222"/>
      <c r="I841" s="222"/>
      <c r="J841" s="222"/>
      <c r="K841" s="222"/>
      <c r="L841" s="222"/>
      <c r="M841" s="222"/>
      <c r="N841" s="221"/>
      <c r="O841" s="221"/>
      <c r="P841" s="221"/>
      <c r="Q841" s="221"/>
      <c r="R841" s="222"/>
      <c r="S841" s="222"/>
      <c r="T841" s="222"/>
      <c r="U841" s="222"/>
      <c r="V841" s="222"/>
      <c r="W841" s="222"/>
      <c r="X841" s="222"/>
      <c r="Y841" s="211"/>
      <c r="Z841" s="211"/>
      <c r="AA841" s="211"/>
      <c r="AB841" s="211"/>
      <c r="AC841" s="211"/>
      <c r="AD841" s="211"/>
      <c r="AE841" s="211"/>
      <c r="AF841" s="211"/>
      <c r="AG841" s="211" t="s">
        <v>230</v>
      </c>
      <c r="AH841" s="211">
        <v>0</v>
      </c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1" x14ac:dyDescent="0.2">
      <c r="A842" s="218"/>
      <c r="B842" s="219"/>
      <c r="C842" s="257" t="s">
        <v>656</v>
      </c>
      <c r="D842" s="224"/>
      <c r="E842" s="225">
        <v>8.16</v>
      </c>
      <c r="F842" s="222"/>
      <c r="G842" s="22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11"/>
      <c r="Z842" s="211"/>
      <c r="AA842" s="211"/>
      <c r="AB842" s="211"/>
      <c r="AC842" s="211"/>
      <c r="AD842" s="211"/>
      <c r="AE842" s="211"/>
      <c r="AF842" s="211"/>
      <c r="AG842" s="211" t="s">
        <v>230</v>
      </c>
      <c r="AH842" s="211">
        <v>0</v>
      </c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 outlineLevel="1" x14ac:dyDescent="0.2">
      <c r="A843" s="218"/>
      <c r="B843" s="219"/>
      <c r="C843" s="257" t="s">
        <v>1027</v>
      </c>
      <c r="D843" s="224"/>
      <c r="E843" s="225"/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11"/>
      <c r="Z843" s="211"/>
      <c r="AA843" s="211"/>
      <c r="AB843" s="211"/>
      <c r="AC843" s="211"/>
      <c r="AD843" s="211"/>
      <c r="AE843" s="211"/>
      <c r="AF843" s="211"/>
      <c r="AG843" s="211" t="s">
        <v>230</v>
      </c>
      <c r="AH843" s="211">
        <v>0</v>
      </c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1" x14ac:dyDescent="0.2">
      <c r="A844" s="218"/>
      <c r="B844" s="219"/>
      <c r="C844" s="257" t="s">
        <v>656</v>
      </c>
      <c r="D844" s="224"/>
      <c r="E844" s="225">
        <v>8.16</v>
      </c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11"/>
      <c r="Z844" s="211"/>
      <c r="AA844" s="211"/>
      <c r="AB844" s="211"/>
      <c r="AC844" s="211"/>
      <c r="AD844" s="211"/>
      <c r="AE844" s="211"/>
      <c r="AF844" s="211"/>
      <c r="AG844" s="211" t="s">
        <v>230</v>
      </c>
      <c r="AH844" s="211">
        <v>0</v>
      </c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1" x14ac:dyDescent="0.2">
      <c r="A845" s="218"/>
      <c r="B845" s="219"/>
      <c r="C845" s="257" t="s">
        <v>658</v>
      </c>
      <c r="D845" s="224"/>
      <c r="E845" s="225"/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11"/>
      <c r="Z845" s="211"/>
      <c r="AA845" s="211"/>
      <c r="AB845" s="211"/>
      <c r="AC845" s="211"/>
      <c r="AD845" s="211"/>
      <c r="AE845" s="211"/>
      <c r="AF845" s="211"/>
      <c r="AG845" s="211" t="s">
        <v>230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1" x14ac:dyDescent="0.2">
      <c r="A846" s="218"/>
      <c r="B846" s="219"/>
      <c r="C846" s="257" t="s">
        <v>656</v>
      </c>
      <c r="D846" s="224"/>
      <c r="E846" s="225">
        <v>8.16</v>
      </c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11"/>
      <c r="Z846" s="211"/>
      <c r="AA846" s="211"/>
      <c r="AB846" s="211"/>
      <c r="AC846" s="211"/>
      <c r="AD846" s="211"/>
      <c r="AE846" s="211"/>
      <c r="AF846" s="211"/>
      <c r="AG846" s="211" t="s">
        <v>230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1" x14ac:dyDescent="0.2">
      <c r="A847" s="234">
        <v>203</v>
      </c>
      <c r="B847" s="235" t="s">
        <v>1028</v>
      </c>
      <c r="C847" s="255" t="s">
        <v>1029</v>
      </c>
      <c r="D847" s="236" t="s">
        <v>284</v>
      </c>
      <c r="E847" s="237">
        <v>20.350000000000001</v>
      </c>
      <c r="F847" s="238"/>
      <c r="G847" s="239">
        <f>ROUND(E847*F847,2)</f>
        <v>0</v>
      </c>
      <c r="H847" s="238"/>
      <c r="I847" s="239">
        <f>ROUND(E847*H847,2)</f>
        <v>0</v>
      </c>
      <c r="J847" s="238"/>
      <c r="K847" s="239">
        <f>ROUND(E847*J847,2)</f>
        <v>0</v>
      </c>
      <c r="L847" s="239">
        <v>21</v>
      </c>
      <c r="M847" s="239">
        <f>G847*(1+L847/100)</f>
        <v>0</v>
      </c>
      <c r="N847" s="237">
        <v>0</v>
      </c>
      <c r="O847" s="237">
        <f>ROUND(E847*N847,2)</f>
        <v>0</v>
      </c>
      <c r="P847" s="237">
        <v>0</v>
      </c>
      <c r="Q847" s="237">
        <f>ROUND(E847*P847,2)</f>
        <v>0</v>
      </c>
      <c r="R847" s="239" t="s">
        <v>1021</v>
      </c>
      <c r="S847" s="239" t="s">
        <v>224</v>
      </c>
      <c r="T847" s="240" t="s">
        <v>224</v>
      </c>
      <c r="U847" s="222">
        <v>0.15</v>
      </c>
      <c r="V847" s="222">
        <f>ROUND(E847*U847,2)</f>
        <v>3.05</v>
      </c>
      <c r="W847" s="222"/>
      <c r="X847" s="222" t="s">
        <v>225</v>
      </c>
      <c r="Y847" s="211"/>
      <c r="Z847" s="211"/>
      <c r="AA847" s="211"/>
      <c r="AB847" s="211"/>
      <c r="AC847" s="211"/>
      <c r="AD847" s="211"/>
      <c r="AE847" s="211"/>
      <c r="AF847" s="211"/>
      <c r="AG847" s="211" t="s">
        <v>226</v>
      </c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1" x14ac:dyDescent="0.2">
      <c r="A848" s="218"/>
      <c r="B848" s="219"/>
      <c r="C848" s="257" t="s">
        <v>1030</v>
      </c>
      <c r="D848" s="224"/>
      <c r="E848" s="225">
        <v>17.600000000000001</v>
      </c>
      <c r="F848" s="222"/>
      <c r="G848" s="222"/>
      <c r="H848" s="222"/>
      <c r="I848" s="222"/>
      <c r="J848" s="222"/>
      <c r="K848" s="222"/>
      <c r="L848" s="222"/>
      <c r="M848" s="222"/>
      <c r="N848" s="221"/>
      <c r="O848" s="221"/>
      <c r="P848" s="221"/>
      <c r="Q848" s="221"/>
      <c r="R848" s="222"/>
      <c r="S848" s="222"/>
      <c r="T848" s="222"/>
      <c r="U848" s="222"/>
      <c r="V848" s="222"/>
      <c r="W848" s="222"/>
      <c r="X848" s="222"/>
      <c r="Y848" s="211"/>
      <c r="Z848" s="211"/>
      <c r="AA848" s="211"/>
      <c r="AB848" s="211"/>
      <c r="AC848" s="211"/>
      <c r="AD848" s="211"/>
      <c r="AE848" s="211"/>
      <c r="AF848" s="211"/>
      <c r="AG848" s="211" t="s">
        <v>230</v>
      </c>
      <c r="AH848" s="211">
        <v>0</v>
      </c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1" x14ac:dyDescent="0.2">
      <c r="A849" s="218"/>
      <c r="B849" s="219"/>
      <c r="C849" s="257" t="s">
        <v>1031</v>
      </c>
      <c r="D849" s="224"/>
      <c r="E849" s="225">
        <v>0.9</v>
      </c>
      <c r="F849" s="222"/>
      <c r="G849" s="222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11"/>
      <c r="Z849" s="211"/>
      <c r="AA849" s="211"/>
      <c r="AB849" s="211"/>
      <c r="AC849" s="211"/>
      <c r="AD849" s="211"/>
      <c r="AE849" s="211"/>
      <c r="AF849" s="211"/>
      <c r="AG849" s="211" t="s">
        <v>230</v>
      </c>
      <c r="AH849" s="211">
        <v>0</v>
      </c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 x14ac:dyDescent="0.2">
      <c r="A850" s="218"/>
      <c r="B850" s="219"/>
      <c r="C850" s="257" t="s">
        <v>1032</v>
      </c>
      <c r="D850" s="224"/>
      <c r="E850" s="225">
        <v>1.85</v>
      </c>
      <c r="F850" s="222"/>
      <c r="G850" s="222"/>
      <c r="H850" s="222"/>
      <c r="I850" s="222"/>
      <c r="J850" s="222"/>
      <c r="K850" s="222"/>
      <c r="L850" s="222"/>
      <c r="M850" s="222"/>
      <c r="N850" s="221"/>
      <c r="O850" s="221"/>
      <c r="P850" s="221"/>
      <c r="Q850" s="221"/>
      <c r="R850" s="222"/>
      <c r="S850" s="222"/>
      <c r="T850" s="222"/>
      <c r="U850" s="222"/>
      <c r="V850" s="222"/>
      <c r="W850" s="222"/>
      <c r="X850" s="222"/>
      <c r="Y850" s="211"/>
      <c r="Z850" s="211"/>
      <c r="AA850" s="211"/>
      <c r="AB850" s="211"/>
      <c r="AC850" s="211"/>
      <c r="AD850" s="211"/>
      <c r="AE850" s="211"/>
      <c r="AF850" s="211"/>
      <c r="AG850" s="211" t="s">
        <v>230</v>
      </c>
      <c r="AH850" s="211">
        <v>0</v>
      </c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outlineLevel="1" x14ac:dyDescent="0.2">
      <c r="A851" s="234">
        <v>204</v>
      </c>
      <c r="B851" s="235" t="s">
        <v>1033</v>
      </c>
      <c r="C851" s="255" t="s">
        <v>1034</v>
      </c>
      <c r="D851" s="236" t="s">
        <v>284</v>
      </c>
      <c r="E851" s="237">
        <v>87.2</v>
      </c>
      <c r="F851" s="238"/>
      <c r="G851" s="239">
        <f>ROUND(E851*F851,2)</f>
        <v>0</v>
      </c>
      <c r="H851" s="238"/>
      <c r="I851" s="239">
        <f>ROUND(E851*H851,2)</f>
        <v>0</v>
      </c>
      <c r="J851" s="238"/>
      <c r="K851" s="239">
        <f>ROUND(E851*J851,2)</f>
        <v>0</v>
      </c>
      <c r="L851" s="239">
        <v>21</v>
      </c>
      <c r="M851" s="239">
        <f>G851*(1+L851/100)</f>
        <v>0</v>
      </c>
      <c r="N851" s="237">
        <v>0</v>
      </c>
      <c r="O851" s="237">
        <f>ROUND(E851*N851,2)</f>
        <v>0</v>
      </c>
      <c r="P851" s="237">
        <v>0</v>
      </c>
      <c r="Q851" s="237">
        <f>ROUND(E851*P851,2)</f>
        <v>0</v>
      </c>
      <c r="R851" s="239" t="s">
        <v>1021</v>
      </c>
      <c r="S851" s="239" t="s">
        <v>224</v>
      </c>
      <c r="T851" s="240" t="s">
        <v>224</v>
      </c>
      <c r="U851" s="222">
        <v>0.23599999999999999</v>
      </c>
      <c r="V851" s="222">
        <f>ROUND(E851*U851,2)</f>
        <v>20.58</v>
      </c>
      <c r="W851" s="222"/>
      <c r="X851" s="222" t="s">
        <v>225</v>
      </c>
      <c r="Y851" s="211"/>
      <c r="Z851" s="211"/>
      <c r="AA851" s="211"/>
      <c r="AB851" s="211"/>
      <c r="AC851" s="211"/>
      <c r="AD851" s="211"/>
      <c r="AE851" s="211"/>
      <c r="AF851" s="211"/>
      <c r="AG851" s="211" t="s">
        <v>226</v>
      </c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1" x14ac:dyDescent="0.2">
      <c r="A852" s="218"/>
      <c r="B852" s="219"/>
      <c r="C852" s="257" t="s">
        <v>511</v>
      </c>
      <c r="D852" s="224"/>
      <c r="E852" s="225"/>
      <c r="F852" s="222"/>
      <c r="G852" s="222"/>
      <c r="H852" s="222"/>
      <c r="I852" s="222"/>
      <c r="J852" s="222"/>
      <c r="K852" s="222"/>
      <c r="L852" s="222"/>
      <c r="M852" s="222"/>
      <c r="N852" s="221"/>
      <c r="O852" s="221"/>
      <c r="P852" s="221"/>
      <c r="Q852" s="221"/>
      <c r="R852" s="222"/>
      <c r="S852" s="222"/>
      <c r="T852" s="222"/>
      <c r="U852" s="222"/>
      <c r="V852" s="222"/>
      <c r="W852" s="222"/>
      <c r="X852" s="222"/>
      <c r="Y852" s="211"/>
      <c r="Z852" s="211"/>
      <c r="AA852" s="211"/>
      <c r="AB852" s="211"/>
      <c r="AC852" s="211"/>
      <c r="AD852" s="211"/>
      <c r="AE852" s="211"/>
      <c r="AF852" s="211"/>
      <c r="AG852" s="211" t="s">
        <v>230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1" x14ac:dyDescent="0.2">
      <c r="A853" s="218"/>
      <c r="B853" s="219"/>
      <c r="C853" s="257" t="s">
        <v>1035</v>
      </c>
      <c r="D853" s="224"/>
      <c r="E853" s="225">
        <v>49.8</v>
      </c>
      <c r="F853" s="222"/>
      <c r="G853" s="222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11"/>
      <c r="Z853" s="211"/>
      <c r="AA853" s="211"/>
      <c r="AB853" s="211"/>
      <c r="AC853" s="211"/>
      <c r="AD853" s="211"/>
      <c r="AE853" s="211"/>
      <c r="AF853" s="211"/>
      <c r="AG853" s="211" t="s">
        <v>230</v>
      </c>
      <c r="AH853" s="211">
        <v>0</v>
      </c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1" x14ac:dyDescent="0.2">
      <c r="A854" s="218"/>
      <c r="B854" s="219"/>
      <c r="C854" s="257" t="s">
        <v>419</v>
      </c>
      <c r="D854" s="224"/>
      <c r="E854" s="225"/>
      <c r="F854" s="222"/>
      <c r="G854" s="222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11"/>
      <c r="Z854" s="211"/>
      <c r="AA854" s="211"/>
      <c r="AB854" s="211"/>
      <c r="AC854" s="211"/>
      <c r="AD854" s="211"/>
      <c r="AE854" s="211"/>
      <c r="AF854" s="211"/>
      <c r="AG854" s="211" t="s">
        <v>230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1" x14ac:dyDescent="0.2">
      <c r="A855" s="218"/>
      <c r="B855" s="219"/>
      <c r="C855" s="257" t="s">
        <v>1036</v>
      </c>
      <c r="D855" s="224"/>
      <c r="E855" s="225">
        <v>10.6</v>
      </c>
      <c r="F855" s="222"/>
      <c r="G855" s="222"/>
      <c r="H855" s="222"/>
      <c r="I855" s="222"/>
      <c r="J855" s="222"/>
      <c r="K855" s="222"/>
      <c r="L855" s="222"/>
      <c r="M855" s="222"/>
      <c r="N855" s="221"/>
      <c r="O855" s="221"/>
      <c r="P855" s="221"/>
      <c r="Q855" s="221"/>
      <c r="R855" s="222"/>
      <c r="S855" s="222"/>
      <c r="T855" s="222"/>
      <c r="U855" s="222"/>
      <c r="V855" s="222"/>
      <c r="W855" s="222"/>
      <c r="X855" s="222"/>
      <c r="Y855" s="211"/>
      <c r="Z855" s="211"/>
      <c r="AA855" s="211"/>
      <c r="AB855" s="211"/>
      <c r="AC855" s="211"/>
      <c r="AD855" s="211"/>
      <c r="AE855" s="211"/>
      <c r="AF855" s="211"/>
      <c r="AG855" s="211" t="s">
        <v>230</v>
      </c>
      <c r="AH855" s="211">
        <v>0</v>
      </c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 x14ac:dyDescent="0.2">
      <c r="A856" s="218"/>
      <c r="B856" s="219"/>
      <c r="C856" s="257" t="s">
        <v>1037</v>
      </c>
      <c r="D856" s="224"/>
      <c r="E856" s="225">
        <v>1.6</v>
      </c>
      <c r="F856" s="222"/>
      <c r="G856" s="222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11"/>
      <c r="Z856" s="211"/>
      <c r="AA856" s="211"/>
      <c r="AB856" s="211"/>
      <c r="AC856" s="211"/>
      <c r="AD856" s="211"/>
      <c r="AE856" s="211"/>
      <c r="AF856" s="211"/>
      <c r="AG856" s="211" t="s">
        <v>230</v>
      </c>
      <c r="AH856" s="211">
        <v>0</v>
      </c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outlineLevel="1" x14ac:dyDescent="0.2">
      <c r="A857" s="218"/>
      <c r="B857" s="219"/>
      <c r="C857" s="257" t="s">
        <v>525</v>
      </c>
      <c r="D857" s="224"/>
      <c r="E857" s="225"/>
      <c r="F857" s="222"/>
      <c r="G857" s="222"/>
      <c r="H857" s="222"/>
      <c r="I857" s="222"/>
      <c r="J857" s="222"/>
      <c r="K857" s="222"/>
      <c r="L857" s="222"/>
      <c r="M857" s="222"/>
      <c r="N857" s="221"/>
      <c r="O857" s="221"/>
      <c r="P857" s="221"/>
      <c r="Q857" s="221"/>
      <c r="R857" s="222"/>
      <c r="S857" s="222"/>
      <c r="T857" s="222"/>
      <c r="U857" s="222"/>
      <c r="V857" s="222"/>
      <c r="W857" s="222"/>
      <c r="X857" s="222"/>
      <c r="Y857" s="211"/>
      <c r="Z857" s="211"/>
      <c r="AA857" s="211"/>
      <c r="AB857" s="211"/>
      <c r="AC857" s="211"/>
      <c r="AD857" s="211"/>
      <c r="AE857" s="211"/>
      <c r="AF857" s="211"/>
      <c r="AG857" s="211" t="s">
        <v>230</v>
      </c>
      <c r="AH857" s="211">
        <v>0</v>
      </c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1" x14ac:dyDescent="0.2">
      <c r="A858" s="218"/>
      <c r="B858" s="219"/>
      <c r="C858" s="257" t="s">
        <v>1038</v>
      </c>
      <c r="D858" s="224"/>
      <c r="E858" s="225">
        <v>9.1999999999999993</v>
      </c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11"/>
      <c r="Z858" s="211"/>
      <c r="AA858" s="211"/>
      <c r="AB858" s="211"/>
      <c r="AC858" s="211"/>
      <c r="AD858" s="211"/>
      <c r="AE858" s="211"/>
      <c r="AF858" s="211"/>
      <c r="AG858" s="211" t="s">
        <v>230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 x14ac:dyDescent="0.2">
      <c r="A859" s="218"/>
      <c r="B859" s="219"/>
      <c r="C859" s="257" t="s">
        <v>548</v>
      </c>
      <c r="D859" s="224"/>
      <c r="E859" s="225"/>
      <c r="F859" s="222"/>
      <c r="G859" s="222"/>
      <c r="H859" s="222"/>
      <c r="I859" s="222"/>
      <c r="J859" s="222"/>
      <c r="K859" s="222"/>
      <c r="L859" s="222"/>
      <c r="M859" s="222"/>
      <c r="N859" s="221"/>
      <c r="O859" s="221"/>
      <c r="P859" s="221"/>
      <c r="Q859" s="221"/>
      <c r="R859" s="222"/>
      <c r="S859" s="222"/>
      <c r="T859" s="222"/>
      <c r="U859" s="222"/>
      <c r="V859" s="222"/>
      <c r="W859" s="222"/>
      <c r="X859" s="222"/>
      <c r="Y859" s="211"/>
      <c r="Z859" s="211"/>
      <c r="AA859" s="211"/>
      <c r="AB859" s="211"/>
      <c r="AC859" s="211"/>
      <c r="AD859" s="211"/>
      <c r="AE859" s="211"/>
      <c r="AF859" s="211"/>
      <c r="AG859" s="211" t="s">
        <v>230</v>
      </c>
      <c r="AH859" s="211">
        <v>0</v>
      </c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1" x14ac:dyDescent="0.2">
      <c r="A860" s="218"/>
      <c r="B860" s="219"/>
      <c r="C860" s="257" t="s">
        <v>1039</v>
      </c>
      <c r="D860" s="224"/>
      <c r="E860" s="225">
        <v>16</v>
      </c>
      <c r="F860" s="222"/>
      <c r="G860" s="222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11"/>
      <c r="Z860" s="211"/>
      <c r="AA860" s="211"/>
      <c r="AB860" s="211"/>
      <c r="AC860" s="211"/>
      <c r="AD860" s="211"/>
      <c r="AE860" s="211"/>
      <c r="AF860" s="211"/>
      <c r="AG860" s="211" t="s">
        <v>230</v>
      </c>
      <c r="AH860" s="211">
        <v>0</v>
      </c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1" x14ac:dyDescent="0.2">
      <c r="A861" s="234">
        <v>205</v>
      </c>
      <c r="B861" s="235" t="s">
        <v>1040</v>
      </c>
      <c r="C861" s="255" t="s">
        <v>1041</v>
      </c>
      <c r="D861" s="236" t="s">
        <v>297</v>
      </c>
      <c r="E861" s="237">
        <v>76.78</v>
      </c>
      <c r="F861" s="238"/>
      <c r="G861" s="239">
        <f>ROUND(E861*F861,2)</f>
        <v>0</v>
      </c>
      <c r="H861" s="238"/>
      <c r="I861" s="239">
        <f>ROUND(E861*H861,2)</f>
        <v>0</v>
      </c>
      <c r="J861" s="238"/>
      <c r="K861" s="239">
        <f>ROUND(E861*J861,2)</f>
        <v>0</v>
      </c>
      <c r="L861" s="239">
        <v>21</v>
      </c>
      <c r="M861" s="239">
        <f>G861*(1+L861/100)</f>
        <v>0</v>
      </c>
      <c r="N861" s="237">
        <v>0</v>
      </c>
      <c r="O861" s="237">
        <f>ROUND(E861*N861,2)</f>
        <v>0</v>
      </c>
      <c r="P861" s="237">
        <v>0</v>
      </c>
      <c r="Q861" s="237">
        <f>ROUND(E861*P861,2)</f>
        <v>0</v>
      </c>
      <c r="R861" s="239" t="s">
        <v>1021</v>
      </c>
      <c r="S861" s="239" t="s">
        <v>224</v>
      </c>
      <c r="T861" s="240" t="s">
        <v>224</v>
      </c>
      <c r="U861" s="222">
        <v>0.97799999999999998</v>
      </c>
      <c r="V861" s="222">
        <f>ROUND(E861*U861,2)</f>
        <v>75.09</v>
      </c>
      <c r="W861" s="222"/>
      <c r="X861" s="222" t="s">
        <v>225</v>
      </c>
      <c r="Y861" s="211"/>
      <c r="Z861" s="211"/>
      <c r="AA861" s="211"/>
      <c r="AB861" s="211"/>
      <c r="AC861" s="211"/>
      <c r="AD861" s="211"/>
      <c r="AE861" s="211"/>
      <c r="AF861" s="211"/>
      <c r="AG861" s="211" t="s">
        <v>226</v>
      </c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1" x14ac:dyDescent="0.2">
      <c r="A862" s="218"/>
      <c r="B862" s="219"/>
      <c r="C862" s="256" t="s">
        <v>1042</v>
      </c>
      <c r="D862" s="242"/>
      <c r="E862" s="242"/>
      <c r="F862" s="242"/>
      <c r="G862" s="242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11"/>
      <c r="Z862" s="211"/>
      <c r="AA862" s="211"/>
      <c r="AB862" s="211"/>
      <c r="AC862" s="211"/>
      <c r="AD862" s="211"/>
      <c r="AE862" s="211"/>
      <c r="AF862" s="211"/>
      <c r="AG862" s="211" t="s">
        <v>228</v>
      </c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 x14ac:dyDescent="0.2">
      <c r="A863" s="243">
        <v>206</v>
      </c>
      <c r="B863" s="244" t="s">
        <v>1043</v>
      </c>
      <c r="C863" s="258" t="s">
        <v>1044</v>
      </c>
      <c r="D863" s="245" t="s">
        <v>284</v>
      </c>
      <c r="E863" s="246">
        <v>87.2</v>
      </c>
      <c r="F863" s="247"/>
      <c r="G863" s="248">
        <f>ROUND(E863*F863,2)</f>
        <v>0</v>
      </c>
      <c r="H863" s="247"/>
      <c r="I863" s="248">
        <f>ROUND(E863*H863,2)</f>
        <v>0</v>
      </c>
      <c r="J863" s="247"/>
      <c r="K863" s="248">
        <f>ROUND(E863*J863,2)</f>
        <v>0</v>
      </c>
      <c r="L863" s="248">
        <v>21</v>
      </c>
      <c r="M863" s="248">
        <f>G863*(1+L863/100)</f>
        <v>0</v>
      </c>
      <c r="N863" s="246">
        <v>0</v>
      </c>
      <c r="O863" s="246">
        <f>ROUND(E863*N863,2)</f>
        <v>0</v>
      </c>
      <c r="P863" s="246">
        <v>0</v>
      </c>
      <c r="Q863" s="246">
        <f>ROUND(E863*P863,2)</f>
        <v>0</v>
      </c>
      <c r="R863" s="248" t="s">
        <v>1021</v>
      </c>
      <c r="S863" s="248" t="s">
        <v>224</v>
      </c>
      <c r="T863" s="249" t="s">
        <v>224</v>
      </c>
      <c r="U863" s="222">
        <v>0.154</v>
      </c>
      <c r="V863" s="222">
        <f>ROUND(E863*U863,2)</f>
        <v>13.43</v>
      </c>
      <c r="W863" s="222"/>
      <c r="X863" s="222" t="s">
        <v>225</v>
      </c>
      <c r="Y863" s="211"/>
      <c r="Z863" s="211"/>
      <c r="AA863" s="211"/>
      <c r="AB863" s="211"/>
      <c r="AC863" s="211"/>
      <c r="AD863" s="211"/>
      <c r="AE863" s="211"/>
      <c r="AF863" s="211"/>
      <c r="AG863" s="211" t="s">
        <v>226</v>
      </c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1" x14ac:dyDescent="0.2">
      <c r="A864" s="243">
        <v>207</v>
      </c>
      <c r="B864" s="244" t="s">
        <v>1045</v>
      </c>
      <c r="C864" s="258" t="s">
        <v>1046</v>
      </c>
      <c r="D864" s="245" t="s">
        <v>284</v>
      </c>
      <c r="E864" s="246">
        <v>87.2</v>
      </c>
      <c r="F864" s="247"/>
      <c r="G864" s="248">
        <f>ROUND(E864*F864,2)</f>
        <v>0</v>
      </c>
      <c r="H864" s="247"/>
      <c r="I864" s="248">
        <f>ROUND(E864*H864,2)</f>
        <v>0</v>
      </c>
      <c r="J864" s="247"/>
      <c r="K864" s="248">
        <f>ROUND(E864*J864,2)</f>
        <v>0</v>
      </c>
      <c r="L864" s="248">
        <v>21</v>
      </c>
      <c r="M864" s="248">
        <f>G864*(1+L864/100)</f>
        <v>0</v>
      </c>
      <c r="N864" s="246">
        <v>4.0000000000000003E-5</v>
      </c>
      <c r="O864" s="246">
        <f>ROUND(E864*N864,2)</f>
        <v>0</v>
      </c>
      <c r="P864" s="246">
        <v>0</v>
      </c>
      <c r="Q864" s="246">
        <f>ROUND(E864*P864,2)</f>
        <v>0</v>
      </c>
      <c r="R864" s="248" t="s">
        <v>1021</v>
      </c>
      <c r="S864" s="248" t="s">
        <v>224</v>
      </c>
      <c r="T864" s="249" t="s">
        <v>224</v>
      </c>
      <c r="U864" s="222">
        <v>7.0000000000000007E-2</v>
      </c>
      <c r="V864" s="222">
        <f>ROUND(E864*U864,2)</f>
        <v>6.1</v>
      </c>
      <c r="W864" s="222"/>
      <c r="X864" s="222" t="s">
        <v>225</v>
      </c>
      <c r="Y864" s="211"/>
      <c r="Z864" s="211"/>
      <c r="AA864" s="211"/>
      <c r="AB864" s="211"/>
      <c r="AC864" s="211"/>
      <c r="AD864" s="211"/>
      <c r="AE864" s="211"/>
      <c r="AF864" s="211"/>
      <c r="AG864" s="211" t="s">
        <v>226</v>
      </c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ht="22.5" outlineLevel="1" x14ac:dyDescent="0.2">
      <c r="A865" s="243">
        <v>208</v>
      </c>
      <c r="B865" s="244" t="s">
        <v>1047</v>
      </c>
      <c r="C865" s="258" t="s">
        <v>1048</v>
      </c>
      <c r="D865" s="245" t="s">
        <v>297</v>
      </c>
      <c r="E865" s="246">
        <v>76.78</v>
      </c>
      <c r="F865" s="247"/>
      <c r="G865" s="248">
        <f>ROUND(E865*F865,2)</f>
        <v>0</v>
      </c>
      <c r="H865" s="247"/>
      <c r="I865" s="248">
        <f>ROUND(E865*H865,2)</f>
        <v>0</v>
      </c>
      <c r="J865" s="247"/>
      <c r="K865" s="248">
        <f>ROUND(E865*J865,2)</f>
        <v>0</v>
      </c>
      <c r="L865" s="248">
        <v>21</v>
      </c>
      <c r="M865" s="248">
        <f>G865*(1+L865/100)</f>
        <v>0</v>
      </c>
      <c r="N865" s="246">
        <v>0</v>
      </c>
      <c r="O865" s="246">
        <f>ROUND(E865*N865,2)</f>
        <v>0</v>
      </c>
      <c r="P865" s="246">
        <v>0</v>
      </c>
      <c r="Q865" s="246">
        <f>ROUND(E865*P865,2)</f>
        <v>0</v>
      </c>
      <c r="R865" s="248" t="s">
        <v>1021</v>
      </c>
      <c r="S865" s="248" t="s">
        <v>224</v>
      </c>
      <c r="T865" s="249" t="s">
        <v>224</v>
      </c>
      <c r="U865" s="222">
        <v>0.03</v>
      </c>
      <c r="V865" s="222">
        <f>ROUND(E865*U865,2)</f>
        <v>2.2999999999999998</v>
      </c>
      <c r="W865" s="222"/>
      <c r="X865" s="222" t="s">
        <v>225</v>
      </c>
      <c r="Y865" s="211"/>
      <c r="Z865" s="211"/>
      <c r="AA865" s="211"/>
      <c r="AB865" s="211"/>
      <c r="AC865" s="211"/>
      <c r="AD865" s="211"/>
      <c r="AE865" s="211"/>
      <c r="AF865" s="211"/>
      <c r="AG865" s="211" t="s">
        <v>226</v>
      </c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 x14ac:dyDescent="0.2">
      <c r="A866" s="243">
        <v>209</v>
      </c>
      <c r="B866" s="244" t="s">
        <v>1049</v>
      </c>
      <c r="C866" s="258" t="s">
        <v>1050</v>
      </c>
      <c r="D866" s="245" t="s">
        <v>297</v>
      </c>
      <c r="E866" s="246">
        <v>76.78</v>
      </c>
      <c r="F866" s="247"/>
      <c r="G866" s="248">
        <f>ROUND(E866*F866,2)</f>
        <v>0</v>
      </c>
      <c r="H866" s="247"/>
      <c r="I866" s="248">
        <f>ROUND(E866*H866,2)</f>
        <v>0</v>
      </c>
      <c r="J866" s="247"/>
      <c r="K866" s="248">
        <f>ROUND(E866*J866,2)</f>
        <v>0</v>
      </c>
      <c r="L866" s="248">
        <v>21</v>
      </c>
      <c r="M866" s="248">
        <f>G866*(1+L866/100)</f>
        <v>0</v>
      </c>
      <c r="N866" s="246">
        <v>1.1999999999999999E-3</v>
      </c>
      <c r="O866" s="246">
        <f>ROUND(E866*N866,2)</f>
        <v>0.09</v>
      </c>
      <c r="P866" s="246">
        <v>0</v>
      </c>
      <c r="Q866" s="246">
        <f>ROUND(E866*P866,2)</f>
        <v>0</v>
      </c>
      <c r="R866" s="248" t="s">
        <v>1021</v>
      </c>
      <c r="S866" s="248" t="s">
        <v>224</v>
      </c>
      <c r="T866" s="249" t="s">
        <v>224</v>
      </c>
      <c r="U866" s="222">
        <v>0</v>
      </c>
      <c r="V866" s="222">
        <f>ROUND(E866*U866,2)</f>
        <v>0</v>
      </c>
      <c r="W866" s="222"/>
      <c r="X866" s="222" t="s">
        <v>225</v>
      </c>
      <c r="Y866" s="211"/>
      <c r="Z866" s="211"/>
      <c r="AA866" s="211"/>
      <c r="AB866" s="211"/>
      <c r="AC866" s="211"/>
      <c r="AD866" s="211"/>
      <c r="AE866" s="211"/>
      <c r="AF866" s="211"/>
      <c r="AG866" s="211" t="s">
        <v>226</v>
      </c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ht="22.5" outlineLevel="1" x14ac:dyDescent="0.2">
      <c r="A867" s="243">
        <v>210</v>
      </c>
      <c r="B867" s="244" t="s">
        <v>1051</v>
      </c>
      <c r="C867" s="258" t="s">
        <v>1052</v>
      </c>
      <c r="D867" s="245" t="s">
        <v>340</v>
      </c>
      <c r="E867" s="246">
        <v>24</v>
      </c>
      <c r="F867" s="247"/>
      <c r="G867" s="248">
        <f>ROUND(E867*F867,2)</f>
        <v>0</v>
      </c>
      <c r="H867" s="247"/>
      <c r="I867" s="248">
        <f>ROUND(E867*H867,2)</f>
        <v>0</v>
      </c>
      <c r="J867" s="247"/>
      <c r="K867" s="248">
        <f>ROUND(E867*J867,2)</f>
        <v>0</v>
      </c>
      <c r="L867" s="248">
        <v>21</v>
      </c>
      <c r="M867" s="248">
        <f>G867*(1+L867/100)</f>
        <v>0</v>
      </c>
      <c r="N867" s="246">
        <v>1.3999999999999999E-4</v>
      </c>
      <c r="O867" s="246">
        <f>ROUND(E867*N867,2)</f>
        <v>0</v>
      </c>
      <c r="P867" s="246">
        <v>0</v>
      </c>
      <c r="Q867" s="246">
        <f>ROUND(E867*P867,2)</f>
        <v>0</v>
      </c>
      <c r="R867" s="248" t="s">
        <v>278</v>
      </c>
      <c r="S867" s="248" t="s">
        <v>224</v>
      </c>
      <c r="T867" s="249" t="s">
        <v>224</v>
      </c>
      <c r="U867" s="222">
        <v>0</v>
      </c>
      <c r="V867" s="222">
        <f>ROUND(E867*U867,2)</f>
        <v>0</v>
      </c>
      <c r="W867" s="222"/>
      <c r="X867" s="222" t="s">
        <v>279</v>
      </c>
      <c r="Y867" s="211"/>
      <c r="Z867" s="211"/>
      <c r="AA867" s="211"/>
      <c r="AB867" s="211"/>
      <c r="AC867" s="211"/>
      <c r="AD867" s="211"/>
      <c r="AE867" s="211"/>
      <c r="AF867" s="211"/>
      <c r="AG867" s="211" t="s">
        <v>280</v>
      </c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1" x14ac:dyDescent="0.2">
      <c r="A868" s="234">
        <v>211</v>
      </c>
      <c r="B868" s="235" t="s">
        <v>1053</v>
      </c>
      <c r="C868" s="255" t="s">
        <v>1054</v>
      </c>
      <c r="D868" s="236" t="s">
        <v>1008</v>
      </c>
      <c r="E868" s="237">
        <v>274.45499999999998</v>
      </c>
      <c r="F868" s="238"/>
      <c r="G868" s="239">
        <f>ROUND(E868*F868,2)</f>
        <v>0</v>
      </c>
      <c r="H868" s="238"/>
      <c r="I868" s="239">
        <f>ROUND(E868*H868,2)</f>
        <v>0</v>
      </c>
      <c r="J868" s="238"/>
      <c r="K868" s="239">
        <f>ROUND(E868*J868,2)</f>
        <v>0</v>
      </c>
      <c r="L868" s="239">
        <v>21</v>
      </c>
      <c r="M868" s="239">
        <f>G868*(1+L868/100)</f>
        <v>0</v>
      </c>
      <c r="N868" s="237">
        <v>1E-3</v>
      </c>
      <c r="O868" s="237">
        <f>ROUND(E868*N868,2)</f>
        <v>0.27</v>
      </c>
      <c r="P868" s="237">
        <v>0</v>
      </c>
      <c r="Q868" s="237">
        <f>ROUND(E868*P868,2)</f>
        <v>0</v>
      </c>
      <c r="R868" s="239" t="s">
        <v>278</v>
      </c>
      <c r="S868" s="239" t="s">
        <v>224</v>
      </c>
      <c r="T868" s="240" t="s">
        <v>224</v>
      </c>
      <c r="U868" s="222">
        <v>0</v>
      </c>
      <c r="V868" s="222">
        <f>ROUND(E868*U868,2)</f>
        <v>0</v>
      </c>
      <c r="W868" s="222"/>
      <c r="X868" s="222" t="s">
        <v>279</v>
      </c>
      <c r="Y868" s="211"/>
      <c r="Z868" s="211"/>
      <c r="AA868" s="211"/>
      <c r="AB868" s="211"/>
      <c r="AC868" s="211"/>
      <c r="AD868" s="211"/>
      <c r="AE868" s="211"/>
      <c r="AF868" s="211"/>
      <c r="AG868" s="211" t="s">
        <v>280</v>
      </c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1" x14ac:dyDescent="0.2">
      <c r="A869" s="218"/>
      <c r="B869" s="219"/>
      <c r="C869" s="257" t="s">
        <v>1055</v>
      </c>
      <c r="D869" s="224"/>
      <c r="E869" s="225">
        <v>27.991199999999999</v>
      </c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11"/>
      <c r="Z869" s="211"/>
      <c r="AA869" s="211"/>
      <c r="AB869" s="211"/>
      <c r="AC869" s="211"/>
      <c r="AD869" s="211"/>
      <c r="AE869" s="211"/>
      <c r="AF869" s="211"/>
      <c r="AG869" s="211" t="s">
        <v>230</v>
      </c>
      <c r="AH869" s="211">
        <v>0</v>
      </c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 x14ac:dyDescent="0.2">
      <c r="A870" s="218"/>
      <c r="B870" s="219"/>
      <c r="C870" s="257" t="s">
        <v>1056</v>
      </c>
      <c r="D870" s="224"/>
      <c r="E870" s="225">
        <v>246.46379999999999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11"/>
      <c r="Z870" s="211"/>
      <c r="AA870" s="211"/>
      <c r="AB870" s="211"/>
      <c r="AC870" s="211"/>
      <c r="AD870" s="211"/>
      <c r="AE870" s="211"/>
      <c r="AF870" s="211"/>
      <c r="AG870" s="211" t="s">
        <v>230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ht="22.5" outlineLevel="1" x14ac:dyDescent="0.2">
      <c r="A871" s="234">
        <v>212</v>
      </c>
      <c r="B871" s="235" t="s">
        <v>1057</v>
      </c>
      <c r="C871" s="255" t="s">
        <v>1058</v>
      </c>
      <c r="D871" s="236" t="s">
        <v>297</v>
      </c>
      <c r="E871" s="237">
        <v>91.484999999999999</v>
      </c>
      <c r="F871" s="238"/>
      <c r="G871" s="239">
        <f>ROUND(E871*F871,2)</f>
        <v>0</v>
      </c>
      <c r="H871" s="238"/>
      <c r="I871" s="239">
        <f>ROUND(E871*H871,2)</f>
        <v>0</v>
      </c>
      <c r="J871" s="238"/>
      <c r="K871" s="239">
        <f>ROUND(E871*J871,2)</f>
        <v>0</v>
      </c>
      <c r="L871" s="239">
        <v>21</v>
      </c>
      <c r="M871" s="239">
        <f>G871*(1+L871/100)</f>
        <v>0</v>
      </c>
      <c r="N871" s="237">
        <v>1.9199999999999998E-2</v>
      </c>
      <c r="O871" s="237">
        <f>ROUND(E871*N871,2)</f>
        <v>1.76</v>
      </c>
      <c r="P871" s="237">
        <v>0</v>
      </c>
      <c r="Q871" s="237">
        <f>ROUND(E871*P871,2)</f>
        <v>0</v>
      </c>
      <c r="R871" s="239" t="s">
        <v>278</v>
      </c>
      <c r="S871" s="239" t="s">
        <v>224</v>
      </c>
      <c r="T871" s="240" t="s">
        <v>224</v>
      </c>
      <c r="U871" s="222">
        <v>0</v>
      </c>
      <c r="V871" s="222">
        <f>ROUND(E871*U871,2)</f>
        <v>0</v>
      </c>
      <c r="W871" s="222"/>
      <c r="X871" s="222" t="s">
        <v>279</v>
      </c>
      <c r="Y871" s="211"/>
      <c r="Z871" s="211"/>
      <c r="AA871" s="211"/>
      <c r="AB871" s="211"/>
      <c r="AC871" s="211"/>
      <c r="AD871" s="211"/>
      <c r="AE871" s="211"/>
      <c r="AF871" s="211"/>
      <c r="AG871" s="211" t="s">
        <v>280</v>
      </c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 x14ac:dyDescent="0.2">
      <c r="A872" s="218"/>
      <c r="B872" s="219"/>
      <c r="C872" s="257" t="s">
        <v>1059</v>
      </c>
      <c r="D872" s="224"/>
      <c r="E872" s="225">
        <v>9.3303999999999991</v>
      </c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11"/>
      <c r="Z872" s="211"/>
      <c r="AA872" s="211"/>
      <c r="AB872" s="211"/>
      <c r="AC872" s="211"/>
      <c r="AD872" s="211"/>
      <c r="AE872" s="211"/>
      <c r="AF872" s="211"/>
      <c r="AG872" s="211" t="s">
        <v>230</v>
      </c>
      <c r="AH872" s="211">
        <v>0</v>
      </c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1" x14ac:dyDescent="0.2">
      <c r="A873" s="218"/>
      <c r="B873" s="219"/>
      <c r="C873" s="257" t="s">
        <v>1060</v>
      </c>
      <c r="D873" s="224"/>
      <c r="E873" s="225">
        <v>82.154600000000002</v>
      </c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11"/>
      <c r="Z873" s="211"/>
      <c r="AA873" s="211"/>
      <c r="AB873" s="211"/>
      <c r="AC873" s="211"/>
      <c r="AD873" s="211"/>
      <c r="AE873" s="211"/>
      <c r="AF873" s="211"/>
      <c r="AG873" s="211" t="s">
        <v>230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 x14ac:dyDescent="0.2">
      <c r="A874" s="234">
        <v>213</v>
      </c>
      <c r="B874" s="235" t="s">
        <v>1061</v>
      </c>
      <c r="C874" s="255" t="s">
        <v>1062</v>
      </c>
      <c r="D874" s="236" t="s">
        <v>274</v>
      </c>
      <c r="E874" s="237">
        <v>2.1460699999999999</v>
      </c>
      <c r="F874" s="238"/>
      <c r="G874" s="239">
        <f>ROUND(E874*F874,2)</f>
        <v>0</v>
      </c>
      <c r="H874" s="238"/>
      <c r="I874" s="239">
        <f>ROUND(E874*H874,2)</f>
        <v>0</v>
      </c>
      <c r="J874" s="238"/>
      <c r="K874" s="239">
        <f>ROUND(E874*J874,2)</f>
        <v>0</v>
      </c>
      <c r="L874" s="239">
        <v>21</v>
      </c>
      <c r="M874" s="239">
        <f>G874*(1+L874/100)</f>
        <v>0</v>
      </c>
      <c r="N874" s="237">
        <v>0</v>
      </c>
      <c r="O874" s="237">
        <f>ROUND(E874*N874,2)</f>
        <v>0</v>
      </c>
      <c r="P874" s="237">
        <v>0</v>
      </c>
      <c r="Q874" s="237">
        <f>ROUND(E874*P874,2)</f>
        <v>0</v>
      </c>
      <c r="R874" s="239" t="s">
        <v>1021</v>
      </c>
      <c r="S874" s="239" t="s">
        <v>224</v>
      </c>
      <c r="T874" s="240" t="s">
        <v>224</v>
      </c>
      <c r="U874" s="222">
        <v>1.5980000000000001</v>
      </c>
      <c r="V874" s="222">
        <f>ROUND(E874*U874,2)</f>
        <v>3.43</v>
      </c>
      <c r="W874" s="222"/>
      <c r="X874" s="222" t="s">
        <v>769</v>
      </c>
      <c r="Y874" s="211"/>
      <c r="Z874" s="211"/>
      <c r="AA874" s="211"/>
      <c r="AB874" s="211"/>
      <c r="AC874" s="211"/>
      <c r="AD874" s="211"/>
      <c r="AE874" s="211"/>
      <c r="AF874" s="211"/>
      <c r="AG874" s="211" t="s">
        <v>770</v>
      </c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1" x14ac:dyDescent="0.2">
      <c r="A875" s="218"/>
      <c r="B875" s="219"/>
      <c r="C875" s="256" t="s">
        <v>841</v>
      </c>
      <c r="D875" s="242"/>
      <c r="E875" s="242"/>
      <c r="F875" s="242"/>
      <c r="G875" s="242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11"/>
      <c r="Z875" s="211"/>
      <c r="AA875" s="211"/>
      <c r="AB875" s="211"/>
      <c r="AC875" s="211"/>
      <c r="AD875" s="211"/>
      <c r="AE875" s="211"/>
      <c r="AF875" s="211"/>
      <c r="AG875" s="211" t="s">
        <v>228</v>
      </c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x14ac:dyDescent="0.2">
      <c r="A876" s="227" t="s">
        <v>218</v>
      </c>
      <c r="B876" s="228" t="s">
        <v>178</v>
      </c>
      <c r="C876" s="254" t="s">
        <v>179</v>
      </c>
      <c r="D876" s="229"/>
      <c r="E876" s="230"/>
      <c r="F876" s="231"/>
      <c r="G876" s="231">
        <f>SUMIF(AG877:AG932,"&lt;&gt;NOR",G877:G932)</f>
        <v>0</v>
      </c>
      <c r="H876" s="231"/>
      <c r="I876" s="231">
        <f>SUM(I877:I932)</f>
        <v>0</v>
      </c>
      <c r="J876" s="231"/>
      <c r="K876" s="231">
        <f>SUM(K877:K932)</f>
        <v>0</v>
      </c>
      <c r="L876" s="231"/>
      <c r="M876" s="231">
        <f>SUM(M877:M932)</f>
        <v>0</v>
      </c>
      <c r="N876" s="230"/>
      <c r="O876" s="230">
        <f>SUM(O877:O932)</f>
        <v>2.27</v>
      </c>
      <c r="P876" s="230"/>
      <c r="Q876" s="230">
        <f>SUM(Q877:Q932)</f>
        <v>0</v>
      </c>
      <c r="R876" s="231"/>
      <c r="S876" s="231"/>
      <c r="T876" s="232"/>
      <c r="U876" s="226"/>
      <c r="V876" s="226">
        <f>SUM(V877:V932)</f>
        <v>167.91</v>
      </c>
      <c r="W876" s="226"/>
      <c r="X876" s="226"/>
      <c r="AG876" t="s">
        <v>219</v>
      </c>
    </row>
    <row r="877" spans="1:60" outlineLevel="1" x14ac:dyDescent="0.2">
      <c r="A877" s="234">
        <v>214</v>
      </c>
      <c r="B877" s="235" t="s">
        <v>1063</v>
      </c>
      <c r="C877" s="255" t="s">
        <v>1064</v>
      </c>
      <c r="D877" s="236" t="s">
        <v>297</v>
      </c>
      <c r="E877" s="237">
        <v>229.69</v>
      </c>
      <c r="F877" s="238"/>
      <c r="G877" s="239">
        <f>ROUND(E877*F877,2)</f>
        <v>0</v>
      </c>
      <c r="H877" s="238"/>
      <c r="I877" s="239">
        <f>ROUND(E877*H877,2)</f>
        <v>0</v>
      </c>
      <c r="J877" s="238"/>
      <c r="K877" s="239">
        <f>ROUND(E877*J877,2)</f>
        <v>0</v>
      </c>
      <c r="L877" s="239">
        <v>21</v>
      </c>
      <c r="M877" s="239">
        <f>G877*(1+L877/100)</f>
        <v>0</v>
      </c>
      <c r="N877" s="237">
        <v>0</v>
      </c>
      <c r="O877" s="237">
        <f>ROUND(E877*N877,2)</f>
        <v>0</v>
      </c>
      <c r="P877" s="237">
        <v>0</v>
      </c>
      <c r="Q877" s="237">
        <f>ROUND(E877*P877,2)</f>
        <v>0</v>
      </c>
      <c r="R877" s="239" t="s">
        <v>1065</v>
      </c>
      <c r="S877" s="239" t="s">
        <v>224</v>
      </c>
      <c r="T877" s="240" t="s">
        <v>224</v>
      </c>
      <c r="U877" s="222">
        <v>0.14699999999999999</v>
      </c>
      <c r="V877" s="222">
        <f>ROUND(E877*U877,2)</f>
        <v>33.76</v>
      </c>
      <c r="W877" s="222"/>
      <c r="X877" s="222" t="s">
        <v>225</v>
      </c>
      <c r="Y877" s="211"/>
      <c r="Z877" s="211"/>
      <c r="AA877" s="211"/>
      <c r="AB877" s="211"/>
      <c r="AC877" s="211"/>
      <c r="AD877" s="211"/>
      <c r="AE877" s="211"/>
      <c r="AF877" s="211"/>
      <c r="AG877" s="211" t="s">
        <v>226</v>
      </c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 x14ac:dyDescent="0.2">
      <c r="A878" s="218"/>
      <c r="B878" s="219"/>
      <c r="C878" s="256" t="s">
        <v>1066</v>
      </c>
      <c r="D878" s="242"/>
      <c r="E878" s="242"/>
      <c r="F878" s="242"/>
      <c r="G878" s="24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11"/>
      <c r="Z878" s="211"/>
      <c r="AA878" s="211"/>
      <c r="AB878" s="211"/>
      <c r="AC878" s="211"/>
      <c r="AD878" s="211"/>
      <c r="AE878" s="211"/>
      <c r="AF878" s="211"/>
      <c r="AG878" s="211" t="s">
        <v>228</v>
      </c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1" x14ac:dyDescent="0.2">
      <c r="A879" s="218"/>
      <c r="B879" s="219"/>
      <c r="C879" s="257" t="s">
        <v>1067</v>
      </c>
      <c r="D879" s="224"/>
      <c r="E879" s="225"/>
      <c r="F879" s="222"/>
      <c r="G879" s="222"/>
      <c r="H879" s="222"/>
      <c r="I879" s="222"/>
      <c r="J879" s="222"/>
      <c r="K879" s="222"/>
      <c r="L879" s="222"/>
      <c r="M879" s="222"/>
      <c r="N879" s="221"/>
      <c r="O879" s="221"/>
      <c r="P879" s="221"/>
      <c r="Q879" s="221"/>
      <c r="R879" s="222"/>
      <c r="S879" s="222"/>
      <c r="T879" s="222"/>
      <c r="U879" s="222"/>
      <c r="V879" s="222"/>
      <c r="W879" s="222"/>
      <c r="X879" s="222"/>
      <c r="Y879" s="211"/>
      <c r="Z879" s="211"/>
      <c r="AA879" s="211"/>
      <c r="AB879" s="211"/>
      <c r="AC879" s="211"/>
      <c r="AD879" s="211"/>
      <c r="AE879" s="211"/>
      <c r="AF879" s="211"/>
      <c r="AG879" s="211" t="s">
        <v>230</v>
      </c>
      <c r="AH879" s="211">
        <v>0</v>
      </c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1" x14ac:dyDescent="0.2">
      <c r="A880" s="218"/>
      <c r="B880" s="219"/>
      <c r="C880" s="257" t="s">
        <v>1068</v>
      </c>
      <c r="D880" s="224"/>
      <c r="E880" s="225">
        <v>45.21</v>
      </c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11"/>
      <c r="Z880" s="211"/>
      <c r="AA880" s="211"/>
      <c r="AB880" s="211"/>
      <c r="AC880" s="211"/>
      <c r="AD880" s="211"/>
      <c r="AE880" s="211"/>
      <c r="AF880" s="211"/>
      <c r="AG880" s="211" t="s">
        <v>230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1" x14ac:dyDescent="0.2">
      <c r="A881" s="218"/>
      <c r="B881" s="219"/>
      <c r="C881" s="257" t="s">
        <v>1069</v>
      </c>
      <c r="D881" s="224"/>
      <c r="E881" s="225"/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11"/>
      <c r="Z881" s="211"/>
      <c r="AA881" s="211"/>
      <c r="AB881" s="211"/>
      <c r="AC881" s="211"/>
      <c r="AD881" s="211"/>
      <c r="AE881" s="211"/>
      <c r="AF881" s="211"/>
      <c r="AG881" s="211" t="s">
        <v>230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 x14ac:dyDescent="0.2">
      <c r="A882" s="218"/>
      <c r="B882" s="219"/>
      <c r="C882" s="257" t="s">
        <v>1070</v>
      </c>
      <c r="D882" s="224"/>
      <c r="E882" s="225">
        <v>31.98</v>
      </c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11"/>
      <c r="Z882" s="211"/>
      <c r="AA882" s="211"/>
      <c r="AB882" s="211"/>
      <c r="AC882" s="211"/>
      <c r="AD882" s="211"/>
      <c r="AE882" s="211"/>
      <c r="AF882" s="211"/>
      <c r="AG882" s="211" t="s">
        <v>230</v>
      </c>
      <c r="AH882" s="211">
        <v>0</v>
      </c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1" x14ac:dyDescent="0.2">
      <c r="A883" s="218"/>
      <c r="B883" s="219"/>
      <c r="C883" s="257" t="s">
        <v>644</v>
      </c>
      <c r="D883" s="224"/>
      <c r="E883" s="225"/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11"/>
      <c r="Z883" s="211"/>
      <c r="AA883" s="211"/>
      <c r="AB883" s="211"/>
      <c r="AC883" s="211"/>
      <c r="AD883" s="211"/>
      <c r="AE883" s="211"/>
      <c r="AF883" s="211"/>
      <c r="AG883" s="211" t="s">
        <v>230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1" x14ac:dyDescent="0.2">
      <c r="A884" s="218"/>
      <c r="B884" s="219"/>
      <c r="C884" s="257" t="s">
        <v>643</v>
      </c>
      <c r="D884" s="224"/>
      <c r="E884" s="225">
        <v>31.98</v>
      </c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11"/>
      <c r="Z884" s="211"/>
      <c r="AA884" s="211"/>
      <c r="AB884" s="211"/>
      <c r="AC884" s="211"/>
      <c r="AD884" s="211"/>
      <c r="AE884" s="211"/>
      <c r="AF884" s="211"/>
      <c r="AG884" s="211" t="s">
        <v>230</v>
      </c>
      <c r="AH884" s="211">
        <v>0</v>
      </c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1" x14ac:dyDescent="0.2">
      <c r="A885" s="218"/>
      <c r="B885" s="219"/>
      <c r="C885" s="257" t="s">
        <v>645</v>
      </c>
      <c r="D885" s="224"/>
      <c r="E885" s="225"/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11"/>
      <c r="Z885" s="211"/>
      <c r="AA885" s="211"/>
      <c r="AB885" s="211"/>
      <c r="AC885" s="211"/>
      <c r="AD885" s="211"/>
      <c r="AE885" s="211"/>
      <c r="AF885" s="211"/>
      <c r="AG885" s="211" t="s">
        <v>230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 x14ac:dyDescent="0.2">
      <c r="A886" s="218"/>
      <c r="B886" s="219"/>
      <c r="C886" s="257" t="s">
        <v>643</v>
      </c>
      <c r="D886" s="224"/>
      <c r="E886" s="225">
        <v>31.98</v>
      </c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11"/>
      <c r="Z886" s="211"/>
      <c r="AA886" s="211"/>
      <c r="AB886" s="211"/>
      <c r="AC886" s="211"/>
      <c r="AD886" s="211"/>
      <c r="AE886" s="211"/>
      <c r="AF886" s="211"/>
      <c r="AG886" s="211" t="s">
        <v>230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 x14ac:dyDescent="0.2">
      <c r="A887" s="218"/>
      <c r="B887" s="219"/>
      <c r="C887" s="257" t="s">
        <v>432</v>
      </c>
      <c r="D887" s="224"/>
      <c r="E887" s="225"/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11"/>
      <c r="Z887" s="211"/>
      <c r="AA887" s="211"/>
      <c r="AB887" s="211"/>
      <c r="AC887" s="211"/>
      <c r="AD887" s="211"/>
      <c r="AE887" s="211"/>
      <c r="AF887" s="211"/>
      <c r="AG887" s="211" t="s">
        <v>230</v>
      </c>
      <c r="AH887" s="211">
        <v>0</v>
      </c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1" x14ac:dyDescent="0.2">
      <c r="A888" s="218"/>
      <c r="B888" s="219"/>
      <c r="C888" s="257" t="s">
        <v>647</v>
      </c>
      <c r="D888" s="224"/>
      <c r="E888" s="225">
        <v>24.58</v>
      </c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11"/>
      <c r="Z888" s="211"/>
      <c r="AA888" s="211"/>
      <c r="AB888" s="211"/>
      <c r="AC888" s="211"/>
      <c r="AD888" s="211"/>
      <c r="AE888" s="211"/>
      <c r="AF888" s="211"/>
      <c r="AG888" s="211" t="s">
        <v>230</v>
      </c>
      <c r="AH888" s="211">
        <v>0</v>
      </c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1" x14ac:dyDescent="0.2">
      <c r="A889" s="218"/>
      <c r="B889" s="219"/>
      <c r="C889" s="257" t="s">
        <v>1071</v>
      </c>
      <c r="D889" s="224"/>
      <c r="E889" s="225"/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11"/>
      <c r="Z889" s="211"/>
      <c r="AA889" s="211"/>
      <c r="AB889" s="211"/>
      <c r="AC889" s="211"/>
      <c r="AD889" s="211"/>
      <c r="AE889" s="211"/>
      <c r="AF889" s="211"/>
      <c r="AG889" s="211" t="s">
        <v>230</v>
      </c>
      <c r="AH889" s="211">
        <v>0</v>
      </c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1" x14ac:dyDescent="0.2">
      <c r="A890" s="218"/>
      <c r="B890" s="219"/>
      <c r="C890" s="257" t="s">
        <v>1072</v>
      </c>
      <c r="D890" s="224"/>
      <c r="E890" s="225">
        <v>39.380000000000003</v>
      </c>
      <c r="F890" s="222"/>
      <c r="G890" s="22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11"/>
      <c r="Z890" s="211"/>
      <c r="AA890" s="211"/>
      <c r="AB890" s="211"/>
      <c r="AC890" s="211"/>
      <c r="AD890" s="211"/>
      <c r="AE890" s="211"/>
      <c r="AF890" s="211"/>
      <c r="AG890" s="211" t="s">
        <v>230</v>
      </c>
      <c r="AH890" s="211">
        <v>0</v>
      </c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1" x14ac:dyDescent="0.2">
      <c r="A891" s="218"/>
      <c r="B891" s="219"/>
      <c r="C891" s="257" t="s">
        <v>436</v>
      </c>
      <c r="D891" s="224"/>
      <c r="E891" s="225"/>
      <c r="F891" s="222"/>
      <c r="G891" s="22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11"/>
      <c r="Z891" s="211"/>
      <c r="AA891" s="211"/>
      <c r="AB891" s="211"/>
      <c r="AC891" s="211"/>
      <c r="AD891" s="211"/>
      <c r="AE891" s="211"/>
      <c r="AF891" s="211"/>
      <c r="AG891" s="211" t="s">
        <v>230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1" x14ac:dyDescent="0.2">
      <c r="A892" s="218"/>
      <c r="B892" s="219"/>
      <c r="C892" s="257" t="s">
        <v>647</v>
      </c>
      <c r="D892" s="224"/>
      <c r="E892" s="225">
        <v>24.58</v>
      </c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11"/>
      <c r="Z892" s="211"/>
      <c r="AA892" s="211"/>
      <c r="AB892" s="211"/>
      <c r="AC892" s="211"/>
      <c r="AD892" s="211"/>
      <c r="AE892" s="211"/>
      <c r="AF892" s="211"/>
      <c r="AG892" s="211" t="s">
        <v>230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ht="22.5" outlineLevel="1" x14ac:dyDescent="0.2">
      <c r="A893" s="234">
        <v>215</v>
      </c>
      <c r="B893" s="235" t="s">
        <v>1073</v>
      </c>
      <c r="C893" s="255" t="s">
        <v>1074</v>
      </c>
      <c r="D893" s="236" t="s">
        <v>284</v>
      </c>
      <c r="E893" s="237">
        <v>206.5</v>
      </c>
      <c r="F893" s="238"/>
      <c r="G893" s="239">
        <f>ROUND(E893*F893,2)</f>
        <v>0</v>
      </c>
      <c r="H893" s="238"/>
      <c r="I893" s="239">
        <f>ROUND(E893*H893,2)</f>
        <v>0</v>
      </c>
      <c r="J893" s="238"/>
      <c r="K893" s="239">
        <f>ROUND(E893*J893,2)</f>
        <v>0</v>
      </c>
      <c r="L893" s="239">
        <v>21</v>
      </c>
      <c r="M893" s="239">
        <f>G893*(1+L893/100)</f>
        <v>0</v>
      </c>
      <c r="N893" s="237">
        <v>3.0000000000000001E-5</v>
      </c>
      <c r="O893" s="237">
        <f>ROUND(E893*N893,2)</f>
        <v>0.01</v>
      </c>
      <c r="P893" s="237">
        <v>0</v>
      </c>
      <c r="Q893" s="237">
        <f>ROUND(E893*P893,2)</f>
        <v>0</v>
      </c>
      <c r="R893" s="239" t="s">
        <v>1065</v>
      </c>
      <c r="S893" s="239" t="s">
        <v>224</v>
      </c>
      <c r="T893" s="240" t="s">
        <v>224</v>
      </c>
      <c r="U893" s="222">
        <v>0.13719999999999999</v>
      </c>
      <c r="V893" s="222">
        <f>ROUND(E893*U893,2)</f>
        <v>28.33</v>
      </c>
      <c r="W893" s="222"/>
      <c r="X893" s="222" t="s">
        <v>225</v>
      </c>
      <c r="Y893" s="211"/>
      <c r="Z893" s="211"/>
      <c r="AA893" s="211"/>
      <c r="AB893" s="211"/>
      <c r="AC893" s="211"/>
      <c r="AD893" s="211"/>
      <c r="AE893" s="211"/>
      <c r="AF893" s="211"/>
      <c r="AG893" s="211" t="s">
        <v>226</v>
      </c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1" x14ac:dyDescent="0.2">
      <c r="A894" s="218"/>
      <c r="B894" s="219"/>
      <c r="C894" s="257" t="s">
        <v>515</v>
      </c>
      <c r="D894" s="224"/>
      <c r="E894" s="225"/>
      <c r="F894" s="222"/>
      <c r="G894" s="222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11"/>
      <c r="Z894" s="211"/>
      <c r="AA894" s="211"/>
      <c r="AB894" s="211"/>
      <c r="AC894" s="211"/>
      <c r="AD894" s="211"/>
      <c r="AE894" s="211"/>
      <c r="AF894" s="211"/>
      <c r="AG894" s="211" t="s">
        <v>230</v>
      </c>
      <c r="AH894" s="211">
        <v>0</v>
      </c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1" x14ac:dyDescent="0.2">
      <c r="A895" s="218"/>
      <c r="B895" s="219"/>
      <c r="C895" s="257" t="s">
        <v>1075</v>
      </c>
      <c r="D895" s="224"/>
      <c r="E895" s="225">
        <v>13.6</v>
      </c>
      <c r="F895" s="222"/>
      <c r="G895" s="222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11"/>
      <c r="Z895" s="211"/>
      <c r="AA895" s="211"/>
      <c r="AB895" s="211"/>
      <c r="AC895" s="211"/>
      <c r="AD895" s="211"/>
      <c r="AE895" s="211"/>
      <c r="AF895" s="211"/>
      <c r="AG895" s="211" t="s">
        <v>230</v>
      </c>
      <c r="AH895" s="211">
        <v>0</v>
      </c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1" x14ac:dyDescent="0.2">
      <c r="A896" s="218"/>
      <c r="B896" s="219"/>
      <c r="C896" s="257" t="s">
        <v>372</v>
      </c>
      <c r="D896" s="224"/>
      <c r="E896" s="225"/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11"/>
      <c r="Z896" s="211"/>
      <c r="AA896" s="211"/>
      <c r="AB896" s="211"/>
      <c r="AC896" s="211"/>
      <c r="AD896" s="211"/>
      <c r="AE896" s="211"/>
      <c r="AF896" s="211"/>
      <c r="AG896" s="211" t="s">
        <v>230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1" x14ac:dyDescent="0.2">
      <c r="A897" s="218"/>
      <c r="B897" s="219"/>
      <c r="C897" s="257" t="s">
        <v>1076</v>
      </c>
      <c r="D897" s="224"/>
      <c r="E897" s="225">
        <v>25.4</v>
      </c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11"/>
      <c r="Z897" s="211"/>
      <c r="AA897" s="211"/>
      <c r="AB897" s="211"/>
      <c r="AC897" s="211"/>
      <c r="AD897" s="211"/>
      <c r="AE897" s="211"/>
      <c r="AF897" s="211"/>
      <c r="AG897" s="211" t="s">
        <v>230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 x14ac:dyDescent="0.2">
      <c r="A898" s="218"/>
      <c r="B898" s="219"/>
      <c r="C898" s="257" t="s">
        <v>527</v>
      </c>
      <c r="D898" s="224"/>
      <c r="E898" s="225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11"/>
      <c r="Z898" s="211"/>
      <c r="AA898" s="211"/>
      <c r="AB898" s="211"/>
      <c r="AC898" s="211"/>
      <c r="AD898" s="211"/>
      <c r="AE898" s="211"/>
      <c r="AF898" s="211"/>
      <c r="AG898" s="211" t="s">
        <v>230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1" x14ac:dyDescent="0.2">
      <c r="A899" s="218"/>
      <c r="B899" s="219"/>
      <c r="C899" s="257" t="s">
        <v>1077</v>
      </c>
      <c r="D899" s="224"/>
      <c r="E899" s="225">
        <v>10.9</v>
      </c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11"/>
      <c r="Z899" s="211"/>
      <c r="AA899" s="211"/>
      <c r="AB899" s="211"/>
      <c r="AC899" s="211"/>
      <c r="AD899" s="211"/>
      <c r="AE899" s="211"/>
      <c r="AF899" s="211"/>
      <c r="AG899" s="211" t="s">
        <v>230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1" x14ac:dyDescent="0.2">
      <c r="A900" s="218"/>
      <c r="B900" s="219"/>
      <c r="C900" s="257" t="s">
        <v>428</v>
      </c>
      <c r="D900" s="224"/>
      <c r="E900" s="225"/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11"/>
      <c r="Z900" s="211"/>
      <c r="AA900" s="211"/>
      <c r="AB900" s="211"/>
      <c r="AC900" s="211"/>
      <c r="AD900" s="211"/>
      <c r="AE900" s="211"/>
      <c r="AF900" s="211"/>
      <c r="AG900" s="211" t="s">
        <v>230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1" x14ac:dyDescent="0.2">
      <c r="A901" s="218"/>
      <c r="B901" s="219"/>
      <c r="C901" s="257" t="s">
        <v>1078</v>
      </c>
      <c r="D901" s="224"/>
      <c r="E901" s="225">
        <v>29</v>
      </c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11"/>
      <c r="Z901" s="211"/>
      <c r="AA901" s="211"/>
      <c r="AB901" s="211"/>
      <c r="AC901" s="211"/>
      <c r="AD901" s="211"/>
      <c r="AE901" s="211"/>
      <c r="AF901" s="211"/>
      <c r="AG901" s="211" t="s">
        <v>230</v>
      </c>
      <c r="AH901" s="211">
        <v>0</v>
      </c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1" x14ac:dyDescent="0.2">
      <c r="A902" s="218"/>
      <c r="B902" s="219"/>
      <c r="C902" s="257" t="s">
        <v>426</v>
      </c>
      <c r="D902" s="224"/>
      <c r="E902" s="225"/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11"/>
      <c r="Z902" s="211"/>
      <c r="AA902" s="211"/>
      <c r="AB902" s="211"/>
      <c r="AC902" s="211"/>
      <c r="AD902" s="211"/>
      <c r="AE902" s="211"/>
      <c r="AF902" s="211"/>
      <c r="AG902" s="211" t="s">
        <v>230</v>
      </c>
      <c r="AH902" s="211">
        <v>0</v>
      </c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1" x14ac:dyDescent="0.2">
      <c r="A903" s="218"/>
      <c r="B903" s="219"/>
      <c r="C903" s="257" t="s">
        <v>1079</v>
      </c>
      <c r="D903" s="224"/>
      <c r="E903" s="225">
        <v>14.5</v>
      </c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11"/>
      <c r="Z903" s="211"/>
      <c r="AA903" s="211"/>
      <c r="AB903" s="211"/>
      <c r="AC903" s="211"/>
      <c r="AD903" s="211"/>
      <c r="AE903" s="211"/>
      <c r="AF903" s="211"/>
      <c r="AG903" s="211" t="s">
        <v>230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1" x14ac:dyDescent="0.2">
      <c r="A904" s="218"/>
      <c r="B904" s="219"/>
      <c r="C904" s="257" t="s">
        <v>541</v>
      </c>
      <c r="D904" s="224"/>
      <c r="E904" s="225"/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11"/>
      <c r="Z904" s="211"/>
      <c r="AA904" s="211"/>
      <c r="AB904" s="211"/>
      <c r="AC904" s="211"/>
      <c r="AD904" s="211"/>
      <c r="AE904" s="211"/>
      <c r="AF904" s="211"/>
      <c r="AG904" s="211" t="s">
        <v>230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1" x14ac:dyDescent="0.2">
      <c r="A905" s="218"/>
      <c r="B905" s="219"/>
      <c r="C905" s="257" t="s">
        <v>1077</v>
      </c>
      <c r="D905" s="224"/>
      <c r="E905" s="225">
        <v>10.9</v>
      </c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11"/>
      <c r="Z905" s="211"/>
      <c r="AA905" s="211"/>
      <c r="AB905" s="211"/>
      <c r="AC905" s="211"/>
      <c r="AD905" s="211"/>
      <c r="AE905" s="211"/>
      <c r="AF905" s="211"/>
      <c r="AG905" s="211" t="s">
        <v>230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 x14ac:dyDescent="0.2">
      <c r="A906" s="218"/>
      <c r="B906" s="219"/>
      <c r="C906" s="257" t="s">
        <v>430</v>
      </c>
      <c r="D906" s="224"/>
      <c r="E906" s="225"/>
      <c r="F906" s="222"/>
      <c r="G906" s="222"/>
      <c r="H906" s="222"/>
      <c r="I906" s="222"/>
      <c r="J906" s="222"/>
      <c r="K906" s="222"/>
      <c r="L906" s="222"/>
      <c r="M906" s="222"/>
      <c r="N906" s="221"/>
      <c r="O906" s="221"/>
      <c r="P906" s="221"/>
      <c r="Q906" s="221"/>
      <c r="R906" s="222"/>
      <c r="S906" s="222"/>
      <c r="T906" s="222"/>
      <c r="U906" s="222"/>
      <c r="V906" s="222"/>
      <c r="W906" s="222"/>
      <c r="X906" s="222"/>
      <c r="Y906" s="211"/>
      <c r="Z906" s="211"/>
      <c r="AA906" s="211"/>
      <c r="AB906" s="211"/>
      <c r="AC906" s="211"/>
      <c r="AD906" s="211"/>
      <c r="AE906" s="211"/>
      <c r="AF906" s="211"/>
      <c r="AG906" s="211" t="s">
        <v>230</v>
      </c>
      <c r="AH906" s="211">
        <v>0</v>
      </c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1" x14ac:dyDescent="0.2">
      <c r="A907" s="218"/>
      <c r="B907" s="219"/>
      <c r="C907" s="257" t="s">
        <v>1080</v>
      </c>
      <c r="D907" s="224"/>
      <c r="E907" s="225">
        <v>14.4</v>
      </c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11"/>
      <c r="Z907" s="211"/>
      <c r="AA907" s="211"/>
      <c r="AB907" s="211"/>
      <c r="AC907" s="211"/>
      <c r="AD907" s="211"/>
      <c r="AE907" s="211"/>
      <c r="AF907" s="211"/>
      <c r="AG907" s="211" t="s">
        <v>230</v>
      </c>
      <c r="AH907" s="211">
        <v>0</v>
      </c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1" x14ac:dyDescent="0.2">
      <c r="A908" s="218"/>
      <c r="B908" s="219"/>
      <c r="C908" s="257" t="s">
        <v>545</v>
      </c>
      <c r="D908" s="224"/>
      <c r="E908" s="225"/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11"/>
      <c r="Z908" s="211"/>
      <c r="AA908" s="211"/>
      <c r="AB908" s="211"/>
      <c r="AC908" s="211"/>
      <c r="AD908" s="211"/>
      <c r="AE908" s="211"/>
      <c r="AF908" s="211"/>
      <c r="AG908" s="211" t="s">
        <v>230</v>
      </c>
      <c r="AH908" s="211">
        <v>0</v>
      </c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1" x14ac:dyDescent="0.2">
      <c r="A909" s="218"/>
      <c r="B909" s="219"/>
      <c r="C909" s="257" t="s">
        <v>1077</v>
      </c>
      <c r="D909" s="224"/>
      <c r="E909" s="225">
        <v>10.9</v>
      </c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11"/>
      <c r="Z909" s="211"/>
      <c r="AA909" s="211"/>
      <c r="AB909" s="211"/>
      <c r="AC909" s="211"/>
      <c r="AD909" s="211"/>
      <c r="AE909" s="211"/>
      <c r="AF909" s="211"/>
      <c r="AG909" s="211" t="s">
        <v>230</v>
      </c>
      <c r="AH909" s="211">
        <v>0</v>
      </c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1" x14ac:dyDescent="0.2">
      <c r="A910" s="218"/>
      <c r="B910" s="219"/>
      <c r="C910" s="257" t="s">
        <v>432</v>
      </c>
      <c r="D910" s="224"/>
      <c r="E910" s="225"/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11"/>
      <c r="Z910" s="211"/>
      <c r="AA910" s="211"/>
      <c r="AB910" s="211"/>
      <c r="AC910" s="211"/>
      <c r="AD910" s="211"/>
      <c r="AE910" s="211"/>
      <c r="AF910" s="211"/>
      <c r="AG910" s="211" t="s">
        <v>230</v>
      </c>
      <c r="AH910" s="211">
        <v>0</v>
      </c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 x14ac:dyDescent="0.2">
      <c r="A911" s="218"/>
      <c r="B911" s="219"/>
      <c r="C911" s="257" t="s">
        <v>1079</v>
      </c>
      <c r="D911" s="224"/>
      <c r="E911" s="225">
        <v>14.5</v>
      </c>
      <c r="F911" s="222"/>
      <c r="G911" s="222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11"/>
      <c r="Z911" s="211"/>
      <c r="AA911" s="211"/>
      <c r="AB911" s="211"/>
      <c r="AC911" s="211"/>
      <c r="AD911" s="211"/>
      <c r="AE911" s="211"/>
      <c r="AF911" s="211"/>
      <c r="AG911" s="211" t="s">
        <v>230</v>
      </c>
      <c r="AH911" s="211">
        <v>0</v>
      </c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outlineLevel="1" x14ac:dyDescent="0.2">
      <c r="A912" s="218"/>
      <c r="B912" s="219"/>
      <c r="C912" s="257" t="s">
        <v>550</v>
      </c>
      <c r="D912" s="224"/>
      <c r="E912" s="225"/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11"/>
      <c r="Z912" s="211"/>
      <c r="AA912" s="211"/>
      <c r="AB912" s="211"/>
      <c r="AC912" s="211"/>
      <c r="AD912" s="211"/>
      <c r="AE912" s="211"/>
      <c r="AF912" s="211"/>
      <c r="AG912" s="211" t="s">
        <v>230</v>
      </c>
      <c r="AH912" s="211">
        <v>0</v>
      </c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1" x14ac:dyDescent="0.2">
      <c r="A913" s="218"/>
      <c r="B913" s="219"/>
      <c r="C913" s="257" t="s">
        <v>1077</v>
      </c>
      <c r="D913" s="224"/>
      <c r="E913" s="225">
        <v>10.9</v>
      </c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11"/>
      <c r="Z913" s="211"/>
      <c r="AA913" s="211"/>
      <c r="AB913" s="211"/>
      <c r="AC913" s="211"/>
      <c r="AD913" s="211"/>
      <c r="AE913" s="211"/>
      <c r="AF913" s="211"/>
      <c r="AG913" s="211" t="s">
        <v>230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1" x14ac:dyDescent="0.2">
      <c r="A914" s="218"/>
      <c r="B914" s="219"/>
      <c r="C914" s="257" t="s">
        <v>434</v>
      </c>
      <c r="D914" s="224"/>
      <c r="E914" s="225"/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11"/>
      <c r="Z914" s="211"/>
      <c r="AA914" s="211"/>
      <c r="AB914" s="211"/>
      <c r="AC914" s="211"/>
      <c r="AD914" s="211"/>
      <c r="AE914" s="211"/>
      <c r="AF914" s="211"/>
      <c r="AG914" s="211" t="s">
        <v>230</v>
      </c>
      <c r="AH914" s="211">
        <v>0</v>
      </c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1" x14ac:dyDescent="0.2">
      <c r="A915" s="218"/>
      <c r="B915" s="219"/>
      <c r="C915" s="257" t="s">
        <v>1079</v>
      </c>
      <c r="D915" s="224"/>
      <c r="E915" s="225">
        <v>14.5</v>
      </c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11"/>
      <c r="Z915" s="211"/>
      <c r="AA915" s="211"/>
      <c r="AB915" s="211"/>
      <c r="AC915" s="211"/>
      <c r="AD915" s="211"/>
      <c r="AE915" s="211"/>
      <c r="AF915" s="211"/>
      <c r="AG915" s="211" t="s">
        <v>230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outlineLevel="1" x14ac:dyDescent="0.2">
      <c r="A916" s="218"/>
      <c r="B916" s="219"/>
      <c r="C916" s="257" t="s">
        <v>553</v>
      </c>
      <c r="D916" s="224"/>
      <c r="E916" s="225"/>
      <c r="F916" s="222"/>
      <c r="G916" s="222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11"/>
      <c r="Z916" s="211"/>
      <c r="AA916" s="211"/>
      <c r="AB916" s="211"/>
      <c r="AC916" s="211"/>
      <c r="AD916" s="211"/>
      <c r="AE916" s="211"/>
      <c r="AF916" s="211"/>
      <c r="AG916" s="211" t="s">
        <v>230</v>
      </c>
      <c r="AH916" s="211">
        <v>0</v>
      </c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1" x14ac:dyDescent="0.2">
      <c r="A917" s="218"/>
      <c r="B917" s="219"/>
      <c r="C917" s="257" t="s">
        <v>1077</v>
      </c>
      <c r="D917" s="224"/>
      <c r="E917" s="225">
        <v>10.9</v>
      </c>
      <c r="F917" s="222"/>
      <c r="G917" s="222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11"/>
      <c r="Z917" s="211"/>
      <c r="AA917" s="211"/>
      <c r="AB917" s="211"/>
      <c r="AC917" s="211"/>
      <c r="AD917" s="211"/>
      <c r="AE917" s="211"/>
      <c r="AF917" s="211"/>
      <c r="AG917" s="211" t="s">
        <v>230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1" x14ac:dyDescent="0.2">
      <c r="A918" s="218"/>
      <c r="B918" s="219"/>
      <c r="C918" s="257" t="s">
        <v>554</v>
      </c>
      <c r="D918" s="224"/>
      <c r="E918" s="225"/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11"/>
      <c r="Z918" s="211"/>
      <c r="AA918" s="211"/>
      <c r="AB918" s="211"/>
      <c r="AC918" s="211"/>
      <c r="AD918" s="211"/>
      <c r="AE918" s="211"/>
      <c r="AF918" s="211"/>
      <c r="AG918" s="211" t="s">
        <v>230</v>
      </c>
      <c r="AH918" s="211">
        <v>0</v>
      </c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1" x14ac:dyDescent="0.2">
      <c r="A919" s="218"/>
      <c r="B919" s="219"/>
      <c r="C919" s="257" t="s">
        <v>1081</v>
      </c>
      <c r="D919" s="224"/>
      <c r="E919" s="225">
        <v>6.4</v>
      </c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11"/>
      <c r="Z919" s="211"/>
      <c r="AA919" s="211"/>
      <c r="AB919" s="211"/>
      <c r="AC919" s="211"/>
      <c r="AD919" s="211"/>
      <c r="AE919" s="211"/>
      <c r="AF919" s="211"/>
      <c r="AG919" s="211" t="s">
        <v>230</v>
      </c>
      <c r="AH919" s="211">
        <v>0</v>
      </c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1" x14ac:dyDescent="0.2">
      <c r="A920" s="218"/>
      <c r="B920" s="219"/>
      <c r="C920" s="257" t="s">
        <v>555</v>
      </c>
      <c r="D920" s="224"/>
      <c r="E920" s="225"/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11"/>
      <c r="Z920" s="211"/>
      <c r="AA920" s="211"/>
      <c r="AB920" s="211"/>
      <c r="AC920" s="211"/>
      <c r="AD920" s="211"/>
      <c r="AE920" s="211"/>
      <c r="AF920" s="211"/>
      <c r="AG920" s="211" t="s">
        <v>230</v>
      </c>
      <c r="AH920" s="211">
        <v>0</v>
      </c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1" x14ac:dyDescent="0.2">
      <c r="A921" s="218"/>
      <c r="B921" s="219"/>
      <c r="C921" s="257" t="s">
        <v>1082</v>
      </c>
      <c r="D921" s="224"/>
      <c r="E921" s="225">
        <v>5.2</v>
      </c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11"/>
      <c r="Z921" s="211"/>
      <c r="AA921" s="211"/>
      <c r="AB921" s="211"/>
      <c r="AC921" s="211"/>
      <c r="AD921" s="211"/>
      <c r="AE921" s="211"/>
      <c r="AF921" s="211"/>
      <c r="AG921" s="211" t="s">
        <v>230</v>
      </c>
      <c r="AH921" s="211">
        <v>0</v>
      </c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1" x14ac:dyDescent="0.2">
      <c r="A922" s="218"/>
      <c r="B922" s="219"/>
      <c r="C922" s="257" t="s">
        <v>436</v>
      </c>
      <c r="D922" s="224"/>
      <c r="E922" s="225"/>
      <c r="F922" s="222"/>
      <c r="G922" s="222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11"/>
      <c r="Z922" s="211"/>
      <c r="AA922" s="211"/>
      <c r="AB922" s="211"/>
      <c r="AC922" s="211"/>
      <c r="AD922" s="211"/>
      <c r="AE922" s="211"/>
      <c r="AF922" s="211"/>
      <c r="AG922" s="211" t="s">
        <v>230</v>
      </c>
      <c r="AH922" s="211">
        <v>0</v>
      </c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1" x14ac:dyDescent="0.2">
      <c r="A923" s="218"/>
      <c r="B923" s="219"/>
      <c r="C923" s="257" t="s">
        <v>1079</v>
      </c>
      <c r="D923" s="224"/>
      <c r="E923" s="225">
        <v>14.5</v>
      </c>
      <c r="F923" s="222"/>
      <c r="G923" s="222"/>
      <c r="H923" s="222"/>
      <c r="I923" s="222"/>
      <c r="J923" s="222"/>
      <c r="K923" s="222"/>
      <c r="L923" s="222"/>
      <c r="M923" s="222"/>
      <c r="N923" s="221"/>
      <c r="O923" s="221"/>
      <c r="P923" s="221"/>
      <c r="Q923" s="221"/>
      <c r="R923" s="222"/>
      <c r="S923" s="222"/>
      <c r="T923" s="222"/>
      <c r="U923" s="222"/>
      <c r="V923" s="222"/>
      <c r="W923" s="222"/>
      <c r="X923" s="222"/>
      <c r="Y923" s="211"/>
      <c r="Z923" s="211"/>
      <c r="AA923" s="211"/>
      <c r="AB923" s="211"/>
      <c r="AC923" s="211"/>
      <c r="AD923" s="211"/>
      <c r="AE923" s="211"/>
      <c r="AF923" s="211"/>
      <c r="AG923" s="211" t="s">
        <v>230</v>
      </c>
      <c r="AH923" s="211">
        <v>0</v>
      </c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ht="22.5" outlineLevel="1" x14ac:dyDescent="0.2">
      <c r="A924" s="243">
        <v>216</v>
      </c>
      <c r="B924" s="244" t="s">
        <v>1083</v>
      </c>
      <c r="C924" s="258" t="s">
        <v>1084</v>
      </c>
      <c r="D924" s="245" t="s">
        <v>297</v>
      </c>
      <c r="E924" s="246">
        <v>229.69</v>
      </c>
      <c r="F924" s="247"/>
      <c r="G924" s="248">
        <f>ROUND(E924*F924,2)</f>
        <v>0</v>
      </c>
      <c r="H924" s="247"/>
      <c r="I924" s="248">
        <f>ROUND(E924*H924,2)</f>
        <v>0</v>
      </c>
      <c r="J924" s="247"/>
      <c r="K924" s="248">
        <f>ROUND(E924*J924,2)</f>
        <v>0</v>
      </c>
      <c r="L924" s="248">
        <v>21</v>
      </c>
      <c r="M924" s="248">
        <f>G924*(1+L924/100)</f>
        <v>0</v>
      </c>
      <c r="N924" s="246">
        <v>3.3E-4</v>
      </c>
      <c r="O924" s="246">
        <f>ROUND(E924*N924,2)</f>
        <v>0.08</v>
      </c>
      <c r="P924" s="246">
        <v>0</v>
      </c>
      <c r="Q924" s="246">
        <f>ROUND(E924*P924,2)</f>
        <v>0</v>
      </c>
      <c r="R924" s="248" t="s">
        <v>1065</v>
      </c>
      <c r="S924" s="248" t="s">
        <v>224</v>
      </c>
      <c r="T924" s="249" t="s">
        <v>224</v>
      </c>
      <c r="U924" s="222">
        <v>0.45</v>
      </c>
      <c r="V924" s="222">
        <f>ROUND(E924*U924,2)</f>
        <v>103.36</v>
      </c>
      <c r="W924" s="222"/>
      <c r="X924" s="222" t="s">
        <v>225</v>
      </c>
      <c r="Y924" s="211"/>
      <c r="Z924" s="211"/>
      <c r="AA924" s="211"/>
      <c r="AB924" s="211"/>
      <c r="AC924" s="211"/>
      <c r="AD924" s="211"/>
      <c r="AE924" s="211"/>
      <c r="AF924" s="211"/>
      <c r="AG924" s="211" t="s">
        <v>226</v>
      </c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outlineLevel="1" x14ac:dyDescent="0.2">
      <c r="A925" s="234">
        <v>217</v>
      </c>
      <c r="B925" s="235" t="s">
        <v>1085</v>
      </c>
      <c r="C925" s="255" t="s">
        <v>1086</v>
      </c>
      <c r="D925" s="236" t="s">
        <v>284</v>
      </c>
      <c r="E925" s="237">
        <v>220.95500000000001</v>
      </c>
      <c r="F925" s="238"/>
      <c r="G925" s="239">
        <f>ROUND(E925*F925,2)</f>
        <v>0</v>
      </c>
      <c r="H925" s="238"/>
      <c r="I925" s="239">
        <f>ROUND(E925*H925,2)</f>
        <v>0</v>
      </c>
      <c r="J925" s="238"/>
      <c r="K925" s="239">
        <f>ROUND(E925*J925,2)</f>
        <v>0</v>
      </c>
      <c r="L925" s="239">
        <v>21</v>
      </c>
      <c r="M925" s="239">
        <f>G925*(1+L925/100)</f>
        <v>0</v>
      </c>
      <c r="N925" s="237">
        <v>5.0000000000000001E-4</v>
      </c>
      <c r="O925" s="237">
        <f>ROUND(E925*N925,2)</f>
        <v>0.11</v>
      </c>
      <c r="P925" s="237">
        <v>0</v>
      </c>
      <c r="Q925" s="237">
        <f>ROUND(E925*P925,2)</f>
        <v>0</v>
      </c>
      <c r="R925" s="239" t="s">
        <v>278</v>
      </c>
      <c r="S925" s="239" t="s">
        <v>224</v>
      </c>
      <c r="T925" s="240" t="s">
        <v>224</v>
      </c>
      <c r="U925" s="222">
        <v>0</v>
      </c>
      <c r="V925" s="222">
        <f>ROUND(E925*U925,2)</f>
        <v>0</v>
      </c>
      <c r="W925" s="222"/>
      <c r="X925" s="222" t="s">
        <v>279</v>
      </c>
      <c r="Y925" s="211"/>
      <c r="Z925" s="211"/>
      <c r="AA925" s="211"/>
      <c r="AB925" s="211"/>
      <c r="AC925" s="211"/>
      <c r="AD925" s="211"/>
      <c r="AE925" s="211"/>
      <c r="AF925" s="211"/>
      <c r="AG925" s="211" t="s">
        <v>280</v>
      </c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1" x14ac:dyDescent="0.2">
      <c r="A926" s="218"/>
      <c r="B926" s="219"/>
      <c r="C926" s="257" t="s">
        <v>1087</v>
      </c>
      <c r="D926" s="224"/>
      <c r="E926" s="225">
        <v>220.95500000000001</v>
      </c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11"/>
      <c r="Z926" s="211"/>
      <c r="AA926" s="211"/>
      <c r="AB926" s="211"/>
      <c r="AC926" s="211"/>
      <c r="AD926" s="211"/>
      <c r="AE926" s="211"/>
      <c r="AF926" s="211"/>
      <c r="AG926" s="211" t="s">
        <v>230</v>
      </c>
      <c r="AH926" s="211">
        <v>0</v>
      </c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ht="22.5" outlineLevel="1" x14ac:dyDescent="0.2">
      <c r="A927" s="234">
        <v>218</v>
      </c>
      <c r="B927" s="235" t="s">
        <v>1088</v>
      </c>
      <c r="C927" s="255" t="s">
        <v>1089</v>
      </c>
      <c r="D927" s="236" t="s">
        <v>297</v>
      </c>
      <c r="E927" s="237">
        <v>245.76830000000001</v>
      </c>
      <c r="F927" s="238"/>
      <c r="G927" s="239">
        <f>ROUND(E927*F927,2)</f>
        <v>0</v>
      </c>
      <c r="H927" s="238"/>
      <c r="I927" s="239">
        <f>ROUND(E927*H927,2)</f>
        <v>0</v>
      </c>
      <c r="J927" s="238"/>
      <c r="K927" s="239">
        <f>ROUND(E927*J927,2)</f>
        <v>0</v>
      </c>
      <c r="L927" s="239">
        <v>21</v>
      </c>
      <c r="M927" s="239">
        <f>G927*(1+L927/100)</f>
        <v>0</v>
      </c>
      <c r="N927" s="237">
        <v>5.0000000000000001E-3</v>
      </c>
      <c r="O927" s="237">
        <f>ROUND(E927*N927,2)</f>
        <v>1.23</v>
      </c>
      <c r="P927" s="237">
        <v>0</v>
      </c>
      <c r="Q927" s="237">
        <f>ROUND(E927*P927,2)</f>
        <v>0</v>
      </c>
      <c r="R927" s="239" t="s">
        <v>278</v>
      </c>
      <c r="S927" s="239" t="s">
        <v>224</v>
      </c>
      <c r="T927" s="240" t="s">
        <v>224</v>
      </c>
      <c r="U927" s="222">
        <v>0</v>
      </c>
      <c r="V927" s="222">
        <f>ROUND(E927*U927,2)</f>
        <v>0</v>
      </c>
      <c r="W927" s="222"/>
      <c r="X927" s="222" t="s">
        <v>279</v>
      </c>
      <c r="Y927" s="211"/>
      <c r="Z927" s="211"/>
      <c r="AA927" s="211"/>
      <c r="AB927" s="211"/>
      <c r="AC927" s="211"/>
      <c r="AD927" s="211"/>
      <c r="AE927" s="211"/>
      <c r="AF927" s="211"/>
      <c r="AG927" s="211" t="s">
        <v>280</v>
      </c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1" x14ac:dyDescent="0.2">
      <c r="A928" s="218"/>
      <c r="B928" s="219"/>
      <c r="C928" s="257" t="s">
        <v>1090</v>
      </c>
      <c r="D928" s="224"/>
      <c r="E928" s="225">
        <v>245.76830000000001</v>
      </c>
      <c r="F928" s="222"/>
      <c r="G928" s="222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11"/>
      <c r="Z928" s="211"/>
      <c r="AA928" s="211"/>
      <c r="AB928" s="211"/>
      <c r="AC928" s="211"/>
      <c r="AD928" s="211"/>
      <c r="AE928" s="211"/>
      <c r="AF928" s="211"/>
      <c r="AG928" s="211" t="s">
        <v>230</v>
      </c>
      <c r="AH928" s="211">
        <v>0</v>
      </c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ht="22.5" outlineLevel="1" x14ac:dyDescent="0.2">
      <c r="A929" s="234">
        <v>219</v>
      </c>
      <c r="B929" s="235" t="s">
        <v>1091</v>
      </c>
      <c r="C929" s="255" t="s">
        <v>1092</v>
      </c>
      <c r="D929" s="236" t="s">
        <v>1008</v>
      </c>
      <c r="E929" s="237">
        <v>835.61221999999998</v>
      </c>
      <c r="F929" s="238"/>
      <c r="G929" s="239">
        <f>ROUND(E929*F929,2)</f>
        <v>0</v>
      </c>
      <c r="H929" s="238"/>
      <c r="I929" s="239">
        <f>ROUND(E929*H929,2)</f>
        <v>0</v>
      </c>
      <c r="J929" s="238"/>
      <c r="K929" s="239">
        <f>ROUND(E929*J929,2)</f>
        <v>0</v>
      </c>
      <c r="L929" s="239">
        <v>21</v>
      </c>
      <c r="M929" s="239">
        <f>G929*(1+L929/100)</f>
        <v>0</v>
      </c>
      <c r="N929" s="237">
        <v>1E-3</v>
      </c>
      <c r="O929" s="237">
        <f>ROUND(E929*N929,2)</f>
        <v>0.84</v>
      </c>
      <c r="P929" s="237">
        <v>0</v>
      </c>
      <c r="Q929" s="237">
        <f>ROUND(E929*P929,2)</f>
        <v>0</v>
      </c>
      <c r="R929" s="239" t="s">
        <v>278</v>
      </c>
      <c r="S929" s="239" t="s">
        <v>224</v>
      </c>
      <c r="T929" s="240" t="s">
        <v>224</v>
      </c>
      <c r="U929" s="222">
        <v>0</v>
      </c>
      <c r="V929" s="222">
        <f>ROUND(E929*U929,2)</f>
        <v>0</v>
      </c>
      <c r="W929" s="222"/>
      <c r="X929" s="222" t="s">
        <v>279</v>
      </c>
      <c r="Y929" s="211"/>
      <c r="Z929" s="211"/>
      <c r="AA929" s="211"/>
      <c r="AB929" s="211"/>
      <c r="AC929" s="211"/>
      <c r="AD929" s="211"/>
      <c r="AE929" s="211"/>
      <c r="AF929" s="211"/>
      <c r="AG929" s="211" t="s">
        <v>280</v>
      </c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1" x14ac:dyDescent="0.2">
      <c r="A930" s="218"/>
      <c r="B930" s="219"/>
      <c r="C930" s="257" t="s">
        <v>1093</v>
      </c>
      <c r="D930" s="224"/>
      <c r="E930" s="225">
        <v>835.61221999999998</v>
      </c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11"/>
      <c r="Z930" s="211"/>
      <c r="AA930" s="211"/>
      <c r="AB930" s="211"/>
      <c r="AC930" s="211"/>
      <c r="AD930" s="211"/>
      <c r="AE930" s="211"/>
      <c r="AF930" s="211"/>
      <c r="AG930" s="211" t="s">
        <v>230</v>
      </c>
      <c r="AH930" s="211">
        <v>0</v>
      </c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1" x14ac:dyDescent="0.2">
      <c r="A931" s="234">
        <v>220</v>
      </c>
      <c r="B931" s="235" t="s">
        <v>1094</v>
      </c>
      <c r="C931" s="255" t="s">
        <v>1095</v>
      </c>
      <c r="D931" s="236" t="s">
        <v>274</v>
      </c>
      <c r="E931" s="237">
        <v>2.25692</v>
      </c>
      <c r="F931" s="238"/>
      <c r="G931" s="239">
        <f>ROUND(E931*F931,2)</f>
        <v>0</v>
      </c>
      <c r="H931" s="238"/>
      <c r="I931" s="239">
        <f>ROUND(E931*H931,2)</f>
        <v>0</v>
      </c>
      <c r="J931" s="238"/>
      <c r="K931" s="239">
        <f>ROUND(E931*J931,2)</f>
        <v>0</v>
      </c>
      <c r="L931" s="239">
        <v>21</v>
      </c>
      <c r="M931" s="239">
        <f>G931*(1+L931/100)</f>
        <v>0</v>
      </c>
      <c r="N931" s="237">
        <v>0</v>
      </c>
      <c r="O931" s="237">
        <f>ROUND(E931*N931,2)</f>
        <v>0</v>
      </c>
      <c r="P931" s="237">
        <v>0</v>
      </c>
      <c r="Q931" s="237">
        <f>ROUND(E931*P931,2)</f>
        <v>0</v>
      </c>
      <c r="R931" s="239" t="s">
        <v>1065</v>
      </c>
      <c r="S931" s="239" t="s">
        <v>224</v>
      </c>
      <c r="T931" s="240" t="s">
        <v>224</v>
      </c>
      <c r="U931" s="222">
        <v>1.091</v>
      </c>
      <c r="V931" s="222">
        <f>ROUND(E931*U931,2)</f>
        <v>2.46</v>
      </c>
      <c r="W931" s="222"/>
      <c r="X931" s="222" t="s">
        <v>769</v>
      </c>
      <c r="Y931" s="211"/>
      <c r="Z931" s="211"/>
      <c r="AA931" s="211"/>
      <c r="AB931" s="211"/>
      <c r="AC931" s="211"/>
      <c r="AD931" s="211"/>
      <c r="AE931" s="211"/>
      <c r="AF931" s="211"/>
      <c r="AG931" s="211" t="s">
        <v>770</v>
      </c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1" x14ac:dyDescent="0.2">
      <c r="A932" s="218"/>
      <c r="B932" s="219"/>
      <c r="C932" s="256" t="s">
        <v>854</v>
      </c>
      <c r="D932" s="242"/>
      <c r="E932" s="242"/>
      <c r="F932" s="242"/>
      <c r="G932" s="24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11"/>
      <c r="Z932" s="211"/>
      <c r="AA932" s="211"/>
      <c r="AB932" s="211"/>
      <c r="AC932" s="211"/>
      <c r="AD932" s="211"/>
      <c r="AE932" s="211"/>
      <c r="AF932" s="211"/>
      <c r="AG932" s="211" t="s">
        <v>228</v>
      </c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x14ac:dyDescent="0.2">
      <c r="A933" s="227" t="s">
        <v>218</v>
      </c>
      <c r="B933" s="228" t="s">
        <v>180</v>
      </c>
      <c r="C933" s="254" t="s">
        <v>181</v>
      </c>
      <c r="D933" s="229"/>
      <c r="E933" s="230"/>
      <c r="F933" s="231"/>
      <c r="G933" s="231">
        <f>SUMIF(AG934:AG985,"&lt;&gt;NOR",G934:G985)</f>
        <v>0</v>
      </c>
      <c r="H933" s="231"/>
      <c r="I933" s="231">
        <f>SUM(I934:I985)</f>
        <v>0</v>
      </c>
      <c r="J933" s="231"/>
      <c r="K933" s="231">
        <f>SUM(K934:K985)</f>
        <v>0</v>
      </c>
      <c r="L933" s="231"/>
      <c r="M933" s="231">
        <f>SUM(M934:M985)</f>
        <v>0</v>
      </c>
      <c r="N933" s="230"/>
      <c r="O933" s="230">
        <f>SUM(O934:O985)</f>
        <v>3.0100000000000002</v>
      </c>
      <c r="P933" s="230"/>
      <c r="Q933" s="230">
        <f>SUM(Q934:Q985)</f>
        <v>0</v>
      </c>
      <c r="R933" s="231"/>
      <c r="S933" s="231"/>
      <c r="T933" s="232"/>
      <c r="U933" s="226"/>
      <c r="V933" s="226">
        <f>SUM(V934:V985)</f>
        <v>224.48000000000002</v>
      </c>
      <c r="W933" s="226"/>
      <c r="X933" s="226"/>
      <c r="AG933" t="s">
        <v>219</v>
      </c>
    </row>
    <row r="934" spans="1:60" outlineLevel="1" x14ac:dyDescent="0.2">
      <c r="A934" s="234">
        <v>221</v>
      </c>
      <c r="B934" s="235" t="s">
        <v>1096</v>
      </c>
      <c r="C934" s="255" t="s">
        <v>1097</v>
      </c>
      <c r="D934" s="236" t="s">
        <v>297</v>
      </c>
      <c r="E934" s="237">
        <v>158.54</v>
      </c>
      <c r="F934" s="238"/>
      <c r="G934" s="239">
        <f>ROUND(E934*F934,2)</f>
        <v>0</v>
      </c>
      <c r="H934" s="238"/>
      <c r="I934" s="239">
        <f>ROUND(E934*H934,2)</f>
        <v>0</v>
      </c>
      <c r="J934" s="238"/>
      <c r="K934" s="239">
        <f>ROUND(E934*J934,2)</f>
        <v>0</v>
      </c>
      <c r="L934" s="239">
        <v>21</v>
      </c>
      <c r="M934" s="239">
        <f>G934*(1+L934/100)</f>
        <v>0</v>
      </c>
      <c r="N934" s="237">
        <v>1.6000000000000001E-4</v>
      </c>
      <c r="O934" s="237">
        <f>ROUND(E934*N934,2)</f>
        <v>0.03</v>
      </c>
      <c r="P934" s="237">
        <v>0</v>
      </c>
      <c r="Q934" s="237">
        <f>ROUND(E934*P934,2)</f>
        <v>0</v>
      </c>
      <c r="R934" s="239" t="s">
        <v>1021</v>
      </c>
      <c r="S934" s="239" t="s">
        <v>224</v>
      </c>
      <c r="T934" s="240" t="s">
        <v>224</v>
      </c>
      <c r="U934" s="222">
        <v>0.05</v>
      </c>
      <c r="V934" s="222">
        <f>ROUND(E934*U934,2)</f>
        <v>7.93</v>
      </c>
      <c r="W934" s="222"/>
      <c r="X934" s="222" t="s">
        <v>225</v>
      </c>
      <c r="Y934" s="211"/>
      <c r="Z934" s="211"/>
      <c r="AA934" s="211"/>
      <c r="AB934" s="211"/>
      <c r="AC934" s="211"/>
      <c r="AD934" s="211"/>
      <c r="AE934" s="211"/>
      <c r="AF934" s="211"/>
      <c r="AG934" s="211" t="s">
        <v>226</v>
      </c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1" x14ac:dyDescent="0.2">
      <c r="A935" s="218"/>
      <c r="B935" s="219"/>
      <c r="C935" s="257" t="s">
        <v>417</v>
      </c>
      <c r="D935" s="224"/>
      <c r="E935" s="225"/>
      <c r="F935" s="222"/>
      <c r="G935" s="222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11"/>
      <c r="Z935" s="211"/>
      <c r="AA935" s="211"/>
      <c r="AB935" s="211"/>
      <c r="AC935" s="211"/>
      <c r="AD935" s="211"/>
      <c r="AE935" s="211"/>
      <c r="AF935" s="211"/>
      <c r="AG935" s="211" t="s">
        <v>230</v>
      </c>
      <c r="AH935" s="211">
        <v>0</v>
      </c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1" x14ac:dyDescent="0.2">
      <c r="A936" s="218"/>
      <c r="B936" s="219"/>
      <c r="C936" s="257" t="s">
        <v>1098</v>
      </c>
      <c r="D936" s="224"/>
      <c r="E936" s="225">
        <v>19.72</v>
      </c>
      <c r="F936" s="222"/>
      <c r="G936" s="222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11"/>
      <c r="Z936" s="211"/>
      <c r="AA936" s="211"/>
      <c r="AB936" s="211"/>
      <c r="AC936" s="211"/>
      <c r="AD936" s="211"/>
      <c r="AE936" s="211"/>
      <c r="AF936" s="211"/>
      <c r="AG936" s="211" t="s">
        <v>230</v>
      </c>
      <c r="AH936" s="211">
        <v>0</v>
      </c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1" x14ac:dyDescent="0.2">
      <c r="A937" s="218"/>
      <c r="B937" s="219"/>
      <c r="C937" s="257" t="s">
        <v>519</v>
      </c>
      <c r="D937" s="224"/>
      <c r="E937" s="225">
        <v>-1.4</v>
      </c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11"/>
      <c r="Z937" s="211"/>
      <c r="AA937" s="211"/>
      <c r="AB937" s="211"/>
      <c r="AC937" s="211"/>
      <c r="AD937" s="211"/>
      <c r="AE937" s="211"/>
      <c r="AF937" s="211"/>
      <c r="AG937" s="211" t="s">
        <v>230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1" x14ac:dyDescent="0.2">
      <c r="A938" s="218"/>
      <c r="B938" s="219"/>
      <c r="C938" s="257" t="s">
        <v>418</v>
      </c>
      <c r="D938" s="224"/>
      <c r="E938" s="225">
        <v>1.972</v>
      </c>
      <c r="F938" s="222"/>
      <c r="G938" s="222"/>
      <c r="H938" s="222"/>
      <c r="I938" s="222"/>
      <c r="J938" s="222"/>
      <c r="K938" s="222"/>
      <c r="L938" s="222"/>
      <c r="M938" s="222"/>
      <c r="N938" s="221"/>
      <c r="O938" s="221"/>
      <c r="P938" s="221"/>
      <c r="Q938" s="221"/>
      <c r="R938" s="222"/>
      <c r="S938" s="222"/>
      <c r="T938" s="222"/>
      <c r="U938" s="222"/>
      <c r="V938" s="222"/>
      <c r="W938" s="222"/>
      <c r="X938" s="222"/>
      <c r="Y938" s="211"/>
      <c r="Z938" s="211"/>
      <c r="AA938" s="211"/>
      <c r="AB938" s="211"/>
      <c r="AC938" s="211"/>
      <c r="AD938" s="211"/>
      <c r="AE938" s="211"/>
      <c r="AF938" s="211"/>
      <c r="AG938" s="211" t="s">
        <v>230</v>
      </c>
      <c r="AH938" s="211">
        <v>0</v>
      </c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 x14ac:dyDescent="0.2">
      <c r="A939" s="218"/>
      <c r="B939" s="219"/>
      <c r="C939" s="257" t="s">
        <v>527</v>
      </c>
      <c r="D939" s="224"/>
      <c r="E939" s="225"/>
      <c r="F939" s="222"/>
      <c r="G939" s="222"/>
      <c r="H939" s="222"/>
      <c r="I939" s="222"/>
      <c r="J939" s="222"/>
      <c r="K939" s="222"/>
      <c r="L939" s="222"/>
      <c r="M939" s="222"/>
      <c r="N939" s="221"/>
      <c r="O939" s="221"/>
      <c r="P939" s="221"/>
      <c r="Q939" s="221"/>
      <c r="R939" s="222"/>
      <c r="S939" s="222"/>
      <c r="T939" s="222"/>
      <c r="U939" s="222"/>
      <c r="V939" s="222"/>
      <c r="W939" s="222"/>
      <c r="X939" s="222"/>
      <c r="Y939" s="211"/>
      <c r="Z939" s="211"/>
      <c r="AA939" s="211"/>
      <c r="AB939" s="211"/>
      <c r="AC939" s="211"/>
      <c r="AD939" s="211"/>
      <c r="AE939" s="211"/>
      <c r="AF939" s="211"/>
      <c r="AG939" s="211" t="s">
        <v>230</v>
      </c>
      <c r="AH939" s="211">
        <v>0</v>
      </c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1" x14ac:dyDescent="0.2">
      <c r="A940" s="218"/>
      <c r="B940" s="219"/>
      <c r="C940" s="257" t="s">
        <v>1099</v>
      </c>
      <c r="D940" s="224"/>
      <c r="E940" s="225">
        <v>25.288</v>
      </c>
      <c r="F940" s="222"/>
      <c r="G940" s="222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11"/>
      <c r="Z940" s="211"/>
      <c r="AA940" s="211"/>
      <c r="AB940" s="211"/>
      <c r="AC940" s="211"/>
      <c r="AD940" s="211"/>
      <c r="AE940" s="211"/>
      <c r="AF940" s="211"/>
      <c r="AG940" s="211" t="s">
        <v>230</v>
      </c>
      <c r="AH940" s="211">
        <v>0</v>
      </c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1" x14ac:dyDescent="0.2">
      <c r="A941" s="218"/>
      <c r="B941" s="219"/>
      <c r="C941" s="257" t="s">
        <v>529</v>
      </c>
      <c r="D941" s="224"/>
      <c r="E941" s="225">
        <v>-4.8</v>
      </c>
      <c r="F941" s="222"/>
      <c r="G941" s="222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11"/>
      <c r="Z941" s="211"/>
      <c r="AA941" s="211"/>
      <c r="AB941" s="211"/>
      <c r="AC941" s="211"/>
      <c r="AD941" s="211"/>
      <c r="AE941" s="211"/>
      <c r="AF941" s="211"/>
      <c r="AG941" s="211" t="s">
        <v>230</v>
      </c>
      <c r="AH941" s="211">
        <v>0</v>
      </c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 x14ac:dyDescent="0.2">
      <c r="A942" s="218"/>
      <c r="B942" s="219"/>
      <c r="C942" s="257" t="s">
        <v>424</v>
      </c>
      <c r="D942" s="224"/>
      <c r="E942" s="225">
        <v>-2.8</v>
      </c>
      <c r="F942" s="222"/>
      <c r="G942" s="222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11"/>
      <c r="Z942" s="211"/>
      <c r="AA942" s="211"/>
      <c r="AB942" s="211"/>
      <c r="AC942" s="211"/>
      <c r="AD942" s="211"/>
      <c r="AE942" s="211"/>
      <c r="AF942" s="211"/>
      <c r="AG942" s="211" t="s">
        <v>230</v>
      </c>
      <c r="AH942" s="211">
        <v>0</v>
      </c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1" x14ac:dyDescent="0.2">
      <c r="A943" s="218"/>
      <c r="B943" s="219"/>
      <c r="C943" s="257" t="s">
        <v>530</v>
      </c>
      <c r="D943" s="224"/>
      <c r="E943" s="225"/>
      <c r="F943" s="222"/>
      <c r="G943" s="222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11"/>
      <c r="Z943" s="211"/>
      <c r="AA943" s="211"/>
      <c r="AB943" s="211"/>
      <c r="AC943" s="211"/>
      <c r="AD943" s="211"/>
      <c r="AE943" s="211"/>
      <c r="AF943" s="211"/>
      <c r="AG943" s="211" t="s">
        <v>230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1" x14ac:dyDescent="0.2">
      <c r="A944" s="218"/>
      <c r="B944" s="219"/>
      <c r="C944" s="257" t="s">
        <v>1100</v>
      </c>
      <c r="D944" s="224"/>
      <c r="E944" s="225">
        <v>14.848000000000001</v>
      </c>
      <c r="F944" s="222"/>
      <c r="G944" s="222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11"/>
      <c r="Z944" s="211"/>
      <c r="AA944" s="211"/>
      <c r="AB944" s="211"/>
      <c r="AC944" s="211"/>
      <c r="AD944" s="211"/>
      <c r="AE944" s="211"/>
      <c r="AF944" s="211"/>
      <c r="AG944" s="211" t="s">
        <v>230</v>
      </c>
      <c r="AH944" s="211">
        <v>0</v>
      </c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1" x14ac:dyDescent="0.2">
      <c r="A945" s="218"/>
      <c r="B945" s="219"/>
      <c r="C945" s="257" t="s">
        <v>519</v>
      </c>
      <c r="D945" s="224"/>
      <c r="E945" s="225">
        <v>-1.4</v>
      </c>
      <c r="F945" s="222"/>
      <c r="G945" s="222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11"/>
      <c r="Z945" s="211"/>
      <c r="AA945" s="211"/>
      <c r="AB945" s="211"/>
      <c r="AC945" s="211"/>
      <c r="AD945" s="211"/>
      <c r="AE945" s="211"/>
      <c r="AF945" s="211"/>
      <c r="AG945" s="211" t="s">
        <v>230</v>
      </c>
      <c r="AH945" s="211">
        <v>0</v>
      </c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outlineLevel="1" x14ac:dyDescent="0.2">
      <c r="A946" s="218"/>
      <c r="B946" s="219"/>
      <c r="C946" s="257" t="s">
        <v>538</v>
      </c>
      <c r="D946" s="224"/>
      <c r="E946" s="225"/>
      <c r="F946" s="222"/>
      <c r="G946" s="222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11"/>
      <c r="Z946" s="211"/>
      <c r="AA946" s="211"/>
      <c r="AB946" s="211"/>
      <c r="AC946" s="211"/>
      <c r="AD946" s="211"/>
      <c r="AE946" s="211"/>
      <c r="AF946" s="211"/>
      <c r="AG946" s="211" t="s">
        <v>230</v>
      </c>
      <c r="AH946" s="211">
        <v>0</v>
      </c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outlineLevel="1" x14ac:dyDescent="0.2">
      <c r="A947" s="218"/>
      <c r="B947" s="219"/>
      <c r="C947" s="257" t="s">
        <v>1100</v>
      </c>
      <c r="D947" s="224"/>
      <c r="E947" s="225">
        <v>14.848000000000001</v>
      </c>
      <c r="F947" s="222"/>
      <c r="G947" s="222"/>
      <c r="H947" s="222"/>
      <c r="I947" s="222"/>
      <c r="J947" s="222"/>
      <c r="K947" s="222"/>
      <c r="L947" s="222"/>
      <c r="M947" s="222"/>
      <c r="N947" s="221"/>
      <c r="O947" s="221"/>
      <c r="P947" s="221"/>
      <c r="Q947" s="221"/>
      <c r="R947" s="222"/>
      <c r="S947" s="222"/>
      <c r="T947" s="222"/>
      <c r="U947" s="222"/>
      <c r="V947" s="222"/>
      <c r="W947" s="222"/>
      <c r="X947" s="222"/>
      <c r="Y947" s="211"/>
      <c r="Z947" s="211"/>
      <c r="AA947" s="211"/>
      <c r="AB947" s="211"/>
      <c r="AC947" s="211"/>
      <c r="AD947" s="211"/>
      <c r="AE947" s="211"/>
      <c r="AF947" s="211"/>
      <c r="AG947" s="211" t="s">
        <v>230</v>
      </c>
      <c r="AH947" s="211">
        <v>0</v>
      </c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outlineLevel="1" x14ac:dyDescent="0.2">
      <c r="A948" s="218"/>
      <c r="B948" s="219"/>
      <c r="C948" s="257" t="s">
        <v>519</v>
      </c>
      <c r="D948" s="224"/>
      <c r="E948" s="225">
        <v>-1.4</v>
      </c>
      <c r="F948" s="222"/>
      <c r="G948" s="222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11"/>
      <c r="Z948" s="211"/>
      <c r="AA948" s="211"/>
      <c r="AB948" s="211"/>
      <c r="AC948" s="211"/>
      <c r="AD948" s="211"/>
      <c r="AE948" s="211"/>
      <c r="AF948" s="211"/>
      <c r="AG948" s="211" t="s">
        <v>230</v>
      </c>
      <c r="AH948" s="211">
        <v>0</v>
      </c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1" x14ac:dyDescent="0.2">
      <c r="A949" s="218"/>
      <c r="B949" s="219"/>
      <c r="C949" s="257" t="s">
        <v>539</v>
      </c>
      <c r="D949" s="224"/>
      <c r="E949" s="225"/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11"/>
      <c r="Z949" s="211"/>
      <c r="AA949" s="211"/>
      <c r="AB949" s="211"/>
      <c r="AC949" s="211"/>
      <c r="AD949" s="211"/>
      <c r="AE949" s="211"/>
      <c r="AF949" s="211"/>
      <c r="AG949" s="211" t="s">
        <v>230</v>
      </c>
      <c r="AH949" s="211">
        <v>0</v>
      </c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outlineLevel="1" x14ac:dyDescent="0.2">
      <c r="A950" s="218"/>
      <c r="B950" s="219"/>
      <c r="C950" s="257" t="s">
        <v>1101</v>
      </c>
      <c r="D950" s="224"/>
      <c r="E950" s="225">
        <v>12.064</v>
      </c>
      <c r="F950" s="222"/>
      <c r="G950" s="222"/>
      <c r="H950" s="222"/>
      <c r="I950" s="222"/>
      <c r="J950" s="222"/>
      <c r="K950" s="222"/>
      <c r="L950" s="222"/>
      <c r="M950" s="222"/>
      <c r="N950" s="221"/>
      <c r="O950" s="221"/>
      <c r="P950" s="221"/>
      <c r="Q950" s="221"/>
      <c r="R950" s="222"/>
      <c r="S950" s="222"/>
      <c r="T950" s="222"/>
      <c r="U950" s="222"/>
      <c r="V950" s="222"/>
      <c r="W950" s="222"/>
      <c r="X950" s="222"/>
      <c r="Y950" s="211"/>
      <c r="Z950" s="211"/>
      <c r="AA950" s="211"/>
      <c r="AB950" s="211"/>
      <c r="AC950" s="211"/>
      <c r="AD950" s="211"/>
      <c r="AE950" s="211"/>
      <c r="AF950" s="211"/>
      <c r="AG950" s="211" t="s">
        <v>230</v>
      </c>
      <c r="AH950" s="211">
        <v>0</v>
      </c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1" x14ac:dyDescent="0.2">
      <c r="A951" s="218"/>
      <c r="B951" s="219"/>
      <c r="C951" s="257" t="s">
        <v>519</v>
      </c>
      <c r="D951" s="224"/>
      <c r="E951" s="225">
        <v>-1.4</v>
      </c>
      <c r="F951" s="222"/>
      <c r="G951" s="22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11"/>
      <c r="Z951" s="211"/>
      <c r="AA951" s="211"/>
      <c r="AB951" s="211"/>
      <c r="AC951" s="211"/>
      <c r="AD951" s="211"/>
      <c r="AE951" s="211"/>
      <c r="AF951" s="211"/>
      <c r="AG951" s="211" t="s">
        <v>230</v>
      </c>
      <c r="AH951" s="211">
        <v>0</v>
      </c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outlineLevel="1" x14ac:dyDescent="0.2">
      <c r="A952" s="218"/>
      <c r="B952" s="219"/>
      <c r="C952" s="257" t="s">
        <v>542</v>
      </c>
      <c r="D952" s="224"/>
      <c r="E952" s="225"/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11"/>
      <c r="Z952" s="211"/>
      <c r="AA952" s="211"/>
      <c r="AB952" s="211"/>
      <c r="AC952" s="211"/>
      <c r="AD952" s="211"/>
      <c r="AE952" s="211"/>
      <c r="AF952" s="211"/>
      <c r="AG952" s="211" t="s">
        <v>230</v>
      </c>
      <c r="AH952" s="211">
        <v>0</v>
      </c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1" x14ac:dyDescent="0.2">
      <c r="A953" s="218"/>
      <c r="B953" s="219"/>
      <c r="C953" s="257" t="s">
        <v>1100</v>
      </c>
      <c r="D953" s="224"/>
      <c r="E953" s="225">
        <v>14.848000000000001</v>
      </c>
      <c r="F953" s="222"/>
      <c r="G953" s="222"/>
      <c r="H953" s="222"/>
      <c r="I953" s="222"/>
      <c r="J953" s="222"/>
      <c r="K953" s="222"/>
      <c r="L953" s="222"/>
      <c r="M953" s="222"/>
      <c r="N953" s="221"/>
      <c r="O953" s="221"/>
      <c r="P953" s="221"/>
      <c r="Q953" s="221"/>
      <c r="R953" s="222"/>
      <c r="S953" s="222"/>
      <c r="T953" s="222"/>
      <c r="U953" s="222"/>
      <c r="V953" s="222"/>
      <c r="W953" s="222"/>
      <c r="X953" s="222"/>
      <c r="Y953" s="211"/>
      <c r="Z953" s="211"/>
      <c r="AA953" s="211"/>
      <c r="AB953" s="211"/>
      <c r="AC953" s="211"/>
      <c r="AD953" s="211"/>
      <c r="AE953" s="211"/>
      <c r="AF953" s="211"/>
      <c r="AG953" s="211" t="s">
        <v>230</v>
      </c>
      <c r="AH953" s="211">
        <v>0</v>
      </c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outlineLevel="1" x14ac:dyDescent="0.2">
      <c r="A954" s="218"/>
      <c r="B954" s="219"/>
      <c r="C954" s="257" t="s">
        <v>519</v>
      </c>
      <c r="D954" s="224"/>
      <c r="E954" s="225">
        <v>-1.4</v>
      </c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11"/>
      <c r="Z954" s="211"/>
      <c r="AA954" s="211"/>
      <c r="AB954" s="211"/>
      <c r="AC954" s="211"/>
      <c r="AD954" s="211"/>
      <c r="AE954" s="211"/>
      <c r="AF954" s="211"/>
      <c r="AG954" s="211" t="s">
        <v>230</v>
      </c>
      <c r="AH954" s="211">
        <v>0</v>
      </c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outlineLevel="1" x14ac:dyDescent="0.2">
      <c r="A955" s="218"/>
      <c r="B955" s="219"/>
      <c r="C955" s="257" t="s">
        <v>543</v>
      </c>
      <c r="D955" s="224"/>
      <c r="E955" s="225"/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11"/>
      <c r="Z955" s="211"/>
      <c r="AA955" s="211"/>
      <c r="AB955" s="211"/>
      <c r="AC955" s="211"/>
      <c r="AD955" s="211"/>
      <c r="AE955" s="211"/>
      <c r="AF955" s="211"/>
      <c r="AG955" s="211" t="s">
        <v>230</v>
      </c>
      <c r="AH955" s="211">
        <v>0</v>
      </c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outlineLevel="1" x14ac:dyDescent="0.2">
      <c r="A956" s="218"/>
      <c r="B956" s="219"/>
      <c r="C956" s="257" t="s">
        <v>1101</v>
      </c>
      <c r="D956" s="224"/>
      <c r="E956" s="225">
        <v>12.064</v>
      </c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11"/>
      <c r="Z956" s="211"/>
      <c r="AA956" s="211"/>
      <c r="AB956" s="211"/>
      <c r="AC956" s="211"/>
      <c r="AD956" s="211"/>
      <c r="AE956" s="211"/>
      <c r="AF956" s="211"/>
      <c r="AG956" s="211" t="s">
        <v>230</v>
      </c>
      <c r="AH956" s="211">
        <v>0</v>
      </c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outlineLevel="1" x14ac:dyDescent="0.2">
      <c r="A957" s="218"/>
      <c r="B957" s="219"/>
      <c r="C957" s="257" t="s">
        <v>519</v>
      </c>
      <c r="D957" s="224"/>
      <c r="E957" s="225">
        <v>-1.4</v>
      </c>
      <c r="F957" s="222"/>
      <c r="G957" s="222"/>
      <c r="H957" s="222"/>
      <c r="I957" s="222"/>
      <c r="J957" s="222"/>
      <c r="K957" s="222"/>
      <c r="L957" s="222"/>
      <c r="M957" s="222"/>
      <c r="N957" s="221"/>
      <c r="O957" s="221"/>
      <c r="P957" s="221"/>
      <c r="Q957" s="221"/>
      <c r="R957" s="222"/>
      <c r="S957" s="222"/>
      <c r="T957" s="222"/>
      <c r="U957" s="222"/>
      <c r="V957" s="222"/>
      <c r="W957" s="222"/>
      <c r="X957" s="222"/>
      <c r="Y957" s="211"/>
      <c r="Z957" s="211"/>
      <c r="AA957" s="211"/>
      <c r="AB957" s="211"/>
      <c r="AC957" s="211"/>
      <c r="AD957" s="211"/>
      <c r="AE957" s="211"/>
      <c r="AF957" s="211"/>
      <c r="AG957" s="211" t="s">
        <v>230</v>
      </c>
      <c r="AH957" s="211">
        <v>0</v>
      </c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outlineLevel="1" x14ac:dyDescent="0.2">
      <c r="A958" s="218"/>
      <c r="B958" s="219"/>
      <c r="C958" s="257" t="s">
        <v>546</v>
      </c>
      <c r="D958" s="224"/>
      <c r="E958" s="225"/>
      <c r="F958" s="222"/>
      <c r="G958" s="222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11"/>
      <c r="Z958" s="211"/>
      <c r="AA958" s="211"/>
      <c r="AB958" s="211"/>
      <c r="AC958" s="211"/>
      <c r="AD958" s="211"/>
      <c r="AE958" s="211"/>
      <c r="AF958" s="211"/>
      <c r="AG958" s="211" t="s">
        <v>230</v>
      </c>
      <c r="AH958" s="211">
        <v>0</v>
      </c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1" x14ac:dyDescent="0.2">
      <c r="A959" s="218"/>
      <c r="B959" s="219"/>
      <c r="C959" s="257" t="s">
        <v>1100</v>
      </c>
      <c r="D959" s="224"/>
      <c r="E959" s="225">
        <v>14.848000000000001</v>
      </c>
      <c r="F959" s="222"/>
      <c r="G959" s="222"/>
      <c r="H959" s="222"/>
      <c r="I959" s="222"/>
      <c r="J959" s="222"/>
      <c r="K959" s="222"/>
      <c r="L959" s="222"/>
      <c r="M959" s="222"/>
      <c r="N959" s="221"/>
      <c r="O959" s="221"/>
      <c r="P959" s="221"/>
      <c r="Q959" s="221"/>
      <c r="R959" s="222"/>
      <c r="S959" s="222"/>
      <c r="T959" s="222"/>
      <c r="U959" s="222"/>
      <c r="V959" s="222"/>
      <c r="W959" s="222"/>
      <c r="X959" s="222"/>
      <c r="Y959" s="211"/>
      <c r="Z959" s="211"/>
      <c r="AA959" s="211"/>
      <c r="AB959" s="211"/>
      <c r="AC959" s="211"/>
      <c r="AD959" s="211"/>
      <c r="AE959" s="211"/>
      <c r="AF959" s="211"/>
      <c r="AG959" s="211" t="s">
        <v>230</v>
      </c>
      <c r="AH959" s="211">
        <v>0</v>
      </c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outlineLevel="1" x14ac:dyDescent="0.2">
      <c r="A960" s="218"/>
      <c r="B960" s="219"/>
      <c r="C960" s="257" t="s">
        <v>519</v>
      </c>
      <c r="D960" s="224"/>
      <c r="E960" s="225">
        <v>-1.4</v>
      </c>
      <c r="F960" s="222"/>
      <c r="G960" s="222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11"/>
      <c r="Z960" s="211"/>
      <c r="AA960" s="211"/>
      <c r="AB960" s="211"/>
      <c r="AC960" s="211"/>
      <c r="AD960" s="211"/>
      <c r="AE960" s="211"/>
      <c r="AF960" s="211"/>
      <c r="AG960" s="211" t="s">
        <v>230</v>
      </c>
      <c r="AH960" s="211">
        <v>0</v>
      </c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1" x14ac:dyDescent="0.2">
      <c r="A961" s="218"/>
      <c r="B961" s="219"/>
      <c r="C961" s="257" t="s">
        <v>547</v>
      </c>
      <c r="D961" s="224"/>
      <c r="E961" s="225"/>
      <c r="F961" s="222"/>
      <c r="G961" s="22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11"/>
      <c r="Z961" s="211"/>
      <c r="AA961" s="211"/>
      <c r="AB961" s="211"/>
      <c r="AC961" s="211"/>
      <c r="AD961" s="211"/>
      <c r="AE961" s="211"/>
      <c r="AF961" s="211"/>
      <c r="AG961" s="211" t="s">
        <v>230</v>
      </c>
      <c r="AH961" s="211">
        <v>0</v>
      </c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outlineLevel="1" x14ac:dyDescent="0.2">
      <c r="A962" s="218"/>
      <c r="B962" s="219"/>
      <c r="C962" s="257" t="s">
        <v>1101</v>
      </c>
      <c r="D962" s="224"/>
      <c r="E962" s="225">
        <v>12.064</v>
      </c>
      <c r="F962" s="222"/>
      <c r="G962" s="222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11"/>
      <c r="Z962" s="211"/>
      <c r="AA962" s="211"/>
      <c r="AB962" s="211"/>
      <c r="AC962" s="211"/>
      <c r="AD962" s="211"/>
      <c r="AE962" s="211"/>
      <c r="AF962" s="211"/>
      <c r="AG962" s="211" t="s">
        <v>230</v>
      </c>
      <c r="AH962" s="211">
        <v>0</v>
      </c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1" x14ac:dyDescent="0.2">
      <c r="A963" s="218"/>
      <c r="B963" s="219"/>
      <c r="C963" s="257" t="s">
        <v>519</v>
      </c>
      <c r="D963" s="224"/>
      <c r="E963" s="225">
        <v>-1.4</v>
      </c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11"/>
      <c r="Z963" s="211"/>
      <c r="AA963" s="211"/>
      <c r="AB963" s="211"/>
      <c r="AC963" s="211"/>
      <c r="AD963" s="211"/>
      <c r="AE963" s="211"/>
      <c r="AF963" s="211"/>
      <c r="AG963" s="211" t="s">
        <v>230</v>
      </c>
      <c r="AH963" s="211">
        <v>0</v>
      </c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1" x14ac:dyDescent="0.2">
      <c r="A964" s="218"/>
      <c r="B964" s="219"/>
      <c r="C964" s="257" t="s">
        <v>552</v>
      </c>
      <c r="D964" s="224"/>
      <c r="E964" s="225"/>
      <c r="F964" s="222"/>
      <c r="G964" s="222"/>
      <c r="H964" s="222"/>
      <c r="I964" s="222"/>
      <c r="J964" s="222"/>
      <c r="K964" s="222"/>
      <c r="L964" s="222"/>
      <c r="M964" s="222"/>
      <c r="N964" s="221"/>
      <c r="O964" s="221"/>
      <c r="P964" s="221"/>
      <c r="Q964" s="221"/>
      <c r="R964" s="222"/>
      <c r="S964" s="222"/>
      <c r="T964" s="222"/>
      <c r="U964" s="222"/>
      <c r="V964" s="222"/>
      <c r="W964" s="222"/>
      <c r="X964" s="222"/>
      <c r="Y964" s="211"/>
      <c r="Z964" s="211"/>
      <c r="AA964" s="211"/>
      <c r="AB964" s="211"/>
      <c r="AC964" s="211"/>
      <c r="AD964" s="211"/>
      <c r="AE964" s="211"/>
      <c r="AF964" s="211"/>
      <c r="AG964" s="211" t="s">
        <v>230</v>
      </c>
      <c r="AH964" s="211">
        <v>0</v>
      </c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 x14ac:dyDescent="0.2">
      <c r="A965" s="218"/>
      <c r="B965" s="219"/>
      <c r="C965" s="257" t="s">
        <v>1101</v>
      </c>
      <c r="D965" s="224"/>
      <c r="E965" s="225">
        <v>12.064</v>
      </c>
      <c r="F965" s="222"/>
      <c r="G965" s="222"/>
      <c r="H965" s="222"/>
      <c r="I965" s="222"/>
      <c r="J965" s="222"/>
      <c r="K965" s="222"/>
      <c r="L965" s="222"/>
      <c r="M965" s="222"/>
      <c r="N965" s="221"/>
      <c r="O965" s="221"/>
      <c r="P965" s="221"/>
      <c r="Q965" s="221"/>
      <c r="R965" s="222"/>
      <c r="S965" s="222"/>
      <c r="T965" s="222"/>
      <c r="U965" s="222"/>
      <c r="V965" s="222"/>
      <c r="W965" s="222"/>
      <c r="X965" s="222"/>
      <c r="Y965" s="211"/>
      <c r="Z965" s="211"/>
      <c r="AA965" s="211"/>
      <c r="AB965" s="211"/>
      <c r="AC965" s="211"/>
      <c r="AD965" s="211"/>
      <c r="AE965" s="211"/>
      <c r="AF965" s="211"/>
      <c r="AG965" s="211" t="s">
        <v>230</v>
      </c>
      <c r="AH965" s="211">
        <v>0</v>
      </c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1" x14ac:dyDescent="0.2">
      <c r="A966" s="218"/>
      <c r="B966" s="219"/>
      <c r="C966" s="257" t="s">
        <v>519</v>
      </c>
      <c r="D966" s="224"/>
      <c r="E966" s="225">
        <v>-1.4</v>
      </c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11"/>
      <c r="Z966" s="211"/>
      <c r="AA966" s="211"/>
      <c r="AB966" s="211"/>
      <c r="AC966" s="211"/>
      <c r="AD966" s="211"/>
      <c r="AE966" s="211"/>
      <c r="AF966" s="211"/>
      <c r="AG966" s="211" t="s">
        <v>230</v>
      </c>
      <c r="AH966" s="211">
        <v>0</v>
      </c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outlineLevel="1" x14ac:dyDescent="0.2">
      <c r="A967" s="218"/>
      <c r="B967" s="219"/>
      <c r="C967" s="257" t="s">
        <v>554</v>
      </c>
      <c r="D967" s="224"/>
      <c r="E967" s="225"/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11"/>
      <c r="Z967" s="211"/>
      <c r="AA967" s="211"/>
      <c r="AB967" s="211"/>
      <c r="AC967" s="211"/>
      <c r="AD967" s="211"/>
      <c r="AE967" s="211"/>
      <c r="AF967" s="211"/>
      <c r="AG967" s="211" t="s">
        <v>230</v>
      </c>
      <c r="AH967" s="211">
        <v>0</v>
      </c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outlineLevel="1" x14ac:dyDescent="0.2">
      <c r="A968" s="218"/>
      <c r="B968" s="219"/>
      <c r="C968" s="257" t="s">
        <v>1100</v>
      </c>
      <c r="D968" s="224"/>
      <c r="E968" s="225">
        <v>14.848000000000001</v>
      </c>
      <c r="F968" s="222"/>
      <c r="G968" s="222"/>
      <c r="H968" s="222"/>
      <c r="I968" s="222"/>
      <c r="J968" s="222"/>
      <c r="K968" s="222"/>
      <c r="L968" s="222"/>
      <c r="M968" s="222"/>
      <c r="N968" s="221"/>
      <c r="O968" s="221"/>
      <c r="P968" s="221"/>
      <c r="Q968" s="221"/>
      <c r="R968" s="222"/>
      <c r="S968" s="222"/>
      <c r="T968" s="222"/>
      <c r="U968" s="222"/>
      <c r="V968" s="222"/>
      <c r="W968" s="222"/>
      <c r="X968" s="222"/>
      <c r="Y968" s="211"/>
      <c r="Z968" s="211"/>
      <c r="AA968" s="211"/>
      <c r="AB968" s="211"/>
      <c r="AC968" s="211"/>
      <c r="AD968" s="211"/>
      <c r="AE968" s="211"/>
      <c r="AF968" s="211"/>
      <c r="AG968" s="211" t="s">
        <v>230</v>
      </c>
      <c r="AH968" s="211">
        <v>0</v>
      </c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1" x14ac:dyDescent="0.2">
      <c r="A969" s="218"/>
      <c r="B969" s="219"/>
      <c r="C969" s="257" t="s">
        <v>519</v>
      </c>
      <c r="D969" s="224"/>
      <c r="E969" s="225">
        <v>-1.4</v>
      </c>
      <c r="F969" s="222"/>
      <c r="G969" s="222"/>
      <c r="H969" s="222"/>
      <c r="I969" s="222"/>
      <c r="J969" s="222"/>
      <c r="K969" s="222"/>
      <c r="L969" s="222"/>
      <c r="M969" s="222"/>
      <c r="N969" s="221"/>
      <c r="O969" s="221"/>
      <c r="P969" s="221"/>
      <c r="Q969" s="221"/>
      <c r="R969" s="222"/>
      <c r="S969" s="222"/>
      <c r="T969" s="222"/>
      <c r="U969" s="222"/>
      <c r="V969" s="222"/>
      <c r="W969" s="222"/>
      <c r="X969" s="222"/>
      <c r="Y969" s="211"/>
      <c r="Z969" s="211"/>
      <c r="AA969" s="211"/>
      <c r="AB969" s="211"/>
      <c r="AC969" s="211"/>
      <c r="AD969" s="211"/>
      <c r="AE969" s="211"/>
      <c r="AF969" s="211"/>
      <c r="AG969" s="211" t="s">
        <v>230</v>
      </c>
      <c r="AH969" s="211">
        <v>0</v>
      </c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outlineLevel="1" x14ac:dyDescent="0.2">
      <c r="A970" s="218"/>
      <c r="B970" s="219"/>
      <c r="C970" s="257" t="s">
        <v>555</v>
      </c>
      <c r="D970" s="224"/>
      <c r="E970" s="225"/>
      <c r="F970" s="222"/>
      <c r="G970" s="22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11"/>
      <c r="Z970" s="211"/>
      <c r="AA970" s="211"/>
      <c r="AB970" s="211"/>
      <c r="AC970" s="211"/>
      <c r="AD970" s="211"/>
      <c r="AE970" s="211"/>
      <c r="AF970" s="211"/>
      <c r="AG970" s="211" t="s">
        <v>230</v>
      </c>
      <c r="AH970" s="211">
        <v>0</v>
      </c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1" x14ac:dyDescent="0.2">
      <c r="A971" s="218"/>
      <c r="B971" s="219"/>
      <c r="C971" s="257" t="s">
        <v>1101</v>
      </c>
      <c r="D971" s="224"/>
      <c r="E971" s="225">
        <v>12.064</v>
      </c>
      <c r="F971" s="222"/>
      <c r="G971" s="222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11"/>
      <c r="Z971" s="211"/>
      <c r="AA971" s="211"/>
      <c r="AB971" s="211"/>
      <c r="AC971" s="211"/>
      <c r="AD971" s="211"/>
      <c r="AE971" s="211"/>
      <c r="AF971" s="211"/>
      <c r="AG971" s="211" t="s">
        <v>230</v>
      </c>
      <c r="AH971" s="211">
        <v>0</v>
      </c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1" x14ac:dyDescent="0.2">
      <c r="A972" s="218"/>
      <c r="B972" s="219"/>
      <c r="C972" s="257" t="s">
        <v>519</v>
      </c>
      <c r="D972" s="224"/>
      <c r="E972" s="225">
        <v>-1.4</v>
      </c>
      <c r="F972" s="222"/>
      <c r="G972" s="222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11"/>
      <c r="Z972" s="211"/>
      <c r="AA972" s="211"/>
      <c r="AB972" s="211"/>
      <c r="AC972" s="211"/>
      <c r="AD972" s="211"/>
      <c r="AE972" s="211"/>
      <c r="AF972" s="211"/>
      <c r="AG972" s="211" t="s">
        <v>230</v>
      </c>
      <c r="AH972" s="211">
        <v>0</v>
      </c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1" x14ac:dyDescent="0.2">
      <c r="A973" s="234">
        <v>222</v>
      </c>
      <c r="B973" s="235" t="s">
        <v>1102</v>
      </c>
      <c r="C973" s="255" t="s">
        <v>1103</v>
      </c>
      <c r="D973" s="236" t="s">
        <v>284</v>
      </c>
      <c r="E973" s="237">
        <v>80</v>
      </c>
      <c r="F973" s="238"/>
      <c r="G973" s="239">
        <f>ROUND(E973*F973,2)</f>
        <v>0</v>
      </c>
      <c r="H973" s="238"/>
      <c r="I973" s="239">
        <f>ROUND(E973*H973,2)</f>
        <v>0</v>
      </c>
      <c r="J973" s="238"/>
      <c r="K973" s="239">
        <f>ROUND(E973*J973,2)</f>
        <v>0</v>
      </c>
      <c r="L973" s="239">
        <v>21</v>
      </c>
      <c r="M973" s="239">
        <f>G973*(1+L973/100)</f>
        <v>0</v>
      </c>
      <c r="N973" s="237">
        <v>0</v>
      </c>
      <c r="O973" s="237">
        <f>ROUND(E973*N973,2)</f>
        <v>0</v>
      </c>
      <c r="P973" s="237">
        <v>0</v>
      </c>
      <c r="Q973" s="237">
        <f>ROUND(E973*P973,2)</f>
        <v>0</v>
      </c>
      <c r="R973" s="239" t="s">
        <v>1021</v>
      </c>
      <c r="S973" s="239" t="s">
        <v>224</v>
      </c>
      <c r="T973" s="240" t="s">
        <v>224</v>
      </c>
      <c r="U973" s="222">
        <v>0.13</v>
      </c>
      <c r="V973" s="222">
        <f>ROUND(E973*U973,2)</f>
        <v>10.4</v>
      </c>
      <c r="W973" s="222"/>
      <c r="X973" s="222" t="s">
        <v>225</v>
      </c>
      <c r="Y973" s="211"/>
      <c r="Z973" s="211"/>
      <c r="AA973" s="211"/>
      <c r="AB973" s="211"/>
      <c r="AC973" s="211"/>
      <c r="AD973" s="211"/>
      <c r="AE973" s="211"/>
      <c r="AF973" s="211"/>
      <c r="AG973" s="211" t="s">
        <v>226</v>
      </c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1" x14ac:dyDescent="0.2">
      <c r="A974" s="218"/>
      <c r="B974" s="219"/>
      <c r="C974" s="257" t="s">
        <v>1104</v>
      </c>
      <c r="D974" s="224"/>
      <c r="E974" s="225">
        <v>80</v>
      </c>
      <c r="F974" s="222"/>
      <c r="G974" s="222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11"/>
      <c r="Z974" s="211"/>
      <c r="AA974" s="211"/>
      <c r="AB974" s="211"/>
      <c r="AC974" s="211"/>
      <c r="AD974" s="211"/>
      <c r="AE974" s="211"/>
      <c r="AF974" s="211"/>
      <c r="AG974" s="211" t="s">
        <v>230</v>
      </c>
      <c r="AH974" s="211">
        <v>0</v>
      </c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ht="22.5" outlineLevel="1" x14ac:dyDescent="0.2">
      <c r="A975" s="234">
        <v>223</v>
      </c>
      <c r="B975" s="235" t="s">
        <v>1105</v>
      </c>
      <c r="C975" s="255" t="s">
        <v>1106</v>
      </c>
      <c r="D975" s="236" t="s">
        <v>297</v>
      </c>
      <c r="E975" s="237">
        <v>158.54</v>
      </c>
      <c r="F975" s="238"/>
      <c r="G975" s="239">
        <f>ROUND(E975*F975,2)</f>
        <v>0</v>
      </c>
      <c r="H975" s="238"/>
      <c r="I975" s="239">
        <f>ROUND(E975*H975,2)</f>
        <v>0</v>
      </c>
      <c r="J975" s="238"/>
      <c r="K975" s="239">
        <f>ROUND(E975*J975,2)</f>
        <v>0</v>
      </c>
      <c r="L975" s="239">
        <v>21</v>
      </c>
      <c r="M975" s="239">
        <f>G975*(1+L975/100)</f>
        <v>0</v>
      </c>
      <c r="N975" s="237">
        <v>0</v>
      </c>
      <c r="O975" s="237">
        <f>ROUND(E975*N975,2)</f>
        <v>0</v>
      </c>
      <c r="P975" s="237">
        <v>0</v>
      </c>
      <c r="Q975" s="237">
        <f>ROUND(E975*P975,2)</f>
        <v>0</v>
      </c>
      <c r="R975" s="239" t="s">
        <v>1021</v>
      </c>
      <c r="S975" s="239" t="s">
        <v>224</v>
      </c>
      <c r="T975" s="240" t="s">
        <v>224</v>
      </c>
      <c r="U975" s="222">
        <v>1.1399999999999999</v>
      </c>
      <c r="V975" s="222">
        <f>ROUND(E975*U975,2)</f>
        <v>180.74</v>
      </c>
      <c r="W975" s="222"/>
      <c r="X975" s="222" t="s">
        <v>225</v>
      </c>
      <c r="Y975" s="211"/>
      <c r="Z975" s="211"/>
      <c r="AA975" s="211"/>
      <c r="AB975" s="211"/>
      <c r="AC975" s="211"/>
      <c r="AD975" s="211"/>
      <c r="AE975" s="211"/>
      <c r="AF975" s="211"/>
      <c r="AG975" s="211" t="s">
        <v>226</v>
      </c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1" x14ac:dyDescent="0.2">
      <c r="A976" s="218"/>
      <c r="B976" s="219"/>
      <c r="C976" s="256" t="s">
        <v>1107</v>
      </c>
      <c r="D976" s="242"/>
      <c r="E976" s="242"/>
      <c r="F976" s="242"/>
      <c r="G976" s="242"/>
      <c r="H976" s="222"/>
      <c r="I976" s="222"/>
      <c r="J976" s="222"/>
      <c r="K976" s="222"/>
      <c r="L976" s="222"/>
      <c r="M976" s="222"/>
      <c r="N976" s="221"/>
      <c r="O976" s="221"/>
      <c r="P976" s="221"/>
      <c r="Q976" s="221"/>
      <c r="R976" s="222"/>
      <c r="S976" s="222"/>
      <c r="T976" s="222"/>
      <c r="U976" s="222"/>
      <c r="V976" s="222"/>
      <c r="W976" s="222"/>
      <c r="X976" s="222"/>
      <c r="Y976" s="211"/>
      <c r="Z976" s="211"/>
      <c r="AA976" s="211"/>
      <c r="AB976" s="211"/>
      <c r="AC976" s="211"/>
      <c r="AD976" s="211"/>
      <c r="AE976" s="211"/>
      <c r="AF976" s="211"/>
      <c r="AG976" s="211" t="s">
        <v>228</v>
      </c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ht="22.5" outlineLevel="1" x14ac:dyDescent="0.2">
      <c r="A977" s="243">
        <v>224</v>
      </c>
      <c r="B977" s="244" t="s">
        <v>1108</v>
      </c>
      <c r="C977" s="258" t="s">
        <v>1109</v>
      </c>
      <c r="D977" s="245" t="s">
        <v>297</v>
      </c>
      <c r="E977" s="246">
        <v>158.54</v>
      </c>
      <c r="F977" s="247"/>
      <c r="G977" s="248">
        <f>ROUND(E977*F977,2)</f>
        <v>0</v>
      </c>
      <c r="H977" s="247"/>
      <c r="I977" s="248">
        <f>ROUND(E977*H977,2)</f>
        <v>0</v>
      </c>
      <c r="J977" s="247"/>
      <c r="K977" s="248">
        <f>ROUND(E977*J977,2)</f>
        <v>0</v>
      </c>
      <c r="L977" s="248">
        <v>21</v>
      </c>
      <c r="M977" s="248">
        <f>G977*(1+L977/100)</f>
        <v>0</v>
      </c>
      <c r="N977" s="246">
        <v>8.9999999999999998E-4</v>
      </c>
      <c r="O977" s="246">
        <f>ROUND(E977*N977,2)</f>
        <v>0.14000000000000001</v>
      </c>
      <c r="P977" s="246">
        <v>0</v>
      </c>
      <c r="Q977" s="246">
        <f>ROUND(E977*P977,2)</f>
        <v>0</v>
      </c>
      <c r="R977" s="248" t="s">
        <v>1021</v>
      </c>
      <c r="S977" s="248" t="s">
        <v>224</v>
      </c>
      <c r="T977" s="249" t="s">
        <v>224</v>
      </c>
      <c r="U977" s="222">
        <v>0</v>
      </c>
      <c r="V977" s="222">
        <f>ROUND(E977*U977,2)</f>
        <v>0</v>
      </c>
      <c r="W977" s="222"/>
      <c r="X977" s="222" t="s">
        <v>225</v>
      </c>
      <c r="Y977" s="211"/>
      <c r="Z977" s="211"/>
      <c r="AA977" s="211"/>
      <c r="AB977" s="211"/>
      <c r="AC977" s="211"/>
      <c r="AD977" s="211"/>
      <c r="AE977" s="211"/>
      <c r="AF977" s="211"/>
      <c r="AG977" s="211" t="s">
        <v>226</v>
      </c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ht="22.5" outlineLevel="1" x14ac:dyDescent="0.2">
      <c r="A978" s="243">
        <v>225</v>
      </c>
      <c r="B978" s="244" t="s">
        <v>1110</v>
      </c>
      <c r="C978" s="258" t="s">
        <v>1111</v>
      </c>
      <c r="D978" s="245" t="s">
        <v>297</v>
      </c>
      <c r="E978" s="246">
        <v>158.54</v>
      </c>
      <c r="F978" s="247"/>
      <c r="G978" s="248">
        <f>ROUND(E978*F978,2)</f>
        <v>0</v>
      </c>
      <c r="H978" s="247"/>
      <c r="I978" s="248">
        <f>ROUND(E978*H978,2)</f>
        <v>0</v>
      </c>
      <c r="J978" s="247"/>
      <c r="K978" s="248">
        <f>ROUND(E978*J978,2)</f>
        <v>0</v>
      </c>
      <c r="L978" s="248">
        <v>21</v>
      </c>
      <c r="M978" s="248">
        <f>G978*(1+L978/100)</f>
        <v>0</v>
      </c>
      <c r="N978" s="246">
        <v>0</v>
      </c>
      <c r="O978" s="246">
        <f>ROUND(E978*N978,2)</f>
        <v>0</v>
      </c>
      <c r="P978" s="246">
        <v>0</v>
      </c>
      <c r="Q978" s="246">
        <f>ROUND(E978*P978,2)</f>
        <v>0</v>
      </c>
      <c r="R978" s="248" t="s">
        <v>1021</v>
      </c>
      <c r="S978" s="248" t="s">
        <v>224</v>
      </c>
      <c r="T978" s="249" t="s">
        <v>224</v>
      </c>
      <c r="U978" s="222">
        <v>0.13</v>
      </c>
      <c r="V978" s="222">
        <f>ROUND(E978*U978,2)</f>
        <v>20.61</v>
      </c>
      <c r="W978" s="222"/>
      <c r="X978" s="222" t="s">
        <v>225</v>
      </c>
      <c r="Y978" s="211"/>
      <c r="Z978" s="211"/>
      <c r="AA978" s="211"/>
      <c r="AB978" s="211"/>
      <c r="AC978" s="211"/>
      <c r="AD978" s="211"/>
      <c r="AE978" s="211"/>
      <c r="AF978" s="211"/>
      <c r="AG978" s="211" t="s">
        <v>226</v>
      </c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1" x14ac:dyDescent="0.2">
      <c r="A979" s="234">
        <v>226</v>
      </c>
      <c r="B979" s="235" t="s">
        <v>1053</v>
      </c>
      <c r="C979" s="255" t="s">
        <v>1054</v>
      </c>
      <c r="D979" s="236" t="s">
        <v>1008</v>
      </c>
      <c r="E979" s="237">
        <v>508.91340000000002</v>
      </c>
      <c r="F979" s="238"/>
      <c r="G979" s="239">
        <f>ROUND(E979*F979,2)</f>
        <v>0</v>
      </c>
      <c r="H979" s="238"/>
      <c r="I979" s="239">
        <f>ROUND(E979*H979,2)</f>
        <v>0</v>
      </c>
      <c r="J979" s="238"/>
      <c r="K979" s="239">
        <f>ROUND(E979*J979,2)</f>
        <v>0</v>
      </c>
      <c r="L979" s="239">
        <v>21</v>
      </c>
      <c r="M979" s="239">
        <f>G979*(1+L979/100)</f>
        <v>0</v>
      </c>
      <c r="N979" s="237">
        <v>1E-3</v>
      </c>
      <c r="O979" s="237">
        <f>ROUND(E979*N979,2)</f>
        <v>0.51</v>
      </c>
      <c r="P979" s="237">
        <v>0</v>
      </c>
      <c r="Q979" s="237">
        <f>ROUND(E979*P979,2)</f>
        <v>0</v>
      </c>
      <c r="R979" s="239" t="s">
        <v>278</v>
      </c>
      <c r="S979" s="239" t="s">
        <v>224</v>
      </c>
      <c r="T979" s="240" t="s">
        <v>224</v>
      </c>
      <c r="U979" s="222">
        <v>0</v>
      </c>
      <c r="V979" s="222">
        <f>ROUND(E979*U979,2)</f>
        <v>0</v>
      </c>
      <c r="W979" s="222"/>
      <c r="X979" s="222" t="s">
        <v>279</v>
      </c>
      <c r="Y979" s="211"/>
      <c r="Z979" s="211"/>
      <c r="AA979" s="211"/>
      <c r="AB979" s="211"/>
      <c r="AC979" s="211"/>
      <c r="AD979" s="211"/>
      <c r="AE979" s="211"/>
      <c r="AF979" s="211"/>
      <c r="AG979" s="211" t="s">
        <v>280</v>
      </c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outlineLevel="1" x14ac:dyDescent="0.2">
      <c r="A980" s="218"/>
      <c r="B980" s="219"/>
      <c r="C980" s="257" t="s">
        <v>1112</v>
      </c>
      <c r="D980" s="224"/>
      <c r="E980" s="225">
        <v>508.91340000000002</v>
      </c>
      <c r="F980" s="222"/>
      <c r="G980" s="222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11"/>
      <c r="Z980" s="211"/>
      <c r="AA980" s="211"/>
      <c r="AB980" s="211"/>
      <c r="AC980" s="211"/>
      <c r="AD980" s="211"/>
      <c r="AE980" s="211"/>
      <c r="AF980" s="211"/>
      <c r="AG980" s="211" t="s">
        <v>230</v>
      </c>
      <c r="AH980" s="211">
        <v>0</v>
      </c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outlineLevel="1" x14ac:dyDescent="0.2">
      <c r="A981" s="234">
        <v>227</v>
      </c>
      <c r="B981" s="235" t="s">
        <v>1113</v>
      </c>
      <c r="C981" s="255" t="s">
        <v>1114</v>
      </c>
      <c r="D981" s="236" t="s">
        <v>284</v>
      </c>
      <c r="E981" s="237">
        <v>85.6</v>
      </c>
      <c r="F981" s="238"/>
      <c r="G981" s="239">
        <f>ROUND(E981*F981,2)</f>
        <v>0</v>
      </c>
      <c r="H981" s="238"/>
      <c r="I981" s="239">
        <f>ROUND(E981*H981,2)</f>
        <v>0</v>
      </c>
      <c r="J981" s="238"/>
      <c r="K981" s="239">
        <f>ROUND(E981*J981,2)</f>
        <v>0</v>
      </c>
      <c r="L981" s="239">
        <v>21</v>
      </c>
      <c r="M981" s="239">
        <f>G981*(1+L981/100)</f>
        <v>0</v>
      </c>
      <c r="N981" s="237">
        <v>2.2000000000000001E-4</v>
      </c>
      <c r="O981" s="237">
        <f>ROUND(E981*N981,2)</f>
        <v>0.02</v>
      </c>
      <c r="P981" s="237">
        <v>0</v>
      </c>
      <c r="Q981" s="237">
        <f>ROUND(E981*P981,2)</f>
        <v>0</v>
      </c>
      <c r="R981" s="239" t="s">
        <v>278</v>
      </c>
      <c r="S981" s="239" t="s">
        <v>224</v>
      </c>
      <c r="T981" s="240" t="s">
        <v>224</v>
      </c>
      <c r="U981" s="222">
        <v>0</v>
      </c>
      <c r="V981" s="222">
        <f>ROUND(E981*U981,2)</f>
        <v>0</v>
      </c>
      <c r="W981" s="222"/>
      <c r="X981" s="222" t="s">
        <v>279</v>
      </c>
      <c r="Y981" s="211"/>
      <c r="Z981" s="211"/>
      <c r="AA981" s="211"/>
      <c r="AB981" s="211"/>
      <c r="AC981" s="211"/>
      <c r="AD981" s="211"/>
      <c r="AE981" s="211"/>
      <c r="AF981" s="211"/>
      <c r="AG981" s="211" t="s">
        <v>280</v>
      </c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outlineLevel="1" x14ac:dyDescent="0.2">
      <c r="A982" s="218"/>
      <c r="B982" s="219"/>
      <c r="C982" s="257" t="s">
        <v>1115</v>
      </c>
      <c r="D982" s="224"/>
      <c r="E982" s="225">
        <v>85.6</v>
      </c>
      <c r="F982" s="222"/>
      <c r="G982" s="222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11"/>
      <c r="Z982" s="211"/>
      <c r="AA982" s="211"/>
      <c r="AB982" s="211"/>
      <c r="AC982" s="211"/>
      <c r="AD982" s="211"/>
      <c r="AE982" s="211"/>
      <c r="AF982" s="211"/>
      <c r="AG982" s="211" t="s">
        <v>230</v>
      </c>
      <c r="AH982" s="211">
        <v>0</v>
      </c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ht="22.5" outlineLevel="1" x14ac:dyDescent="0.2">
      <c r="A983" s="234">
        <v>228</v>
      </c>
      <c r="B983" s="235" t="s">
        <v>1116</v>
      </c>
      <c r="C983" s="255" t="s">
        <v>1117</v>
      </c>
      <c r="D983" s="236" t="s">
        <v>297</v>
      </c>
      <c r="E983" s="237">
        <v>169.6378</v>
      </c>
      <c r="F983" s="238"/>
      <c r="G983" s="239">
        <f>ROUND(E983*F983,2)</f>
        <v>0</v>
      </c>
      <c r="H983" s="238"/>
      <c r="I983" s="239">
        <f>ROUND(E983*H983,2)</f>
        <v>0</v>
      </c>
      <c r="J983" s="238"/>
      <c r="K983" s="239">
        <f>ROUND(E983*J983,2)</f>
        <v>0</v>
      </c>
      <c r="L983" s="239">
        <v>21</v>
      </c>
      <c r="M983" s="239">
        <f>G983*(1+L983/100)</f>
        <v>0</v>
      </c>
      <c r="N983" s="237">
        <v>1.3599999999999999E-2</v>
      </c>
      <c r="O983" s="237">
        <f>ROUND(E983*N983,2)</f>
        <v>2.31</v>
      </c>
      <c r="P983" s="237">
        <v>0</v>
      </c>
      <c r="Q983" s="237">
        <f>ROUND(E983*P983,2)</f>
        <v>0</v>
      </c>
      <c r="R983" s="239" t="s">
        <v>278</v>
      </c>
      <c r="S983" s="239" t="s">
        <v>224</v>
      </c>
      <c r="T983" s="240" t="s">
        <v>224</v>
      </c>
      <c r="U983" s="222">
        <v>0</v>
      </c>
      <c r="V983" s="222">
        <f>ROUND(E983*U983,2)</f>
        <v>0</v>
      </c>
      <c r="W983" s="222"/>
      <c r="X983" s="222" t="s">
        <v>279</v>
      </c>
      <c r="Y983" s="211"/>
      <c r="Z983" s="211"/>
      <c r="AA983" s="211"/>
      <c r="AB983" s="211"/>
      <c r="AC983" s="211"/>
      <c r="AD983" s="211"/>
      <c r="AE983" s="211"/>
      <c r="AF983" s="211"/>
      <c r="AG983" s="211" t="s">
        <v>280</v>
      </c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1" x14ac:dyDescent="0.2">
      <c r="A984" s="218"/>
      <c r="B984" s="219"/>
      <c r="C984" s="257" t="s">
        <v>1118</v>
      </c>
      <c r="D984" s="224"/>
      <c r="E984" s="225">
        <v>169.6378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11"/>
      <c r="Z984" s="211"/>
      <c r="AA984" s="211"/>
      <c r="AB984" s="211"/>
      <c r="AC984" s="211"/>
      <c r="AD984" s="211"/>
      <c r="AE984" s="211"/>
      <c r="AF984" s="211"/>
      <c r="AG984" s="211" t="s">
        <v>230</v>
      </c>
      <c r="AH984" s="211">
        <v>0</v>
      </c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1" x14ac:dyDescent="0.2">
      <c r="A985" s="243">
        <v>229</v>
      </c>
      <c r="B985" s="244" t="s">
        <v>1119</v>
      </c>
      <c r="C985" s="258" t="s">
        <v>1120</v>
      </c>
      <c r="D985" s="245" t="s">
        <v>274</v>
      </c>
      <c r="E985" s="246">
        <v>3.0028700000000002</v>
      </c>
      <c r="F985" s="247"/>
      <c r="G985" s="248">
        <f>ROUND(E985*F985,2)</f>
        <v>0</v>
      </c>
      <c r="H985" s="247"/>
      <c r="I985" s="248">
        <f>ROUND(E985*H985,2)</f>
        <v>0</v>
      </c>
      <c r="J985" s="247"/>
      <c r="K985" s="248">
        <f>ROUND(E985*J985,2)</f>
        <v>0</v>
      </c>
      <c r="L985" s="248">
        <v>21</v>
      </c>
      <c r="M985" s="248">
        <f>G985*(1+L985/100)</f>
        <v>0</v>
      </c>
      <c r="N985" s="246">
        <v>0</v>
      </c>
      <c r="O985" s="246">
        <f>ROUND(E985*N985,2)</f>
        <v>0</v>
      </c>
      <c r="P985" s="246">
        <v>0</v>
      </c>
      <c r="Q985" s="246">
        <f>ROUND(E985*P985,2)</f>
        <v>0</v>
      </c>
      <c r="R985" s="248" t="s">
        <v>1021</v>
      </c>
      <c r="S985" s="248" t="s">
        <v>224</v>
      </c>
      <c r="T985" s="249" t="s">
        <v>224</v>
      </c>
      <c r="U985" s="222">
        <v>1.5980000000000001</v>
      </c>
      <c r="V985" s="222">
        <f>ROUND(E985*U985,2)</f>
        <v>4.8</v>
      </c>
      <c r="W985" s="222"/>
      <c r="X985" s="222" t="s">
        <v>769</v>
      </c>
      <c r="Y985" s="211"/>
      <c r="Z985" s="211"/>
      <c r="AA985" s="211"/>
      <c r="AB985" s="211"/>
      <c r="AC985" s="211"/>
      <c r="AD985" s="211"/>
      <c r="AE985" s="211"/>
      <c r="AF985" s="211"/>
      <c r="AG985" s="211" t="s">
        <v>770</v>
      </c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x14ac:dyDescent="0.2">
      <c r="A986" s="227" t="s">
        <v>218</v>
      </c>
      <c r="B986" s="228" t="s">
        <v>182</v>
      </c>
      <c r="C986" s="254" t="s">
        <v>183</v>
      </c>
      <c r="D986" s="229"/>
      <c r="E986" s="230"/>
      <c r="F986" s="231"/>
      <c r="G986" s="231">
        <f>SUMIF(AG987:AG995,"&lt;&gt;NOR",G987:G995)</f>
        <v>0</v>
      </c>
      <c r="H986" s="231"/>
      <c r="I986" s="231">
        <f>SUM(I987:I995)</f>
        <v>0</v>
      </c>
      <c r="J986" s="231"/>
      <c r="K986" s="231">
        <f>SUM(K987:K995)</f>
        <v>0</v>
      </c>
      <c r="L986" s="231"/>
      <c r="M986" s="231">
        <f>SUM(M987:M995)</f>
        <v>0</v>
      </c>
      <c r="N986" s="230"/>
      <c r="O986" s="230">
        <f>SUM(O987:O995)</f>
        <v>0.12</v>
      </c>
      <c r="P986" s="230"/>
      <c r="Q986" s="230">
        <f>SUM(Q987:Q995)</f>
        <v>0</v>
      </c>
      <c r="R986" s="231"/>
      <c r="S986" s="231"/>
      <c r="T986" s="232"/>
      <c r="U986" s="226"/>
      <c r="V986" s="226">
        <f>SUM(V987:V995)</f>
        <v>112.54</v>
      </c>
      <c r="W986" s="226"/>
      <c r="X986" s="226"/>
      <c r="AG986" t="s">
        <v>219</v>
      </c>
    </row>
    <row r="987" spans="1:60" outlineLevel="1" x14ac:dyDescent="0.2">
      <c r="A987" s="234">
        <v>230</v>
      </c>
      <c r="B987" s="235" t="s">
        <v>1121</v>
      </c>
      <c r="C987" s="255" t="s">
        <v>1122</v>
      </c>
      <c r="D987" s="236" t="s">
        <v>297</v>
      </c>
      <c r="E987" s="237">
        <v>26.946999999999999</v>
      </c>
      <c r="F987" s="238"/>
      <c r="G987" s="239">
        <f>ROUND(E987*F987,2)</f>
        <v>0</v>
      </c>
      <c r="H987" s="238"/>
      <c r="I987" s="239">
        <f>ROUND(E987*H987,2)</f>
        <v>0</v>
      </c>
      <c r="J987" s="238"/>
      <c r="K987" s="239">
        <f>ROUND(E987*J987,2)</f>
        <v>0</v>
      </c>
      <c r="L987" s="239">
        <v>21</v>
      </c>
      <c r="M987" s="239">
        <f>G987*(1+L987/100)</f>
        <v>0</v>
      </c>
      <c r="N987" s="237">
        <v>8.0000000000000007E-5</v>
      </c>
      <c r="O987" s="237">
        <f>ROUND(E987*N987,2)</f>
        <v>0</v>
      </c>
      <c r="P987" s="237">
        <v>0</v>
      </c>
      <c r="Q987" s="237">
        <f>ROUND(E987*P987,2)</f>
        <v>0</v>
      </c>
      <c r="R987" s="239" t="s">
        <v>1123</v>
      </c>
      <c r="S987" s="239" t="s">
        <v>224</v>
      </c>
      <c r="T987" s="240" t="s">
        <v>224</v>
      </c>
      <c r="U987" s="222">
        <v>0.156</v>
      </c>
      <c r="V987" s="222">
        <f>ROUND(E987*U987,2)</f>
        <v>4.2</v>
      </c>
      <c r="W987" s="222"/>
      <c r="X987" s="222" t="s">
        <v>225</v>
      </c>
      <c r="Y987" s="211"/>
      <c r="Z987" s="211"/>
      <c r="AA987" s="211"/>
      <c r="AB987" s="211"/>
      <c r="AC987" s="211"/>
      <c r="AD987" s="211"/>
      <c r="AE987" s="211"/>
      <c r="AF987" s="211"/>
      <c r="AG987" s="211" t="s">
        <v>226</v>
      </c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1" x14ac:dyDescent="0.2">
      <c r="A988" s="218"/>
      <c r="B988" s="219"/>
      <c r="C988" s="257" t="s">
        <v>412</v>
      </c>
      <c r="D988" s="224"/>
      <c r="E988" s="225"/>
      <c r="F988" s="222"/>
      <c r="G988" s="222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11"/>
      <c r="Z988" s="211"/>
      <c r="AA988" s="211"/>
      <c r="AB988" s="211"/>
      <c r="AC988" s="211"/>
      <c r="AD988" s="211"/>
      <c r="AE988" s="211"/>
      <c r="AF988" s="211"/>
      <c r="AG988" s="211" t="s">
        <v>230</v>
      </c>
      <c r="AH988" s="211">
        <v>0</v>
      </c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1" x14ac:dyDescent="0.2">
      <c r="A989" s="218"/>
      <c r="B989" s="219"/>
      <c r="C989" s="257" t="s">
        <v>1124</v>
      </c>
      <c r="D989" s="224"/>
      <c r="E989" s="225">
        <v>21.667000000000002</v>
      </c>
      <c r="F989" s="222"/>
      <c r="G989" s="222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11"/>
      <c r="Z989" s="211"/>
      <c r="AA989" s="211"/>
      <c r="AB989" s="211"/>
      <c r="AC989" s="211"/>
      <c r="AD989" s="211"/>
      <c r="AE989" s="211"/>
      <c r="AF989" s="211"/>
      <c r="AG989" s="211" t="s">
        <v>230</v>
      </c>
      <c r="AH989" s="211">
        <v>0</v>
      </c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1" x14ac:dyDescent="0.2">
      <c r="A990" s="218"/>
      <c r="B990" s="219"/>
      <c r="C990" s="257" t="s">
        <v>408</v>
      </c>
      <c r="D990" s="224"/>
      <c r="E990" s="225"/>
      <c r="F990" s="222"/>
      <c r="G990" s="222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11"/>
      <c r="Z990" s="211"/>
      <c r="AA990" s="211"/>
      <c r="AB990" s="211"/>
      <c r="AC990" s="211"/>
      <c r="AD990" s="211"/>
      <c r="AE990" s="211"/>
      <c r="AF990" s="211"/>
      <c r="AG990" s="211" t="s">
        <v>230</v>
      </c>
      <c r="AH990" s="211">
        <v>0</v>
      </c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1" x14ac:dyDescent="0.2">
      <c r="A991" s="218"/>
      <c r="B991" s="219"/>
      <c r="C991" s="257" t="s">
        <v>1125</v>
      </c>
      <c r="D991" s="224"/>
      <c r="E991" s="225">
        <v>5.28</v>
      </c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11"/>
      <c r="Z991" s="211"/>
      <c r="AA991" s="211"/>
      <c r="AB991" s="211"/>
      <c r="AC991" s="211"/>
      <c r="AD991" s="211"/>
      <c r="AE991" s="211"/>
      <c r="AF991" s="211"/>
      <c r="AG991" s="211" t="s">
        <v>230</v>
      </c>
      <c r="AH991" s="211">
        <v>0</v>
      </c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ht="22.5" outlineLevel="1" x14ac:dyDescent="0.2">
      <c r="A992" s="234">
        <v>231</v>
      </c>
      <c r="B992" s="235" t="s">
        <v>1126</v>
      </c>
      <c r="C992" s="255" t="s">
        <v>1127</v>
      </c>
      <c r="D992" s="236" t="s">
        <v>297</v>
      </c>
      <c r="E992" s="237">
        <v>722.25</v>
      </c>
      <c r="F992" s="238"/>
      <c r="G992" s="239">
        <f>ROUND(E992*F992,2)</f>
        <v>0</v>
      </c>
      <c r="H992" s="238"/>
      <c r="I992" s="239">
        <f>ROUND(E992*H992,2)</f>
        <v>0</v>
      </c>
      <c r="J992" s="238"/>
      <c r="K992" s="239">
        <f>ROUND(E992*J992,2)</f>
        <v>0</v>
      </c>
      <c r="L992" s="239">
        <v>21</v>
      </c>
      <c r="M992" s="239">
        <f>G992*(1+L992/100)</f>
        <v>0</v>
      </c>
      <c r="N992" s="237">
        <v>1.6000000000000001E-4</v>
      </c>
      <c r="O992" s="237">
        <f>ROUND(E992*N992,2)</f>
        <v>0.12</v>
      </c>
      <c r="P992" s="237">
        <v>0</v>
      </c>
      <c r="Q992" s="237">
        <f>ROUND(E992*P992,2)</f>
        <v>0</v>
      </c>
      <c r="R992" s="239" t="s">
        <v>1123</v>
      </c>
      <c r="S992" s="239" t="s">
        <v>224</v>
      </c>
      <c r="T992" s="240" t="s">
        <v>224</v>
      </c>
      <c r="U992" s="222">
        <v>0.15</v>
      </c>
      <c r="V992" s="222">
        <f>ROUND(E992*U992,2)</f>
        <v>108.34</v>
      </c>
      <c r="W992" s="222"/>
      <c r="X992" s="222" t="s">
        <v>225</v>
      </c>
      <c r="Y992" s="211"/>
      <c r="Z992" s="211"/>
      <c r="AA992" s="211"/>
      <c r="AB992" s="211"/>
      <c r="AC992" s="211"/>
      <c r="AD992" s="211"/>
      <c r="AE992" s="211"/>
      <c r="AF992" s="211"/>
      <c r="AG992" s="211" t="s">
        <v>226</v>
      </c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1" x14ac:dyDescent="0.2">
      <c r="A993" s="218"/>
      <c r="B993" s="219"/>
      <c r="C993" s="256" t="s">
        <v>1128</v>
      </c>
      <c r="D993" s="242"/>
      <c r="E993" s="242"/>
      <c r="F993" s="242"/>
      <c r="G993" s="242"/>
      <c r="H993" s="222"/>
      <c r="I993" s="222"/>
      <c r="J993" s="222"/>
      <c r="K993" s="222"/>
      <c r="L993" s="222"/>
      <c r="M993" s="222"/>
      <c r="N993" s="221"/>
      <c r="O993" s="221"/>
      <c r="P993" s="221"/>
      <c r="Q993" s="221"/>
      <c r="R993" s="222"/>
      <c r="S993" s="222"/>
      <c r="T993" s="222"/>
      <c r="U993" s="222"/>
      <c r="V993" s="222"/>
      <c r="W993" s="222"/>
      <c r="X993" s="222"/>
      <c r="Y993" s="211"/>
      <c r="Z993" s="211"/>
      <c r="AA993" s="211"/>
      <c r="AB993" s="211"/>
      <c r="AC993" s="211"/>
      <c r="AD993" s="211"/>
      <c r="AE993" s="211"/>
      <c r="AF993" s="211"/>
      <c r="AG993" s="211" t="s">
        <v>228</v>
      </c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1" x14ac:dyDescent="0.2">
      <c r="A994" s="218"/>
      <c r="B994" s="219"/>
      <c r="C994" s="259" t="s">
        <v>1129</v>
      </c>
      <c r="D994" s="250"/>
      <c r="E994" s="250"/>
      <c r="F994" s="250"/>
      <c r="G994" s="250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11"/>
      <c r="Z994" s="211"/>
      <c r="AA994" s="211"/>
      <c r="AB994" s="211"/>
      <c r="AC994" s="211"/>
      <c r="AD994" s="211"/>
      <c r="AE994" s="211"/>
      <c r="AF994" s="211"/>
      <c r="AG994" s="211" t="s">
        <v>270</v>
      </c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1" x14ac:dyDescent="0.2">
      <c r="A995" s="218"/>
      <c r="B995" s="219"/>
      <c r="C995" s="257" t="s">
        <v>1130</v>
      </c>
      <c r="D995" s="224"/>
      <c r="E995" s="225">
        <v>722.25</v>
      </c>
      <c r="F995" s="222"/>
      <c r="G995" s="222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11"/>
      <c r="Z995" s="211"/>
      <c r="AA995" s="211"/>
      <c r="AB995" s="211"/>
      <c r="AC995" s="211"/>
      <c r="AD995" s="211"/>
      <c r="AE995" s="211"/>
      <c r="AF995" s="211"/>
      <c r="AG995" s="211" t="s">
        <v>230</v>
      </c>
      <c r="AH995" s="211">
        <v>0</v>
      </c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x14ac:dyDescent="0.2">
      <c r="A996" s="227" t="s">
        <v>218</v>
      </c>
      <c r="B996" s="228" t="s">
        <v>184</v>
      </c>
      <c r="C996" s="254" t="s">
        <v>185</v>
      </c>
      <c r="D996" s="229"/>
      <c r="E996" s="230"/>
      <c r="F996" s="231"/>
      <c r="G996" s="231">
        <f>SUMIF(AG997:AG1069,"&lt;&gt;NOR",G997:G1069)</f>
        <v>0</v>
      </c>
      <c r="H996" s="231"/>
      <c r="I996" s="231">
        <f>SUM(I997:I1069)</f>
        <v>0</v>
      </c>
      <c r="J996" s="231"/>
      <c r="K996" s="231">
        <f>SUM(K997:K1069)</f>
        <v>0</v>
      </c>
      <c r="L996" s="231"/>
      <c r="M996" s="231">
        <f>SUM(M997:M1069)</f>
        <v>0</v>
      </c>
      <c r="N996" s="230"/>
      <c r="O996" s="230">
        <f>SUM(O997:O1069)</f>
        <v>0.79999999999999993</v>
      </c>
      <c r="P996" s="230"/>
      <c r="Q996" s="230">
        <f>SUM(Q997:Q1069)</f>
        <v>0</v>
      </c>
      <c r="R996" s="231"/>
      <c r="S996" s="231"/>
      <c r="T996" s="232"/>
      <c r="U996" s="226"/>
      <c r="V996" s="226">
        <f>SUM(V997:V1069)</f>
        <v>189.24</v>
      </c>
      <c r="W996" s="226"/>
      <c r="X996" s="226"/>
      <c r="AG996" t="s">
        <v>219</v>
      </c>
    </row>
    <row r="997" spans="1:60" ht="22.5" outlineLevel="1" x14ac:dyDescent="0.2">
      <c r="A997" s="234">
        <v>232</v>
      </c>
      <c r="B997" s="235" t="s">
        <v>1131</v>
      </c>
      <c r="C997" s="255" t="s">
        <v>1132</v>
      </c>
      <c r="D997" s="236" t="s">
        <v>297</v>
      </c>
      <c r="E997" s="237">
        <v>1098.248</v>
      </c>
      <c r="F997" s="238"/>
      <c r="G997" s="239">
        <f>ROUND(E997*F997,2)</f>
        <v>0</v>
      </c>
      <c r="H997" s="238"/>
      <c r="I997" s="239">
        <f>ROUND(E997*H997,2)</f>
        <v>0</v>
      </c>
      <c r="J997" s="238"/>
      <c r="K997" s="239">
        <f>ROUND(E997*J997,2)</f>
        <v>0</v>
      </c>
      <c r="L997" s="239">
        <v>21</v>
      </c>
      <c r="M997" s="239">
        <f>G997*(1+L997/100)</f>
        <v>0</v>
      </c>
      <c r="N997" s="237">
        <v>6.4000000000000005E-4</v>
      </c>
      <c r="O997" s="237">
        <f>ROUND(E997*N997,2)</f>
        <v>0.7</v>
      </c>
      <c r="P997" s="237">
        <v>0</v>
      </c>
      <c r="Q997" s="237">
        <f>ROUND(E997*P997,2)</f>
        <v>0</v>
      </c>
      <c r="R997" s="239" t="s">
        <v>1133</v>
      </c>
      <c r="S997" s="239" t="s">
        <v>224</v>
      </c>
      <c r="T997" s="240" t="s">
        <v>224</v>
      </c>
      <c r="U997" s="222">
        <v>0.13439999999999999</v>
      </c>
      <c r="V997" s="222">
        <f>ROUND(E997*U997,2)</f>
        <v>147.6</v>
      </c>
      <c r="W997" s="222"/>
      <c r="X997" s="222" t="s">
        <v>225</v>
      </c>
      <c r="Y997" s="211"/>
      <c r="Z997" s="211"/>
      <c r="AA997" s="211"/>
      <c r="AB997" s="211"/>
      <c r="AC997" s="211"/>
      <c r="AD997" s="211"/>
      <c r="AE997" s="211"/>
      <c r="AF997" s="211"/>
      <c r="AG997" s="211" t="s">
        <v>226</v>
      </c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1" x14ac:dyDescent="0.2">
      <c r="A998" s="218"/>
      <c r="B998" s="219"/>
      <c r="C998" s="257" t="s">
        <v>511</v>
      </c>
      <c r="D998" s="224"/>
      <c r="E998" s="225"/>
      <c r="F998" s="222"/>
      <c r="G998" s="222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11"/>
      <c r="Z998" s="211"/>
      <c r="AA998" s="211"/>
      <c r="AB998" s="211"/>
      <c r="AC998" s="211"/>
      <c r="AD998" s="211"/>
      <c r="AE998" s="211"/>
      <c r="AF998" s="211"/>
      <c r="AG998" s="211" t="s">
        <v>230</v>
      </c>
      <c r="AH998" s="211">
        <v>0</v>
      </c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1" x14ac:dyDescent="0.2">
      <c r="A999" s="218"/>
      <c r="B999" s="219"/>
      <c r="C999" s="257" t="s">
        <v>512</v>
      </c>
      <c r="D999" s="224"/>
      <c r="E999" s="225">
        <v>149.4</v>
      </c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11"/>
      <c r="Z999" s="211"/>
      <c r="AA999" s="211"/>
      <c r="AB999" s="211"/>
      <c r="AC999" s="211"/>
      <c r="AD999" s="211"/>
      <c r="AE999" s="211"/>
      <c r="AF999" s="211"/>
      <c r="AG999" s="211" t="s">
        <v>230</v>
      </c>
      <c r="AH999" s="211">
        <v>0</v>
      </c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1" x14ac:dyDescent="0.2">
      <c r="A1000" s="218"/>
      <c r="B1000" s="219"/>
      <c r="C1000" s="257" t="s">
        <v>515</v>
      </c>
      <c r="D1000" s="224"/>
      <c r="E1000" s="225"/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11"/>
      <c r="Z1000" s="211"/>
      <c r="AA1000" s="211"/>
      <c r="AB1000" s="211"/>
      <c r="AC1000" s="211"/>
      <c r="AD1000" s="211"/>
      <c r="AE1000" s="211"/>
      <c r="AF1000" s="211"/>
      <c r="AG1000" s="211" t="s">
        <v>230</v>
      </c>
      <c r="AH1000" s="211">
        <v>0</v>
      </c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outlineLevel="1" x14ac:dyDescent="0.2">
      <c r="A1001" s="218"/>
      <c r="B1001" s="219"/>
      <c r="C1001" s="257" t="s">
        <v>516</v>
      </c>
      <c r="D1001" s="224"/>
      <c r="E1001" s="225">
        <v>40.799999999999997</v>
      </c>
      <c r="F1001" s="222"/>
      <c r="G1001" s="222"/>
      <c r="H1001" s="222"/>
      <c r="I1001" s="222"/>
      <c r="J1001" s="222"/>
      <c r="K1001" s="222"/>
      <c r="L1001" s="222"/>
      <c r="M1001" s="222"/>
      <c r="N1001" s="221"/>
      <c r="O1001" s="221"/>
      <c r="P1001" s="221"/>
      <c r="Q1001" s="221"/>
      <c r="R1001" s="222"/>
      <c r="S1001" s="222"/>
      <c r="T1001" s="222"/>
      <c r="U1001" s="222"/>
      <c r="V1001" s="222"/>
      <c r="W1001" s="222"/>
      <c r="X1001" s="222"/>
      <c r="Y1001" s="211"/>
      <c r="Z1001" s="211"/>
      <c r="AA1001" s="211"/>
      <c r="AB1001" s="211"/>
      <c r="AC1001" s="211"/>
      <c r="AD1001" s="211"/>
      <c r="AE1001" s="211"/>
      <c r="AF1001" s="211"/>
      <c r="AG1001" s="211" t="s">
        <v>230</v>
      </c>
      <c r="AH1001" s="211">
        <v>0</v>
      </c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outlineLevel="1" x14ac:dyDescent="0.2">
      <c r="A1002" s="218"/>
      <c r="B1002" s="219"/>
      <c r="C1002" s="257" t="s">
        <v>417</v>
      </c>
      <c r="D1002" s="224"/>
      <c r="E1002" s="225"/>
      <c r="F1002" s="222"/>
      <c r="G1002" s="22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11"/>
      <c r="Z1002" s="211"/>
      <c r="AA1002" s="211"/>
      <c r="AB1002" s="211"/>
      <c r="AC1002" s="211"/>
      <c r="AD1002" s="211"/>
      <c r="AE1002" s="211"/>
      <c r="AF1002" s="211"/>
      <c r="AG1002" s="211" t="s">
        <v>230</v>
      </c>
      <c r="AH1002" s="211">
        <v>0</v>
      </c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1" x14ac:dyDescent="0.2">
      <c r="A1003" s="218"/>
      <c r="B1003" s="219"/>
      <c r="C1003" s="257" t="s">
        <v>518</v>
      </c>
      <c r="D1003" s="224"/>
      <c r="E1003" s="225">
        <v>25.5</v>
      </c>
      <c r="F1003" s="222"/>
      <c r="G1003" s="222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11"/>
      <c r="Z1003" s="211"/>
      <c r="AA1003" s="211"/>
      <c r="AB1003" s="211"/>
      <c r="AC1003" s="211"/>
      <c r="AD1003" s="211"/>
      <c r="AE1003" s="211"/>
      <c r="AF1003" s="211"/>
      <c r="AG1003" s="211" t="s">
        <v>230</v>
      </c>
      <c r="AH1003" s="211">
        <v>0</v>
      </c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1" x14ac:dyDescent="0.2">
      <c r="A1004" s="218"/>
      <c r="B1004" s="219"/>
      <c r="C1004" s="257" t="s">
        <v>418</v>
      </c>
      <c r="D1004" s="224"/>
      <c r="E1004" s="225">
        <v>1.972</v>
      </c>
      <c r="F1004" s="222"/>
      <c r="G1004" s="222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11"/>
      <c r="Z1004" s="211"/>
      <c r="AA1004" s="211"/>
      <c r="AB1004" s="211"/>
      <c r="AC1004" s="211"/>
      <c r="AD1004" s="211"/>
      <c r="AE1004" s="211"/>
      <c r="AF1004" s="211"/>
      <c r="AG1004" s="211" t="s">
        <v>230</v>
      </c>
      <c r="AH1004" s="211">
        <v>0</v>
      </c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1" x14ac:dyDescent="0.2">
      <c r="A1005" s="218"/>
      <c r="B1005" s="219"/>
      <c r="C1005" s="257" t="s">
        <v>419</v>
      </c>
      <c r="D1005" s="224"/>
      <c r="E1005" s="225"/>
      <c r="F1005" s="222"/>
      <c r="G1005" s="222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11"/>
      <c r="Z1005" s="211"/>
      <c r="AA1005" s="211"/>
      <c r="AB1005" s="211"/>
      <c r="AC1005" s="211"/>
      <c r="AD1005" s="211"/>
      <c r="AE1005" s="211"/>
      <c r="AF1005" s="211"/>
      <c r="AG1005" s="211" t="s">
        <v>230</v>
      </c>
      <c r="AH1005" s="211">
        <v>0</v>
      </c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 x14ac:dyDescent="0.2">
      <c r="A1006" s="218"/>
      <c r="B1006" s="219"/>
      <c r="C1006" s="257" t="s">
        <v>520</v>
      </c>
      <c r="D1006" s="224"/>
      <c r="E1006" s="225">
        <v>31.8</v>
      </c>
      <c r="F1006" s="222"/>
      <c r="G1006" s="222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11"/>
      <c r="Z1006" s="211"/>
      <c r="AA1006" s="211"/>
      <c r="AB1006" s="211"/>
      <c r="AC1006" s="211"/>
      <c r="AD1006" s="211"/>
      <c r="AE1006" s="211"/>
      <c r="AF1006" s="211"/>
      <c r="AG1006" s="211" t="s">
        <v>230</v>
      </c>
      <c r="AH1006" s="211">
        <v>0</v>
      </c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1" x14ac:dyDescent="0.2">
      <c r="A1007" s="218"/>
      <c r="B1007" s="219"/>
      <c r="C1007" s="257" t="s">
        <v>521</v>
      </c>
      <c r="D1007" s="224"/>
      <c r="E1007" s="225">
        <v>1.8560000000000001</v>
      </c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11"/>
      <c r="Z1007" s="211"/>
      <c r="AA1007" s="211"/>
      <c r="AB1007" s="211"/>
      <c r="AC1007" s="211"/>
      <c r="AD1007" s="211"/>
      <c r="AE1007" s="211"/>
      <c r="AF1007" s="211"/>
      <c r="AG1007" s="211" t="s">
        <v>230</v>
      </c>
      <c r="AH1007" s="211">
        <v>0</v>
      </c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outlineLevel="1" x14ac:dyDescent="0.2">
      <c r="A1008" s="218"/>
      <c r="B1008" s="219"/>
      <c r="C1008" s="257" t="s">
        <v>372</v>
      </c>
      <c r="D1008" s="224"/>
      <c r="E1008" s="225"/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11"/>
      <c r="Z1008" s="211"/>
      <c r="AA1008" s="211"/>
      <c r="AB1008" s="211"/>
      <c r="AC1008" s="211"/>
      <c r="AD1008" s="211"/>
      <c r="AE1008" s="211"/>
      <c r="AF1008" s="211"/>
      <c r="AG1008" s="211" t="s">
        <v>230</v>
      </c>
      <c r="AH1008" s="211">
        <v>0</v>
      </c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1" x14ac:dyDescent="0.2">
      <c r="A1009" s="218"/>
      <c r="B1009" s="219"/>
      <c r="C1009" s="257" t="s">
        <v>522</v>
      </c>
      <c r="D1009" s="224"/>
      <c r="E1009" s="225">
        <v>76.2</v>
      </c>
      <c r="F1009" s="222"/>
      <c r="G1009" s="222"/>
      <c r="H1009" s="222"/>
      <c r="I1009" s="222"/>
      <c r="J1009" s="222"/>
      <c r="K1009" s="222"/>
      <c r="L1009" s="222"/>
      <c r="M1009" s="222"/>
      <c r="N1009" s="221"/>
      <c r="O1009" s="221"/>
      <c r="P1009" s="221"/>
      <c r="Q1009" s="221"/>
      <c r="R1009" s="222"/>
      <c r="S1009" s="222"/>
      <c r="T1009" s="222"/>
      <c r="U1009" s="222"/>
      <c r="V1009" s="222"/>
      <c r="W1009" s="222"/>
      <c r="X1009" s="222"/>
      <c r="Y1009" s="211"/>
      <c r="Z1009" s="211"/>
      <c r="AA1009" s="211"/>
      <c r="AB1009" s="211"/>
      <c r="AC1009" s="211"/>
      <c r="AD1009" s="211"/>
      <c r="AE1009" s="211"/>
      <c r="AF1009" s="211"/>
      <c r="AG1009" s="211" t="s">
        <v>230</v>
      </c>
      <c r="AH1009" s="211">
        <v>0</v>
      </c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1" x14ac:dyDescent="0.2">
      <c r="A1010" s="218"/>
      <c r="B1010" s="219"/>
      <c r="C1010" s="257" t="s">
        <v>525</v>
      </c>
      <c r="D1010" s="224"/>
      <c r="E1010" s="225"/>
      <c r="F1010" s="222"/>
      <c r="G1010" s="22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11"/>
      <c r="Z1010" s="211"/>
      <c r="AA1010" s="211"/>
      <c r="AB1010" s="211"/>
      <c r="AC1010" s="211"/>
      <c r="AD1010" s="211"/>
      <c r="AE1010" s="211"/>
      <c r="AF1010" s="211"/>
      <c r="AG1010" s="211" t="s">
        <v>230</v>
      </c>
      <c r="AH1010" s="211">
        <v>0</v>
      </c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1" x14ac:dyDescent="0.2">
      <c r="A1011" s="218"/>
      <c r="B1011" s="219"/>
      <c r="C1011" s="257" t="s">
        <v>526</v>
      </c>
      <c r="D1011" s="224"/>
      <c r="E1011" s="225">
        <v>27.6</v>
      </c>
      <c r="F1011" s="222"/>
      <c r="G1011" s="222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11"/>
      <c r="Z1011" s="211"/>
      <c r="AA1011" s="211"/>
      <c r="AB1011" s="211"/>
      <c r="AC1011" s="211"/>
      <c r="AD1011" s="211"/>
      <c r="AE1011" s="211"/>
      <c r="AF1011" s="211"/>
      <c r="AG1011" s="211" t="s">
        <v>230</v>
      </c>
      <c r="AH1011" s="211">
        <v>0</v>
      </c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1" x14ac:dyDescent="0.2">
      <c r="A1012" s="218"/>
      <c r="B1012" s="219"/>
      <c r="C1012" s="257" t="s">
        <v>527</v>
      </c>
      <c r="D1012" s="224"/>
      <c r="E1012" s="225"/>
      <c r="F1012" s="222"/>
      <c r="G1012" s="222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11"/>
      <c r="Z1012" s="211"/>
      <c r="AA1012" s="211"/>
      <c r="AB1012" s="211"/>
      <c r="AC1012" s="211"/>
      <c r="AD1012" s="211"/>
      <c r="AE1012" s="211"/>
      <c r="AF1012" s="211"/>
      <c r="AG1012" s="211" t="s">
        <v>230</v>
      </c>
      <c r="AH1012" s="211">
        <v>0</v>
      </c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1" x14ac:dyDescent="0.2">
      <c r="A1013" s="218"/>
      <c r="B1013" s="219"/>
      <c r="C1013" s="257" t="s">
        <v>528</v>
      </c>
      <c r="D1013" s="224"/>
      <c r="E1013" s="225">
        <v>32.700000000000003</v>
      </c>
      <c r="F1013" s="222"/>
      <c r="G1013" s="222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11"/>
      <c r="Z1013" s="211"/>
      <c r="AA1013" s="211"/>
      <c r="AB1013" s="211"/>
      <c r="AC1013" s="211"/>
      <c r="AD1013" s="211"/>
      <c r="AE1013" s="211"/>
      <c r="AF1013" s="211"/>
      <c r="AG1013" s="211" t="s">
        <v>230</v>
      </c>
      <c r="AH1013" s="211">
        <v>0</v>
      </c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outlineLevel="1" x14ac:dyDescent="0.2">
      <c r="A1014" s="218"/>
      <c r="B1014" s="219"/>
      <c r="C1014" s="257" t="s">
        <v>530</v>
      </c>
      <c r="D1014" s="224"/>
      <c r="E1014" s="225"/>
      <c r="F1014" s="222"/>
      <c r="G1014" s="222"/>
      <c r="H1014" s="222"/>
      <c r="I1014" s="222"/>
      <c r="J1014" s="222"/>
      <c r="K1014" s="222"/>
      <c r="L1014" s="222"/>
      <c r="M1014" s="222"/>
      <c r="N1014" s="221"/>
      <c r="O1014" s="221"/>
      <c r="P1014" s="221"/>
      <c r="Q1014" s="221"/>
      <c r="R1014" s="222"/>
      <c r="S1014" s="222"/>
      <c r="T1014" s="222"/>
      <c r="U1014" s="222"/>
      <c r="V1014" s="222"/>
      <c r="W1014" s="222"/>
      <c r="X1014" s="222"/>
      <c r="Y1014" s="211"/>
      <c r="Z1014" s="211"/>
      <c r="AA1014" s="211"/>
      <c r="AB1014" s="211"/>
      <c r="AC1014" s="211"/>
      <c r="AD1014" s="211"/>
      <c r="AE1014" s="211"/>
      <c r="AF1014" s="211"/>
      <c r="AG1014" s="211" t="s">
        <v>230</v>
      </c>
      <c r="AH1014" s="211">
        <v>0</v>
      </c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1" x14ac:dyDescent="0.2">
      <c r="A1015" s="218"/>
      <c r="B1015" s="219"/>
      <c r="C1015" s="257" t="s">
        <v>531</v>
      </c>
      <c r="D1015" s="224"/>
      <c r="E1015" s="225">
        <v>19.2</v>
      </c>
      <c r="F1015" s="222"/>
      <c r="G1015" s="222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11"/>
      <c r="Z1015" s="211"/>
      <c r="AA1015" s="211"/>
      <c r="AB1015" s="211"/>
      <c r="AC1015" s="211"/>
      <c r="AD1015" s="211"/>
      <c r="AE1015" s="211"/>
      <c r="AF1015" s="211"/>
      <c r="AG1015" s="211" t="s">
        <v>230</v>
      </c>
      <c r="AH1015" s="211">
        <v>0</v>
      </c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1" x14ac:dyDescent="0.2">
      <c r="A1016" s="218"/>
      <c r="B1016" s="219"/>
      <c r="C1016" s="257" t="s">
        <v>532</v>
      </c>
      <c r="D1016" s="224"/>
      <c r="E1016" s="225"/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11"/>
      <c r="Z1016" s="211"/>
      <c r="AA1016" s="211"/>
      <c r="AB1016" s="211"/>
      <c r="AC1016" s="211"/>
      <c r="AD1016" s="211"/>
      <c r="AE1016" s="211"/>
      <c r="AF1016" s="211"/>
      <c r="AG1016" s="211" t="s">
        <v>230</v>
      </c>
      <c r="AH1016" s="211">
        <v>0</v>
      </c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1" x14ac:dyDescent="0.2">
      <c r="A1017" s="218"/>
      <c r="B1017" s="219"/>
      <c r="C1017" s="257" t="s">
        <v>533</v>
      </c>
      <c r="D1017" s="224"/>
      <c r="E1017" s="225">
        <v>15.6</v>
      </c>
      <c r="F1017" s="222"/>
      <c r="G1017" s="222"/>
      <c r="H1017" s="222"/>
      <c r="I1017" s="222"/>
      <c r="J1017" s="222"/>
      <c r="K1017" s="222"/>
      <c r="L1017" s="222"/>
      <c r="M1017" s="222"/>
      <c r="N1017" s="221"/>
      <c r="O1017" s="221"/>
      <c r="P1017" s="221"/>
      <c r="Q1017" s="221"/>
      <c r="R1017" s="222"/>
      <c r="S1017" s="222"/>
      <c r="T1017" s="222"/>
      <c r="U1017" s="222"/>
      <c r="V1017" s="222"/>
      <c r="W1017" s="222"/>
      <c r="X1017" s="222"/>
      <c r="Y1017" s="211"/>
      <c r="Z1017" s="211"/>
      <c r="AA1017" s="211"/>
      <c r="AB1017" s="211"/>
      <c r="AC1017" s="211"/>
      <c r="AD1017" s="211"/>
      <c r="AE1017" s="211"/>
      <c r="AF1017" s="211"/>
      <c r="AG1017" s="211" t="s">
        <v>230</v>
      </c>
      <c r="AH1017" s="211">
        <v>0</v>
      </c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1" x14ac:dyDescent="0.2">
      <c r="A1018" s="218"/>
      <c r="B1018" s="219"/>
      <c r="C1018" s="257" t="s">
        <v>428</v>
      </c>
      <c r="D1018" s="224"/>
      <c r="E1018" s="225"/>
      <c r="F1018" s="222"/>
      <c r="G1018" s="222"/>
      <c r="H1018" s="222"/>
      <c r="I1018" s="222"/>
      <c r="J1018" s="222"/>
      <c r="K1018" s="222"/>
      <c r="L1018" s="222"/>
      <c r="M1018" s="222"/>
      <c r="N1018" s="221"/>
      <c r="O1018" s="221"/>
      <c r="P1018" s="221"/>
      <c r="Q1018" s="221"/>
      <c r="R1018" s="222"/>
      <c r="S1018" s="222"/>
      <c r="T1018" s="222"/>
      <c r="U1018" s="222"/>
      <c r="V1018" s="222"/>
      <c r="W1018" s="222"/>
      <c r="X1018" s="222"/>
      <c r="Y1018" s="211"/>
      <c r="Z1018" s="211"/>
      <c r="AA1018" s="211"/>
      <c r="AB1018" s="211"/>
      <c r="AC1018" s="211"/>
      <c r="AD1018" s="211"/>
      <c r="AE1018" s="211"/>
      <c r="AF1018" s="211"/>
      <c r="AG1018" s="211" t="s">
        <v>230</v>
      </c>
      <c r="AH1018" s="211">
        <v>0</v>
      </c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outlineLevel="1" x14ac:dyDescent="0.2">
      <c r="A1019" s="218"/>
      <c r="B1019" s="219"/>
      <c r="C1019" s="257" t="s">
        <v>534</v>
      </c>
      <c r="D1019" s="224"/>
      <c r="E1019" s="225">
        <v>87</v>
      </c>
      <c r="F1019" s="222"/>
      <c r="G1019" s="222"/>
      <c r="H1019" s="222"/>
      <c r="I1019" s="222"/>
      <c r="J1019" s="222"/>
      <c r="K1019" s="222"/>
      <c r="L1019" s="222"/>
      <c r="M1019" s="222"/>
      <c r="N1019" s="221"/>
      <c r="O1019" s="221"/>
      <c r="P1019" s="221"/>
      <c r="Q1019" s="221"/>
      <c r="R1019" s="222"/>
      <c r="S1019" s="222"/>
      <c r="T1019" s="222"/>
      <c r="U1019" s="222"/>
      <c r="V1019" s="222"/>
      <c r="W1019" s="222"/>
      <c r="X1019" s="222"/>
      <c r="Y1019" s="211"/>
      <c r="Z1019" s="211"/>
      <c r="AA1019" s="211"/>
      <c r="AB1019" s="211"/>
      <c r="AC1019" s="211"/>
      <c r="AD1019" s="211"/>
      <c r="AE1019" s="211"/>
      <c r="AF1019" s="211"/>
      <c r="AG1019" s="211" t="s">
        <v>230</v>
      </c>
      <c r="AH1019" s="211">
        <v>0</v>
      </c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1" x14ac:dyDescent="0.2">
      <c r="A1020" s="218"/>
      <c r="B1020" s="219"/>
      <c r="C1020" s="257" t="s">
        <v>537</v>
      </c>
      <c r="D1020" s="224"/>
      <c r="E1020" s="225"/>
      <c r="F1020" s="222"/>
      <c r="G1020" s="222"/>
      <c r="H1020" s="222"/>
      <c r="I1020" s="222"/>
      <c r="J1020" s="222"/>
      <c r="K1020" s="222"/>
      <c r="L1020" s="222"/>
      <c r="M1020" s="222"/>
      <c r="N1020" s="221"/>
      <c r="O1020" s="221"/>
      <c r="P1020" s="221"/>
      <c r="Q1020" s="221"/>
      <c r="R1020" s="222"/>
      <c r="S1020" s="222"/>
      <c r="T1020" s="222"/>
      <c r="U1020" s="222"/>
      <c r="V1020" s="222"/>
      <c r="W1020" s="222"/>
      <c r="X1020" s="222"/>
      <c r="Y1020" s="211"/>
      <c r="Z1020" s="211"/>
      <c r="AA1020" s="211"/>
      <c r="AB1020" s="211"/>
      <c r="AC1020" s="211"/>
      <c r="AD1020" s="211"/>
      <c r="AE1020" s="211"/>
      <c r="AF1020" s="211"/>
      <c r="AG1020" s="211" t="s">
        <v>230</v>
      </c>
      <c r="AH1020" s="211">
        <v>0</v>
      </c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1" x14ac:dyDescent="0.2">
      <c r="A1021" s="218"/>
      <c r="B1021" s="219"/>
      <c r="C1021" s="257" t="s">
        <v>528</v>
      </c>
      <c r="D1021" s="224"/>
      <c r="E1021" s="225">
        <v>32.700000000000003</v>
      </c>
      <c r="F1021" s="222"/>
      <c r="G1021" s="222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11"/>
      <c r="Z1021" s="211"/>
      <c r="AA1021" s="211"/>
      <c r="AB1021" s="211"/>
      <c r="AC1021" s="211"/>
      <c r="AD1021" s="211"/>
      <c r="AE1021" s="211"/>
      <c r="AF1021" s="211"/>
      <c r="AG1021" s="211" t="s">
        <v>230</v>
      </c>
      <c r="AH1021" s="211">
        <v>0</v>
      </c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outlineLevel="1" x14ac:dyDescent="0.2">
      <c r="A1022" s="218"/>
      <c r="B1022" s="219"/>
      <c r="C1022" s="257" t="s">
        <v>538</v>
      </c>
      <c r="D1022" s="224"/>
      <c r="E1022" s="225"/>
      <c r="F1022" s="222"/>
      <c r="G1022" s="222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11"/>
      <c r="Z1022" s="211"/>
      <c r="AA1022" s="211"/>
      <c r="AB1022" s="211"/>
      <c r="AC1022" s="211"/>
      <c r="AD1022" s="211"/>
      <c r="AE1022" s="211"/>
      <c r="AF1022" s="211"/>
      <c r="AG1022" s="211" t="s">
        <v>230</v>
      </c>
      <c r="AH1022" s="211">
        <v>0</v>
      </c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outlineLevel="1" x14ac:dyDescent="0.2">
      <c r="A1023" s="218"/>
      <c r="B1023" s="219"/>
      <c r="C1023" s="257" t="s">
        <v>531</v>
      </c>
      <c r="D1023" s="224"/>
      <c r="E1023" s="225">
        <v>19.2</v>
      </c>
      <c r="F1023" s="222"/>
      <c r="G1023" s="222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11"/>
      <c r="Z1023" s="211"/>
      <c r="AA1023" s="211"/>
      <c r="AB1023" s="211"/>
      <c r="AC1023" s="211"/>
      <c r="AD1023" s="211"/>
      <c r="AE1023" s="211"/>
      <c r="AF1023" s="211"/>
      <c r="AG1023" s="211" t="s">
        <v>230</v>
      </c>
      <c r="AH1023" s="211">
        <v>0</v>
      </c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</row>
    <row r="1024" spans="1:60" outlineLevel="1" x14ac:dyDescent="0.2">
      <c r="A1024" s="218"/>
      <c r="B1024" s="219"/>
      <c r="C1024" s="257" t="s">
        <v>539</v>
      </c>
      <c r="D1024" s="224"/>
      <c r="E1024" s="225"/>
      <c r="F1024" s="222"/>
      <c r="G1024" s="222"/>
      <c r="H1024" s="222"/>
      <c r="I1024" s="222"/>
      <c r="J1024" s="222"/>
      <c r="K1024" s="222"/>
      <c r="L1024" s="222"/>
      <c r="M1024" s="222"/>
      <c r="N1024" s="221"/>
      <c r="O1024" s="221"/>
      <c r="P1024" s="221"/>
      <c r="Q1024" s="221"/>
      <c r="R1024" s="222"/>
      <c r="S1024" s="222"/>
      <c r="T1024" s="222"/>
      <c r="U1024" s="222"/>
      <c r="V1024" s="222"/>
      <c r="W1024" s="222"/>
      <c r="X1024" s="222"/>
      <c r="Y1024" s="211"/>
      <c r="Z1024" s="211"/>
      <c r="AA1024" s="211"/>
      <c r="AB1024" s="211"/>
      <c r="AC1024" s="211"/>
      <c r="AD1024" s="211"/>
      <c r="AE1024" s="211"/>
      <c r="AF1024" s="211"/>
      <c r="AG1024" s="211" t="s">
        <v>230</v>
      </c>
      <c r="AH1024" s="211">
        <v>0</v>
      </c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1" x14ac:dyDescent="0.2">
      <c r="A1025" s="218"/>
      <c r="B1025" s="219"/>
      <c r="C1025" s="257" t="s">
        <v>533</v>
      </c>
      <c r="D1025" s="224"/>
      <c r="E1025" s="225">
        <v>15.6</v>
      </c>
      <c r="F1025" s="222"/>
      <c r="G1025" s="222"/>
      <c r="H1025" s="222"/>
      <c r="I1025" s="222"/>
      <c r="J1025" s="222"/>
      <c r="K1025" s="222"/>
      <c r="L1025" s="222"/>
      <c r="M1025" s="222"/>
      <c r="N1025" s="221"/>
      <c r="O1025" s="221"/>
      <c r="P1025" s="221"/>
      <c r="Q1025" s="221"/>
      <c r="R1025" s="222"/>
      <c r="S1025" s="222"/>
      <c r="T1025" s="222"/>
      <c r="U1025" s="222"/>
      <c r="V1025" s="222"/>
      <c r="W1025" s="222"/>
      <c r="X1025" s="222"/>
      <c r="Y1025" s="211"/>
      <c r="Z1025" s="211"/>
      <c r="AA1025" s="211"/>
      <c r="AB1025" s="211"/>
      <c r="AC1025" s="211"/>
      <c r="AD1025" s="211"/>
      <c r="AE1025" s="211"/>
      <c r="AF1025" s="211"/>
      <c r="AG1025" s="211" t="s">
        <v>230</v>
      </c>
      <c r="AH1025" s="211">
        <v>0</v>
      </c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outlineLevel="1" x14ac:dyDescent="0.2">
      <c r="A1026" s="218"/>
      <c r="B1026" s="219"/>
      <c r="C1026" s="257" t="s">
        <v>426</v>
      </c>
      <c r="D1026" s="224"/>
      <c r="E1026" s="225"/>
      <c r="F1026" s="222"/>
      <c r="G1026" s="222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11"/>
      <c r="Z1026" s="211"/>
      <c r="AA1026" s="211"/>
      <c r="AB1026" s="211"/>
      <c r="AC1026" s="211"/>
      <c r="AD1026" s="211"/>
      <c r="AE1026" s="211"/>
      <c r="AF1026" s="211"/>
      <c r="AG1026" s="211" t="s">
        <v>230</v>
      </c>
      <c r="AH1026" s="211">
        <v>0</v>
      </c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outlineLevel="1" x14ac:dyDescent="0.2">
      <c r="A1027" s="218"/>
      <c r="B1027" s="219"/>
      <c r="C1027" s="257" t="s">
        <v>540</v>
      </c>
      <c r="D1027" s="224"/>
      <c r="E1027" s="225">
        <v>43.5</v>
      </c>
      <c r="F1027" s="222"/>
      <c r="G1027" s="222"/>
      <c r="H1027" s="222"/>
      <c r="I1027" s="222"/>
      <c r="J1027" s="222"/>
      <c r="K1027" s="222"/>
      <c r="L1027" s="222"/>
      <c r="M1027" s="222"/>
      <c r="N1027" s="221"/>
      <c r="O1027" s="221"/>
      <c r="P1027" s="221"/>
      <c r="Q1027" s="221"/>
      <c r="R1027" s="222"/>
      <c r="S1027" s="222"/>
      <c r="T1027" s="222"/>
      <c r="U1027" s="222"/>
      <c r="V1027" s="222"/>
      <c r="W1027" s="222"/>
      <c r="X1027" s="222"/>
      <c r="Y1027" s="211"/>
      <c r="Z1027" s="211"/>
      <c r="AA1027" s="211"/>
      <c r="AB1027" s="211"/>
      <c r="AC1027" s="211"/>
      <c r="AD1027" s="211"/>
      <c r="AE1027" s="211"/>
      <c r="AF1027" s="211"/>
      <c r="AG1027" s="211" t="s">
        <v>230</v>
      </c>
      <c r="AH1027" s="211">
        <v>0</v>
      </c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outlineLevel="1" x14ac:dyDescent="0.2">
      <c r="A1028" s="218"/>
      <c r="B1028" s="219"/>
      <c r="C1028" s="257" t="s">
        <v>541</v>
      </c>
      <c r="D1028" s="224"/>
      <c r="E1028" s="225"/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11"/>
      <c r="Z1028" s="211"/>
      <c r="AA1028" s="211"/>
      <c r="AB1028" s="211"/>
      <c r="AC1028" s="211"/>
      <c r="AD1028" s="211"/>
      <c r="AE1028" s="211"/>
      <c r="AF1028" s="211"/>
      <c r="AG1028" s="211" t="s">
        <v>230</v>
      </c>
      <c r="AH1028" s="211">
        <v>0</v>
      </c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outlineLevel="1" x14ac:dyDescent="0.2">
      <c r="A1029" s="218"/>
      <c r="B1029" s="219"/>
      <c r="C1029" s="257" t="s">
        <v>528</v>
      </c>
      <c r="D1029" s="224"/>
      <c r="E1029" s="225">
        <v>32.700000000000003</v>
      </c>
      <c r="F1029" s="222"/>
      <c r="G1029" s="222"/>
      <c r="H1029" s="222"/>
      <c r="I1029" s="222"/>
      <c r="J1029" s="222"/>
      <c r="K1029" s="222"/>
      <c r="L1029" s="222"/>
      <c r="M1029" s="222"/>
      <c r="N1029" s="221"/>
      <c r="O1029" s="221"/>
      <c r="P1029" s="221"/>
      <c r="Q1029" s="221"/>
      <c r="R1029" s="222"/>
      <c r="S1029" s="222"/>
      <c r="T1029" s="222"/>
      <c r="U1029" s="222"/>
      <c r="V1029" s="222"/>
      <c r="W1029" s="222"/>
      <c r="X1029" s="222"/>
      <c r="Y1029" s="211"/>
      <c r="Z1029" s="211"/>
      <c r="AA1029" s="211"/>
      <c r="AB1029" s="211"/>
      <c r="AC1029" s="211"/>
      <c r="AD1029" s="211"/>
      <c r="AE1029" s="211"/>
      <c r="AF1029" s="211"/>
      <c r="AG1029" s="211" t="s">
        <v>230</v>
      </c>
      <c r="AH1029" s="211">
        <v>0</v>
      </c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 outlineLevel="1" x14ac:dyDescent="0.2">
      <c r="A1030" s="218"/>
      <c r="B1030" s="219"/>
      <c r="C1030" s="257" t="s">
        <v>542</v>
      </c>
      <c r="D1030" s="224"/>
      <c r="E1030" s="225"/>
      <c r="F1030" s="222"/>
      <c r="G1030" s="222"/>
      <c r="H1030" s="222"/>
      <c r="I1030" s="222"/>
      <c r="J1030" s="222"/>
      <c r="K1030" s="222"/>
      <c r="L1030" s="222"/>
      <c r="M1030" s="222"/>
      <c r="N1030" s="221"/>
      <c r="O1030" s="221"/>
      <c r="P1030" s="221"/>
      <c r="Q1030" s="221"/>
      <c r="R1030" s="222"/>
      <c r="S1030" s="222"/>
      <c r="T1030" s="222"/>
      <c r="U1030" s="222"/>
      <c r="V1030" s="222"/>
      <c r="W1030" s="222"/>
      <c r="X1030" s="222"/>
      <c r="Y1030" s="211"/>
      <c r="Z1030" s="211"/>
      <c r="AA1030" s="211"/>
      <c r="AB1030" s="211"/>
      <c r="AC1030" s="211"/>
      <c r="AD1030" s="211"/>
      <c r="AE1030" s="211"/>
      <c r="AF1030" s="211"/>
      <c r="AG1030" s="211" t="s">
        <v>230</v>
      </c>
      <c r="AH1030" s="211">
        <v>0</v>
      </c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</row>
    <row r="1031" spans="1:60" outlineLevel="1" x14ac:dyDescent="0.2">
      <c r="A1031" s="218"/>
      <c r="B1031" s="219"/>
      <c r="C1031" s="257" t="s">
        <v>531</v>
      </c>
      <c r="D1031" s="224"/>
      <c r="E1031" s="225">
        <v>19.2</v>
      </c>
      <c r="F1031" s="222"/>
      <c r="G1031" s="222"/>
      <c r="H1031" s="222"/>
      <c r="I1031" s="222"/>
      <c r="J1031" s="222"/>
      <c r="K1031" s="222"/>
      <c r="L1031" s="222"/>
      <c r="M1031" s="222"/>
      <c r="N1031" s="221"/>
      <c r="O1031" s="221"/>
      <c r="P1031" s="221"/>
      <c r="Q1031" s="221"/>
      <c r="R1031" s="222"/>
      <c r="S1031" s="222"/>
      <c r="T1031" s="222"/>
      <c r="U1031" s="222"/>
      <c r="V1031" s="222"/>
      <c r="W1031" s="222"/>
      <c r="X1031" s="222"/>
      <c r="Y1031" s="211"/>
      <c r="Z1031" s="211"/>
      <c r="AA1031" s="211"/>
      <c r="AB1031" s="211"/>
      <c r="AC1031" s="211"/>
      <c r="AD1031" s="211"/>
      <c r="AE1031" s="211"/>
      <c r="AF1031" s="211"/>
      <c r="AG1031" s="211" t="s">
        <v>230</v>
      </c>
      <c r="AH1031" s="211">
        <v>0</v>
      </c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1" x14ac:dyDescent="0.2">
      <c r="A1032" s="218"/>
      <c r="B1032" s="219"/>
      <c r="C1032" s="257" t="s">
        <v>543</v>
      </c>
      <c r="D1032" s="224"/>
      <c r="E1032" s="225"/>
      <c r="F1032" s="222"/>
      <c r="G1032" s="222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11"/>
      <c r="Z1032" s="211"/>
      <c r="AA1032" s="211"/>
      <c r="AB1032" s="211"/>
      <c r="AC1032" s="211"/>
      <c r="AD1032" s="211"/>
      <c r="AE1032" s="211"/>
      <c r="AF1032" s="211"/>
      <c r="AG1032" s="211" t="s">
        <v>230</v>
      </c>
      <c r="AH1032" s="211">
        <v>0</v>
      </c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</row>
    <row r="1033" spans="1:60" outlineLevel="1" x14ac:dyDescent="0.2">
      <c r="A1033" s="218"/>
      <c r="B1033" s="219"/>
      <c r="C1033" s="257" t="s">
        <v>533</v>
      </c>
      <c r="D1033" s="224"/>
      <c r="E1033" s="225">
        <v>15.6</v>
      </c>
      <c r="F1033" s="222"/>
      <c r="G1033" s="222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11"/>
      <c r="Z1033" s="211"/>
      <c r="AA1033" s="211"/>
      <c r="AB1033" s="211"/>
      <c r="AC1033" s="211"/>
      <c r="AD1033" s="211"/>
      <c r="AE1033" s="211"/>
      <c r="AF1033" s="211"/>
      <c r="AG1033" s="211" t="s">
        <v>230</v>
      </c>
      <c r="AH1033" s="211">
        <v>0</v>
      </c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1" x14ac:dyDescent="0.2">
      <c r="A1034" s="218"/>
      <c r="B1034" s="219"/>
      <c r="C1034" s="257" t="s">
        <v>430</v>
      </c>
      <c r="D1034" s="224"/>
      <c r="E1034" s="225"/>
      <c r="F1034" s="222"/>
      <c r="G1034" s="222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11"/>
      <c r="Z1034" s="211"/>
      <c r="AA1034" s="211"/>
      <c r="AB1034" s="211"/>
      <c r="AC1034" s="211"/>
      <c r="AD1034" s="211"/>
      <c r="AE1034" s="211"/>
      <c r="AF1034" s="211"/>
      <c r="AG1034" s="211" t="s">
        <v>230</v>
      </c>
      <c r="AH1034" s="211">
        <v>0</v>
      </c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1" x14ac:dyDescent="0.2">
      <c r="A1035" s="218"/>
      <c r="B1035" s="219"/>
      <c r="C1035" s="257" t="s">
        <v>544</v>
      </c>
      <c r="D1035" s="224"/>
      <c r="E1035" s="225">
        <v>43.2</v>
      </c>
      <c r="F1035" s="222"/>
      <c r="G1035" s="222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11"/>
      <c r="Z1035" s="211"/>
      <c r="AA1035" s="211"/>
      <c r="AB1035" s="211"/>
      <c r="AC1035" s="211"/>
      <c r="AD1035" s="211"/>
      <c r="AE1035" s="211"/>
      <c r="AF1035" s="211"/>
      <c r="AG1035" s="211" t="s">
        <v>230</v>
      </c>
      <c r="AH1035" s="211">
        <v>0</v>
      </c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outlineLevel="1" x14ac:dyDescent="0.2">
      <c r="A1036" s="218"/>
      <c r="B1036" s="219"/>
      <c r="C1036" s="257" t="s">
        <v>545</v>
      </c>
      <c r="D1036" s="224"/>
      <c r="E1036" s="225"/>
      <c r="F1036" s="222"/>
      <c r="G1036" s="222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11"/>
      <c r="Z1036" s="211"/>
      <c r="AA1036" s="211"/>
      <c r="AB1036" s="211"/>
      <c r="AC1036" s="211"/>
      <c r="AD1036" s="211"/>
      <c r="AE1036" s="211"/>
      <c r="AF1036" s="211"/>
      <c r="AG1036" s="211" t="s">
        <v>230</v>
      </c>
      <c r="AH1036" s="211">
        <v>0</v>
      </c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outlineLevel="1" x14ac:dyDescent="0.2">
      <c r="A1037" s="218"/>
      <c r="B1037" s="219"/>
      <c r="C1037" s="257" t="s">
        <v>528</v>
      </c>
      <c r="D1037" s="224"/>
      <c r="E1037" s="225">
        <v>32.700000000000003</v>
      </c>
      <c r="F1037" s="222"/>
      <c r="G1037" s="222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11"/>
      <c r="Z1037" s="211"/>
      <c r="AA1037" s="211"/>
      <c r="AB1037" s="211"/>
      <c r="AC1037" s="211"/>
      <c r="AD1037" s="211"/>
      <c r="AE1037" s="211"/>
      <c r="AF1037" s="211"/>
      <c r="AG1037" s="211" t="s">
        <v>230</v>
      </c>
      <c r="AH1037" s="211">
        <v>0</v>
      </c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outlineLevel="1" x14ac:dyDescent="0.2">
      <c r="A1038" s="218"/>
      <c r="B1038" s="219"/>
      <c r="C1038" s="257" t="s">
        <v>546</v>
      </c>
      <c r="D1038" s="224"/>
      <c r="E1038" s="225"/>
      <c r="F1038" s="222"/>
      <c r="G1038" s="222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11"/>
      <c r="Z1038" s="211"/>
      <c r="AA1038" s="211"/>
      <c r="AB1038" s="211"/>
      <c r="AC1038" s="211"/>
      <c r="AD1038" s="211"/>
      <c r="AE1038" s="211"/>
      <c r="AF1038" s="211"/>
      <c r="AG1038" s="211" t="s">
        <v>230</v>
      </c>
      <c r="AH1038" s="211">
        <v>0</v>
      </c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outlineLevel="1" x14ac:dyDescent="0.2">
      <c r="A1039" s="218"/>
      <c r="B1039" s="219"/>
      <c r="C1039" s="257" t="s">
        <v>531</v>
      </c>
      <c r="D1039" s="224"/>
      <c r="E1039" s="225">
        <v>19.2</v>
      </c>
      <c r="F1039" s="222"/>
      <c r="G1039" s="222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11"/>
      <c r="Z1039" s="211"/>
      <c r="AA1039" s="211"/>
      <c r="AB1039" s="211"/>
      <c r="AC1039" s="211"/>
      <c r="AD1039" s="211"/>
      <c r="AE1039" s="211"/>
      <c r="AF1039" s="211"/>
      <c r="AG1039" s="211" t="s">
        <v>230</v>
      </c>
      <c r="AH1039" s="211">
        <v>0</v>
      </c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outlineLevel="1" x14ac:dyDescent="0.2">
      <c r="A1040" s="218"/>
      <c r="B1040" s="219"/>
      <c r="C1040" s="257" t="s">
        <v>547</v>
      </c>
      <c r="D1040" s="224"/>
      <c r="E1040" s="225"/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11"/>
      <c r="Z1040" s="211"/>
      <c r="AA1040" s="211"/>
      <c r="AB1040" s="211"/>
      <c r="AC1040" s="211"/>
      <c r="AD1040" s="211"/>
      <c r="AE1040" s="211"/>
      <c r="AF1040" s="211"/>
      <c r="AG1040" s="211" t="s">
        <v>230</v>
      </c>
      <c r="AH1040" s="211">
        <v>0</v>
      </c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1" x14ac:dyDescent="0.2">
      <c r="A1041" s="218"/>
      <c r="B1041" s="219"/>
      <c r="C1041" s="257" t="s">
        <v>533</v>
      </c>
      <c r="D1041" s="224"/>
      <c r="E1041" s="225">
        <v>15.6</v>
      </c>
      <c r="F1041" s="222"/>
      <c r="G1041" s="222"/>
      <c r="H1041" s="222"/>
      <c r="I1041" s="222"/>
      <c r="J1041" s="222"/>
      <c r="K1041" s="222"/>
      <c r="L1041" s="222"/>
      <c r="M1041" s="222"/>
      <c r="N1041" s="221"/>
      <c r="O1041" s="221"/>
      <c r="P1041" s="221"/>
      <c r="Q1041" s="221"/>
      <c r="R1041" s="222"/>
      <c r="S1041" s="222"/>
      <c r="T1041" s="222"/>
      <c r="U1041" s="222"/>
      <c r="V1041" s="222"/>
      <c r="W1041" s="222"/>
      <c r="X1041" s="222"/>
      <c r="Y1041" s="211"/>
      <c r="Z1041" s="211"/>
      <c r="AA1041" s="211"/>
      <c r="AB1041" s="211"/>
      <c r="AC1041" s="211"/>
      <c r="AD1041" s="211"/>
      <c r="AE1041" s="211"/>
      <c r="AF1041" s="211"/>
      <c r="AG1041" s="211" t="s">
        <v>230</v>
      </c>
      <c r="AH1041" s="211">
        <v>0</v>
      </c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outlineLevel="1" x14ac:dyDescent="0.2">
      <c r="A1042" s="218"/>
      <c r="B1042" s="219"/>
      <c r="C1042" s="257" t="s">
        <v>432</v>
      </c>
      <c r="D1042" s="224"/>
      <c r="E1042" s="225"/>
      <c r="F1042" s="222"/>
      <c r="G1042" s="222"/>
      <c r="H1042" s="222"/>
      <c r="I1042" s="222"/>
      <c r="J1042" s="222"/>
      <c r="K1042" s="222"/>
      <c r="L1042" s="222"/>
      <c r="M1042" s="222"/>
      <c r="N1042" s="221"/>
      <c r="O1042" s="221"/>
      <c r="P1042" s="221"/>
      <c r="Q1042" s="221"/>
      <c r="R1042" s="222"/>
      <c r="S1042" s="222"/>
      <c r="T1042" s="222"/>
      <c r="U1042" s="222"/>
      <c r="V1042" s="222"/>
      <c r="W1042" s="222"/>
      <c r="X1042" s="222"/>
      <c r="Y1042" s="211"/>
      <c r="Z1042" s="211"/>
      <c r="AA1042" s="211"/>
      <c r="AB1042" s="211"/>
      <c r="AC1042" s="211"/>
      <c r="AD1042" s="211"/>
      <c r="AE1042" s="211"/>
      <c r="AF1042" s="211"/>
      <c r="AG1042" s="211" t="s">
        <v>230</v>
      </c>
      <c r="AH1042" s="211">
        <v>0</v>
      </c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outlineLevel="1" x14ac:dyDescent="0.2">
      <c r="A1043" s="218"/>
      <c r="B1043" s="219"/>
      <c r="C1043" s="257" t="s">
        <v>540</v>
      </c>
      <c r="D1043" s="224"/>
      <c r="E1043" s="225">
        <v>43.5</v>
      </c>
      <c r="F1043" s="222"/>
      <c r="G1043" s="22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11"/>
      <c r="Z1043" s="211"/>
      <c r="AA1043" s="211"/>
      <c r="AB1043" s="211"/>
      <c r="AC1043" s="211"/>
      <c r="AD1043" s="211"/>
      <c r="AE1043" s="211"/>
      <c r="AF1043" s="211"/>
      <c r="AG1043" s="211" t="s">
        <v>230</v>
      </c>
      <c r="AH1043" s="211">
        <v>0</v>
      </c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1" x14ac:dyDescent="0.2">
      <c r="A1044" s="218"/>
      <c r="B1044" s="219"/>
      <c r="C1044" s="257" t="s">
        <v>548</v>
      </c>
      <c r="D1044" s="224"/>
      <c r="E1044" s="225"/>
      <c r="F1044" s="222"/>
      <c r="G1044" s="222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11"/>
      <c r="Z1044" s="211"/>
      <c r="AA1044" s="211"/>
      <c r="AB1044" s="211"/>
      <c r="AC1044" s="211"/>
      <c r="AD1044" s="211"/>
      <c r="AE1044" s="211"/>
      <c r="AF1044" s="211"/>
      <c r="AG1044" s="211" t="s">
        <v>230</v>
      </c>
      <c r="AH1044" s="211">
        <v>0</v>
      </c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outlineLevel="1" x14ac:dyDescent="0.2">
      <c r="A1045" s="218"/>
      <c r="B1045" s="219"/>
      <c r="C1045" s="257" t="s">
        <v>549</v>
      </c>
      <c r="D1045" s="224"/>
      <c r="E1045" s="225">
        <v>48</v>
      </c>
      <c r="F1045" s="222"/>
      <c r="G1045" s="222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11"/>
      <c r="Z1045" s="211"/>
      <c r="AA1045" s="211"/>
      <c r="AB1045" s="211"/>
      <c r="AC1045" s="211"/>
      <c r="AD1045" s="211"/>
      <c r="AE1045" s="211"/>
      <c r="AF1045" s="211"/>
      <c r="AG1045" s="211" t="s">
        <v>230</v>
      </c>
      <c r="AH1045" s="211">
        <v>0</v>
      </c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</row>
    <row r="1046" spans="1:60" outlineLevel="1" x14ac:dyDescent="0.2">
      <c r="A1046" s="218"/>
      <c r="B1046" s="219"/>
      <c r="C1046" s="257" t="s">
        <v>550</v>
      </c>
      <c r="D1046" s="224"/>
      <c r="E1046" s="225"/>
      <c r="F1046" s="222"/>
      <c r="G1046" s="222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11"/>
      <c r="Z1046" s="211"/>
      <c r="AA1046" s="211"/>
      <c r="AB1046" s="211"/>
      <c r="AC1046" s="211"/>
      <c r="AD1046" s="211"/>
      <c r="AE1046" s="211"/>
      <c r="AF1046" s="211"/>
      <c r="AG1046" s="211" t="s">
        <v>230</v>
      </c>
      <c r="AH1046" s="211">
        <v>0</v>
      </c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</row>
    <row r="1047" spans="1:60" outlineLevel="1" x14ac:dyDescent="0.2">
      <c r="A1047" s="218"/>
      <c r="B1047" s="219"/>
      <c r="C1047" s="257" t="s">
        <v>528</v>
      </c>
      <c r="D1047" s="224"/>
      <c r="E1047" s="225">
        <v>32.700000000000003</v>
      </c>
      <c r="F1047" s="222"/>
      <c r="G1047" s="222"/>
      <c r="H1047" s="222"/>
      <c r="I1047" s="222"/>
      <c r="J1047" s="222"/>
      <c r="K1047" s="222"/>
      <c r="L1047" s="222"/>
      <c r="M1047" s="222"/>
      <c r="N1047" s="221"/>
      <c r="O1047" s="221"/>
      <c r="P1047" s="221"/>
      <c r="Q1047" s="221"/>
      <c r="R1047" s="222"/>
      <c r="S1047" s="222"/>
      <c r="T1047" s="222"/>
      <c r="U1047" s="222"/>
      <c r="V1047" s="222"/>
      <c r="W1047" s="222"/>
      <c r="X1047" s="222"/>
      <c r="Y1047" s="211"/>
      <c r="Z1047" s="211"/>
      <c r="AA1047" s="211"/>
      <c r="AB1047" s="211"/>
      <c r="AC1047" s="211"/>
      <c r="AD1047" s="211"/>
      <c r="AE1047" s="211"/>
      <c r="AF1047" s="211"/>
      <c r="AG1047" s="211" t="s">
        <v>230</v>
      </c>
      <c r="AH1047" s="211">
        <v>0</v>
      </c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</row>
    <row r="1048" spans="1:60" outlineLevel="1" x14ac:dyDescent="0.2">
      <c r="A1048" s="218"/>
      <c r="B1048" s="219"/>
      <c r="C1048" s="257" t="s">
        <v>551</v>
      </c>
      <c r="D1048" s="224"/>
      <c r="E1048" s="225"/>
      <c r="F1048" s="222"/>
      <c r="G1048" s="222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11"/>
      <c r="Z1048" s="211"/>
      <c r="AA1048" s="211"/>
      <c r="AB1048" s="211"/>
      <c r="AC1048" s="211"/>
      <c r="AD1048" s="211"/>
      <c r="AE1048" s="211"/>
      <c r="AF1048" s="211"/>
      <c r="AG1048" s="211" t="s">
        <v>230</v>
      </c>
      <c r="AH1048" s="211">
        <v>0</v>
      </c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</row>
    <row r="1049" spans="1:60" outlineLevel="1" x14ac:dyDescent="0.2">
      <c r="A1049" s="218"/>
      <c r="B1049" s="219"/>
      <c r="C1049" s="257" t="s">
        <v>531</v>
      </c>
      <c r="D1049" s="224"/>
      <c r="E1049" s="225">
        <v>19.2</v>
      </c>
      <c r="F1049" s="222"/>
      <c r="G1049" s="222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11"/>
      <c r="Z1049" s="211"/>
      <c r="AA1049" s="211"/>
      <c r="AB1049" s="211"/>
      <c r="AC1049" s="211"/>
      <c r="AD1049" s="211"/>
      <c r="AE1049" s="211"/>
      <c r="AF1049" s="211"/>
      <c r="AG1049" s="211" t="s">
        <v>230</v>
      </c>
      <c r="AH1049" s="211">
        <v>0</v>
      </c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</row>
    <row r="1050" spans="1:60" outlineLevel="1" x14ac:dyDescent="0.2">
      <c r="A1050" s="218"/>
      <c r="B1050" s="219"/>
      <c r="C1050" s="257" t="s">
        <v>552</v>
      </c>
      <c r="D1050" s="224"/>
      <c r="E1050" s="225"/>
      <c r="F1050" s="222"/>
      <c r="G1050" s="222"/>
      <c r="H1050" s="222"/>
      <c r="I1050" s="222"/>
      <c r="J1050" s="222"/>
      <c r="K1050" s="222"/>
      <c r="L1050" s="222"/>
      <c r="M1050" s="222"/>
      <c r="N1050" s="221"/>
      <c r="O1050" s="221"/>
      <c r="P1050" s="221"/>
      <c r="Q1050" s="221"/>
      <c r="R1050" s="222"/>
      <c r="S1050" s="222"/>
      <c r="T1050" s="222"/>
      <c r="U1050" s="222"/>
      <c r="V1050" s="222"/>
      <c r="W1050" s="222"/>
      <c r="X1050" s="222"/>
      <c r="Y1050" s="211"/>
      <c r="Z1050" s="211"/>
      <c r="AA1050" s="211"/>
      <c r="AB1050" s="211"/>
      <c r="AC1050" s="211"/>
      <c r="AD1050" s="211"/>
      <c r="AE1050" s="211"/>
      <c r="AF1050" s="211"/>
      <c r="AG1050" s="211" t="s">
        <v>230</v>
      </c>
      <c r="AH1050" s="211">
        <v>0</v>
      </c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</row>
    <row r="1051" spans="1:60" outlineLevel="1" x14ac:dyDescent="0.2">
      <c r="A1051" s="218"/>
      <c r="B1051" s="219"/>
      <c r="C1051" s="257" t="s">
        <v>533</v>
      </c>
      <c r="D1051" s="224"/>
      <c r="E1051" s="225">
        <v>15.6</v>
      </c>
      <c r="F1051" s="222"/>
      <c r="G1051" s="222"/>
      <c r="H1051" s="222"/>
      <c r="I1051" s="222"/>
      <c r="J1051" s="222"/>
      <c r="K1051" s="222"/>
      <c r="L1051" s="222"/>
      <c r="M1051" s="222"/>
      <c r="N1051" s="221"/>
      <c r="O1051" s="221"/>
      <c r="P1051" s="221"/>
      <c r="Q1051" s="221"/>
      <c r="R1051" s="222"/>
      <c r="S1051" s="222"/>
      <c r="T1051" s="222"/>
      <c r="U1051" s="222"/>
      <c r="V1051" s="222"/>
      <c r="W1051" s="222"/>
      <c r="X1051" s="222"/>
      <c r="Y1051" s="211"/>
      <c r="Z1051" s="211"/>
      <c r="AA1051" s="211"/>
      <c r="AB1051" s="211"/>
      <c r="AC1051" s="211"/>
      <c r="AD1051" s="211"/>
      <c r="AE1051" s="211"/>
      <c r="AF1051" s="211"/>
      <c r="AG1051" s="211" t="s">
        <v>230</v>
      </c>
      <c r="AH1051" s="211">
        <v>0</v>
      </c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</row>
    <row r="1052" spans="1:60" outlineLevel="1" x14ac:dyDescent="0.2">
      <c r="A1052" s="218"/>
      <c r="B1052" s="219"/>
      <c r="C1052" s="257" t="s">
        <v>434</v>
      </c>
      <c r="D1052" s="224"/>
      <c r="E1052" s="225"/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11"/>
      <c r="Z1052" s="211"/>
      <c r="AA1052" s="211"/>
      <c r="AB1052" s="211"/>
      <c r="AC1052" s="211"/>
      <c r="AD1052" s="211"/>
      <c r="AE1052" s="211"/>
      <c r="AF1052" s="211"/>
      <c r="AG1052" s="211" t="s">
        <v>230</v>
      </c>
      <c r="AH1052" s="211">
        <v>0</v>
      </c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  <c r="AV1052" s="211"/>
      <c r="AW1052" s="211"/>
      <c r="AX1052" s="211"/>
      <c r="AY1052" s="211"/>
      <c r="AZ1052" s="211"/>
      <c r="BA1052" s="211"/>
      <c r="BB1052" s="211"/>
      <c r="BC1052" s="211"/>
      <c r="BD1052" s="211"/>
      <c r="BE1052" s="211"/>
      <c r="BF1052" s="211"/>
      <c r="BG1052" s="211"/>
      <c r="BH1052" s="211"/>
    </row>
    <row r="1053" spans="1:60" outlineLevel="1" x14ac:dyDescent="0.2">
      <c r="A1053" s="218"/>
      <c r="B1053" s="219"/>
      <c r="C1053" s="257" t="s">
        <v>540</v>
      </c>
      <c r="D1053" s="224"/>
      <c r="E1053" s="225">
        <v>43.5</v>
      </c>
      <c r="F1053" s="222"/>
      <c r="G1053" s="222"/>
      <c r="H1053" s="222"/>
      <c r="I1053" s="222"/>
      <c r="J1053" s="222"/>
      <c r="K1053" s="222"/>
      <c r="L1053" s="222"/>
      <c r="M1053" s="222"/>
      <c r="N1053" s="221"/>
      <c r="O1053" s="221"/>
      <c r="P1053" s="221"/>
      <c r="Q1053" s="221"/>
      <c r="R1053" s="222"/>
      <c r="S1053" s="222"/>
      <c r="T1053" s="222"/>
      <c r="U1053" s="222"/>
      <c r="V1053" s="222"/>
      <c r="W1053" s="222"/>
      <c r="X1053" s="222"/>
      <c r="Y1053" s="211"/>
      <c r="Z1053" s="211"/>
      <c r="AA1053" s="211"/>
      <c r="AB1053" s="211"/>
      <c r="AC1053" s="211"/>
      <c r="AD1053" s="211"/>
      <c r="AE1053" s="211"/>
      <c r="AF1053" s="211"/>
      <c r="AG1053" s="211" t="s">
        <v>230</v>
      </c>
      <c r="AH1053" s="211">
        <v>0</v>
      </c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</row>
    <row r="1054" spans="1:60" outlineLevel="1" x14ac:dyDescent="0.2">
      <c r="A1054" s="218"/>
      <c r="B1054" s="219"/>
      <c r="C1054" s="257" t="s">
        <v>553</v>
      </c>
      <c r="D1054" s="224"/>
      <c r="E1054" s="225"/>
      <c r="F1054" s="222"/>
      <c r="G1054" s="222"/>
      <c r="H1054" s="222"/>
      <c r="I1054" s="222"/>
      <c r="J1054" s="222"/>
      <c r="K1054" s="222"/>
      <c r="L1054" s="222"/>
      <c r="M1054" s="222"/>
      <c r="N1054" s="221"/>
      <c r="O1054" s="221"/>
      <c r="P1054" s="221"/>
      <c r="Q1054" s="221"/>
      <c r="R1054" s="222"/>
      <c r="S1054" s="222"/>
      <c r="T1054" s="222"/>
      <c r="U1054" s="222"/>
      <c r="V1054" s="222"/>
      <c r="W1054" s="222"/>
      <c r="X1054" s="222"/>
      <c r="Y1054" s="211"/>
      <c r="Z1054" s="211"/>
      <c r="AA1054" s="211"/>
      <c r="AB1054" s="211"/>
      <c r="AC1054" s="211"/>
      <c r="AD1054" s="211"/>
      <c r="AE1054" s="211"/>
      <c r="AF1054" s="211"/>
      <c r="AG1054" s="211" t="s">
        <v>230</v>
      </c>
      <c r="AH1054" s="211">
        <v>0</v>
      </c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</row>
    <row r="1055" spans="1:60" outlineLevel="1" x14ac:dyDescent="0.2">
      <c r="A1055" s="218"/>
      <c r="B1055" s="219"/>
      <c r="C1055" s="257" t="s">
        <v>528</v>
      </c>
      <c r="D1055" s="224"/>
      <c r="E1055" s="225">
        <v>32.700000000000003</v>
      </c>
      <c r="F1055" s="222"/>
      <c r="G1055" s="222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11"/>
      <c r="Z1055" s="211"/>
      <c r="AA1055" s="211"/>
      <c r="AB1055" s="211"/>
      <c r="AC1055" s="211"/>
      <c r="AD1055" s="211"/>
      <c r="AE1055" s="211"/>
      <c r="AF1055" s="211"/>
      <c r="AG1055" s="211" t="s">
        <v>230</v>
      </c>
      <c r="AH1055" s="211">
        <v>0</v>
      </c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</row>
    <row r="1056" spans="1:60" outlineLevel="1" x14ac:dyDescent="0.2">
      <c r="A1056" s="218"/>
      <c r="B1056" s="219"/>
      <c r="C1056" s="257" t="s">
        <v>424</v>
      </c>
      <c r="D1056" s="224"/>
      <c r="E1056" s="225">
        <v>-2.8</v>
      </c>
      <c r="F1056" s="222"/>
      <c r="G1056" s="222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11"/>
      <c r="Z1056" s="211"/>
      <c r="AA1056" s="211"/>
      <c r="AB1056" s="211"/>
      <c r="AC1056" s="211"/>
      <c r="AD1056" s="211"/>
      <c r="AE1056" s="211"/>
      <c r="AF1056" s="211"/>
      <c r="AG1056" s="211" t="s">
        <v>230</v>
      </c>
      <c r="AH1056" s="211">
        <v>0</v>
      </c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</row>
    <row r="1057" spans="1:60" outlineLevel="1" x14ac:dyDescent="0.2">
      <c r="A1057" s="218"/>
      <c r="B1057" s="219"/>
      <c r="C1057" s="257" t="s">
        <v>554</v>
      </c>
      <c r="D1057" s="224"/>
      <c r="E1057" s="225"/>
      <c r="F1057" s="222"/>
      <c r="G1057" s="222"/>
      <c r="H1057" s="222"/>
      <c r="I1057" s="222"/>
      <c r="J1057" s="222"/>
      <c r="K1057" s="222"/>
      <c r="L1057" s="222"/>
      <c r="M1057" s="222"/>
      <c r="N1057" s="221"/>
      <c r="O1057" s="221"/>
      <c r="P1057" s="221"/>
      <c r="Q1057" s="221"/>
      <c r="R1057" s="222"/>
      <c r="S1057" s="222"/>
      <c r="T1057" s="222"/>
      <c r="U1057" s="222"/>
      <c r="V1057" s="222"/>
      <c r="W1057" s="222"/>
      <c r="X1057" s="222"/>
      <c r="Y1057" s="211"/>
      <c r="Z1057" s="211"/>
      <c r="AA1057" s="211"/>
      <c r="AB1057" s="211"/>
      <c r="AC1057" s="211"/>
      <c r="AD1057" s="211"/>
      <c r="AE1057" s="211"/>
      <c r="AF1057" s="211"/>
      <c r="AG1057" s="211" t="s">
        <v>230</v>
      </c>
      <c r="AH1057" s="211">
        <v>0</v>
      </c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</row>
    <row r="1058" spans="1:60" outlineLevel="1" x14ac:dyDescent="0.2">
      <c r="A1058" s="218"/>
      <c r="B1058" s="219"/>
      <c r="C1058" s="257" t="s">
        <v>531</v>
      </c>
      <c r="D1058" s="224"/>
      <c r="E1058" s="225">
        <v>19.2</v>
      </c>
      <c r="F1058" s="222"/>
      <c r="G1058" s="222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11"/>
      <c r="Z1058" s="211"/>
      <c r="AA1058" s="211"/>
      <c r="AB1058" s="211"/>
      <c r="AC1058" s="211"/>
      <c r="AD1058" s="211"/>
      <c r="AE1058" s="211"/>
      <c r="AF1058" s="211"/>
      <c r="AG1058" s="211" t="s">
        <v>230</v>
      </c>
      <c r="AH1058" s="211">
        <v>0</v>
      </c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</row>
    <row r="1059" spans="1:60" outlineLevel="1" x14ac:dyDescent="0.2">
      <c r="A1059" s="218"/>
      <c r="B1059" s="219"/>
      <c r="C1059" s="257" t="s">
        <v>519</v>
      </c>
      <c r="D1059" s="224"/>
      <c r="E1059" s="225">
        <v>-1.4</v>
      </c>
      <c r="F1059" s="222"/>
      <c r="G1059" s="222"/>
      <c r="H1059" s="222"/>
      <c r="I1059" s="222"/>
      <c r="J1059" s="222"/>
      <c r="K1059" s="222"/>
      <c r="L1059" s="222"/>
      <c r="M1059" s="222"/>
      <c r="N1059" s="221"/>
      <c r="O1059" s="221"/>
      <c r="P1059" s="221"/>
      <c r="Q1059" s="221"/>
      <c r="R1059" s="222"/>
      <c r="S1059" s="222"/>
      <c r="T1059" s="222"/>
      <c r="U1059" s="222"/>
      <c r="V1059" s="222"/>
      <c r="W1059" s="222"/>
      <c r="X1059" s="222"/>
      <c r="Y1059" s="211"/>
      <c r="Z1059" s="211"/>
      <c r="AA1059" s="211"/>
      <c r="AB1059" s="211"/>
      <c r="AC1059" s="211"/>
      <c r="AD1059" s="211"/>
      <c r="AE1059" s="211"/>
      <c r="AF1059" s="211"/>
      <c r="AG1059" s="211" t="s">
        <v>230</v>
      </c>
      <c r="AH1059" s="211">
        <v>0</v>
      </c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</row>
    <row r="1060" spans="1:60" outlineLevel="1" x14ac:dyDescent="0.2">
      <c r="A1060" s="218"/>
      <c r="B1060" s="219"/>
      <c r="C1060" s="257" t="s">
        <v>555</v>
      </c>
      <c r="D1060" s="224"/>
      <c r="E1060" s="225"/>
      <c r="F1060" s="222"/>
      <c r="G1060" s="222"/>
      <c r="H1060" s="222"/>
      <c r="I1060" s="222"/>
      <c r="J1060" s="222"/>
      <c r="K1060" s="222"/>
      <c r="L1060" s="222"/>
      <c r="M1060" s="222"/>
      <c r="N1060" s="221"/>
      <c r="O1060" s="221"/>
      <c r="P1060" s="221"/>
      <c r="Q1060" s="221"/>
      <c r="R1060" s="222"/>
      <c r="S1060" s="222"/>
      <c r="T1060" s="222"/>
      <c r="U1060" s="222"/>
      <c r="V1060" s="222"/>
      <c r="W1060" s="222"/>
      <c r="X1060" s="222"/>
      <c r="Y1060" s="211"/>
      <c r="Z1060" s="211"/>
      <c r="AA1060" s="211"/>
      <c r="AB1060" s="211"/>
      <c r="AC1060" s="211"/>
      <c r="AD1060" s="211"/>
      <c r="AE1060" s="211"/>
      <c r="AF1060" s="211"/>
      <c r="AG1060" s="211" t="s">
        <v>230</v>
      </c>
      <c r="AH1060" s="211">
        <v>0</v>
      </c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</row>
    <row r="1061" spans="1:60" outlineLevel="1" x14ac:dyDescent="0.2">
      <c r="A1061" s="218"/>
      <c r="B1061" s="219"/>
      <c r="C1061" s="257" t="s">
        <v>533</v>
      </c>
      <c r="D1061" s="224"/>
      <c r="E1061" s="225">
        <v>15.6</v>
      </c>
      <c r="F1061" s="222"/>
      <c r="G1061" s="222"/>
      <c r="H1061" s="222"/>
      <c r="I1061" s="222"/>
      <c r="J1061" s="222"/>
      <c r="K1061" s="222"/>
      <c r="L1061" s="222"/>
      <c r="M1061" s="222"/>
      <c r="N1061" s="221"/>
      <c r="O1061" s="221"/>
      <c r="P1061" s="221"/>
      <c r="Q1061" s="221"/>
      <c r="R1061" s="222"/>
      <c r="S1061" s="222"/>
      <c r="T1061" s="222"/>
      <c r="U1061" s="222"/>
      <c r="V1061" s="222"/>
      <c r="W1061" s="222"/>
      <c r="X1061" s="222"/>
      <c r="Y1061" s="211"/>
      <c r="Z1061" s="211"/>
      <c r="AA1061" s="211"/>
      <c r="AB1061" s="211"/>
      <c r="AC1061" s="211"/>
      <c r="AD1061" s="211"/>
      <c r="AE1061" s="211"/>
      <c r="AF1061" s="211"/>
      <c r="AG1061" s="211" t="s">
        <v>230</v>
      </c>
      <c r="AH1061" s="211">
        <v>0</v>
      </c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1"/>
      <c r="BB1061" s="211"/>
      <c r="BC1061" s="211"/>
      <c r="BD1061" s="211"/>
      <c r="BE1061" s="211"/>
      <c r="BF1061" s="211"/>
      <c r="BG1061" s="211"/>
      <c r="BH1061" s="211"/>
    </row>
    <row r="1062" spans="1:60" outlineLevel="1" x14ac:dyDescent="0.2">
      <c r="A1062" s="218"/>
      <c r="B1062" s="219"/>
      <c r="C1062" s="257" t="s">
        <v>519</v>
      </c>
      <c r="D1062" s="224"/>
      <c r="E1062" s="225">
        <v>-1.4</v>
      </c>
      <c r="F1062" s="222"/>
      <c r="G1062" s="222"/>
      <c r="H1062" s="222"/>
      <c r="I1062" s="222"/>
      <c r="J1062" s="222"/>
      <c r="K1062" s="222"/>
      <c r="L1062" s="222"/>
      <c r="M1062" s="222"/>
      <c r="N1062" s="221"/>
      <c r="O1062" s="221"/>
      <c r="P1062" s="221"/>
      <c r="Q1062" s="221"/>
      <c r="R1062" s="222"/>
      <c r="S1062" s="222"/>
      <c r="T1062" s="222"/>
      <c r="U1062" s="222"/>
      <c r="V1062" s="222"/>
      <c r="W1062" s="222"/>
      <c r="X1062" s="222"/>
      <c r="Y1062" s="211"/>
      <c r="Z1062" s="211"/>
      <c r="AA1062" s="211"/>
      <c r="AB1062" s="211"/>
      <c r="AC1062" s="211"/>
      <c r="AD1062" s="211"/>
      <c r="AE1062" s="211"/>
      <c r="AF1062" s="211"/>
      <c r="AG1062" s="211" t="s">
        <v>230</v>
      </c>
      <c r="AH1062" s="211">
        <v>0</v>
      </c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</row>
    <row r="1063" spans="1:60" outlineLevel="1" x14ac:dyDescent="0.2">
      <c r="A1063" s="218"/>
      <c r="B1063" s="219"/>
      <c r="C1063" s="257" t="s">
        <v>436</v>
      </c>
      <c r="D1063" s="224"/>
      <c r="E1063" s="225"/>
      <c r="F1063" s="222"/>
      <c r="G1063" s="222"/>
      <c r="H1063" s="222"/>
      <c r="I1063" s="222"/>
      <c r="J1063" s="222"/>
      <c r="K1063" s="222"/>
      <c r="L1063" s="222"/>
      <c r="M1063" s="222"/>
      <c r="N1063" s="221"/>
      <c r="O1063" s="221"/>
      <c r="P1063" s="221"/>
      <c r="Q1063" s="221"/>
      <c r="R1063" s="222"/>
      <c r="S1063" s="222"/>
      <c r="T1063" s="222"/>
      <c r="U1063" s="222"/>
      <c r="V1063" s="222"/>
      <c r="W1063" s="222"/>
      <c r="X1063" s="222"/>
      <c r="Y1063" s="211"/>
      <c r="Z1063" s="211"/>
      <c r="AA1063" s="211"/>
      <c r="AB1063" s="211"/>
      <c r="AC1063" s="211"/>
      <c r="AD1063" s="211"/>
      <c r="AE1063" s="211"/>
      <c r="AF1063" s="211"/>
      <c r="AG1063" s="211" t="s">
        <v>230</v>
      </c>
      <c r="AH1063" s="211">
        <v>0</v>
      </c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</row>
    <row r="1064" spans="1:60" outlineLevel="1" x14ac:dyDescent="0.2">
      <c r="A1064" s="218"/>
      <c r="B1064" s="219"/>
      <c r="C1064" s="257" t="s">
        <v>540</v>
      </c>
      <c r="D1064" s="224"/>
      <c r="E1064" s="225">
        <v>43.5</v>
      </c>
      <c r="F1064" s="222"/>
      <c r="G1064" s="222"/>
      <c r="H1064" s="222"/>
      <c r="I1064" s="222"/>
      <c r="J1064" s="222"/>
      <c r="K1064" s="222"/>
      <c r="L1064" s="222"/>
      <c r="M1064" s="222"/>
      <c r="N1064" s="221"/>
      <c r="O1064" s="221"/>
      <c r="P1064" s="221"/>
      <c r="Q1064" s="221"/>
      <c r="R1064" s="222"/>
      <c r="S1064" s="222"/>
      <c r="T1064" s="222"/>
      <c r="U1064" s="222"/>
      <c r="V1064" s="222"/>
      <c r="W1064" s="222"/>
      <c r="X1064" s="222"/>
      <c r="Y1064" s="211"/>
      <c r="Z1064" s="211"/>
      <c r="AA1064" s="211"/>
      <c r="AB1064" s="211"/>
      <c r="AC1064" s="211"/>
      <c r="AD1064" s="211"/>
      <c r="AE1064" s="211"/>
      <c r="AF1064" s="211"/>
      <c r="AG1064" s="211" t="s">
        <v>230</v>
      </c>
      <c r="AH1064" s="211">
        <v>0</v>
      </c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</row>
    <row r="1065" spans="1:60" outlineLevel="1" x14ac:dyDescent="0.2">
      <c r="A1065" s="218"/>
      <c r="B1065" s="219"/>
      <c r="C1065" s="257" t="s">
        <v>535</v>
      </c>
      <c r="D1065" s="224"/>
      <c r="E1065" s="225">
        <v>-3.2</v>
      </c>
      <c r="F1065" s="222"/>
      <c r="G1065" s="222"/>
      <c r="H1065" s="222"/>
      <c r="I1065" s="222"/>
      <c r="J1065" s="222"/>
      <c r="K1065" s="222"/>
      <c r="L1065" s="222"/>
      <c r="M1065" s="222"/>
      <c r="N1065" s="221"/>
      <c r="O1065" s="221"/>
      <c r="P1065" s="221"/>
      <c r="Q1065" s="221"/>
      <c r="R1065" s="222"/>
      <c r="S1065" s="222"/>
      <c r="T1065" s="222"/>
      <c r="U1065" s="222"/>
      <c r="V1065" s="222"/>
      <c r="W1065" s="222"/>
      <c r="X1065" s="222"/>
      <c r="Y1065" s="211"/>
      <c r="Z1065" s="211"/>
      <c r="AA1065" s="211"/>
      <c r="AB1065" s="211"/>
      <c r="AC1065" s="211"/>
      <c r="AD1065" s="211"/>
      <c r="AE1065" s="211"/>
      <c r="AF1065" s="211"/>
      <c r="AG1065" s="211" t="s">
        <v>230</v>
      </c>
      <c r="AH1065" s="211">
        <v>0</v>
      </c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</row>
    <row r="1066" spans="1:60" outlineLevel="1" x14ac:dyDescent="0.2">
      <c r="A1066" s="218"/>
      <c r="B1066" s="219"/>
      <c r="C1066" s="257" t="s">
        <v>536</v>
      </c>
      <c r="D1066" s="224"/>
      <c r="E1066" s="225">
        <v>-5.28</v>
      </c>
      <c r="F1066" s="222"/>
      <c r="G1066" s="222"/>
      <c r="H1066" s="222"/>
      <c r="I1066" s="222"/>
      <c r="J1066" s="222"/>
      <c r="K1066" s="222"/>
      <c r="L1066" s="222"/>
      <c r="M1066" s="222"/>
      <c r="N1066" s="221"/>
      <c r="O1066" s="221"/>
      <c r="P1066" s="221"/>
      <c r="Q1066" s="221"/>
      <c r="R1066" s="222"/>
      <c r="S1066" s="222"/>
      <c r="T1066" s="222"/>
      <c r="U1066" s="222"/>
      <c r="V1066" s="222"/>
      <c r="W1066" s="222"/>
      <c r="X1066" s="222"/>
      <c r="Y1066" s="211"/>
      <c r="Z1066" s="211"/>
      <c r="AA1066" s="211"/>
      <c r="AB1066" s="211"/>
      <c r="AC1066" s="211"/>
      <c r="AD1066" s="211"/>
      <c r="AE1066" s="211"/>
      <c r="AF1066" s="211"/>
      <c r="AG1066" s="211" t="s">
        <v>230</v>
      </c>
      <c r="AH1066" s="211">
        <v>0</v>
      </c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</row>
    <row r="1067" spans="1:60" ht="22.5" outlineLevel="1" x14ac:dyDescent="0.2">
      <c r="A1067" s="234">
        <v>233</v>
      </c>
      <c r="B1067" s="235" t="s">
        <v>1134</v>
      </c>
      <c r="C1067" s="255" t="s">
        <v>1135</v>
      </c>
      <c r="D1067" s="236" t="s">
        <v>297</v>
      </c>
      <c r="E1067" s="237">
        <v>309.79000000000002</v>
      </c>
      <c r="F1067" s="238"/>
      <c r="G1067" s="239">
        <f>ROUND(E1067*F1067,2)</f>
        <v>0</v>
      </c>
      <c r="H1067" s="238"/>
      <c r="I1067" s="239">
        <f>ROUND(E1067*H1067,2)</f>
        <v>0</v>
      </c>
      <c r="J1067" s="238"/>
      <c r="K1067" s="239">
        <f>ROUND(E1067*J1067,2)</f>
        <v>0</v>
      </c>
      <c r="L1067" s="239">
        <v>21</v>
      </c>
      <c r="M1067" s="239">
        <f>G1067*(1+L1067/100)</f>
        <v>0</v>
      </c>
      <c r="N1067" s="237">
        <v>3.2000000000000003E-4</v>
      </c>
      <c r="O1067" s="237">
        <f>ROUND(E1067*N1067,2)</f>
        <v>0.1</v>
      </c>
      <c r="P1067" s="237">
        <v>0</v>
      </c>
      <c r="Q1067" s="237">
        <f>ROUND(E1067*P1067,2)</f>
        <v>0</v>
      </c>
      <c r="R1067" s="239" t="s">
        <v>1133</v>
      </c>
      <c r="S1067" s="239" t="s">
        <v>224</v>
      </c>
      <c r="T1067" s="240" t="s">
        <v>224</v>
      </c>
      <c r="U1067" s="222">
        <v>0.13439999999999999</v>
      </c>
      <c r="V1067" s="222">
        <f>ROUND(E1067*U1067,2)</f>
        <v>41.64</v>
      </c>
      <c r="W1067" s="222"/>
      <c r="X1067" s="222" t="s">
        <v>225</v>
      </c>
      <c r="Y1067" s="211"/>
      <c r="Z1067" s="211"/>
      <c r="AA1067" s="211"/>
      <c r="AB1067" s="211"/>
      <c r="AC1067" s="211"/>
      <c r="AD1067" s="211"/>
      <c r="AE1067" s="211"/>
      <c r="AF1067" s="211"/>
      <c r="AG1067" s="211" t="s">
        <v>226</v>
      </c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</row>
    <row r="1068" spans="1:60" outlineLevel="1" x14ac:dyDescent="0.2">
      <c r="A1068" s="218"/>
      <c r="B1068" s="219"/>
      <c r="C1068" s="257" t="s">
        <v>456</v>
      </c>
      <c r="D1068" s="224"/>
      <c r="E1068" s="225"/>
      <c r="F1068" s="222"/>
      <c r="G1068" s="222"/>
      <c r="H1068" s="222"/>
      <c r="I1068" s="222"/>
      <c r="J1068" s="222"/>
      <c r="K1068" s="222"/>
      <c r="L1068" s="222"/>
      <c r="M1068" s="222"/>
      <c r="N1068" s="221"/>
      <c r="O1068" s="221"/>
      <c r="P1068" s="221"/>
      <c r="Q1068" s="221"/>
      <c r="R1068" s="222"/>
      <c r="S1068" s="222"/>
      <c r="T1068" s="222"/>
      <c r="U1068" s="222"/>
      <c r="V1068" s="222"/>
      <c r="W1068" s="222"/>
      <c r="X1068" s="222"/>
      <c r="Y1068" s="211"/>
      <c r="Z1068" s="211"/>
      <c r="AA1068" s="211"/>
      <c r="AB1068" s="211"/>
      <c r="AC1068" s="211"/>
      <c r="AD1068" s="211"/>
      <c r="AE1068" s="211"/>
      <c r="AF1068" s="211"/>
      <c r="AG1068" s="211" t="s">
        <v>230</v>
      </c>
      <c r="AH1068" s="211">
        <v>0</v>
      </c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</row>
    <row r="1069" spans="1:60" outlineLevel="1" x14ac:dyDescent="0.2">
      <c r="A1069" s="218"/>
      <c r="B1069" s="219"/>
      <c r="C1069" s="257" t="s">
        <v>457</v>
      </c>
      <c r="D1069" s="224"/>
      <c r="E1069" s="225">
        <v>309.79000000000002</v>
      </c>
      <c r="F1069" s="222"/>
      <c r="G1069" s="222"/>
      <c r="H1069" s="222"/>
      <c r="I1069" s="222"/>
      <c r="J1069" s="222"/>
      <c r="K1069" s="222"/>
      <c r="L1069" s="222"/>
      <c r="M1069" s="222"/>
      <c r="N1069" s="221"/>
      <c r="O1069" s="221"/>
      <c r="P1069" s="221"/>
      <c r="Q1069" s="221"/>
      <c r="R1069" s="222"/>
      <c r="S1069" s="222"/>
      <c r="T1069" s="222"/>
      <c r="U1069" s="222"/>
      <c r="V1069" s="222"/>
      <c r="W1069" s="222"/>
      <c r="X1069" s="222"/>
      <c r="Y1069" s="211"/>
      <c r="Z1069" s="211"/>
      <c r="AA1069" s="211"/>
      <c r="AB1069" s="211"/>
      <c r="AC1069" s="211"/>
      <c r="AD1069" s="211"/>
      <c r="AE1069" s="211"/>
      <c r="AF1069" s="211"/>
      <c r="AG1069" s="211" t="s">
        <v>230</v>
      </c>
      <c r="AH1069" s="211">
        <v>0</v>
      </c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</row>
    <row r="1070" spans="1:60" x14ac:dyDescent="0.2">
      <c r="A1070" s="227" t="s">
        <v>218</v>
      </c>
      <c r="B1070" s="228" t="s">
        <v>186</v>
      </c>
      <c r="C1070" s="254" t="s">
        <v>187</v>
      </c>
      <c r="D1070" s="229"/>
      <c r="E1070" s="230"/>
      <c r="F1070" s="231"/>
      <c r="G1070" s="231">
        <f>SUMIF(AG1071:AG1076,"&lt;&gt;NOR",G1071:G1076)</f>
        <v>0</v>
      </c>
      <c r="H1070" s="231"/>
      <c r="I1070" s="231">
        <f>SUM(I1071:I1076)</f>
        <v>0</v>
      </c>
      <c r="J1070" s="231"/>
      <c r="K1070" s="231">
        <f>SUM(K1071:K1076)</f>
        <v>0</v>
      </c>
      <c r="L1070" s="231"/>
      <c r="M1070" s="231">
        <f>SUM(M1071:M1076)</f>
        <v>0</v>
      </c>
      <c r="N1070" s="230"/>
      <c r="O1070" s="230">
        <f>SUM(O1071:O1076)</f>
        <v>0.2</v>
      </c>
      <c r="P1070" s="230"/>
      <c r="Q1070" s="230">
        <f>SUM(Q1071:Q1076)</f>
        <v>0</v>
      </c>
      <c r="R1070" s="231"/>
      <c r="S1070" s="231"/>
      <c r="T1070" s="232"/>
      <c r="U1070" s="226"/>
      <c r="V1070" s="226">
        <f>SUM(V1071:V1076)</f>
        <v>15.99</v>
      </c>
      <c r="W1070" s="226"/>
      <c r="X1070" s="226"/>
      <c r="AG1070" t="s">
        <v>219</v>
      </c>
    </row>
    <row r="1071" spans="1:60" outlineLevel="1" x14ac:dyDescent="0.2">
      <c r="A1071" s="234">
        <v>234</v>
      </c>
      <c r="B1071" s="235" t="s">
        <v>1136</v>
      </c>
      <c r="C1071" s="255" t="s">
        <v>1137</v>
      </c>
      <c r="D1071" s="236" t="s">
        <v>297</v>
      </c>
      <c r="E1071" s="237">
        <v>52.024999999999999</v>
      </c>
      <c r="F1071" s="238"/>
      <c r="G1071" s="239">
        <f>ROUND(E1071*F1071,2)</f>
        <v>0</v>
      </c>
      <c r="H1071" s="238"/>
      <c r="I1071" s="239">
        <f>ROUND(E1071*H1071,2)</f>
        <v>0</v>
      </c>
      <c r="J1071" s="238"/>
      <c r="K1071" s="239">
        <f>ROUND(E1071*J1071,2)</f>
        <v>0</v>
      </c>
      <c r="L1071" s="239">
        <v>21</v>
      </c>
      <c r="M1071" s="239">
        <f>G1071*(1+L1071/100)</f>
        <v>0</v>
      </c>
      <c r="N1071" s="237">
        <v>3.82E-3</v>
      </c>
      <c r="O1071" s="237">
        <f>ROUND(E1071*N1071,2)</f>
        <v>0.2</v>
      </c>
      <c r="P1071" s="237">
        <v>0</v>
      </c>
      <c r="Q1071" s="237">
        <f>ROUND(E1071*P1071,2)</f>
        <v>0</v>
      </c>
      <c r="R1071" s="239" t="s">
        <v>1138</v>
      </c>
      <c r="S1071" s="239" t="s">
        <v>224</v>
      </c>
      <c r="T1071" s="240" t="s">
        <v>224</v>
      </c>
      <c r="U1071" s="222">
        <v>0.3</v>
      </c>
      <c r="V1071" s="222">
        <f>ROUND(E1071*U1071,2)</f>
        <v>15.61</v>
      </c>
      <c r="W1071" s="222"/>
      <c r="X1071" s="222" t="s">
        <v>225</v>
      </c>
      <c r="Y1071" s="211"/>
      <c r="Z1071" s="211"/>
      <c r="AA1071" s="211"/>
      <c r="AB1071" s="211"/>
      <c r="AC1071" s="211"/>
      <c r="AD1071" s="211"/>
      <c r="AE1071" s="211"/>
      <c r="AF1071" s="211"/>
      <c r="AG1071" s="211" t="s">
        <v>226</v>
      </c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</row>
    <row r="1072" spans="1:60" outlineLevel="1" x14ac:dyDescent="0.2">
      <c r="A1072" s="218"/>
      <c r="B1072" s="219"/>
      <c r="C1072" s="257" t="s">
        <v>583</v>
      </c>
      <c r="D1072" s="224"/>
      <c r="E1072" s="225">
        <v>44.88</v>
      </c>
      <c r="F1072" s="222"/>
      <c r="G1072" s="222"/>
      <c r="H1072" s="222"/>
      <c r="I1072" s="222"/>
      <c r="J1072" s="222"/>
      <c r="K1072" s="222"/>
      <c r="L1072" s="222"/>
      <c r="M1072" s="222"/>
      <c r="N1072" s="221"/>
      <c r="O1072" s="221"/>
      <c r="P1072" s="221"/>
      <c r="Q1072" s="221"/>
      <c r="R1072" s="222"/>
      <c r="S1072" s="222"/>
      <c r="T1072" s="222"/>
      <c r="U1072" s="222"/>
      <c r="V1072" s="222"/>
      <c r="W1072" s="222"/>
      <c r="X1072" s="222"/>
      <c r="Y1072" s="211"/>
      <c r="Z1072" s="211"/>
      <c r="AA1072" s="211"/>
      <c r="AB1072" s="211"/>
      <c r="AC1072" s="211"/>
      <c r="AD1072" s="211"/>
      <c r="AE1072" s="211"/>
      <c r="AF1072" s="211"/>
      <c r="AG1072" s="211" t="s">
        <v>230</v>
      </c>
      <c r="AH1072" s="211">
        <v>0</v>
      </c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</row>
    <row r="1073" spans="1:60" outlineLevel="1" x14ac:dyDescent="0.2">
      <c r="A1073" s="218"/>
      <c r="B1073" s="219"/>
      <c r="C1073" s="257" t="s">
        <v>584</v>
      </c>
      <c r="D1073" s="224"/>
      <c r="E1073" s="225">
        <v>3.4079999999999999</v>
      </c>
      <c r="F1073" s="222"/>
      <c r="G1073" s="222"/>
      <c r="H1073" s="222"/>
      <c r="I1073" s="222"/>
      <c r="J1073" s="222"/>
      <c r="K1073" s="222"/>
      <c r="L1073" s="222"/>
      <c r="M1073" s="222"/>
      <c r="N1073" s="221"/>
      <c r="O1073" s="221"/>
      <c r="P1073" s="221"/>
      <c r="Q1073" s="221"/>
      <c r="R1073" s="222"/>
      <c r="S1073" s="222"/>
      <c r="T1073" s="222"/>
      <c r="U1073" s="222"/>
      <c r="V1073" s="222"/>
      <c r="W1073" s="222"/>
      <c r="X1073" s="222"/>
      <c r="Y1073" s="211"/>
      <c r="Z1073" s="211"/>
      <c r="AA1073" s="211"/>
      <c r="AB1073" s="211"/>
      <c r="AC1073" s="211"/>
      <c r="AD1073" s="211"/>
      <c r="AE1073" s="211"/>
      <c r="AF1073" s="211"/>
      <c r="AG1073" s="211" t="s">
        <v>230</v>
      </c>
      <c r="AH1073" s="211">
        <v>0</v>
      </c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</row>
    <row r="1074" spans="1:60" outlineLevel="1" x14ac:dyDescent="0.2">
      <c r="A1074" s="218"/>
      <c r="B1074" s="219"/>
      <c r="C1074" s="257" t="s">
        <v>1139</v>
      </c>
      <c r="D1074" s="224"/>
      <c r="E1074" s="225">
        <v>3.7370000000000001</v>
      </c>
      <c r="F1074" s="222"/>
      <c r="G1074" s="222"/>
      <c r="H1074" s="222"/>
      <c r="I1074" s="222"/>
      <c r="J1074" s="222"/>
      <c r="K1074" s="222"/>
      <c r="L1074" s="222"/>
      <c r="M1074" s="222"/>
      <c r="N1074" s="221"/>
      <c r="O1074" s="221"/>
      <c r="P1074" s="221"/>
      <c r="Q1074" s="221"/>
      <c r="R1074" s="222"/>
      <c r="S1074" s="222"/>
      <c r="T1074" s="222"/>
      <c r="U1074" s="222"/>
      <c r="V1074" s="222"/>
      <c r="W1074" s="222"/>
      <c r="X1074" s="222"/>
      <c r="Y1074" s="211"/>
      <c r="Z1074" s="211"/>
      <c r="AA1074" s="211"/>
      <c r="AB1074" s="211"/>
      <c r="AC1074" s="211"/>
      <c r="AD1074" s="211"/>
      <c r="AE1074" s="211"/>
      <c r="AF1074" s="211"/>
      <c r="AG1074" s="211" t="s">
        <v>230</v>
      </c>
      <c r="AH1074" s="211">
        <v>0</v>
      </c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</row>
    <row r="1075" spans="1:60" outlineLevel="1" x14ac:dyDescent="0.2">
      <c r="A1075" s="234">
        <v>235</v>
      </c>
      <c r="B1075" s="235" t="s">
        <v>1140</v>
      </c>
      <c r="C1075" s="255" t="s">
        <v>1141</v>
      </c>
      <c r="D1075" s="236" t="s">
        <v>274</v>
      </c>
      <c r="E1075" s="237">
        <v>0.19874</v>
      </c>
      <c r="F1075" s="238"/>
      <c r="G1075" s="239">
        <f>ROUND(E1075*F1075,2)</f>
        <v>0</v>
      </c>
      <c r="H1075" s="238"/>
      <c r="I1075" s="239">
        <f>ROUND(E1075*H1075,2)</f>
        <v>0</v>
      </c>
      <c r="J1075" s="238"/>
      <c r="K1075" s="239">
        <f>ROUND(E1075*J1075,2)</f>
        <v>0</v>
      </c>
      <c r="L1075" s="239">
        <v>21</v>
      </c>
      <c r="M1075" s="239">
        <f>G1075*(1+L1075/100)</f>
        <v>0</v>
      </c>
      <c r="N1075" s="237">
        <v>0</v>
      </c>
      <c r="O1075" s="237">
        <f>ROUND(E1075*N1075,2)</f>
        <v>0</v>
      </c>
      <c r="P1075" s="237">
        <v>0</v>
      </c>
      <c r="Q1075" s="237">
        <f>ROUND(E1075*P1075,2)</f>
        <v>0</v>
      </c>
      <c r="R1075" s="239" t="s">
        <v>1138</v>
      </c>
      <c r="S1075" s="239" t="s">
        <v>224</v>
      </c>
      <c r="T1075" s="240" t="s">
        <v>224</v>
      </c>
      <c r="U1075" s="222">
        <v>1.891</v>
      </c>
      <c r="V1075" s="222">
        <f>ROUND(E1075*U1075,2)</f>
        <v>0.38</v>
      </c>
      <c r="W1075" s="222"/>
      <c r="X1075" s="222" t="s">
        <v>769</v>
      </c>
      <c r="Y1075" s="211"/>
      <c r="Z1075" s="211"/>
      <c r="AA1075" s="211"/>
      <c r="AB1075" s="211"/>
      <c r="AC1075" s="211"/>
      <c r="AD1075" s="211"/>
      <c r="AE1075" s="211"/>
      <c r="AF1075" s="211"/>
      <c r="AG1075" s="211" t="s">
        <v>770</v>
      </c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</row>
    <row r="1076" spans="1:60" outlineLevel="1" x14ac:dyDescent="0.2">
      <c r="A1076" s="218"/>
      <c r="B1076" s="219"/>
      <c r="C1076" s="256" t="s">
        <v>841</v>
      </c>
      <c r="D1076" s="242"/>
      <c r="E1076" s="242"/>
      <c r="F1076" s="242"/>
      <c r="G1076" s="242"/>
      <c r="H1076" s="222"/>
      <c r="I1076" s="222"/>
      <c r="J1076" s="222"/>
      <c r="K1076" s="222"/>
      <c r="L1076" s="222"/>
      <c r="M1076" s="222"/>
      <c r="N1076" s="221"/>
      <c r="O1076" s="221"/>
      <c r="P1076" s="221"/>
      <c r="Q1076" s="221"/>
      <c r="R1076" s="222"/>
      <c r="S1076" s="222"/>
      <c r="T1076" s="222"/>
      <c r="U1076" s="222"/>
      <c r="V1076" s="222"/>
      <c r="W1076" s="222"/>
      <c r="X1076" s="222"/>
      <c r="Y1076" s="211"/>
      <c r="Z1076" s="211"/>
      <c r="AA1076" s="211"/>
      <c r="AB1076" s="211"/>
      <c r="AC1076" s="211"/>
      <c r="AD1076" s="211"/>
      <c r="AE1076" s="211"/>
      <c r="AF1076" s="211"/>
      <c r="AG1076" s="211" t="s">
        <v>228</v>
      </c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</row>
    <row r="1077" spans="1:60" x14ac:dyDescent="0.2">
      <c r="A1077" s="3"/>
      <c r="B1077" s="4"/>
      <c r="C1077" s="263"/>
      <c r="D1077" s="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AE1077">
        <v>15</v>
      </c>
      <c r="AF1077">
        <v>21</v>
      </c>
      <c r="AG1077" t="s">
        <v>205</v>
      </c>
    </row>
    <row r="1078" spans="1:60" x14ac:dyDescent="0.2">
      <c r="A1078" s="214"/>
      <c r="B1078" s="215" t="s">
        <v>29</v>
      </c>
      <c r="C1078" s="264"/>
      <c r="D1078" s="216"/>
      <c r="E1078" s="217"/>
      <c r="F1078" s="217"/>
      <c r="G1078" s="233">
        <f>G8+G53+G121+G256+G269+G286+G436+G456+G486+G536+G574+G578+G588+G599+G615+G618+G646+G683+G693+G712+G725+G739+G761+G822+G835+G876+G933+G986+G996+G1070</f>
        <v>0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AE1078">
        <f>SUMIF(L7:L1076,AE1077,G7:G1076)</f>
        <v>0</v>
      </c>
      <c r="AF1078">
        <f>SUMIF(L7:L1076,AF1077,G7:G1076)</f>
        <v>0</v>
      </c>
      <c r="AG1078" t="s">
        <v>1142</v>
      </c>
    </row>
    <row r="1079" spans="1:60" x14ac:dyDescent="0.2">
      <c r="C1079" s="265"/>
      <c r="D1079" s="10"/>
      <c r="AG1079" t="s">
        <v>1143</v>
      </c>
    </row>
    <row r="1080" spans="1:60" x14ac:dyDescent="0.2">
      <c r="D1080" s="10"/>
    </row>
    <row r="1081" spans="1:60" x14ac:dyDescent="0.2">
      <c r="D1081" s="10"/>
    </row>
    <row r="1082" spans="1:60" x14ac:dyDescent="0.2">
      <c r="D1082" s="10"/>
    </row>
    <row r="1083" spans="1:60" x14ac:dyDescent="0.2">
      <c r="D1083" s="10"/>
    </row>
    <row r="1084" spans="1:60" x14ac:dyDescent="0.2">
      <c r="D1084" s="10"/>
    </row>
    <row r="1085" spans="1:60" x14ac:dyDescent="0.2">
      <c r="D1085" s="10"/>
    </row>
    <row r="1086" spans="1:60" x14ac:dyDescent="0.2">
      <c r="D1086" s="10"/>
    </row>
    <row r="1087" spans="1:60" x14ac:dyDescent="0.2">
      <c r="D1087" s="10"/>
    </row>
    <row r="1088" spans="1:60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YzvTC5Ouv3cXkw6zYQxZshZ2RSgp5n38M6ynTugImcdxZxKvYKlZCnQFvQmWpVPJzct/MGW/A1L9Vd+4GV1YQ==" saltValue="5W+Ha6q5DAlUCraMmDrCGg==" spinCount="100000" sheet="1"/>
  <mergeCells count="85">
    <mergeCell ref="C1076:G1076"/>
    <mergeCell ref="C875:G875"/>
    <mergeCell ref="C878:G878"/>
    <mergeCell ref="C932:G932"/>
    <mergeCell ref="C976:G976"/>
    <mergeCell ref="C993:G993"/>
    <mergeCell ref="C994:G994"/>
    <mergeCell ref="C760:G760"/>
    <mergeCell ref="C778:G778"/>
    <mergeCell ref="C782:G782"/>
    <mergeCell ref="C821:G821"/>
    <mergeCell ref="C834:G834"/>
    <mergeCell ref="C862:G862"/>
    <mergeCell ref="C724:G724"/>
    <mergeCell ref="C727:G727"/>
    <mergeCell ref="C734:G734"/>
    <mergeCell ref="C738:G738"/>
    <mergeCell ref="C749:G749"/>
    <mergeCell ref="C757:G757"/>
    <mergeCell ref="C664:G664"/>
    <mergeCell ref="C668:G668"/>
    <mergeCell ref="C669:G669"/>
    <mergeCell ref="C682:G682"/>
    <mergeCell ref="C692:G692"/>
    <mergeCell ref="C711:G711"/>
    <mergeCell ref="C584:G584"/>
    <mergeCell ref="C590:G590"/>
    <mergeCell ref="C593:G593"/>
    <mergeCell ref="C603:G603"/>
    <mergeCell ref="C617:G617"/>
    <mergeCell ref="C645:G645"/>
    <mergeCell ref="C527:G527"/>
    <mergeCell ref="C533:G533"/>
    <mergeCell ref="C538:G538"/>
    <mergeCell ref="C540:G540"/>
    <mergeCell ref="C550:G550"/>
    <mergeCell ref="C580:G580"/>
    <mergeCell ref="C493:G493"/>
    <mergeCell ref="C495:G495"/>
    <mergeCell ref="C500:G500"/>
    <mergeCell ref="C514:G514"/>
    <mergeCell ref="C516:G516"/>
    <mergeCell ref="C525:G525"/>
    <mergeCell ref="C438:G438"/>
    <mergeCell ref="C443:G443"/>
    <mergeCell ref="C448:G448"/>
    <mergeCell ref="C458:G458"/>
    <mergeCell ref="C479:G479"/>
    <mergeCell ref="C488:G488"/>
    <mergeCell ref="C288:G288"/>
    <mergeCell ref="C402:G402"/>
    <mergeCell ref="C413:G413"/>
    <mergeCell ref="C415:G415"/>
    <mergeCell ref="C423:G423"/>
    <mergeCell ref="C427:G427"/>
    <mergeCell ref="C212:G212"/>
    <mergeCell ref="C229:G229"/>
    <mergeCell ref="C258:G258"/>
    <mergeCell ref="C264:G264"/>
    <mergeCell ref="C271:G271"/>
    <mergeCell ref="C278:G278"/>
    <mergeCell ref="C109:G109"/>
    <mergeCell ref="C149:G149"/>
    <mergeCell ref="C153:G153"/>
    <mergeCell ref="C166:G166"/>
    <mergeCell ref="C171:G171"/>
    <mergeCell ref="C175:G175"/>
    <mergeCell ref="C45:G45"/>
    <mergeCell ref="C46:G46"/>
    <mergeCell ref="C63:G63"/>
    <mergeCell ref="C87:G87"/>
    <mergeCell ref="C96:G96"/>
    <mergeCell ref="C107:G107"/>
    <mergeCell ref="C16:G16"/>
    <mergeCell ref="C19:G19"/>
    <mergeCell ref="C31:G31"/>
    <mergeCell ref="C34:G34"/>
    <mergeCell ref="C38:G38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62</v>
      </c>
      <c r="C4" s="203" t="s">
        <v>63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188</v>
      </c>
      <c r="C8" s="254" t="s">
        <v>189</v>
      </c>
      <c r="D8" s="229"/>
      <c r="E8" s="230"/>
      <c r="F8" s="231"/>
      <c r="G8" s="231">
        <f>SUMIF(AG9:AG28,"&lt;&gt;NOR",G9:G28)</f>
        <v>0</v>
      </c>
      <c r="H8" s="231"/>
      <c r="I8" s="231">
        <f>SUM(I9:I28)</f>
        <v>0</v>
      </c>
      <c r="J8" s="231"/>
      <c r="K8" s="231">
        <f>SUM(K9:K28)</f>
        <v>0</v>
      </c>
      <c r="L8" s="231"/>
      <c r="M8" s="231">
        <f>SUM(M9:M28)</f>
        <v>0</v>
      </c>
      <c r="N8" s="230"/>
      <c r="O8" s="230">
        <f>SUM(O9:O28)</f>
        <v>6.55</v>
      </c>
      <c r="P8" s="230"/>
      <c r="Q8" s="230">
        <f>SUM(Q9:Q28)</f>
        <v>0</v>
      </c>
      <c r="R8" s="231"/>
      <c r="S8" s="231"/>
      <c r="T8" s="232"/>
      <c r="U8" s="226"/>
      <c r="V8" s="226">
        <f>SUM(V9:V28)</f>
        <v>0</v>
      </c>
      <c r="W8" s="226"/>
      <c r="X8" s="226"/>
      <c r="AG8" t="s">
        <v>219</v>
      </c>
    </row>
    <row r="9" spans="1:60" outlineLevel="1" x14ac:dyDescent="0.2">
      <c r="A9" s="243">
        <v>1</v>
      </c>
      <c r="B9" s="244" t="s">
        <v>1144</v>
      </c>
      <c r="C9" s="258" t="s">
        <v>1145</v>
      </c>
      <c r="D9" s="245" t="s">
        <v>340</v>
      </c>
      <c r="E9" s="246">
        <v>24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9.5000000000000001E-2</v>
      </c>
      <c r="O9" s="246">
        <f>ROUND(E9*N9,2)</f>
        <v>2.2799999999999998</v>
      </c>
      <c r="P9" s="246">
        <v>0</v>
      </c>
      <c r="Q9" s="246">
        <f>ROUND(E9*P9,2)</f>
        <v>0</v>
      </c>
      <c r="R9" s="248"/>
      <c r="S9" s="248" t="s">
        <v>693</v>
      </c>
      <c r="T9" s="249" t="s">
        <v>694</v>
      </c>
      <c r="U9" s="222">
        <v>0</v>
      </c>
      <c r="V9" s="222">
        <f>ROUND(E9*U9,2)</f>
        <v>0</v>
      </c>
      <c r="W9" s="222"/>
      <c r="X9" s="222" t="s">
        <v>225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1146</v>
      </c>
      <c r="C10" s="258" t="s">
        <v>1147</v>
      </c>
      <c r="D10" s="245" t="s">
        <v>340</v>
      </c>
      <c r="E10" s="246">
        <v>25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6.5000000000000002E-2</v>
      </c>
      <c r="O10" s="246">
        <f>ROUND(E10*N10,2)</f>
        <v>1.63</v>
      </c>
      <c r="P10" s="246">
        <v>0</v>
      </c>
      <c r="Q10" s="246">
        <f>ROUND(E10*P10,2)</f>
        <v>0</v>
      </c>
      <c r="R10" s="248"/>
      <c r="S10" s="248" t="s">
        <v>693</v>
      </c>
      <c r="T10" s="249" t="s">
        <v>694</v>
      </c>
      <c r="U10" s="222">
        <v>0</v>
      </c>
      <c r="V10" s="222">
        <f>ROUND(E10*U10,2)</f>
        <v>0</v>
      </c>
      <c r="W10" s="222"/>
      <c r="X10" s="222" t="s">
        <v>225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226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3">
        <v>3</v>
      </c>
      <c r="B11" s="244" t="s">
        <v>1148</v>
      </c>
      <c r="C11" s="258" t="s">
        <v>1149</v>
      </c>
      <c r="D11" s="245" t="s">
        <v>340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8.8999999999999996E-2</v>
      </c>
      <c r="O11" s="246">
        <f>ROUND(E11*N11,2)</f>
        <v>0.09</v>
      </c>
      <c r="P11" s="246">
        <v>0</v>
      </c>
      <c r="Q11" s="246">
        <f>ROUND(E11*P11,2)</f>
        <v>0</v>
      </c>
      <c r="R11" s="248"/>
      <c r="S11" s="248" t="s">
        <v>693</v>
      </c>
      <c r="T11" s="249" t="s">
        <v>694</v>
      </c>
      <c r="U11" s="222">
        <v>0</v>
      </c>
      <c r="V11" s="222">
        <f>ROUND(E11*U11,2)</f>
        <v>0</v>
      </c>
      <c r="W11" s="222"/>
      <c r="X11" s="222" t="s">
        <v>225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226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4</v>
      </c>
      <c r="B12" s="244" t="s">
        <v>1150</v>
      </c>
      <c r="C12" s="258" t="s">
        <v>1151</v>
      </c>
      <c r="D12" s="245" t="s">
        <v>340</v>
      </c>
      <c r="E12" s="246">
        <v>24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9.8000000000000004E-2</v>
      </c>
      <c r="O12" s="246">
        <f>ROUND(E12*N12,2)</f>
        <v>2.35</v>
      </c>
      <c r="P12" s="246">
        <v>0</v>
      </c>
      <c r="Q12" s="246">
        <f>ROUND(E12*P12,2)</f>
        <v>0</v>
      </c>
      <c r="R12" s="248"/>
      <c r="S12" s="248" t="s">
        <v>693</v>
      </c>
      <c r="T12" s="249" t="s">
        <v>694</v>
      </c>
      <c r="U12" s="222">
        <v>0</v>
      </c>
      <c r="V12" s="222">
        <f>ROUND(E12*U12,2)</f>
        <v>0</v>
      </c>
      <c r="W12" s="222"/>
      <c r="X12" s="222" t="s">
        <v>225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3">
        <v>5</v>
      </c>
      <c r="B13" s="244" t="s">
        <v>1152</v>
      </c>
      <c r="C13" s="258" t="s">
        <v>1153</v>
      </c>
      <c r="D13" s="245" t="s">
        <v>340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0.19500000000000001</v>
      </c>
      <c r="O13" s="246">
        <f>ROUND(E13*N13,2)</f>
        <v>0.2</v>
      </c>
      <c r="P13" s="246">
        <v>0</v>
      </c>
      <c r="Q13" s="246">
        <f>ROUND(E13*P13,2)</f>
        <v>0</v>
      </c>
      <c r="R13" s="248"/>
      <c r="S13" s="248" t="s">
        <v>693</v>
      </c>
      <c r="T13" s="249" t="s">
        <v>694</v>
      </c>
      <c r="U13" s="222">
        <v>0</v>
      </c>
      <c r="V13" s="222">
        <f>ROUND(E13*U13,2)</f>
        <v>0</v>
      </c>
      <c r="W13" s="222"/>
      <c r="X13" s="222" t="s">
        <v>225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226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6</v>
      </c>
      <c r="B14" s="244" t="s">
        <v>1154</v>
      </c>
      <c r="C14" s="258" t="s">
        <v>1155</v>
      </c>
      <c r="D14" s="245" t="s">
        <v>340</v>
      </c>
      <c r="E14" s="246">
        <v>24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693</v>
      </c>
      <c r="T14" s="249" t="s">
        <v>694</v>
      </c>
      <c r="U14" s="222">
        <v>0</v>
      </c>
      <c r="V14" s="222">
        <f>ROUND(E14*U14,2)</f>
        <v>0</v>
      </c>
      <c r="W14" s="222"/>
      <c r="X14" s="222" t="s">
        <v>225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226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7</v>
      </c>
      <c r="B15" s="244" t="s">
        <v>1156</v>
      </c>
      <c r="C15" s="258" t="s">
        <v>1157</v>
      </c>
      <c r="D15" s="245" t="s">
        <v>340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693</v>
      </c>
      <c r="T15" s="249" t="s">
        <v>694</v>
      </c>
      <c r="U15" s="222">
        <v>0</v>
      </c>
      <c r="V15" s="222">
        <f>ROUND(E15*U15,2)</f>
        <v>0</v>
      </c>
      <c r="W15" s="222"/>
      <c r="X15" s="222" t="s">
        <v>225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3">
        <v>8</v>
      </c>
      <c r="B16" s="244" t="s">
        <v>1158</v>
      </c>
      <c r="C16" s="258" t="s">
        <v>1159</v>
      </c>
      <c r="D16" s="245" t="s">
        <v>340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693</v>
      </c>
      <c r="T16" s="249" t="s">
        <v>694</v>
      </c>
      <c r="U16" s="222">
        <v>0</v>
      </c>
      <c r="V16" s="222">
        <f>ROUND(E16*U16,2)</f>
        <v>0</v>
      </c>
      <c r="W16" s="222"/>
      <c r="X16" s="222" t="s">
        <v>225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226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9</v>
      </c>
      <c r="B17" s="244" t="s">
        <v>1160</v>
      </c>
      <c r="C17" s="258" t="s">
        <v>1161</v>
      </c>
      <c r="D17" s="245" t="s">
        <v>340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693</v>
      </c>
      <c r="T17" s="249" t="s">
        <v>694</v>
      </c>
      <c r="U17" s="222">
        <v>0</v>
      </c>
      <c r="V17" s="222">
        <f>ROUND(E17*U17,2)</f>
        <v>0</v>
      </c>
      <c r="W17" s="222"/>
      <c r="X17" s="222" t="s">
        <v>225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226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10</v>
      </c>
      <c r="B18" s="244" t="s">
        <v>1162</v>
      </c>
      <c r="C18" s="258" t="s">
        <v>1163</v>
      </c>
      <c r="D18" s="245" t="s">
        <v>340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693</v>
      </c>
      <c r="T18" s="249" t="s">
        <v>694</v>
      </c>
      <c r="U18" s="222">
        <v>0</v>
      </c>
      <c r="V18" s="222">
        <f>ROUND(E18*U18,2)</f>
        <v>0</v>
      </c>
      <c r="W18" s="222"/>
      <c r="X18" s="222" t="s">
        <v>225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226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11</v>
      </c>
      <c r="B19" s="244" t="s">
        <v>1164</v>
      </c>
      <c r="C19" s="258" t="s">
        <v>1165</v>
      </c>
      <c r="D19" s="245" t="s">
        <v>340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693</v>
      </c>
      <c r="T19" s="249" t="s">
        <v>694</v>
      </c>
      <c r="U19" s="222">
        <v>0</v>
      </c>
      <c r="V19" s="222">
        <f>ROUND(E19*U19,2)</f>
        <v>0</v>
      </c>
      <c r="W19" s="222"/>
      <c r="X19" s="222" t="s">
        <v>225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226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12</v>
      </c>
      <c r="B20" s="244" t="s">
        <v>1166</v>
      </c>
      <c r="C20" s="258" t="s">
        <v>1167</v>
      </c>
      <c r="D20" s="245" t="s">
        <v>340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693</v>
      </c>
      <c r="T20" s="249" t="s">
        <v>694</v>
      </c>
      <c r="U20" s="222">
        <v>0</v>
      </c>
      <c r="V20" s="222">
        <f>ROUND(E20*U20,2)</f>
        <v>0</v>
      </c>
      <c r="W20" s="222"/>
      <c r="X20" s="222" t="s">
        <v>225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226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13</v>
      </c>
      <c r="B21" s="244" t="s">
        <v>1168</v>
      </c>
      <c r="C21" s="258" t="s">
        <v>1169</v>
      </c>
      <c r="D21" s="245" t="s">
        <v>340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693</v>
      </c>
      <c r="T21" s="249" t="s">
        <v>694</v>
      </c>
      <c r="U21" s="222">
        <v>0</v>
      </c>
      <c r="V21" s="222">
        <f>ROUND(E21*U21,2)</f>
        <v>0</v>
      </c>
      <c r="W21" s="222"/>
      <c r="X21" s="222" t="s">
        <v>225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226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14</v>
      </c>
      <c r="B22" s="244" t="s">
        <v>1170</v>
      </c>
      <c r="C22" s="258" t="s">
        <v>1171</v>
      </c>
      <c r="D22" s="245" t="s">
        <v>340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693</v>
      </c>
      <c r="T22" s="249" t="s">
        <v>694</v>
      </c>
      <c r="U22" s="222">
        <v>0</v>
      </c>
      <c r="V22" s="222">
        <f>ROUND(E22*U22,2)</f>
        <v>0</v>
      </c>
      <c r="W22" s="222"/>
      <c r="X22" s="222" t="s">
        <v>225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226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15</v>
      </c>
      <c r="B23" s="244" t="s">
        <v>1172</v>
      </c>
      <c r="C23" s="258" t="s">
        <v>1173</v>
      </c>
      <c r="D23" s="245" t="s">
        <v>340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693</v>
      </c>
      <c r="T23" s="249" t="s">
        <v>694</v>
      </c>
      <c r="U23" s="222">
        <v>0</v>
      </c>
      <c r="V23" s="222">
        <f>ROUND(E23*U23,2)</f>
        <v>0</v>
      </c>
      <c r="W23" s="222"/>
      <c r="X23" s="222" t="s">
        <v>225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226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16</v>
      </c>
      <c r="B24" s="244" t="s">
        <v>1174</v>
      </c>
      <c r="C24" s="258" t="s">
        <v>1175</v>
      </c>
      <c r="D24" s="245" t="s">
        <v>340</v>
      </c>
      <c r="E24" s="246">
        <v>6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693</v>
      </c>
      <c r="T24" s="249" t="s">
        <v>694</v>
      </c>
      <c r="U24" s="222">
        <v>0</v>
      </c>
      <c r="V24" s="222">
        <f>ROUND(E24*U24,2)</f>
        <v>0</v>
      </c>
      <c r="W24" s="222"/>
      <c r="X24" s="222" t="s">
        <v>225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226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17</v>
      </c>
      <c r="B25" s="244" t="s">
        <v>1176</v>
      </c>
      <c r="C25" s="258" t="s">
        <v>1177</v>
      </c>
      <c r="D25" s="245" t="s">
        <v>340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693</v>
      </c>
      <c r="T25" s="249" t="s">
        <v>694</v>
      </c>
      <c r="U25" s="222">
        <v>0</v>
      </c>
      <c r="V25" s="222">
        <f>ROUND(E25*U25,2)</f>
        <v>0</v>
      </c>
      <c r="W25" s="222"/>
      <c r="X25" s="222" t="s">
        <v>225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226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18</v>
      </c>
      <c r="B26" s="244" t="s">
        <v>1178</v>
      </c>
      <c r="C26" s="258" t="s">
        <v>1179</v>
      </c>
      <c r="D26" s="245" t="s">
        <v>340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693</v>
      </c>
      <c r="T26" s="249" t="s">
        <v>694</v>
      </c>
      <c r="U26" s="222">
        <v>0</v>
      </c>
      <c r="V26" s="222">
        <f>ROUND(E26*U26,2)</f>
        <v>0</v>
      </c>
      <c r="W26" s="222"/>
      <c r="X26" s="222" t="s">
        <v>225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19</v>
      </c>
      <c r="B27" s="244" t="s">
        <v>1180</v>
      </c>
      <c r="C27" s="258" t="s">
        <v>1181</v>
      </c>
      <c r="D27" s="245" t="s">
        <v>340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693</v>
      </c>
      <c r="T27" s="249" t="s">
        <v>694</v>
      </c>
      <c r="U27" s="222">
        <v>0</v>
      </c>
      <c r="V27" s="222">
        <f>ROUND(E27*U27,2)</f>
        <v>0</v>
      </c>
      <c r="W27" s="222"/>
      <c r="X27" s="222" t="s">
        <v>225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226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4">
        <v>20</v>
      </c>
      <c r="B28" s="235" t="s">
        <v>1182</v>
      </c>
      <c r="C28" s="255" t="s">
        <v>1183</v>
      </c>
      <c r="D28" s="236" t="s">
        <v>340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693</v>
      </c>
      <c r="T28" s="240" t="s">
        <v>694</v>
      </c>
      <c r="U28" s="222">
        <v>0</v>
      </c>
      <c r="V28" s="222">
        <f>ROUND(E28*U28,2)</f>
        <v>0</v>
      </c>
      <c r="W28" s="222"/>
      <c r="X28" s="222" t="s">
        <v>225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226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3"/>
      <c r="B29" s="4"/>
      <c r="C29" s="26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205</v>
      </c>
    </row>
    <row r="30" spans="1:60" x14ac:dyDescent="0.2">
      <c r="A30" s="214"/>
      <c r="B30" s="215" t="s">
        <v>29</v>
      </c>
      <c r="C30" s="264"/>
      <c r="D30" s="216"/>
      <c r="E30" s="217"/>
      <c r="F30" s="217"/>
      <c r="G30" s="233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1142</v>
      </c>
    </row>
    <row r="31" spans="1:60" x14ac:dyDescent="0.2">
      <c r="C31" s="265"/>
      <c r="D31" s="10"/>
      <c r="AG31" t="s">
        <v>1143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3Lj1SdhkuS+R/PMhf4YXva4MgUJpuSOpH8kbMvLF1tStKOFJcs22DcUL+czm541sKdpOKYEzY+Trh2prbD2AQ==" saltValue="0ts1xJFEKjcnAZ7u/t1bx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64</v>
      </c>
      <c r="C4" s="203" t="s">
        <v>65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106</v>
      </c>
      <c r="C8" s="254" t="s">
        <v>107</v>
      </c>
      <c r="D8" s="229"/>
      <c r="E8" s="230"/>
      <c r="F8" s="231"/>
      <c r="G8" s="231">
        <f>SUMIF(AG9:AG28,"&lt;&gt;NOR",G9:G28)</f>
        <v>0</v>
      </c>
      <c r="H8" s="231"/>
      <c r="I8" s="231">
        <f>SUM(I9:I28)</f>
        <v>0</v>
      </c>
      <c r="J8" s="231"/>
      <c r="K8" s="231">
        <f>SUM(K9:K28)</f>
        <v>0</v>
      </c>
      <c r="L8" s="231"/>
      <c r="M8" s="231">
        <f>SUM(M9:M28)</f>
        <v>0</v>
      </c>
      <c r="N8" s="230"/>
      <c r="O8" s="230">
        <f>SUM(O9:O28)</f>
        <v>0.02</v>
      </c>
      <c r="P8" s="230"/>
      <c r="Q8" s="230">
        <f>SUM(Q9:Q28)</f>
        <v>0</v>
      </c>
      <c r="R8" s="231"/>
      <c r="S8" s="231"/>
      <c r="T8" s="232"/>
      <c r="U8" s="226"/>
      <c r="V8" s="226">
        <f>SUM(V9:V28)</f>
        <v>566.57000000000005</v>
      </c>
      <c r="W8" s="226"/>
      <c r="X8" s="226"/>
      <c r="AG8" t="s">
        <v>219</v>
      </c>
    </row>
    <row r="9" spans="1:60" outlineLevel="1" x14ac:dyDescent="0.2">
      <c r="A9" s="234">
        <v>1</v>
      </c>
      <c r="B9" s="235" t="s">
        <v>1184</v>
      </c>
      <c r="C9" s="255" t="s">
        <v>1185</v>
      </c>
      <c r="D9" s="236" t="s">
        <v>222</v>
      </c>
      <c r="E9" s="237">
        <v>204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223</v>
      </c>
      <c r="S9" s="239" t="s">
        <v>224</v>
      </c>
      <c r="T9" s="240" t="s">
        <v>694</v>
      </c>
      <c r="U9" s="222">
        <v>0.2</v>
      </c>
      <c r="V9" s="222">
        <f>ROUND(E9*U9,2)</f>
        <v>40.799999999999997</v>
      </c>
      <c r="W9" s="222"/>
      <c r="X9" s="222" t="s">
        <v>225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33.75" outlineLevel="1" x14ac:dyDescent="0.2">
      <c r="A10" s="218"/>
      <c r="B10" s="219"/>
      <c r="C10" s="256" t="s">
        <v>1186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228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41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34">
        <v>2</v>
      </c>
      <c r="B11" s="235" t="s">
        <v>1187</v>
      </c>
      <c r="C11" s="255" t="s">
        <v>1188</v>
      </c>
      <c r="D11" s="236" t="s">
        <v>222</v>
      </c>
      <c r="E11" s="237">
        <v>72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 t="s">
        <v>223</v>
      </c>
      <c r="S11" s="239" t="s">
        <v>224</v>
      </c>
      <c r="T11" s="240" t="s">
        <v>694</v>
      </c>
      <c r="U11" s="222">
        <v>3.1309999999999998</v>
      </c>
      <c r="V11" s="222">
        <f>ROUND(E11*U11,2)</f>
        <v>225.43</v>
      </c>
      <c r="W11" s="222"/>
      <c r="X11" s="222" t="s">
        <v>225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226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33.75" outlineLevel="1" x14ac:dyDescent="0.2">
      <c r="A12" s="218"/>
      <c r="B12" s="219"/>
      <c r="C12" s="256" t="s">
        <v>1189</v>
      </c>
      <c r="D12" s="242"/>
      <c r="E12" s="242"/>
      <c r="F12" s="242"/>
      <c r="G12" s="24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1"/>
      <c r="Z12" s="211"/>
      <c r="AA12" s="211"/>
      <c r="AB12" s="211"/>
      <c r="AC12" s="211"/>
      <c r="AD12" s="211"/>
      <c r="AE12" s="211"/>
      <c r="AF12" s="211"/>
      <c r="AG12" s="211" t="s">
        <v>228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41" t="str">
        <f>C12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34">
        <v>3</v>
      </c>
      <c r="B13" s="235" t="s">
        <v>1190</v>
      </c>
      <c r="C13" s="255" t="s">
        <v>1191</v>
      </c>
      <c r="D13" s="236" t="s">
        <v>297</v>
      </c>
      <c r="E13" s="237">
        <v>24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9.8999999999999999E-4</v>
      </c>
      <c r="O13" s="237">
        <f>ROUND(E13*N13,2)</f>
        <v>0.02</v>
      </c>
      <c r="P13" s="237">
        <v>0</v>
      </c>
      <c r="Q13" s="237">
        <f>ROUND(E13*P13,2)</f>
        <v>0</v>
      </c>
      <c r="R13" s="239" t="s">
        <v>223</v>
      </c>
      <c r="S13" s="239" t="s">
        <v>224</v>
      </c>
      <c r="T13" s="240" t="s">
        <v>694</v>
      </c>
      <c r="U13" s="222">
        <v>0.23599999999999999</v>
      </c>
      <c r="V13" s="222">
        <f>ROUND(E13*U13,2)</f>
        <v>5.66</v>
      </c>
      <c r="W13" s="222"/>
      <c r="X13" s="222" t="s">
        <v>225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226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6" t="s">
        <v>1192</v>
      </c>
      <c r="D14" s="242"/>
      <c r="E14" s="242"/>
      <c r="F14" s="242"/>
      <c r="G14" s="24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1"/>
      <c r="Z14" s="211"/>
      <c r="AA14" s="211"/>
      <c r="AB14" s="211"/>
      <c r="AC14" s="211"/>
      <c r="AD14" s="211"/>
      <c r="AE14" s="211"/>
      <c r="AF14" s="211"/>
      <c r="AG14" s="211" t="s">
        <v>228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4">
        <v>4</v>
      </c>
      <c r="B15" s="235" t="s">
        <v>1193</v>
      </c>
      <c r="C15" s="255" t="s">
        <v>1194</v>
      </c>
      <c r="D15" s="236" t="s">
        <v>297</v>
      </c>
      <c r="E15" s="237">
        <v>24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223</v>
      </c>
      <c r="S15" s="239" t="s">
        <v>224</v>
      </c>
      <c r="T15" s="240" t="s">
        <v>694</v>
      </c>
      <c r="U15" s="222">
        <v>7.0000000000000007E-2</v>
      </c>
      <c r="V15" s="222">
        <f>ROUND(E15*U15,2)</f>
        <v>1.68</v>
      </c>
      <c r="W15" s="222"/>
      <c r="X15" s="222" t="s">
        <v>225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6" t="s">
        <v>1195</v>
      </c>
      <c r="D16" s="242"/>
      <c r="E16" s="242"/>
      <c r="F16" s="242"/>
      <c r="G16" s="24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1"/>
      <c r="Z16" s="211"/>
      <c r="AA16" s="211"/>
      <c r="AB16" s="211"/>
      <c r="AC16" s="211"/>
      <c r="AD16" s="211"/>
      <c r="AE16" s="211"/>
      <c r="AF16" s="211"/>
      <c r="AG16" s="211" t="s">
        <v>228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34">
        <v>5</v>
      </c>
      <c r="B17" s="235" t="s">
        <v>1196</v>
      </c>
      <c r="C17" s="255" t="s">
        <v>1197</v>
      </c>
      <c r="D17" s="236" t="s">
        <v>222</v>
      </c>
      <c r="E17" s="237">
        <v>276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223</v>
      </c>
      <c r="S17" s="239" t="s">
        <v>224</v>
      </c>
      <c r="T17" s="240" t="s">
        <v>694</v>
      </c>
      <c r="U17" s="222">
        <v>0.51900000000000002</v>
      </c>
      <c r="V17" s="222">
        <f>ROUND(E17*U17,2)</f>
        <v>143.24</v>
      </c>
      <c r="W17" s="222"/>
      <c r="X17" s="222" t="s">
        <v>225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226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6" t="s">
        <v>1198</v>
      </c>
      <c r="D18" s="242"/>
      <c r="E18" s="242"/>
      <c r="F18" s="242"/>
      <c r="G18" s="24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1"/>
      <c r="Z18" s="211"/>
      <c r="AA18" s="211"/>
      <c r="AB18" s="211"/>
      <c r="AC18" s="211"/>
      <c r="AD18" s="211"/>
      <c r="AE18" s="211"/>
      <c r="AF18" s="211"/>
      <c r="AG18" s="211" t="s">
        <v>228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41" t="str">
        <f>C18</f>
        <v>bez naložení do dopravní nádoby, ale s vyprázdněním dopravní nádoby na hromadu nebo na dopravní prostředek,</v>
      </c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34">
        <v>6</v>
      </c>
      <c r="B19" s="235" t="s">
        <v>1199</v>
      </c>
      <c r="C19" s="255" t="s">
        <v>1200</v>
      </c>
      <c r="D19" s="236" t="s">
        <v>222</v>
      </c>
      <c r="E19" s="237">
        <v>228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223</v>
      </c>
      <c r="S19" s="239" t="s">
        <v>224</v>
      </c>
      <c r="T19" s="240" t="s">
        <v>694</v>
      </c>
      <c r="U19" s="222">
        <v>7.3999999999999996E-2</v>
      </c>
      <c r="V19" s="222">
        <f>ROUND(E19*U19,2)</f>
        <v>16.87</v>
      </c>
      <c r="W19" s="222"/>
      <c r="X19" s="222" t="s">
        <v>225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226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6" t="s">
        <v>259</v>
      </c>
      <c r="D20" s="242"/>
      <c r="E20" s="242"/>
      <c r="F20" s="242"/>
      <c r="G20" s="24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1"/>
      <c r="Z20" s="211"/>
      <c r="AA20" s="211"/>
      <c r="AB20" s="211"/>
      <c r="AC20" s="211"/>
      <c r="AD20" s="211"/>
      <c r="AE20" s="211"/>
      <c r="AF20" s="211"/>
      <c r="AG20" s="211" t="s">
        <v>228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34">
        <v>7</v>
      </c>
      <c r="B21" s="235" t="s">
        <v>257</v>
      </c>
      <c r="C21" s="255" t="s">
        <v>258</v>
      </c>
      <c r="D21" s="236" t="s">
        <v>222</v>
      </c>
      <c r="E21" s="237">
        <v>48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 t="s">
        <v>223</v>
      </c>
      <c r="S21" s="239" t="s">
        <v>224</v>
      </c>
      <c r="T21" s="240" t="s">
        <v>694</v>
      </c>
      <c r="U21" s="222">
        <v>1.0999999999999999E-2</v>
      </c>
      <c r="V21" s="222">
        <f>ROUND(E21*U21,2)</f>
        <v>0.53</v>
      </c>
      <c r="W21" s="222"/>
      <c r="X21" s="222" t="s">
        <v>225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226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6" t="s">
        <v>259</v>
      </c>
      <c r="D22" s="242"/>
      <c r="E22" s="242"/>
      <c r="F22" s="242"/>
      <c r="G22" s="24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1"/>
      <c r="Z22" s="211"/>
      <c r="AA22" s="211"/>
      <c r="AB22" s="211"/>
      <c r="AC22" s="211"/>
      <c r="AD22" s="211"/>
      <c r="AE22" s="211"/>
      <c r="AF22" s="211"/>
      <c r="AG22" s="211" t="s">
        <v>228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43">
        <v>8</v>
      </c>
      <c r="B23" s="244" t="s">
        <v>264</v>
      </c>
      <c r="C23" s="258" t="s">
        <v>265</v>
      </c>
      <c r="D23" s="245" t="s">
        <v>222</v>
      </c>
      <c r="E23" s="246">
        <v>48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 t="s">
        <v>223</v>
      </c>
      <c r="S23" s="248" t="s">
        <v>224</v>
      </c>
      <c r="T23" s="249" t="s">
        <v>694</v>
      </c>
      <c r="U23" s="222">
        <v>8.9999999999999993E-3</v>
      </c>
      <c r="V23" s="222">
        <f>ROUND(E23*U23,2)</f>
        <v>0.43</v>
      </c>
      <c r="W23" s="222"/>
      <c r="X23" s="222" t="s">
        <v>225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226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34">
        <v>9</v>
      </c>
      <c r="B24" s="235" t="s">
        <v>266</v>
      </c>
      <c r="C24" s="255" t="s">
        <v>267</v>
      </c>
      <c r="D24" s="236" t="s">
        <v>222</v>
      </c>
      <c r="E24" s="237">
        <v>276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 t="s">
        <v>223</v>
      </c>
      <c r="S24" s="239" t="s">
        <v>224</v>
      </c>
      <c r="T24" s="240" t="s">
        <v>694</v>
      </c>
      <c r="U24" s="222">
        <v>0.20200000000000001</v>
      </c>
      <c r="V24" s="222">
        <f>ROUND(E24*U24,2)</f>
        <v>55.75</v>
      </c>
      <c r="W24" s="222"/>
      <c r="X24" s="222" t="s">
        <v>225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226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6" t="s">
        <v>268</v>
      </c>
      <c r="D25" s="242"/>
      <c r="E25" s="242"/>
      <c r="F25" s="242"/>
      <c r="G25" s="24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1"/>
      <c r="Z25" s="211"/>
      <c r="AA25" s="211"/>
      <c r="AB25" s="211"/>
      <c r="AC25" s="211"/>
      <c r="AD25" s="211"/>
      <c r="AE25" s="211"/>
      <c r="AF25" s="211"/>
      <c r="AG25" s="211" t="s">
        <v>228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4">
        <v>10</v>
      </c>
      <c r="B26" s="235" t="s">
        <v>1201</v>
      </c>
      <c r="C26" s="255" t="s">
        <v>1202</v>
      </c>
      <c r="D26" s="236" t="s">
        <v>222</v>
      </c>
      <c r="E26" s="237">
        <v>48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 t="s">
        <v>223</v>
      </c>
      <c r="S26" s="239" t="s">
        <v>224</v>
      </c>
      <c r="T26" s="240" t="s">
        <v>694</v>
      </c>
      <c r="U26" s="222">
        <v>1.587</v>
      </c>
      <c r="V26" s="222">
        <f>ROUND(E26*U26,2)</f>
        <v>76.180000000000007</v>
      </c>
      <c r="W26" s="222"/>
      <c r="X26" s="222" t="s">
        <v>225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18"/>
      <c r="B27" s="219"/>
      <c r="C27" s="256" t="s">
        <v>1203</v>
      </c>
      <c r="D27" s="242"/>
      <c r="E27" s="242"/>
      <c r="F27" s="242"/>
      <c r="G27" s="24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1"/>
      <c r="Z27" s="211"/>
      <c r="AA27" s="211"/>
      <c r="AB27" s="211"/>
      <c r="AC27" s="211"/>
      <c r="AD27" s="211"/>
      <c r="AE27" s="211"/>
      <c r="AF27" s="211"/>
      <c r="AG27" s="211" t="s">
        <v>228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41" t="str">
        <f>C27</f>
        <v>sypaninou z vhodných hornin tř. 1 - 4 nebo materiálem připraveným podél výkopu ve vzdálenosti do 3 m od jeho kraje, pro jakoukoliv hloubku výkopu a jakoukoliv míru zhutnění,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11</v>
      </c>
      <c r="B28" s="244" t="s">
        <v>272</v>
      </c>
      <c r="C28" s="258" t="s">
        <v>273</v>
      </c>
      <c r="D28" s="245" t="s">
        <v>274</v>
      </c>
      <c r="E28" s="246">
        <v>91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 t="s">
        <v>223</v>
      </c>
      <c r="S28" s="248" t="s">
        <v>224</v>
      </c>
      <c r="T28" s="249" t="s">
        <v>694</v>
      </c>
      <c r="U28" s="222">
        <v>0</v>
      </c>
      <c r="V28" s="222">
        <f>ROUND(E28*U28,2)</f>
        <v>0</v>
      </c>
      <c r="W28" s="222"/>
      <c r="X28" s="222" t="s">
        <v>225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226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227" t="s">
        <v>218</v>
      </c>
      <c r="B29" s="228" t="s">
        <v>114</v>
      </c>
      <c r="C29" s="254" t="s">
        <v>115</v>
      </c>
      <c r="D29" s="229"/>
      <c r="E29" s="230"/>
      <c r="F29" s="231"/>
      <c r="G29" s="231">
        <f>SUMIF(AG30:AG34,"&lt;&gt;NOR",G30:G34)</f>
        <v>0</v>
      </c>
      <c r="H29" s="231"/>
      <c r="I29" s="231">
        <f>SUM(I30:I34)</f>
        <v>0</v>
      </c>
      <c r="J29" s="231"/>
      <c r="K29" s="231">
        <f>SUM(K30:K34)</f>
        <v>0</v>
      </c>
      <c r="L29" s="231"/>
      <c r="M29" s="231">
        <f>SUM(M30:M34)</f>
        <v>0</v>
      </c>
      <c r="N29" s="230"/>
      <c r="O29" s="230">
        <f>SUM(O30:O34)</f>
        <v>145.01999999999998</v>
      </c>
      <c r="P29" s="230"/>
      <c r="Q29" s="230">
        <f>SUM(Q30:Q34)</f>
        <v>0</v>
      </c>
      <c r="R29" s="231"/>
      <c r="S29" s="231"/>
      <c r="T29" s="232"/>
      <c r="U29" s="226"/>
      <c r="V29" s="226">
        <f>SUM(V30:V34)</f>
        <v>11.85</v>
      </c>
      <c r="W29" s="226"/>
      <c r="X29" s="226"/>
      <c r="AG29" t="s">
        <v>219</v>
      </c>
    </row>
    <row r="30" spans="1:60" outlineLevel="1" x14ac:dyDescent="0.2">
      <c r="A30" s="234">
        <v>12</v>
      </c>
      <c r="B30" s="235" t="s">
        <v>1204</v>
      </c>
      <c r="C30" s="255" t="s">
        <v>1205</v>
      </c>
      <c r="D30" s="236" t="s">
        <v>222</v>
      </c>
      <c r="E30" s="237">
        <v>9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1.8907700000000001</v>
      </c>
      <c r="O30" s="237">
        <f>ROUND(E30*N30,2)</f>
        <v>17.02</v>
      </c>
      <c r="P30" s="237">
        <v>0</v>
      </c>
      <c r="Q30" s="237">
        <f>ROUND(E30*P30,2)</f>
        <v>0</v>
      </c>
      <c r="R30" s="239" t="s">
        <v>285</v>
      </c>
      <c r="S30" s="239" t="s">
        <v>224</v>
      </c>
      <c r="T30" s="240" t="s">
        <v>694</v>
      </c>
      <c r="U30" s="222">
        <v>1.3169999999999999</v>
      </c>
      <c r="V30" s="222">
        <f>ROUND(E30*U30,2)</f>
        <v>11.85</v>
      </c>
      <c r="W30" s="222"/>
      <c r="X30" s="222" t="s">
        <v>225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6" t="s">
        <v>1206</v>
      </c>
      <c r="D31" s="242"/>
      <c r="E31" s="242"/>
      <c r="F31" s="242"/>
      <c r="G31" s="24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1"/>
      <c r="Z31" s="211"/>
      <c r="AA31" s="211"/>
      <c r="AB31" s="211"/>
      <c r="AC31" s="211"/>
      <c r="AD31" s="211"/>
      <c r="AE31" s="211"/>
      <c r="AF31" s="211"/>
      <c r="AG31" s="211" t="s">
        <v>228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13</v>
      </c>
      <c r="B32" s="244" t="s">
        <v>1207</v>
      </c>
      <c r="C32" s="258" t="s">
        <v>1208</v>
      </c>
      <c r="D32" s="245" t="s">
        <v>274</v>
      </c>
      <c r="E32" s="246">
        <v>34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1</v>
      </c>
      <c r="O32" s="246">
        <f>ROUND(E32*N32,2)</f>
        <v>34</v>
      </c>
      <c r="P32" s="246">
        <v>0</v>
      </c>
      <c r="Q32" s="246">
        <f>ROUND(E32*P32,2)</f>
        <v>0</v>
      </c>
      <c r="R32" s="248" t="s">
        <v>278</v>
      </c>
      <c r="S32" s="248" t="s">
        <v>224</v>
      </c>
      <c r="T32" s="249" t="s">
        <v>694</v>
      </c>
      <c r="U32" s="222">
        <v>0</v>
      </c>
      <c r="V32" s="222">
        <f>ROUND(E32*U32,2)</f>
        <v>0</v>
      </c>
      <c r="W32" s="222"/>
      <c r="X32" s="222" t="s">
        <v>279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280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14</v>
      </c>
      <c r="B33" s="244" t="s">
        <v>1209</v>
      </c>
      <c r="C33" s="258" t="s">
        <v>1210</v>
      </c>
      <c r="D33" s="245" t="s">
        <v>274</v>
      </c>
      <c r="E33" s="246">
        <v>49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1</v>
      </c>
      <c r="O33" s="246">
        <f>ROUND(E33*N33,2)</f>
        <v>49</v>
      </c>
      <c r="P33" s="246">
        <v>0</v>
      </c>
      <c r="Q33" s="246">
        <f>ROUND(E33*P33,2)</f>
        <v>0</v>
      </c>
      <c r="R33" s="248" t="s">
        <v>278</v>
      </c>
      <c r="S33" s="248" t="s">
        <v>224</v>
      </c>
      <c r="T33" s="249" t="s">
        <v>694</v>
      </c>
      <c r="U33" s="222">
        <v>0</v>
      </c>
      <c r="V33" s="222">
        <f>ROUND(E33*U33,2)</f>
        <v>0</v>
      </c>
      <c r="W33" s="222"/>
      <c r="X33" s="222" t="s">
        <v>279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280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3">
        <v>15</v>
      </c>
      <c r="B34" s="244" t="s">
        <v>1211</v>
      </c>
      <c r="C34" s="258" t="s">
        <v>1212</v>
      </c>
      <c r="D34" s="245" t="s">
        <v>274</v>
      </c>
      <c r="E34" s="246">
        <v>45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1</v>
      </c>
      <c r="O34" s="246">
        <f>ROUND(E34*N34,2)</f>
        <v>45</v>
      </c>
      <c r="P34" s="246">
        <v>0</v>
      </c>
      <c r="Q34" s="246">
        <f>ROUND(E34*P34,2)</f>
        <v>0</v>
      </c>
      <c r="R34" s="248" t="s">
        <v>278</v>
      </c>
      <c r="S34" s="248" t="s">
        <v>224</v>
      </c>
      <c r="T34" s="249" t="s">
        <v>694</v>
      </c>
      <c r="U34" s="222">
        <v>0</v>
      </c>
      <c r="V34" s="222">
        <f>ROUND(E34*U34,2)</f>
        <v>0</v>
      </c>
      <c r="W34" s="222"/>
      <c r="X34" s="222" t="s">
        <v>279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280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">
      <c r="A35" s="227" t="s">
        <v>218</v>
      </c>
      <c r="B35" s="228" t="s">
        <v>120</v>
      </c>
      <c r="C35" s="254" t="s">
        <v>121</v>
      </c>
      <c r="D35" s="229"/>
      <c r="E35" s="230"/>
      <c r="F35" s="231"/>
      <c r="G35" s="231">
        <f>SUMIF(AG36:AG39,"&lt;&gt;NOR",G36:G39)</f>
        <v>0</v>
      </c>
      <c r="H35" s="231"/>
      <c r="I35" s="231">
        <f>SUM(I36:I39)</f>
        <v>0</v>
      </c>
      <c r="J35" s="231"/>
      <c r="K35" s="231">
        <f>SUM(K36:K39)</f>
        <v>0</v>
      </c>
      <c r="L35" s="231"/>
      <c r="M35" s="231">
        <f>SUM(M36:M39)</f>
        <v>0</v>
      </c>
      <c r="N35" s="230"/>
      <c r="O35" s="230">
        <f>SUM(O36:O39)</f>
        <v>3.5999999999999996</v>
      </c>
      <c r="P35" s="230"/>
      <c r="Q35" s="230">
        <f>SUM(Q36:Q39)</f>
        <v>0</v>
      </c>
      <c r="R35" s="231"/>
      <c r="S35" s="231"/>
      <c r="T35" s="232"/>
      <c r="U35" s="226"/>
      <c r="V35" s="226">
        <f>SUM(V36:V39)</f>
        <v>45.4</v>
      </c>
      <c r="W35" s="226"/>
      <c r="X35" s="226"/>
      <c r="AG35" t="s">
        <v>219</v>
      </c>
    </row>
    <row r="36" spans="1:60" ht="22.5" outlineLevel="1" x14ac:dyDescent="0.2">
      <c r="A36" s="234">
        <v>16</v>
      </c>
      <c r="B36" s="235" t="s">
        <v>1213</v>
      </c>
      <c r="C36" s="255" t="s">
        <v>1214</v>
      </c>
      <c r="D36" s="236" t="s">
        <v>284</v>
      </c>
      <c r="E36" s="237">
        <v>85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8.6599999999999993E-3</v>
      </c>
      <c r="O36" s="237">
        <f>ROUND(E36*N36,2)</f>
        <v>0.74</v>
      </c>
      <c r="P36" s="237">
        <v>0</v>
      </c>
      <c r="Q36" s="237">
        <f>ROUND(E36*P36,2)</f>
        <v>0</v>
      </c>
      <c r="R36" s="239" t="s">
        <v>588</v>
      </c>
      <c r="S36" s="239" t="s">
        <v>224</v>
      </c>
      <c r="T36" s="240" t="s">
        <v>694</v>
      </c>
      <c r="U36" s="222">
        <v>0.186</v>
      </c>
      <c r="V36" s="222">
        <f>ROUND(E36*U36,2)</f>
        <v>15.81</v>
      </c>
      <c r="W36" s="222"/>
      <c r="X36" s="222" t="s">
        <v>225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226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6" t="s">
        <v>1215</v>
      </c>
      <c r="D37" s="242"/>
      <c r="E37" s="242"/>
      <c r="F37" s="242"/>
      <c r="G37" s="24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1"/>
      <c r="Z37" s="211"/>
      <c r="AA37" s="211"/>
      <c r="AB37" s="211"/>
      <c r="AC37" s="211"/>
      <c r="AD37" s="211"/>
      <c r="AE37" s="211"/>
      <c r="AF37" s="211"/>
      <c r="AG37" s="211" t="s">
        <v>228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34">
        <v>17</v>
      </c>
      <c r="B38" s="235" t="s">
        <v>1216</v>
      </c>
      <c r="C38" s="255" t="s">
        <v>1217</v>
      </c>
      <c r="D38" s="236" t="s">
        <v>284</v>
      </c>
      <c r="E38" s="237">
        <v>110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2.5989999999999999E-2</v>
      </c>
      <c r="O38" s="237">
        <f>ROUND(E38*N38,2)</f>
        <v>2.86</v>
      </c>
      <c r="P38" s="237">
        <v>0</v>
      </c>
      <c r="Q38" s="237">
        <f>ROUND(E38*P38,2)</f>
        <v>0</v>
      </c>
      <c r="R38" s="239" t="s">
        <v>588</v>
      </c>
      <c r="S38" s="239" t="s">
        <v>224</v>
      </c>
      <c r="T38" s="240" t="s">
        <v>694</v>
      </c>
      <c r="U38" s="222">
        <v>0.26900000000000002</v>
      </c>
      <c r="V38" s="222">
        <f>ROUND(E38*U38,2)</f>
        <v>29.59</v>
      </c>
      <c r="W38" s="222"/>
      <c r="X38" s="222" t="s">
        <v>225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226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6" t="s">
        <v>1215</v>
      </c>
      <c r="D39" s="242"/>
      <c r="E39" s="242"/>
      <c r="F39" s="242"/>
      <c r="G39" s="24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1"/>
      <c r="Z39" s="211"/>
      <c r="AA39" s="211"/>
      <c r="AB39" s="211"/>
      <c r="AC39" s="211"/>
      <c r="AD39" s="211"/>
      <c r="AE39" s="211"/>
      <c r="AF39" s="211"/>
      <c r="AG39" s="211" t="s">
        <v>228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227" t="s">
        <v>218</v>
      </c>
      <c r="B40" s="228" t="s">
        <v>128</v>
      </c>
      <c r="C40" s="254" t="s">
        <v>129</v>
      </c>
      <c r="D40" s="229"/>
      <c r="E40" s="230"/>
      <c r="F40" s="231"/>
      <c r="G40" s="231">
        <f>SUMIF(AG41:AG43,"&lt;&gt;NOR",G41:G43)</f>
        <v>0</v>
      </c>
      <c r="H40" s="231"/>
      <c r="I40" s="231">
        <f>SUM(I41:I43)</f>
        <v>0</v>
      </c>
      <c r="J40" s="231"/>
      <c r="K40" s="231">
        <f>SUM(K41:K43)</f>
        <v>0</v>
      </c>
      <c r="L40" s="231"/>
      <c r="M40" s="231">
        <f>SUM(M41:M43)</f>
        <v>0</v>
      </c>
      <c r="N40" s="230"/>
      <c r="O40" s="230">
        <f>SUM(O41:O43)</f>
        <v>0.01</v>
      </c>
      <c r="P40" s="230"/>
      <c r="Q40" s="230">
        <f>SUM(Q41:Q43)</f>
        <v>0</v>
      </c>
      <c r="R40" s="231"/>
      <c r="S40" s="231"/>
      <c r="T40" s="232"/>
      <c r="U40" s="226"/>
      <c r="V40" s="226">
        <f>SUM(V41:V43)</f>
        <v>20.29</v>
      </c>
      <c r="W40" s="226"/>
      <c r="X40" s="226"/>
      <c r="AG40" t="s">
        <v>219</v>
      </c>
    </row>
    <row r="41" spans="1:60" ht="22.5" outlineLevel="1" x14ac:dyDescent="0.2">
      <c r="A41" s="234">
        <v>18</v>
      </c>
      <c r="B41" s="235" t="s">
        <v>1218</v>
      </c>
      <c r="C41" s="255" t="s">
        <v>1219</v>
      </c>
      <c r="D41" s="236" t="s">
        <v>284</v>
      </c>
      <c r="E41" s="237">
        <v>315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285</v>
      </c>
      <c r="S41" s="239" t="s">
        <v>224</v>
      </c>
      <c r="T41" s="240" t="s">
        <v>694</v>
      </c>
      <c r="U41" s="222">
        <v>5.8999999999999997E-2</v>
      </c>
      <c r="V41" s="222">
        <f>ROUND(E41*U41,2)</f>
        <v>18.59</v>
      </c>
      <c r="W41" s="222"/>
      <c r="X41" s="222" t="s">
        <v>225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226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6" t="s">
        <v>1220</v>
      </c>
      <c r="D42" s="242"/>
      <c r="E42" s="242"/>
      <c r="F42" s="242"/>
      <c r="G42" s="24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1"/>
      <c r="Z42" s="211"/>
      <c r="AA42" s="211"/>
      <c r="AB42" s="211"/>
      <c r="AC42" s="211"/>
      <c r="AD42" s="211"/>
      <c r="AE42" s="211"/>
      <c r="AF42" s="211"/>
      <c r="AG42" s="211" t="s">
        <v>228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19</v>
      </c>
      <c r="B43" s="244" t="s">
        <v>1221</v>
      </c>
      <c r="C43" s="258" t="s">
        <v>1222</v>
      </c>
      <c r="D43" s="245" t="s">
        <v>284</v>
      </c>
      <c r="E43" s="246">
        <v>50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1.2999999999999999E-4</v>
      </c>
      <c r="O43" s="246">
        <f>ROUND(E43*N43,2)</f>
        <v>0.01</v>
      </c>
      <c r="P43" s="246">
        <v>0</v>
      </c>
      <c r="Q43" s="246">
        <f>ROUND(E43*P43,2)</f>
        <v>0</v>
      </c>
      <c r="R43" s="248" t="s">
        <v>285</v>
      </c>
      <c r="S43" s="248" t="s">
        <v>224</v>
      </c>
      <c r="T43" s="249" t="s">
        <v>694</v>
      </c>
      <c r="U43" s="222">
        <v>3.4000000000000002E-2</v>
      </c>
      <c r="V43" s="222">
        <f>ROUND(E43*U43,2)</f>
        <v>1.7</v>
      </c>
      <c r="W43" s="222"/>
      <c r="X43" s="222" t="s">
        <v>225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226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27" t="s">
        <v>218</v>
      </c>
      <c r="B44" s="228" t="s">
        <v>136</v>
      </c>
      <c r="C44" s="254" t="s">
        <v>137</v>
      </c>
      <c r="D44" s="229"/>
      <c r="E44" s="230"/>
      <c r="F44" s="231"/>
      <c r="G44" s="231">
        <f>SUMIF(AG45:AG46,"&lt;&gt;NOR",G45:G46)</f>
        <v>0</v>
      </c>
      <c r="H44" s="231"/>
      <c r="I44" s="231">
        <f>SUM(I45:I46)</f>
        <v>0</v>
      </c>
      <c r="J44" s="231"/>
      <c r="K44" s="231">
        <f>SUM(K45:K46)</f>
        <v>0</v>
      </c>
      <c r="L44" s="231"/>
      <c r="M44" s="231">
        <f>SUM(M45:M46)</f>
        <v>0</v>
      </c>
      <c r="N44" s="230"/>
      <c r="O44" s="230">
        <f>SUM(O45:O46)</f>
        <v>0.09</v>
      </c>
      <c r="P44" s="230"/>
      <c r="Q44" s="230">
        <f>SUM(Q45:Q46)</f>
        <v>3.74</v>
      </c>
      <c r="R44" s="231"/>
      <c r="S44" s="231"/>
      <c r="T44" s="232"/>
      <c r="U44" s="226"/>
      <c r="V44" s="226">
        <f>SUM(V45:V46)</f>
        <v>67.42</v>
      </c>
      <c r="W44" s="226"/>
      <c r="X44" s="226"/>
      <c r="AG44" t="s">
        <v>219</v>
      </c>
    </row>
    <row r="45" spans="1:60" ht="22.5" outlineLevel="1" x14ac:dyDescent="0.2">
      <c r="A45" s="243">
        <v>20</v>
      </c>
      <c r="B45" s="244" t="s">
        <v>1223</v>
      </c>
      <c r="C45" s="258" t="s">
        <v>1224</v>
      </c>
      <c r="D45" s="245" t="s">
        <v>284</v>
      </c>
      <c r="E45" s="246">
        <v>85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4.8999999999999998E-4</v>
      </c>
      <c r="O45" s="246">
        <f>ROUND(E45*N45,2)</f>
        <v>0.04</v>
      </c>
      <c r="P45" s="246">
        <v>8.9999999999999993E-3</v>
      </c>
      <c r="Q45" s="246">
        <f>ROUND(E45*P45,2)</f>
        <v>0.77</v>
      </c>
      <c r="R45" s="248" t="s">
        <v>1225</v>
      </c>
      <c r="S45" s="248" t="s">
        <v>224</v>
      </c>
      <c r="T45" s="249" t="s">
        <v>694</v>
      </c>
      <c r="U45" s="222">
        <v>0.247</v>
      </c>
      <c r="V45" s="222">
        <f>ROUND(E45*U45,2)</f>
        <v>21</v>
      </c>
      <c r="W45" s="222"/>
      <c r="X45" s="222" t="s">
        <v>225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226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43">
        <v>21</v>
      </c>
      <c r="B46" s="244" t="s">
        <v>1226</v>
      </c>
      <c r="C46" s="258" t="s">
        <v>1227</v>
      </c>
      <c r="D46" s="245" t="s">
        <v>284</v>
      </c>
      <c r="E46" s="246">
        <v>110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4.8999999999999998E-4</v>
      </c>
      <c r="O46" s="246">
        <f>ROUND(E46*N46,2)</f>
        <v>0.05</v>
      </c>
      <c r="P46" s="246">
        <v>2.7E-2</v>
      </c>
      <c r="Q46" s="246">
        <f>ROUND(E46*P46,2)</f>
        <v>2.97</v>
      </c>
      <c r="R46" s="248" t="s">
        <v>1225</v>
      </c>
      <c r="S46" s="248" t="s">
        <v>224</v>
      </c>
      <c r="T46" s="249" t="s">
        <v>694</v>
      </c>
      <c r="U46" s="222">
        <v>0.42199999999999999</v>
      </c>
      <c r="V46" s="222">
        <f>ROUND(E46*U46,2)</f>
        <v>46.42</v>
      </c>
      <c r="W46" s="222"/>
      <c r="X46" s="222" t="s">
        <v>225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226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">
      <c r="A47" s="227" t="s">
        <v>218</v>
      </c>
      <c r="B47" s="228" t="s">
        <v>144</v>
      </c>
      <c r="C47" s="254" t="s">
        <v>145</v>
      </c>
      <c r="D47" s="229"/>
      <c r="E47" s="230"/>
      <c r="F47" s="231"/>
      <c r="G47" s="231">
        <f>SUMIF(AG48:AG93,"&lt;&gt;NOR",G48:G93)</f>
        <v>0</v>
      </c>
      <c r="H47" s="231"/>
      <c r="I47" s="231">
        <f>SUM(I48:I93)</f>
        <v>0</v>
      </c>
      <c r="J47" s="231"/>
      <c r="K47" s="231">
        <f>SUM(K48:K93)</f>
        <v>0</v>
      </c>
      <c r="L47" s="231"/>
      <c r="M47" s="231">
        <f>SUM(M48:M93)</f>
        <v>0</v>
      </c>
      <c r="N47" s="230"/>
      <c r="O47" s="230">
        <f>SUM(O48:O93)</f>
        <v>2.14</v>
      </c>
      <c r="P47" s="230"/>
      <c r="Q47" s="230">
        <f>SUM(Q48:Q93)</f>
        <v>0</v>
      </c>
      <c r="R47" s="231"/>
      <c r="S47" s="231"/>
      <c r="T47" s="232"/>
      <c r="U47" s="226"/>
      <c r="V47" s="226">
        <f>SUM(V48:V93)</f>
        <v>226.05999999999997</v>
      </c>
      <c r="W47" s="226"/>
      <c r="X47" s="226"/>
      <c r="AG47" t="s">
        <v>219</v>
      </c>
    </row>
    <row r="48" spans="1:60" outlineLevel="1" x14ac:dyDescent="0.2">
      <c r="A48" s="243">
        <v>22</v>
      </c>
      <c r="B48" s="244" t="s">
        <v>1228</v>
      </c>
      <c r="C48" s="258" t="s">
        <v>1229</v>
      </c>
      <c r="D48" s="245" t="s">
        <v>1230</v>
      </c>
      <c r="E48" s="246">
        <v>9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693</v>
      </c>
      <c r="T48" s="249" t="s">
        <v>694</v>
      </c>
      <c r="U48" s="222">
        <v>0</v>
      </c>
      <c r="V48" s="222">
        <f>ROUND(E48*U48,2)</f>
        <v>0</v>
      </c>
      <c r="W48" s="222"/>
      <c r="X48" s="222" t="s">
        <v>225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226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23</v>
      </c>
      <c r="B49" s="244" t="s">
        <v>1231</v>
      </c>
      <c r="C49" s="258" t="s">
        <v>1232</v>
      </c>
      <c r="D49" s="245" t="s">
        <v>1230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6.1420000000000002E-2</v>
      </c>
      <c r="O49" s="246">
        <f>ROUND(E49*N49,2)</f>
        <v>0.06</v>
      </c>
      <c r="P49" s="246">
        <v>0</v>
      </c>
      <c r="Q49" s="246">
        <f>ROUND(E49*P49,2)</f>
        <v>0</v>
      </c>
      <c r="R49" s="248"/>
      <c r="S49" s="248" t="s">
        <v>693</v>
      </c>
      <c r="T49" s="249" t="s">
        <v>694</v>
      </c>
      <c r="U49" s="222">
        <v>0</v>
      </c>
      <c r="V49" s="222">
        <f>ROUND(E49*U49,2)</f>
        <v>0</v>
      </c>
      <c r="W49" s="222"/>
      <c r="X49" s="222" t="s">
        <v>225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226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34">
        <v>24</v>
      </c>
      <c r="B50" s="235" t="s">
        <v>1233</v>
      </c>
      <c r="C50" s="255" t="s">
        <v>1234</v>
      </c>
      <c r="D50" s="236" t="s">
        <v>340</v>
      </c>
      <c r="E50" s="237">
        <v>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5.0000000000000001E-3</v>
      </c>
      <c r="O50" s="237">
        <f>ROUND(E50*N50,2)</f>
        <v>0.01</v>
      </c>
      <c r="P50" s="237">
        <v>0</v>
      </c>
      <c r="Q50" s="237">
        <f>ROUND(E50*P50,2)</f>
        <v>0</v>
      </c>
      <c r="R50" s="239" t="s">
        <v>1235</v>
      </c>
      <c r="S50" s="239" t="s">
        <v>224</v>
      </c>
      <c r="T50" s="240" t="s">
        <v>694</v>
      </c>
      <c r="U50" s="222">
        <v>0.5333</v>
      </c>
      <c r="V50" s="222">
        <f>ROUND(E50*U50,2)</f>
        <v>0.53</v>
      </c>
      <c r="W50" s="222"/>
      <c r="X50" s="222" t="s">
        <v>225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226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6" t="s">
        <v>1236</v>
      </c>
      <c r="D51" s="242"/>
      <c r="E51" s="242"/>
      <c r="F51" s="242"/>
      <c r="G51" s="24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1"/>
      <c r="Z51" s="211"/>
      <c r="AA51" s="211"/>
      <c r="AB51" s="211"/>
      <c r="AC51" s="211"/>
      <c r="AD51" s="211"/>
      <c r="AE51" s="211"/>
      <c r="AF51" s="211"/>
      <c r="AG51" s="211" t="s">
        <v>228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34">
        <v>25</v>
      </c>
      <c r="B52" s="235" t="s">
        <v>1237</v>
      </c>
      <c r="C52" s="255" t="s">
        <v>1238</v>
      </c>
      <c r="D52" s="236" t="s">
        <v>284</v>
      </c>
      <c r="E52" s="237">
        <v>38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4.6999999999999999E-4</v>
      </c>
      <c r="O52" s="237">
        <f>ROUND(E52*N52,2)</f>
        <v>0.02</v>
      </c>
      <c r="P52" s="237">
        <v>0</v>
      </c>
      <c r="Q52" s="237">
        <f>ROUND(E52*P52,2)</f>
        <v>0</v>
      </c>
      <c r="R52" s="239" t="s">
        <v>1235</v>
      </c>
      <c r="S52" s="239" t="s">
        <v>224</v>
      </c>
      <c r="T52" s="240" t="s">
        <v>694</v>
      </c>
      <c r="U52" s="222">
        <v>0.35899999999999999</v>
      </c>
      <c r="V52" s="222">
        <f>ROUND(E52*U52,2)</f>
        <v>13.64</v>
      </c>
      <c r="W52" s="222"/>
      <c r="X52" s="222" t="s">
        <v>225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226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6" t="s">
        <v>1239</v>
      </c>
      <c r="D53" s="242"/>
      <c r="E53" s="242"/>
      <c r="F53" s="242"/>
      <c r="G53" s="24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1"/>
      <c r="Z53" s="211"/>
      <c r="AA53" s="211"/>
      <c r="AB53" s="211"/>
      <c r="AC53" s="211"/>
      <c r="AD53" s="211"/>
      <c r="AE53" s="211"/>
      <c r="AF53" s="211"/>
      <c r="AG53" s="211" t="s">
        <v>228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34">
        <v>26</v>
      </c>
      <c r="B54" s="235" t="s">
        <v>1240</v>
      </c>
      <c r="C54" s="255" t="s">
        <v>1241</v>
      </c>
      <c r="D54" s="236" t="s">
        <v>284</v>
      </c>
      <c r="E54" s="237">
        <v>34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6.9999999999999999E-4</v>
      </c>
      <c r="O54" s="237">
        <f>ROUND(E54*N54,2)</f>
        <v>0.02</v>
      </c>
      <c r="P54" s="237">
        <v>0</v>
      </c>
      <c r="Q54" s="237">
        <f>ROUND(E54*P54,2)</f>
        <v>0</v>
      </c>
      <c r="R54" s="239" t="s">
        <v>1235</v>
      </c>
      <c r="S54" s="239" t="s">
        <v>224</v>
      </c>
      <c r="T54" s="240" t="s">
        <v>694</v>
      </c>
      <c r="U54" s="222">
        <v>0.45200000000000001</v>
      </c>
      <c r="V54" s="222">
        <f>ROUND(E54*U54,2)</f>
        <v>15.37</v>
      </c>
      <c r="W54" s="222"/>
      <c r="X54" s="222" t="s">
        <v>225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226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6" t="s">
        <v>1239</v>
      </c>
      <c r="D55" s="242"/>
      <c r="E55" s="242"/>
      <c r="F55" s="242"/>
      <c r="G55" s="24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1"/>
      <c r="Z55" s="211"/>
      <c r="AA55" s="211"/>
      <c r="AB55" s="211"/>
      <c r="AC55" s="211"/>
      <c r="AD55" s="211"/>
      <c r="AE55" s="211"/>
      <c r="AF55" s="211"/>
      <c r="AG55" s="211" t="s">
        <v>228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34">
        <v>27</v>
      </c>
      <c r="B56" s="235" t="s">
        <v>1242</v>
      </c>
      <c r="C56" s="255" t="s">
        <v>1243</v>
      </c>
      <c r="D56" s="236" t="s">
        <v>284</v>
      </c>
      <c r="E56" s="237">
        <v>48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1.5200000000000001E-3</v>
      </c>
      <c r="O56" s="237">
        <f>ROUND(E56*N56,2)</f>
        <v>7.0000000000000007E-2</v>
      </c>
      <c r="P56" s="237">
        <v>0</v>
      </c>
      <c r="Q56" s="237">
        <f>ROUND(E56*P56,2)</f>
        <v>0</v>
      </c>
      <c r="R56" s="239" t="s">
        <v>1235</v>
      </c>
      <c r="S56" s="239" t="s">
        <v>224</v>
      </c>
      <c r="T56" s="240" t="s">
        <v>694</v>
      </c>
      <c r="U56" s="222">
        <v>1.173</v>
      </c>
      <c r="V56" s="222">
        <f>ROUND(E56*U56,2)</f>
        <v>56.3</v>
      </c>
      <c r="W56" s="222"/>
      <c r="X56" s="222" t="s">
        <v>225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226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6" t="s">
        <v>1239</v>
      </c>
      <c r="D57" s="242"/>
      <c r="E57" s="242"/>
      <c r="F57" s="242"/>
      <c r="G57" s="24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1"/>
      <c r="Z57" s="211"/>
      <c r="AA57" s="211"/>
      <c r="AB57" s="211"/>
      <c r="AC57" s="211"/>
      <c r="AD57" s="211"/>
      <c r="AE57" s="211"/>
      <c r="AF57" s="211"/>
      <c r="AG57" s="211" t="s">
        <v>228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28</v>
      </c>
      <c r="B58" s="244" t="s">
        <v>1244</v>
      </c>
      <c r="C58" s="258" t="s">
        <v>1245</v>
      </c>
      <c r="D58" s="245" t="s">
        <v>1230</v>
      </c>
      <c r="E58" s="246">
        <v>6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2.9099999999999998E-3</v>
      </c>
      <c r="O58" s="246">
        <f>ROUND(E58*N58,2)</f>
        <v>0.02</v>
      </c>
      <c r="P58" s="246">
        <v>0</v>
      </c>
      <c r="Q58" s="246">
        <f>ROUND(E58*P58,2)</f>
        <v>0</v>
      </c>
      <c r="R58" s="248"/>
      <c r="S58" s="248" t="s">
        <v>693</v>
      </c>
      <c r="T58" s="249" t="s">
        <v>694</v>
      </c>
      <c r="U58" s="222">
        <v>0</v>
      </c>
      <c r="V58" s="222">
        <f>ROUND(E58*U58,2)</f>
        <v>0</v>
      </c>
      <c r="W58" s="222"/>
      <c r="X58" s="222" t="s">
        <v>225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226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 x14ac:dyDescent="0.2">
      <c r="A59" s="234">
        <v>29</v>
      </c>
      <c r="B59" s="235" t="s">
        <v>1246</v>
      </c>
      <c r="C59" s="255" t="s">
        <v>1247</v>
      </c>
      <c r="D59" s="236" t="s">
        <v>284</v>
      </c>
      <c r="E59" s="237">
        <v>4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2.0999999999999999E-3</v>
      </c>
      <c r="O59" s="237">
        <f>ROUND(E59*N59,2)</f>
        <v>0.01</v>
      </c>
      <c r="P59" s="237">
        <v>0</v>
      </c>
      <c r="Q59" s="237">
        <f>ROUND(E59*P59,2)</f>
        <v>0</v>
      </c>
      <c r="R59" s="239" t="s">
        <v>1235</v>
      </c>
      <c r="S59" s="239" t="s">
        <v>224</v>
      </c>
      <c r="T59" s="240" t="s">
        <v>694</v>
      </c>
      <c r="U59" s="222">
        <v>0.8</v>
      </c>
      <c r="V59" s="222">
        <f>ROUND(E59*U59,2)</f>
        <v>3.2</v>
      </c>
      <c r="W59" s="222"/>
      <c r="X59" s="222" t="s">
        <v>225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226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6" t="s">
        <v>1239</v>
      </c>
      <c r="D60" s="242"/>
      <c r="E60" s="242"/>
      <c r="F60" s="242"/>
      <c r="G60" s="24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1"/>
      <c r="Z60" s="211"/>
      <c r="AA60" s="211"/>
      <c r="AB60" s="211"/>
      <c r="AC60" s="211"/>
      <c r="AD60" s="211"/>
      <c r="AE60" s="211"/>
      <c r="AF60" s="211"/>
      <c r="AG60" s="211" t="s">
        <v>228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34">
        <v>30</v>
      </c>
      <c r="B61" s="235" t="s">
        <v>1248</v>
      </c>
      <c r="C61" s="255" t="s">
        <v>1249</v>
      </c>
      <c r="D61" s="236" t="s">
        <v>284</v>
      </c>
      <c r="E61" s="237">
        <v>128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2.5200000000000001E-3</v>
      </c>
      <c r="O61" s="237">
        <f>ROUND(E61*N61,2)</f>
        <v>0.32</v>
      </c>
      <c r="P61" s="237">
        <v>0</v>
      </c>
      <c r="Q61" s="237">
        <f>ROUND(E61*P61,2)</f>
        <v>0</v>
      </c>
      <c r="R61" s="239" t="s">
        <v>1235</v>
      </c>
      <c r="S61" s="239" t="s">
        <v>224</v>
      </c>
      <c r="T61" s="240" t="s">
        <v>694</v>
      </c>
      <c r="U61" s="222">
        <v>0.8</v>
      </c>
      <c r="V61" s="222">
        <f>ROUND(E61*U61,2)</f>
        <v>102.4</v>
      </c>
      <c r="W61" s="222"/>
      <c r="X61" s="222" t="s">
        <v>225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226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6" t="s">
        <v>1239</v>
      </c>
      <c r="D62" s="242"/>
      <c r="E62" s="242"/>
      <c r="F62" s="242"/>
      <c r="G62" s="24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1"/>
      <c r="Z62" s="211"/>
      <c r="AA62" s="211"/>
      <c r="AB62" s="211"/>
      <c r="AC62" s="211"/>
      <c r="AD62" s="211"/>
      <c r="AE62" s="211"/>
      <c r="AF62" s="211"/>
      <c r="AG62" s="211" t="s">
        <v>228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34">
        <v>31</v>
      </c>
      <c r="B63" s="235" t="s">
        <v>1250</v>
      </c>
      <c r="C63" s="255" t="s">
        <v>1251</v>
      </c>
      <c r="D63" s="236" t="s">
        <v>284</v>
      </c>
      <c r="E63" s="237">
        <v>32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3.5699999999999998E-3</v>
      </c>
      <c r="O63" s="237">
        <f>ROUND(E63*N63,2)</f>
        <v>0.11</v>
      </c>
      <c r="P63" s="237">
        <v>0</v>
      </c>
      <c r="Q63" s="237">
        <f>ROUND(E63*P63,2)</f>
        <v>0</v>
      </c>
      <c r="R63" s="239" t="s">
        <v>1235</v>
      </c>
      <c r="S63" s="239" t="s">
        <v>224</v>
      </c>
      <c r="T63" s="240" t="s">
        <v>694</v>
      </c>
      <c r="U63" s="222">
        <v>0.55000000000000004</v>
      </c>
      <c r="V63" s="222">
        <f>ROUND(E63*U63,2)</f>
        <v>17.600000000000001</v>
      </c>
      <c r="W63" s="222"/>
      <c r="X63" s="222" t="s">
        <v>225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226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6" t="s">
        <v>1239</v>
      </c>
      <c r="D64" s="242"/>
      <c r="E64" s="242"/>
      <c r="F64" s="242"/>
      <c r="G64" s="24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1"/>
      <c r="Z64" s="211"/>
      <c r="AA64" s="211"/>
      <c r="AB64" s="211"/>
      <c r="AC64" s="211"/>
      <c r="AD64" s="211"/>
      <c r="AE64" s="211"/>
      <c r="AF64" s="211"/>
      <c r="AG64" s="211" t="s">
        <v>228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34">
        <v>32</v>
      </c>
      <c r="B65" s="235" t="s">
        <v>1252</v>
      </c>
      <c r="C65" s="255" t="s">
        <v>1253</v>
      </c>
      <c r="D65" s="236" t="s">
        <v>340</v>
      </c>
      <c r="E65" s="237">
        <v>12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9" t="s">
        <v>1235</v>
      </c>
      <c r="S65" s="239" t="s">
        <v>224</v>
      </c>
      <c r="T65" s="240" t="s">
        <v>694</v>
      </c>
      <c r="U65" s="222">
        <v>0.17399999999999999</v>
      </c>
      <c r="V65" s="222">
        <f>ROUND(E65*U65,2)</f>
        <v>2.09</v>
      </c>
      <c r="W65" s="222"/>
      <c r="X65" s="222" t="s">
        <v>225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226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6" t="s">
        <v>1254</v>
      </c>
      <c r="D66" s="242"/>
      <c r="E66" s="242"/>
      <c r="F66" s="242"/>
      <c r="G66" s="24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1"/>
      <c r="Z66" s="211"/>
      <c r="AA66" s="211"/>
      <c r="AB66" s="211"/>
      <c r="AC66" s="211"/>
      <c r="AD66" s="211"/>
      <c r="AE66" s="211"/>
      <c r="AF66" s="211"/>
      <c r="AG66" s="211" t="s">
        <v>228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34">
        <v>33</v>
      </c>
      <c r="B67" s="235" t="s">
        <v>1255</v>
      </c>
      <c r="C67" s="255" t="s">
        <v>1256</v>
      </c>
      <c r="D67" s="236" t="s">
        <v>340</v>
      </c>
      <c r="E67" s="237">
        <v>8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9" t="s">
        <v>1235</v>
      </c>
      <c r="S67" s="239" t="s">
        <v>224</v>
      </c>
      <c r="T67" s="240" t="s">
        <v>694</v>
      </c>
      <c r="U67" s="222">
        <v>0.21099999999999999</v>
      </c>
      <c r="V67" s="222">
        <f>ROUND(E67*U67,2)</f>
        <v>1.69</v>
      </c>
      <c r="W67" s="222"/>
      <c r="X67" s="222" t="s">
        <v>225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226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6" t="s">
        <v>1254</v>
      </c>
      <c r="D68" s="242"/>
      <c r="E68" s="242"/>
      <c r="F68" s="242"/>
      <c r="G68" s="24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1"/>
      <c r="Z68" s="211"/>
      <c r="AA68" s="211"/>
      <c r="AB68" s="211"/>
      <c r="AC68" s="211"/>
      <c r="AD68" s="211"/>
      <c r="AE68" s="211"/>
      <c r="AF68" s="211"/>
      <c r="AG68" s="211" t="s">
        <v>228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34">
        <v>34</v>
      </c>
      <c r="B69" s="235" t="s">
        <v>1257</v>
      </c>
      <c r="C69" s="255" t="s">
        <v>1258</v>
      </c>
      <c r="D69" s="236" t="s">
        <v>340</v>
      </c>
      <c r="E69" s="237">
        <v>8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9" t="s">
        <v>1235</v>
      </c>
      <c r="S69" s="239" t="s">
        <v>224</v>
      </c>
      <c r="T69" s="240" t="s">
        <v>694</v>
      </c>
      <c r="U69" s="222">
        <v>0.25900000000000001</v>
      </c>
      <c r="V69" s="222">
        <f>ROUND(E69*U69,2)</f>
        <v>2.0699999999999998</v>
      </c>
      <c r="W69" s="222"/>
      <c r="X69" s="222" t="s">
        <v>225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226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6" t="s">
        <v>1254</v>
      </c>
      <c r="D70" s="242"/>
      <c r="E70" s="242"/>
      <c r="F70" s="242"/>
      <c r="G70" s="24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1"/>
      <c r="Z70" s="211"/>
      <c r="AA70" s="211"/>
      <c r="AB70" s="211"/>
      <c r="AC70" s="211"/>
      <c r="AD70" s="211"/>
      <c r="AE70" s="211"/>
      <c r="AF70" s="211"/>
      <c r="AG70" s="211" t="s">
        <v>228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3">
        <v>35</v>
      </c>
      <c r="B71" s="244" t="s">
        <v>1259</v>
      </c>
      <c r="C71" s="258" t="s">
        <v>1260</v>
      </c>
      <c r="D71" s="245" t="s">
        <v>1230</v>
      </c>
      <c r="E71" s="246">
        <v>2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693</v>
      </c>
      <c r="T71" s="249" t="s">
        <v>694</v>
      </c>
      <c r="U71" s="222">
        <v>4</v>
      </c>
      <c r="V71" s="222">
        <f>ROUND(E71*U71,2)</f>
        <v>8</v>
      </c>
      <c r="W71" s="222"/>
      <c r="X71" s="222" t="s">
        <v>225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226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3">
        <v>36</v>
      </c>
      <c r="B72" s="244" t="s">
        <v>1261</v>
      </c>
      <c r="C72" s="258" t="s">
        <v>1262</v>
      </c>
      <c r="D72" s="245" t="s">
        <v>1230</v>
      </c>
      <c r="E72" s="246">
        <v>2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693</v>
      </c>
      <c r="T72" s="249" t="s">
        <v>694</v>
      </c>
      <c r="U72" s="222">
        <v>0</v>
      </c>
      <c r="V72" s="222">
        <f>ROUND(E72*U72,2)</f>
        <v>0</v>
      </c>
      <c r="W72" s="222"/>
      <c r="X72" s="222" t="s">
        <v>225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226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3">
        <v>37</v>
      </c>
      <c r="B73" s="244" t="s">
        <v>1263</v>
      </c>
      <c r="C73" s="258" t="s">
        <v>1264</v>
      </c>
      <c r="D73" s="245" t="s">
        <v>1230</v>
      </c>
      <c r="E73" s="246">
        <v>12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693</v>
      </c>
      <c r="T73" s="249" t="s">
        <v>694</v>
      </c>
      <c r="U73" s="222">
        <v>0</v>
      </c>
      <c r="V73" s="222">
        <f>ROUND(E73*U73,2)</f>
        <v>0</v>
      </c>
      <c r="W73" s="222"/>
      <c r="X73" s="222" t="s">
        <v>225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226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3">
        <v>38</v>
      </c>
      <c r="B74" s="244" t="s">
        <v>1265</v>
      </c>
      <c r="C74" s="258" t="s">
        <v>1266</v>
      </c>
      <c r="D74" s="245" t="s">
        <v>1230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693</v>
      </c>
      <c r="T74" s="249" t="s">
        <v>694</v>
      </c>
      <c r="U74" s="222">
        <v>0</v>
      </c>
      <c r="V74" s="222">
        <f>ROUND(E74*U74,2)</f>
        <v>0</v>
      </c>
      <c r="W74" s="222"/>
      <c r="X74" s="222" t="s">
        <v>225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226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3">
        <v>39</v>
      </c>
      <c r="B75" s="244" t="s">
        <v>1267</v>
      </c>
      <c r="C75" s="258" t="s">
        <v>1268</v>
      </c>
      <c r="D75" s="245" t="s">
        <v>1269</v>
      </c>
      <c r="E75" s="246">
        <v>200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8"/>
      <c r="S75" s="248" t="s">
        <v>693</v>
      </c>
      <c r="T75" s="249" t="s">
        <v>694</v>
      </c>
      <c r="U75" s="222">
        <v>0</v>
      </c>
      <c r="V75" s="222">
        <f>ROUND(E75*U75,2)</f>
        <v>0</v>
      </c>
      <c r="W75" s="222"/>
      <c r="X75" s="222" t="s">
        <v>225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226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3">
        <v>40</v>
      </c>
      <c r="B76" s="244" t="s">
        <v>1270</v>
      </c>
      <c r="C76" s="258" t="s">
        <v>1271</v>
      </c>
      <c r="D76" s="245" t="s">
        <v>1272</v>
      </c>
      <c r="E76" s="246">
        <v>18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8"/>
      <c r="S76" s="248" t="s">
        <v>693</v>
      </c>
      <c r="T76" s="249" t="s">
        <v>694</v>
      </c>
      <c r="U76" s="222">
        <v>0</v>
      </c>
      <c r="V76" s="222">
        <f>ROUND(E76*U76,2)</f>
        <v>0</v>
      </c>
      <c r="W76" s="222"/>
      <c r="X76" s="222" t="s">
        <v>225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226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3">
        <v>41</v>
      </c>
      <c r="B77" s="244" t="s">
        <v>1273</v>
      </c>
      <c r="C77" s="258" t="s">
        <v>1274</v>
      </c>
      <c r="D77" s="245" t="s">
        <v>1230</v>
      </c>
      <c r="E77" s="246">
        <v>1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693</v>
      </c>
      <c r="T77" s="249" t="s">
        <v>694</v>
      </c>
      <c r="U77" s="222">
        <v>0</v>
      </c>
      <c r="V77" s="222">
        <f>ROUND(E77*U77,2)</f>
        <v>0</v>
      </c>
      <c r="W77" s="222"/>
      <c r="X77" s="222" t="s">
        <v>225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226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43">
        <v>42</v>
      </c>
      <c r="B78" s="244" t="s">
        <v>1275</v>
      </c>
      <c r="C78" s="258" t="s">
        <v>1276</v>
      </c>
      <c r="D78" s="245" t="s">
        <v>1230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6">
        <v>6.1420000000000002E-2</v>
      </c>
      <c r="O78" s="246">
        <f>ROUND(E78*N78,2)</f>
        <v>0.06</v>
      </c>
      <c r="P78" s="246">
        <v>0</v>
      </c>
      <c r="Q78" s="246">
        <f>ROUND(E78*P78,2)</f>
        <v>0</v>
      </c>
      <c r="R78" s="248"/>
      <c r="S78" s="248" t="s">
        <v>693</v>
      </c>
      <c r="T78" s="249" t="s">
        <v>694</v>
      </c>
      <c r="U78" s="222">
        <v>0</v>
      </c>
      <c r="V78" s="222">
        <f>ROUND(E78*U78,2)</f>
        <v>0</v>
      </c>
      <c r="W78" s="222"/>
      <c r="X78" s="222" t="s">
        <v>225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226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43">
        <v>43</v>
      </c>
      <c r="B79" s="244" t="s">
        <v>1277</v>
      </c>
      <c r="C79" s="258" t="s">
        <v>1278</v>
      </c>
      <c r="D79" s="245" t="s">
        <v>1230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6">
        <v>6.1420000000000002E-2</v>
      </c>
      <c r="O79" s="246">
        <f>ROUND(E79*N79,2)</f>
        <v>0.06</v>
      </c>
      <c r="P79" s="246">
        <v>0</v>
      </c>
      <c r="Q79" s="246">
        <f>ROUND(E79*P79,2)</f>
        <v>0</v>
      </c>
      <c r="R79" s="248"/>
      <c r="S79" s="248" t="s">
        <v>693</v>
      </c>
      <c r="T79" s="249" t="s">
        <v>694</v>
      </c>
      <c r="U79" s="222">
        <v>0</v>
      </c>
      <c r="V79" s="222">
        <f>ROUND(E79*U79,2)</f>
        <v>0</v>
      </c>
      <c r="W79" s="222"/>
      <c r="X79" s="222" t="s">
        <v>225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226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43">
        <v>44</v>
      </c>
      <c r="B80" s="244" t="s">
        <v>1279</v>
      </c>
      <c r="C80" s="258" t="s">
        <v>1280</v>
      </c>
      <c r="D80" s="245" t="s">
        <v>1230</v>
      </c>
      <c r="E80" s="246">
        <v>1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6">
        <v>6.1420000000000002E-2</v>
      </c>
      <c r="O80" s="246">
        <f>ROUND(E80*N80,2)</f>
        <v>0.06</v>
      </c>
      <c r="P80" s="246">
        <v>0</v>
      </c>
      <c r="Q80" s="246">
        <f>ROUND(E80*P80,2)</f>
        <v>0</v>
      </c>
      <c r="R80" s="248"/>
      <c r="S80" s="248" t="s">
        <v>693</v>
      </c>
      <c r="T80" s="249" t="s">
        <v>694</v>
      </c>
      <c r="U80" s="222">
        <v>0</v>
      </c>
      <c r="V80" s="222">
        <f>ROUND(E80*U80,2)</f>
        <v>0</v>
      </c>
      <c r="W80" s="222"/>
      <c r="X80" s="222" t="s">
        <v>225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226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3">
        <v>45</v>
      </c>
      <c r="B81" s="244" t="s">
        <v>1281</v>
      </c>
      <c r="C81" s="258" t="s">
        <v>1282</v>
      </c>
      <c r="D81" s="245" t="s">
        <v>340</v>
      </c>
      <c r="E81" s="246">
        <v>2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1.2E-2</v>
      </c>
      <c r="O81" s="246">
        <f>ROUND(E81*N81,2)</f>
        <v>0.02</v>
      </c>
      <c r="P81" s="246">
        <v>0</v>
      </c>
      <c r="Q81" s="246">
        <f>ROUND(E81*P81,2)</f>
        <v>0</v>
      </c>
      <c r="R81" s="248" t="s">
        <v>278</v>
      </c>
      <c r="S81" s="248" t="s">
        <v>224</v>
      </c>
      <c r="T81" s="249" t="s">
        <v>694</v>
      </c>
      <c r="U81" s="222">
        <v>0</v>
      </c>
      <c r="V81" s="222">
        <f>ROUND(E81*U81,2)</f>
        <v>0</v>
      </c>
      <c r="W81" s="222"/>
      <c r="X81" s="222" t="s">
        <v>279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280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2.5" outlineLevel="1" x14ac:dyDescent="0.2">
      <c r="A82" s="243">
        <v>46</v>
      </c>
      <c r="B82" s="244" t="s">
        <v>1283</v>
      </c>
      <c r="C82" s="258" t="s">
        <v>1284</v>
      </c>
      <c r="D82" s="245" t="s">
        <v>340</v>
      </c>
      <c r="E82" s="246">
        <v>2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1.92E-3</v>
      </c>
      <c r="O82" s="246">
        <f>ROUND(E82*N82,2)</f>
        <v>0</v>
      </c>
      <c r="P82" s="246">
        <v>0</v>
      </c>
      <c r="Q82" s="246">
        <f>ROUND(E82*P82,2)</f>
        <v>0</v>
      </c>
      <c r="R82" s="248" t="s">
        <v>278</v>
      </c>
      <c r="S82" s="248" t="s">
        <v>224</v>
      </c>
      <c r="T82" s="249" t="s">
        <v>694</v>
      </c>
      <c r="U82" s="222">
        <v>0</v>
      </c>
      <c r="V82" s="222">
        <f>ROUND(E82*U82,2)</f>
        <v>0</v>
      </c>
      <c r="W82" s="222"/>
      <c r="X82" s="222" t="s">
        <v>279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280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2.5" outlineLevel="1" x14ac:dyDescent="0.2">
      <c r="A83" s="243">
        <v>47</v>
      </c>
      <c r="B83" s="244" t="s">
        <v>1285</v>
      </c>
      <c r="C83" s="258" t="s">
        <v>1286</v>
      </c>
      <c r="D83" s="245" t="s">
        <v>340</v>
      </c>
      <c r="E83" s="246">
        <v>2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6">
        <v>6.1999999999999998E-3</v>
      </c>
      <c r="O83" s="246">
        <f>ROUND(E83*N83,2)</f>
        <v>0.01</v>
      </c>
      <c r="P83" s="246">
        <v>0</v>
      </c>
      <c r="Q83" s="246">
        <f>ROUND(E83*P83,2)</f>
        <v>0</v>
      </c>
      <c r="R83" s="248" t="s">
        <v>278</v>
      </c>
      <c r="S83" s="248" t="s">
        <v>224</v>
      </c>
      <c r="T83" s="249" t="s">
        <v>694</v>
      </c>
      <c r="U83" s="222">
        <v>0</v>
      </c>
      <c r="V83" s="222">
        <f>ROUND(E83*U83,2)</f>
        <v>0</v>
      </c>
      <c r="W83" s="222"/>
      <c r="X83" s="222" t="s">
        <v>279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280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3">
        <v>48</v>
      </c>
      <c r="B84" s="244" t="s">
        <v>1287</v>
      </c>
      <c r="C84" s="258" t="s">
        <v>1288</v>
      </c>
      <c r="D84" s="245" t="s">
        <v>340</v>
      </c>
      <c r="E84" s="246">
        <v>2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6">
        <v>9.0000000000000006E-5</v>
      </c>
      <c r="O84" s="246">
        <f>ROUND(E84*N84,2)</f>
        <v>0</v>
      </c>
      <c r="P84" s="246">
        <v>0</v>
      </c>
      <c r="Q84" s="246">
        <f>ROUND(E84*P84,2)</f>
        <v>0</v>
      </c>
      <c r="R84" s="248" t="s">
        <v>278</v>
      </c>
      <c r="S84" s="248" t="s">
        <v>224</v>
      </c>
      <c r="T84" s="249" t="s">
        <v>694</v>
      </c>
      <c r="U84" s="222">
        <v>0</v>
      </c>
      <c r="V84" s="222">
        <f>ROUND(E84*U84,2)</f>
        <v>0</v>
      </c>
      <c r="W84" s="222"/>
      <c r="X84" s="222" t="s">
        <v>279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280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2.5" outlineLevel="1" x14ac:dyDescent="0.2">
      <c r="A85" s="243">
        <v>49</v>
      </c>
      <c r="B85" s="244" t="s">
        <v>1289</v>
      </c>
      <c r="C85" s="258" t="s">
        <v>1290</v>
      </c>
      <c r="D85" s="245" t="s">
        <v>340</v>
      </c>
      <c r="E85" s="246">
        <v>1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6">
        <v>7.5000000000000002E-4</v>
      </c>
      <c r="O85" s="246">
        <f>ROUND(E85*N85,2)</f>
        <v>0</v>
      </c>
      <c r="P85" s="246">
        <v>0</v>
      </c>
      <c r="Q85" s="246">
        <f>ROUND(E85*P85,2)</f>
        <v>0</v>
      </c>
      <c r="R85" s="248" t="s">
        <v>278</v>
      </c>
      <c r="S85" s="248" t="s">
        <v>224</v>
      </c>
      <c r="T85" s="249" t="s">
        <v>694</v>
      </c>
      <c r="U85" s="222">
        <v>0</v>
      </c>
      <c r="V85" s="222">
        <f>ROUND(E85*U85,2)</f>
        <v>0</v>
      </c>
      <c r="W85" s="222"/>
      <c r="X85" s="222" t="s">
        <v>279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280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3">
        <v>50</v>
      </c>
      <c r="B86" s="244" t="s">
        <v>1291</v>
      </c>
      <c r="C86" s="258" t="s">
        <v>1292</v>
      </c>
      <c r="D86" s="245" t="s">
        <v>340</v>
      </c>
      <c r="E86" s="246">
        <v>6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6">
        <v>8.0000000000000004E-4</v>
      </c>
      <c r="O86" s="246">
        <f>ROUND(E86*N86,2)</f>
        <v>0</v>
      </c>
      <c r="P86" s="246">
        <v>0</v>
      </c>
      <c r="Q86" s="246">
        <f>ROUND(E86*P86,2)</f>
        <v>0</v>
      </c>
      <c r="R86" s="248" t="s">
        <v>278</v>
      </c>
      <c r="S86" s="248" t="s">
        <v>224</v>
      </c>
      <c r="T86" s="249" t="s">
        <v>694</v>
      </c>
      <c r="U86" s="222">
        <v>0</v>
      </c>
      <c r="V86" s="222">
        <f>ROUND(E86*U86,2)</f>
        <v>0</v>
      </c>
      <c r="W86" s="222"/>
      <c r="X86" s="222" t="s">
        <v>279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280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43">
        <v>51</v>
      </c>
      <c r="B87" s="244" t="s">
        <v>1293</v>
      </c>
      <c r="C87" s="258" t="s">
        <v>1294</v>
      </c>
      <c r="D87" s="245" t="s">
        <v>340</v>
      </c>
      <c r="E87" s="246">
        <v>9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21</v>
      </c>
      <c r="M87" s="248">
        <f>G87*(1+L87/100)</f>
        <v>0</v>
      </c>
      <c r="N87" s="246">
        <v>2.7E-4</v>
      </c>
      <c r="O87" s="246">
        <f>ROUND(E87*N87,2)</f>
        <v>0</v>
      </c>
      <c r="P87" s="246">
        <v>0</v>
      </c>
      <c r="Q87" s="246">
        <f>ROUND(E87*P87,2)</f>
        <v>0</v>
      </c>
      <c r="R87" s="248" t="s">
        <v>278</v>
      </c>
      <c r="S87" s="248" t="s">
        <v>224</v>
      </c>
      <c r="T87" s="249" t="s">
        <v>694</v>
      </c>
      <c r="U87" s="222">
        <v>0</v>
      </c>
      <c r="V87" s="222">
        <f>ROUND(E87*U87,2)</f>
        <v>0</v>
      </c>
      <c r="W87" s="222"/>
      <c r="X87" s="222" t="s">
        <v>279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280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43">
        <v>52</v>
      </c>
      <c r="B88" s="244" t="s">
        <v>1295</v>
      </c>
      <c r="C88" s="258" t="s">
        <v>1296</v>
      </c>
      <c r="D88" s="245" t="s">
        <v>340</v>
      </c>
      <c r="E88" s="246">
        <v>11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6">
        <v>4.8999999999999998E-4</v>
      </c>
      <c r="O88" s="246">
        <f>ROUND(E88*N88,2)</f>
        <v>0.01</v>
      </c>
      <c r="P88" s="246">
        <v>0</v>
      </c>
      <c r="Q88" s="246">
        <f>ROUND(E88*P88,2)</f>
        <v>0</v>
      </c>
      <c r="R88" s="248" t="s">
        <v>278</v>
      </c>
      <c r="S88" s="248" t="s">
        <v>224</v>
      </c>
      <c r="T88" s="249" t="s">
        <v>694</v>
      </c>
      <c r="U88" s="222">
        <v>0</v>
      </c>
      <c r="V88" s="222">
        <f>ROUND(E88*U88,2)</f>
        <v>0</v>
      </c>
      <c r="W88" s="222"/>
      <c r="X88" s="222" t="s">
        <v>279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280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43">
        <v>53</v>
      </c>
      <c r="B89" s="244" t="s">
        <v>1297</v>
      </c>
      <c r="C89" s="258" t="s">
        <v>1298</v>
      </c>
      <c r="D89" s="245" t="s">
        <v>340</v>
      </c>
      <c r="E89" s="246">
        <v>2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6">
        <v>5.3999999999999999E-2</v>
      </c>
      <c r="O89" s="246">
        <f>ROUND(E89*N89,2)</f>
        <v>0.11</v>
      </c>
      <c r="P89" s="246">
        <v>0</v>
      </c>
      <c r="Q89" s="246">
        <f>ROUND(E89*P89,2)</f>
        <v>0</v>
      </c>
      <c r="R89" s="248"/>
      <c r="S89" s="248" t="s">
        <v>693</v>
      </c>
      <c r="T89" s="249" t="s">
        <v>694</v>
      </c>
      <c r="U89" s="222">
        <v>0</v>
      </c>
      <c r="V89" s="222">
        <f>ROUND(E89*U89,2)</f>
        <v>0</v>
      </c>
      <c r="W89" s="222"/>
      <c r="X89" s="222" t="s">
        <v>279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280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43">
        <v>54</v>
      </c>
      <c r="B90" s="244" t="s">
        <v>1299</v>
      </c>
      <c r="C90" s="258" t="s">
        <v>1300</v>
      </c>
      <c r="D90" s="245" t="s">
        <v>1230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21</v>
      </c>
      <c r="M90" s="248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8"/>
      <c r="S90" s="248" t="s">
        <v>693</v>
      </c>
      <c r="T90" s="249" t="s">
        <v>694</v>
      </c>
      <c r="U90" s="222">
        <v>0</v>
      </c>
      <c r="V90" s="222">
        <f>ROUND(E90*U90,2)</f>
        <v>0</v>
      </c>
      <c r="W90" s="222"/>
      <c r="X90" s="222" t="s">
        <v>279</v>
      </c>
      <c r="Y90" s="211"/>
      <c r="Z90" s="211"/>
      <c r="AA90" s="211"/>
      <c r="AB90" s="211"/>
      <c r="AC90" s="211"/>
      <c r="AD90" s="211"/>
      <c r="AE90" s="211"/>
      <c r="AF90" s="211"/>
      <c r="AG90" s="211" t="s">
        <v>280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22.5" outlineLevel="1" x14ac:dyDescent="0.2">
      <c r="A91" s="243">
        <v>55</v>
      </c>
      <c r="B91" s="244" t="s">
        <v>1301</v>
      </c>
      <c r="C91" s="258" t="s">
        <v>1302</v>
      </c>
      <c r="D91" s="245" t="s">
        <v>340</v>
      </c>
      <c r="E91" s="246">
        <v>2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0.58499999999999996</v>
      </c>
      <c r="O91" s="246">
        <f>ROUND(E91*N91,2)</f>
        <v>1.17</v>
      </c>
      <c r="P91" s="246">
        <v>0</v>
      </c>
      <c r="Q91" s="246">
        <f>ROUND(E91*P91,2)</f>
        <v>0</v>
      </c>
      <c r="R91" s="248" t="s">
        <v>278</v>
      </c>
      <c r="S91" s="248" t="s">
        <v>224</v>
      </c>
      <c r="T91" s="249" t="s">
        <v>694</v>
      </c>
      <c r="U91" s="222">
        <v>0</v>
      </c>
      <c r="V91" s="222">
        <f>ROUND(E91*U91,2)</f>
        <v>0</v>
      </c>
      <c r="W91" s="222"/>
      <c r="X91" s="222" t="s">
        <v>279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280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34">
        <v>56</v>
      </c>
      <c r="B92" s="235" t="s">
        <v>1303</v>
      </c>
      <c r="C92" s="255" t="s">
        <v>1304</v>
      </c>
      <c r="D92" s="236" t="s">
        <v>274</v>
      </c>
      <c r="E92" s="237">
        <v>2.1597499999999998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9" t="s">
        <v>1235</v>
      </c>
      <c r="S92" s="239" t="s">
        <v>224</v>
      </c>
      <c r="T92" s="240" t="s">
        <v>694</v>
      </c>
      <c r="U92" s="222">
        <v>1.47</v>
      </c>
      <c r="V92" s="222">
        <f>ROUND(E92*U92,2)</f>
        <v>3.17</v>
      </c>
      <c r="W92" s="222"/>
      <c r="X92" s="222" t="s">
        <v>225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1305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6" t="s">
        <v>1306</v>
      </c>
      <c r="D93" s="242"/>
      <c r="E93" s="242"/>
      <c r="F93" s="242"/>
      <c r="G93" s="24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1"/>
      <c r="Z93" s="211"/>
      <c r="AA93" s="211"/>
      <c r="AB93" s="211"/>
      <c r="AC93" s="211"/>
      <c r="AD93" s="211"/>
      <c r="AE93" s="211"/>
      <c r="AF93" s="211"/>
      <c r="AG93" s="211" t="s">
        <v>228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x14ac:dyDescent="0.2">
      <c r="A94" s="227" t="s">
        <v>218</v>
      </c>
      <c r="B94" s="228" t="s">
        <v>146</v>
      </c>
      <c r="C94" s="254" t="s">
        <v>147</v>
      </c>
      <c r="D94" s="229"/>
      <c r="E94" s="230"/>
      <c r="F94" s="231"/>
      <c r="G94" s="231">
        <f>SUMIF(AG95:AG161,"&lt;&gt;NOR",G95:G161)</f>
        <v>0</v>
      </c>
      <c r="H94" s="231"/>
      <c r="I94" s="231">
        <f>SUM(I95:I161)</f>
        <v>0</v>
      </c>
      <c r="J94" s="231"/>
      <c r="K94" s="231">
        <f>SUM(K95:K161)</f>
        <v>0</v>
      </c>
      <c r="L94" s="231"/>
      <c r="M94" s="231">
        <f>SUM(M95:M161)</f>
        <v>0</v>
      </c>
      <c r="N94" s="230"/>
      <c r="O94" s="230">
        <f>SUM(O95:O161)</f>
        <v>2.3099999999999996</v>
      </c>
      <c r="P94" s="230"/>
      <c r="Q94" s="230">
        <f>SUM(Q95:Q161)</f>
        <v>0</v>
      </c>
      <c r="R94" s="231"/>
      <c r="S94" s="231"/>
      <c r="T94" s="232"/>
      <c r="U94" s="226"/>
      <c r="V94" s="226">
        <f>SUM(V95:V161)</f>
        <v>226.32999999999998</v>
      </c>
      <c r="W94" s="226"/>
      <c r="X94" s="226"/>
      <c r="AG94" t="s">
        <v>219</v>
      </c>
    </row>
    <row r="95" spans="1:60" outlineLevel="1" x14ac:dyDescent="0.2">
      <c r="A95" s="234">
        <v>57</v>
      </c>
      <c r="B95" s="235" t="s">
        <v>1307</v>
      </c>
      <c r="C95" s="255" t="s">
        <v>1308</v>
      </c>
      <c r="D95" s="236" t="s">
        <v>284</v>
      </c>
      <c r="E95" s="237">
        <v>141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4.6499999999999996E-3</v>
      </c>
      <c r="O95" s="237">
        <f>ROUND(E95*N95,2)</f>
        <v>0.66</v>
      </c>
      <c r="P95" s="237">
        <v>0</v>
      </c>
      <c r="Q95" s="237">
        <f>ROUND(E95*P95,2)</f>
        <v>0</v>
      </c>
      <c r="R95" s="239"/>
      <c r="S95" s="239" t="s">
        <v>693</v>
      </c>
      <c r="T95" s="240" t="s">
        <v>694</v>
      </c>
      <c r="U95" s="222">
        <v>0.49</v>
      </c>
      <c r="V95" s="222">
        <f>ROUND(E95*U95,2)</f>
        <v>69.09</v>
      </c>
      <c r="W95" s="222"/>
      <c r="X95" s="222" t="s">
        <v>225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226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60" t="s">
        <v>1309</v>
      </c>
      <c r="D96" s="251"/>
      <c r="E96" s="251"/>
      <c r="F96" s="251"/>
      <c r="G96" s="251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1"/>
      <c r="Z96" s="211"/>
      <c r="AA96" s="211"/>
      <c r="AB96" s="211"/>
      <c r="AC96" s="211"/>
      <c r="AD96" s="211"/>
      <c r="AE96" s="211"/>
      <c r="AF96" s="211"/>
      <c r="AG96" s="211" t="s">
        <v>270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9" t="s">
        <v>823</v>
      </c>
      <c r="D97" s="250"/>
      <c r="E97" s="250"/>
      <c r="F97" s="250"/>
      <c r="G97" s="250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1"/>
      <c r="Z97" s="211"/>
      <c r="AA97" s="211"/>
      <c r="AB97" s="211"/>
      <c r="AC97" s="211"/>
      <c r="AD97" s="211"/>
      <c r="AE97" s="211"/>
      <c r="AF97" s="211"/>
      <c r="AG97" s="211" t="s">
        <v>270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34">
        <v>58</v>
      </c>
      <c r="B98" s="235" t="s">
        <v>1310</v>
      </c>
      <c r="C98" s="255" t="s">
        <v>1311</v>
      </c>
      <c r="D98" s="236" t="s">
        <v>284</v>
      </c>
      <c r="E98" s="237">
        <v>82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4.6499999999999996E-3</v>
      </c>
      <c r="O98" s="237">
        <f>ROUND(E98*N98,2)</f>
        <v>0.38</v>
      </c>
      <c r="P98" s="237">
        <v>0</v>
      </c>
      <c r="Q98" s="237">
        <f>ROUND(E98*P98,2)</f>
        <v>0</v>
      </c>
      <c r="R98" s="239"/>
      <c r="S98" s="239" t="s">
        <v>693</v>
      </c>
      <c r="T98" s="240" t="s">
        <v>694</v>
      </c>
      <c r="U98" s="222">
        <v>0.49</v>
      </c>
      <c r="V98" s="222">
        <f>ROUND(E98*U98,2)</f>
        <v>40.18</v>
      </c>
      <c r="W98" s="222"/>
      <c r="X98" s="222" t="s">
        <v>225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226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60" t="s">
        <v>1309</v>
      </c>
      <c r="D99" s="251"/>
      <c r="E99" s="251"/>
      <c r="F99" s="251"/>
      <c r="G99" s="251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1"/>
      <c r="Z99" s="211"/>
      <c r="AA99" s="211"/>
      <c r="AB99" s="211"/>
      <c r="AC99" s="211"/>
      <c r="AD99" s="211"/>
      <c r="AE99" s="211"/>
      <c r="AF99" s="211"/>
      <c r="AG99" s="211" t="s">
        <v>270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9" t="s">
        <v>823</v>
      </c>
      <c r="D100" s="250"/>
      <c r="E100" s="250"/>
      <c r="F100" s="250"/>
      <c r="G100" s="250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1"/>
      <c r="Z100" s="211"/>
      <c r="AA100" s="211"/>
      <c r="AB100" s="211"/>
      <c r="AC100" s="211"/>
      <c r="AD100" s="211"/>
      <c r="AE100" s="211"/>
      <c r="AF100" s="211"/>
      <c r="AG100" s="211" t="s">
        <v>270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34">
        <v>59</v>
      </c>
      <c r="B101" s="235" t="s">
        <v>1312</v>
      </c>
      <c r="C101" s="255" t="s">
        <v>1313</v>
      </c>
      <c r="D101" s="236" t="s">
        <v>284</v>
      </c>
      <c r="E101" s="237">
        <v>15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7">
        <v>4.6499999999999996E-3</v>
      </c>
      <c r="O101" s="237">
        <f>ROUND(E101*N101,2)</f>
        <v>7.0000000000000007E-2</v>
      </c>
      <c r="P101" s="237">
        <v>0</v>
      </c>
      <c r="Q101" s="237">
        <f>ROUND(E101*P101,2)</f>
        <v>0</v>
      </c>
      <c r="R101" s="239"/>
      <c r="S101" s="239" t="s">
        <v>693</v>
      </c>
      <c r="T101" s="240" t="s">
        <v>694</v>
      </c>
      <c r="U101" s="222">
        <v>0.49</v>
      </c>
      <c r="V101" s="222">
        <f>ROUND(E101*U101,2)</f>
        <v>7.35</v>
      </c>
      <c r="W101" s="222"/>
      <c r="X101" s="222" t="s">
        <v>225</v>
      </c>
      <c r="Y101" s="211"/>
      <c r="Z101" s="211"/>
      <c r="AA101" s="211"/>
      <c r="AB101" s="211"/>
      <c r="AC101" s="211"/>
      <c r="AD101" s="211"/>
      <c r="AE101" s="211"/>
      <c r="AF101" s="211"/>
      <c r="AG101" s="211" t="s">
        <v>226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60" t="s">
        <v>1309</v>
      </c>
      <c r="D102" s="251"/>
      <c r="E102" s="251"/>
      <c r="F102" s="251"/>
      <c r="G102" s="251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1"/>
      <c r="Z102" s="211"/>
      <c r="AA102" s="211"/>
      <c r="AB102" s="211"/>
      <c r="AC102" s="211"/>
      <c r="AD102" s="211"/>
      <c r="AE102" s="211"/>
      <c r="AF102" s="211"/>
      <c r="AG102" s="211" t="s">
        <v>270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9" t="s">
        <v>823</v>
      </c>
      <c r="D103" s="250"/>
      <c r="E103" s="250"/>
      <c r="F103" s="250"/>
      <c r="G103" s="250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270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34">
        <v>60</v>
      </c>
      <c r="B104" s="235" t="s">
        <v>1314</v>
      </c>
      <c r="C104" s="255" t="s">
        <v>1315</v>
      </c>
      <c r="D104" s="236" t="s">
        <v>284</v>
      </c>
      <c r="E104" s="237">
        <v>44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4.6499999999999996E-3</v>
      </c>
      <c r="O104" s="237">
        <f>ROUND(E104*N104,2)</f>
        <v>0.2</v>
      </c>
      <c r="P104" s="237">
        <v>0</v>
      </c>
      <c r="Q104" s="237">
        <f>ROUND(E104*P104,2)</f>
        <v>0</v>
      </c>
      <c r="R104" s="239"/>
      <c r="S104" s="239" t="s">
        <v>693</v>
      </c>
      <c r="T104" s="240" t="s">
        <v>694</v>
      </c>
      <c r="U104" s="222">
        <v>0.49</v>
      </c>
      <c r="V104" s="222">
        <f>ROUND(E104*U104,2)</f>
        <v>21.56</v>
      </c>
      <c r="W104" s="222"/>
      <c r="X104" s="222" t="s">
        <v>225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226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60" t="s">
        <v>1309</v>
      </c>
      <c r="D105" s="251"/>
      <c r="E105" s="251"/>
      <c r="F105" s="251"/>
      <c r="G105" s="251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1"/>
      <c r="Z105" s="211"/>
      <c r="AA105" s="211"/>
      <c r="AB105" s="211"/>
      <c r="AC105" s="211"/>
      <c r="AD105" s="211"/>
      <c r="AE105" s="211"/>
      <c r="AF105" s="211"/>
      <c r="AG105" s="211" t="s">
        <v>270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9" t="s">
        <v>823</v>
      </c>
      <c r="D106" s="250"/>
      <c r="E106" s="250"/>
      <c r="F106" s="250"/>
      <c r="G106" s="250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11"/>
      <c r="Z106" s="211"/>
      <c r="AA106" s="211"/>
      <c r="AB106" s="211"/>
      <c r="AC106" s="211"/>
      <c r="AD106" s="211"/>
      <c r="AE106" s="211"/>
      <c r="AF106" s="211"/>
      <c r="AG106" s="211" t="s">
        <v>270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43">
        <v>61</v>
      </c>
      <c r="B107" s="244" t="s">
        <v>1316</v>
      </c>
      <c r="C107" s="258" t="s">
        <v>1317</v>
      </c>
      <c r="D107" s="245" t="s">
        <v>1318</v>
      </c>
      <c r="E107" s="246">
        <v>83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21</v>
      </c>
      <c r="M107" s="248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8"/>
      <c r="S107" s="248" t="s">
        <v>693</v>
      </c>
      <c r="T107" s="249" t="s">
        <v>694</v>
      </c>
      <c r="U107" s="222">
        <v>0</v>
      </c>
      <c r="V107" s="222">
        <f>ROUND(E107*U107,2)</f>
        <v>0</v>
      </c>
      <c r="W107" s="222"/>
      <c r="X107" s="222" t="s">
        <v>225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226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43">
        <v>62</v>
      </c>
      <c r="B108" s="244" t="s">
        <v>1319</v>
      </c>
      <c r="C108" s="258" t="s">
        <v>1320</v>
      </c>
      <c r="D108" s="245" t="s">
        <v>1318</v>
      </c>
      <c r="E108" s="246">
        <v>187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8"/>
      <c r="S108" s="248" t="s">
        <v>693</v>
      </c>
      <c r="T108" s="249" t="s">
        <v>694</v>
      </c>
      <c r="U108" s="222">
        <v>0</v>
      </c>
      <c r="V108" s="222">
        <f>ROUND(E108*U108,2)</f>
        <v>0</v>
      </c>
      <c r="W108" s="222"/>
      <c r="X108" s="222" t="s">
        <v>225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226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43">
        <v>63</v>
      </c>
      <c r="B109" s="244" t="s">
        <v>1321</v>
      </c>
      <c r="C109" s="258" t="s">
        <v>1322</v>
      </c>
      <c r="D109" s="245" t="s">
        <v>1230</v>
      </c>
      <c r="E109" s="246">
        <v>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8"/>
      <c r="S109" s="248" t="s">
        <v>693</v>
      </c>
      <c r="T109" s="249" t="s">
        <v>694</v>
      </c>
      <c r="U109" s="222">
        <v>0</v>
      </c>
      <c r="V109" s="222">
        <f>ROUND(E109*U109,2)</f>
        <v>0</v>
      </c>
      <c r="W109" s="222"/>
      <c r="X109" s="222" t="s">
        <v>225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226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43">
        <v>64</v>
      </c>
      <c r="B110" s="244" t="s">
        <v>1323</v>
      </c>
      <c r="C110" s="258" t="s">
        <v>1324</v>
      </c>
      <c r="D110" s="245" t="s">
        <v>284</v>
      </c>
      <c r="E110" s="246">
        <v>14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6">
        <v>1.5900000000000001E-2</v>
      </c>
      <c r="O110" s="246">
        <f>ROUND(E110*N110,2)</f>
        <v>0.22</v>
      </c>
      <c r="P110" s="246">
        <v>0</v>
      </c>
      <c r="Q110" s="246">
        <f>ROUND(E110*P110,2)</f>
        <v>0</v>
      </c>
      <c r="R110" s="248" t="s">
        <v>1235</v>
      </c>
      <c r="S110" s="248" t="s">
        <v>224</v>
      </c>
      <c r="T110" s="249" t="s">
        <v>694</v>
      </c>
      <c r="U110" s="222">
        <v>0.89700000000000002</v>
      </c>
      <c r="V110" s="222">
        <f>ROUND(E110*U110,2)</f>
        <v>12.56</v>
      </c>
      <c r="W110" s="222"/>
      <c r="X110" s="222" t="s">
        <v>225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226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 x14ac:dyDescent="0.2">
      <c r="A111" s="234">
        <v>65</v>
      </c>
      <c r="B111" s="235" t="s">
        <v>1325</v>
      </c>
      <c r="C111" s="255" t="s">
        <v>1326</v>
      </c>
      <c r="D111" s="236" t="s">
        <v>284</v>
      </c>
      <c r="E111" s="237">
        <v>47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5.9000000000000003E-4</v>
      </c>
      <c r="O111" s="237">
        <f>ROUND(E111*N111,2)</f>
        <v>0.03</v>
      </c>
      <c r="P111" s="237">
        <v>0</v>
      </c>
      <c r="Q111" s="237">
        <f>ROUND(E111*P111,2)</f>
        <v>0</v>
      </c>
      <c r="R111" s="239" t="s">
        <v>1235</v>
      </c>
      <c r="S111" s="239" t="s">
        <v>224</v>
      </c>
      <c r="T111" s="240" t="s">
        <v>694</v>
      </c>
      <c r="U111" s="222">
        <v>0.755</v>
      </c>
      <c r="V111" s="222">
        <f>ROUND(E111*U111,2)</f>
        <v>35.49</v>
      </c>
      <c r="W111" s="222"/>
      <c r="X111" s="222" t="s">
        <v>225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226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6" t="s">
        <v>1327</v>
      </c>
      <c r="D112" s="242"/>
      <c r="E112" s="242"/>
      <c r="F112" s="242"/>
      <c r="G112" s="24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1"/>
      <c r="Z112" s="211"/>
      <c r="AA112" s="211"/>
      <c r="AB112" s="211"/>
      <c r="AC112" s="211"/>
      <c r="AD112" s="211"/>
      <c r="AE112" s="211"/>
      <c r="AF112" s="211"/>
      <c r="AG112" s="211" t="s">
        <v>228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43">
        <v>66</v>
      </c>
      <c r="B113" s="244" t="s">
        <v>1328</v>
      </c>
      <c r="C113" s="258" t="s">
        <v>1329</v>
      </c>
      <c r="D113" s="245" t="s">
        <v>1230</v>
      </c>
      <c r="E113" s="246">
        <v>32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21</v>
      </c>
      <c r="M113" s="248">
        <f>G113*(1+L113/100)</f>
        <v>0</v>
      </c>
      <c r="N113" s="246">
        <v>5.0400000000000002E-3</v>
      </c>
      <c r="O113" s="246">
        <f>ROUND(E113*N113,2)</f>
        <v>0.16</v>
      </c>
      <c r="P113" s="246">
        <v>0</v>
      </c>
      <c r="Q113" s="246">
        <f>ROUND(E113*P113,2)</f>
        <v>0</v>
      </c>
      <c r="R113" s="248"/>
      <c r="S113" s="248" t="s">
        <v>693</v>
      </c>
      <c r="T113" s="249" t="s">
        <v>694</v>
      </c>
      <c r="U113" s="222">
        <v>0</v>
      </c>
      <c r="V113" s="222">
        <f>ROUND(E113*U113,2)</f>
        <v>0</v>
      </c>
      <c r="W113" s="222"/>
      <c r="X113" s="222" t="s">
        <v>225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226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43">
        <v>67</v>
      </c>
      <c r="B114" s="244" t="s">
        <v>1330</v>
      </c>
      <c r="C114" s="258" t="s">
        <v>1331</v>
      </c>
      <c r="D114" s="245" t="s">
        <v>1230</v>
      </c>
      <c r="E114" s="246">
        <v>42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21</v>
      </c>
      <c r="M114" s="248">
        <f>G114*(1+L114/100)</f>
        <v>0</v>
      </c>
      <c r="N114" s="246">
        <v>5.0400000000000002E-3</v>
      </c>
      <c r="O114" s="246">
        <f>ROUND(E114*N114,2)</f>
        <v>0.21</v>
      </c>
      <c r="P114" s="246">
        <v>0</v>
      </c>
      <c r="Q114" s="246">
        <f>ROUND(E114*P114,2)</f>
        <v>0</v>
      </c>
      <c r="R114" s="248"/>
      <c r="S114" s="248" t="s">
        <v>693</v>
      </c>
      <c r="T114" s="249" t="s">
        <v>694</v>
      </c>
      <c r="U114" s="222">
        <v>0</v>
      </c>
      <c r="V114" s="222">
        <f>ROUND(E114*U114,2)</f>
        <v>0</v>
      </c>
      <c r="W114" s="222"/>
      <c r="X114" s="222" t="s">
        <v>225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226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43">
        <v>68</v>
      </c>
      <c r="B115" s="244" t="s">
        <v>1332</v>
      </c>
      <c r="C115" s="258" t="s">
        <v>1333</v>
      </c>
      <c r="D115" s="245" t="s">
        <v>1230</v>
      </c>
      <c r="E115" s="246">
        <v>9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21</v>
      </c>
      <c r="M115" s="248">
        <f>G115*(1+L115/100)</f>
        <v>0</v>
      </c>
      <c r="N115" s="246">
        <v>5.0400000000000002E-3</v>
      </c>
      <c r="O115" s="246">
        <f>ROUND(E115*N115,2)</f>
        <v>0.05</v>
      </c>
      <c r="P115" s="246">
        <v>0</v>
      </c>
      <c r="Q115" s="246">
        <f>ROUND(E115*P115,2)</f>
        <v>0</v>
      </c>
      <c r="R115" s="248"/>
      <c r="S115" s="248" t="s">
        <v>693</v>
      </c>
      <c r="T115" s="249" t="s">
        <v>694</v>
      </c>
      <c r="U115" s="222">
        <v>0</v>
      </c>
      <c r="V115" s="222">
        <f>ROUND(E115*U115,2)</f>
        <v>0</v>
      </c>
      <c r="W115" s="222"/>
      <c r="X115" s="222" t="s">
        <v>225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226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43">
        <v>69</v>
      </c>
      <c r="B116" s="244" t="s">
        <v>1334</v>
      </c>
      <c r="C116" s="258" t="s">
        <v>1335</v>
      </c>
      <c r="D116" s="245" t="s">
        <v>1230</v>
      </c>
      <c r="E116" s="246">
        <v>24</v>
      </c>
      <c r="F116" s="247"/>
      <c r="G116" s="248">
        <f>ROUND(E116*F116,2)</f>
        <v>0</v>
      </c>
      <c r="H116" s="247"/>
      <c r="I116" s="248">
        <f>ROUND(E116*H116,2)</f>
        <v>0</v>
      </c>
      <c r="J116" s="247"/>
      <c r="K116" s="248">
        <f>ROUND(E116*J116,2)</f>
        <v>0</v>
      </c>
      <c r="L116" s="248">
        <v>21</v>
      </c>
      <c r="M116" s="248">
        <f>G116*(1+L116/100)</f>
        <v>0</v>
      </c>
      <c r="N116" s="246">
        <v>5.0400000000000002E-3</v>
      </c>
      <c r="O116" s="246">
        <f>ROUND(E116*N116,2)</f>
        <v>0.12</v>
      </c>
      <c r="P116" s="246">
        <v>0</v>
      </c>
      <c r="Q116" s="246">
        <f>ROUND(E116*P116,2)</f>
        <v>0</v>
      </c>
      <c r="R116" s="248"/>
      <c r="S116" s="248" t="s">
        <v>693</v>
      </c>
      <c r="T116" s="249" t="s">
        <v>694</v>
      </c>
      <c r="U116" s="222">
        <v>0</v>
      </c>
      <c r="V116" s="222">
        <f>ROUND(E116*U116,2)</f>
        <v>0</v>
      </c>
      <c r="W116" s="222"/>
      <c r="X116" s="222" t="s">
        <v>225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226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1" x14ac:dyDescent="0.2">
      <c r="A117" s="243">
        <v>70</v>
      </c>
      <c r="B117" s="244" t="s">
        <v>1336</v>
      </c>
      <c r="C117" s="258" t="s">
        <v>1337</v>
      </c>
      <c r="D117" s="245" t="s">
        <v>284</v>
      </c>
      <c r="E117" s="246">
        <v>48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6">
        <v>2.0000000000000002E-5</v>
      </c>
      <c r="O117" s="246">
        <f>ROUND(E117*N117,2)</f>
        <v>0</v>
      </c>
      <c r="P117" s="246">
        <v>0</v>
      </c>
      <c r="Q117" s="246">
        <f>ROUND(E117*P117,2)</f>
        <v>0</v>
      </c>
      <c r="R117" s="248" t="s">
        <v>1235</v>
      </c>
      <c r="S117" s="248" t="s">
        <v>224</v>
      </c>
      <c r="T117" s="249" t="s">
        <v>694</v>
      </c>
      <c r="U117" s="222">
        <v>0.129</v>
      </c>
      <c r="V117" s="222">
        <f>ROUND(E117*U117,2)</f>
        <v>6.19</v>
      </c>
      <c r="W117" s="222"/>
      <c r="X117" s="222" t="s">
        <v>225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226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43">
        <v>71</v>
      </c>
      <c r="B118" s="244" t="s">
        <v>1338</v>
      </c>
      <c r="C118" s="258" t="s">
        <v>1339</v>
      </c>
      <c r="D118" s="245" t="s">
        <v>284</v>
      </c>
      <c r="E118" s="246">
        <v>14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21</v>
      </c>
      <c r="M118" s="248">
        <f>G118*(1+L118/100)</f>
        <v>0</v>
      </c>
      <c r="N118" s="246">
        <v>6.0000000000000002E-5</v>
      </c>
      <c r="O118" s="246">
        <f>ROUND(E118*N118,2)</f>
        <v>0</v>
      </c>
      <c r="P118" s="246">
        <v>0</v>
      </c>
      <c r="Q118" s="246">
        <f>ROUND(E118*P118,2)</f>
        <v>0</v>
      </c>
      <c r="R118" s="248" t="s">
        <v>1235</v>
      </c>
      <c r="S118" s="248" t="s">
        <v>224</v>
      </c>
      <c r="T118" s="249" t="s">
        <v>694</v>
      </c>
      <c r="U118" s="222">
        <v>0.14199999999999999</v>
      </c>
      <c r="V118" s="222">
        <f>ROUND(E118*U118,2)</f>
        <v>1.99</v>
      </c>
      <c r="W118" s="222"/>
      <c r="X118" s="222" t="s">
        <v>225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226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ht="22.5" outlineLevel="1" x14ac:dyDescent="0.2">
      <c r="A119" s="243">
        <v>72</v>
      </c>
      <c r="B119" s="244" t="s">
        <v>1340</v>
      </c>
      <c r="C119" s="258" t="s">
        <v>1341</v>
      </c>
      <c r="D119" s="245" t="s">
        <v>284</v>
      </c>
      <c r="E119" s="246">
        <v>33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21</v>
      </c>
      <c r="M119" s="248">
        <f>G119*(1+L119/100)</f>
        <v>0</v>
      </c>
      <c r="N119" s="246">
        <v>5.0000000000000002E-5</v>
      </c>
      <c r="O119" s="246">
        <f>ROUND(E119*N119,2)</f>
        <v>0</v>
      </c>
      <c r="P119" s="246">
        <v>0</v>
      </c>
      <c r="Q119" s="246">
        <f>ROUND(E119*P119,2)</f>
        <v>0</v>
      </c>
      <c r="R119" s="248" t="s">
        <v>1235</v>
      </c>
      <c r="S119" s="248" t="s">
        <v>224</v>
      </c>
      <c r="T119" s="249" t="s">
        <v>694</v>
      </c>
      <c r="U119" s="222">
        <v>0.129</v>
      </c>
      <c r="V119" s="222">
        <f>ROUND(E119*U119,2)</f>
        <v>4.26</v>
      </c>
      <c r="W119" s="222"/>
      <c r="X119" s="222" t="s">
        <v>225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226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 x14ac:dyDescent="0.2">
      <c r="A120" s="243">
        <v>73</v>
      </c>
      <c r="B120" s="244" t="s">
        <v>1342</v>
      </c>
      <c r="C120" s="258" t="s">
        <v>1343</v>
      </c>
      <c r="D120" s="245" t="s">
        <v>284</v>
      </c>
      <c r="E120" s="246">
        <v>2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21</v>
      </c>
      <c r="M120" s="248">
        <f>G120*(1+L120/100)</f>
        <v>0</v>
      </c>
      <c r="N120" s="246">
        <v>6.9999999999999994E-5</v>
      </c>
      <c r="O120" s="246">
        <f>ROUND(E120*N120,2)</f>
        <v>0</v>
      </c>
      <c r="P120" s="246">
        <v>0</v>
      </c>
      <c r="Q120" s="246">
        <f>ROUND(E120*P120,2)</f>
        <v>0</v>
      </c>
      <c r="R120" s="248" t="s">
        <v>1235</v>
      </c>
      <c r="S120" s="248" t="s">
        <v>224</v>
      </c>
      <c r="T120" s="249" t="s">
        <v>694</v>
      </c>
      <c r="U120" s="222">
        <v>0.129</v>
      </c>
      <c r="V120" s="222">
        <f>ROUND(E120*U120,2)</f>
        <v>0.26</v>
      </c>
      <c r="W120" s="222"/>
      <c r="X120" s="222" t="s">
        <v>225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226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43">
        <v>74</v>
      </c>
      <c r="B121" s="244" t="s">
        <v>1344</v>
      </c>
      <c r="C121" s="258" t="s">
        <v>1345</v>
      </c>
      <c r="D121" s="245" t="s">
        <v>284</v>
      </c>
      <c r="E121" s="246">
        <v>6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21</v>
      </c>
      <c r="M121" s="248">
        <f>G121*(1+L121/100)</f>
        <v>0</v>
      </c>
      <c r="N121" s="246">
        <v>1.7780000000000001E-2</v>
      </c>
      <c r="O121" s="246">
        <f>ROUND(E121*N121,2)</f>
        <v>0.11</v>
      </c>
      <c r="P121" s="246">
        <v>0</v>
      </c>
      <c r="Q121" s="246">
        <f>ROUND(E121*P121,2)</f>
        <v>0</v>
      </c>
      <c r="R121" s="248"/>
      <c r="S121" s="248" t="s">
        <v>693</v>
      </c>
      <c r="T121" s="249" t="s">
        <v>694</v>
      </c>
      <c r="U121" s="222">
        <v>0</v>
      </c>
      <c r="V121" s="222">
        <f>ROUND(E121*U121,2)</f>
        <v>0</v>
      </c>
      <c r="W121" s="222"/>
      <c r="X121" s="222" t="s">
        <v>225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226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3">
        <v>75</v>
      </c>
      <c r="B122" s="244" t="s">
        <v>1346</v>
      </c>
      <c r="C122" s="258" t="s">
        <v>1347</v>
      </c>
      <c r="D122" s="245" t="s">
        <v>340</v>
      </c>
      <c r="E122" s="246">
        <v>41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8" t="s">
        <v>1235</v>
      </c>
      <c r="S122" s="248" t="s">
        <v>224</v>
      </c>
      <c r="T122" s="249" t="s">
        <v>694</v>
      </c>
      <c r="U122" s="222">
        <v>0.42499999999999999</v>
      </c>
      <c r="V122" s="222">
        <f>ROUND(E122*U122,2)</f>
        <v>17.43</v>
      </c>
      <c r="W122" s="222"/>
      <c r="X122" s="222" t="s">
        <v>225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226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43">
        <v>76</v>
      </c>
      <c r="B123" s="244" t="s">
        <v>1348</v>
      </c>
      <c r="C123" s="258" t="s">
        <v>1349</v>
      </c>
      <c r="D123" s="245" t="s">
        <v>340</v>
      </c>
      <c r="E123" s="246">
        <v>1</v>
      </c>
      <c r="F123" s="247"/>
      <c r="G123" s="248">
        <f>ROUND(E123*F123,2)</f>
        <v>0</v>
      </c>
      <c r="H123" s="247"/>
      <c r="I123" s="248">
        <f>ROUND(E123*H123,2)</f>
        <v>0</v>
      </c>
      <c r="J123" s="247"/>
      <c r="K123" s="248">
        <f>ROUND(E123*J123,2)</f>
        <v>0</v>
      </c>
      <c r="L123" s="248">
        <v>21</v>
      </c>
      <c r="M123" s="248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8"/>
      <c r="S123" s="248" t="s">
        <v>693</v>
      </c>
      <c r="T123" s="249" t="s">
        <v>694</v>
      </c>
      <c r="U123" s="222">
        <v>0</v>
      </c>
      <c r="V123" s="222">
        <f>ROUND(E123*U123,2)</f>
        <v>0</v>
      </c>
      <c r="W123" s="222"/>
      <c r="X123" s="222" t="s">
        <v>225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226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43">
        <v>77</v>
      </c>
      <c r="B124" s="244" t="s">
        <v>1350</v>
      </c>
      <c r="C124" s="258" t="s">
        <v>1351</v>
      </c>
      <c r="D124" s="245" t="s">
        <v>1318</v>
      </c>
      <c r="E124" s="246">
        <v>50</v>
      </c>
      <c r="F124" s="247"/>
      <c r="G124" s="248">
        <f>ROUND(E124*F124,2)</f>
        <v>0</v>
      </c>
      <c r="H124" s="247"/>
      <c r="I124" s="248">
        <f>ROUND(E124*H124,2)</f>
        <v>0</v>
      </c>
      <c r="J124" s="247"/>
      <c r="K124" s="248">
        <f>ROUND(E124*J124,2)</f>
        <v>0</v>
      </c>
      <c r="L124" s="248">
        <v>21</v>
      </c>
      <c r="M124" s="248">
        <f>G124*(1+L124/100)</f>
        <v>0</v>
      </c>
      <c r="N124" s="246">
        <v>0</v>
      </c>
      <c r="O124" s="246">
        <f>ROUND(E124*N124,2)</f>
        <v>0</v>
      </c>
      <c r="P124" s="246">
        <v>0</v>
      </c>
      <c r="Q124" s="246">
        <f>ROUND(E124*P124,2)</f>
        <v>0</v>
      </c>
      <c r="R124" s="248"/>
      <c r="S124" s="248" t="s">
        <v>693</v>
      </c>
      <c r="T124" s="249" t="s">
        <v>694</v>
      </c>
      <c r="U124" s="222">
        <v>0</v>
      </c>
      <c r="V124" s="222">
        <f>ROUND(E124*U124,2)</f>
        <v>0</v>
      </c>
      <c r="W124" s="222"/>
      <c r="X124" s="222" t="s">
        <v>225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226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2.5" outlineLevel="1" x14ac:dyDescent="0.2">
      <c r="A125" s="243">
        <v>78</v>
      </c>
      <c r="B125" s="244" t="s">
        <v>1352</v>
      </c>
      <c r="C125" s="258" t="s">
        <v>1353</v>
      </c>
      <c r="D125" s="245" t="s">
        <v>340</v>
      </c>
      <c r="E125" s="246">
        <v>3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6">
        <v>2.9999999999999997E-4</v>
      </c>
      <c r="O125" s="246">
        <f>ROUND(E125*N125,2)</f>
        <v>0</v>
      </c>
      <c r="P125" s="246">
        <v>0</v>
      </c>
      <c r="Q125" s="246">
        <f>ROUND(E125*P125,2)</f>
        <v>0</v>
      </c>
      <c r="R125" s="248" t="s">
        <v>1235</v>
      </c>
      <c r="S125" s="248" t="s">
        <v>224</v>
      </c>
      <c r="T125" s="249" t="s">
        <v>694</v>
      </c>
      <c r="U125" s="222">
        <v>8.3000000000000004E-2</v>
      </c>
      <c r="V125" s="222">
        <f>ROUND(E125*U125,2)</f>
        <v>0.25</v>
      </c>
      <c r="W125" s="222"/>
      <c r="X125" s="222" t="s">
        <v>225</v>
      </c>
      <c r="Y125" s="211"/>
      <c r="Z125" s="211"/>
      <c r="AA125" s="211"/>
      <c r="AB125" s="211"/>
      <c r="AC125" s="211"/>
      <c r="AD125" s="211"/>
      <c r="AE125" s="211"/>
      <c r="AF125" s="211"/>
      <c r="AG125" s="211" t="s">
        <v>226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43">
        <v>79</v>
      </c>
      <c r="B126" s="244" t="s">
        <v>1354</v>
      </c>
      <c r="C126" s="258" t="s">
        <v>1355</v>
      </c>
      <c r="D126" s="245" t="s">
        <v>340</v>
      </c>
      <c r="E126" s="246">
        <v>1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6">
        <v>1.5100000000000001E-3</v>
      </c>
      <c r="O126" s="246">
        <f>ROUND(E126*N126,2)</f>
        <v>0</v>
      </c>
      <c r="P126" s="246">
        <v>0</v>
      </c>
      <c r="Q126" s="246">
        <f>ROUND(E126*P126,2)</f>
        <v>0</v>
      </c>
      <c r="R126" s="248"/>
      <c r="S126" s="248" t="s">
        <v>693</v>
      </c>
      <c r="T126" s="249" t="s">
        <v>694</v>
      </c>
      <c r="U126" s="222">
        <v>0.3</v>
      </c>
      <c r="V126" s="222">
        <f>ROUND(E126*U126,2)</f>
        <v>0.3</v>
      </c>
      <c r="W126" s="222"/>
      <c r="X126" s="222" t="s">
        <v>225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226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3">
        <v>80</v>
      </c>
      <c r="B127" s="244" t="s">
        <v>1356</v>
      </c>
      <c r="C127" s="258" t="s">
        <v>1357</v>
      </c>
      <c r="D127" s="245" t="s">
        <v>340</v>
      </c>
      <c r="E127" s="246">
        <v>1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21</v>
      </c>
      <c r="M127" s="248">
        <f>G127*(1+L127/100)</f>
        <v>0</v>
      </c>
      <c r="N127" s="246">
        <v>2.0000000000000001E-4</v>
      </c>
      <c r="O127" s="246">
        <f>ROUND(E127*N127,2)</f>
        <v>0</v>
      </c>
      <c r="P127" s="246">
        <v>0</v>
      </c>
      <c r="Q127" s="246">
        <f>ROUND(E127*P127,2)</f>
        <v>0</v>
      </c>
      <c r="R127" s="248" t="s">
        <v>1235</v>
      </c>
      <c r="S127" s="248" t="s">
        <v>224</v>
      </c>
      <c r="T127" s="249" t="s">
        <v>694</v>
      </c>
      <c r="U127" s="222">
        <v>0.20699999999999999</v>
      </c>
      <c r="V127" s="222">
        <f>ROUND(E127*U127,2)</f>
        <v>0.21</v>
      </c>
      <c r="W127" s="222"/>
      <c r="X127" s="222" t="s">
        <v>225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226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43">
        <v>81</v>
      </c>
      <c r="B128" s="244" t="s">
        <v>1358</v>
      </c>
      <c r="C128" s="258" t="s">
        <v>1359</v>
      </c>
      <c r="D128" s="245" t="s">
        <v>340</v>
      </c>
      <c r="E128" s="246">
        <v>1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21</v>
      </c>
      <c r="M128" s="248">
        <f>G128*(1+L128/100)</f>
        <v>0</v>
      </c>
      <c r="N128" s="246">
        <v>2.7E-4</v>
      </c>
      <c r="O128" s="246">
        <f>ROUND(E128*N128,2)</f>
        <v>0</v>
      </c>
      <c r="P128" s="246">
        <v>0</v>
      </c>
      <c r="Q128" s="246">
        <f>ROUND(E128*P128,2)</f>
        <v>0</v>
      </c>
      <c r="R128" s="248" t="s">
        <v>1235</v>
      </c>
      <c r="S128" s="248" t="s">
        <v>224</v>
      </c>
      <c r="T128" s="249" t="s">
        <v>694</v>
      </c>
      <c r="U128" s="222">
        <v>0.22700000000000001</v>
      </c>
      <c r="V128" s="222">
        <f>ROUND(E128*U128,2)</f>
        <v>0.23</v>
      </c>
      <c r="W128" s="222"/>
      <c r="X128" s="222" t="s">
        <v>225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226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3">
        <v>82</v>
      </c>
      <c r="B129" s="244" t="s">
        <v>1360</v>
      </c>
      <c r="C129" s="258" t="s">
        <v>1361</v>
      </c>
      <c r="D129" s="245" t="s">
        <v>340</v>
      </c>
      <c r="E129" s="246">
        <v>1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21</v>
      </c>
      <c r="M129" s="248">
        <f>G129*(1+L129/100)</f>
        <v>0</v>
      </c>
      <c r="N129" s="246">
        <v>3.5E-4</v>
      </c>
      <c r="O129" s="246">
        <f>ROUND(E129*N129,2)</f>
        <v>0</v>
      </c>
      <c r="P129" s="246">
        <v>0</v>
      </c>
      <c r="Q129" s="246">
        <f>ROUND(E129*P129,2)</f>
        <v>0</v>
      </c>
      <c r="R129" s="248" t="s">
        <v>1235</v>
      </c>
      <c r="S129" s="248" t="s">
        <v>224</v>
      </c>
      <c r="T129" s="249" t="s">
        <v>694</v>
      </c>
      <c r="U129" s="222">
        <v>0.26900000000000002</v>
      </c>
      <c r="V129" s="222">
        <f>ROUND(E129*U129,2)</f>
        <v>0.27</v>
      </c>
      <c r="W129" s="222"/>
      <c r="X129" s="222" t="s">
        <v>225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226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43">
        <v>83</v>
      </c>
      <c r="B130" s="244" t="s">
        <v>1362</v>
      </c>
      <c r="C130" s="258" t="s">
        <v>1363</v>
      </c>
      <c r="D130" s="245" t="s">
        <v>340</v>
      </c>
      <c r="E130" s="246">
        <v>2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21</v>
      </c>
      <c r="M130" s="248">
        <f>G130*(1+L130/100)</f>
        <v>0</v>
      </c>
      <c r="N130" s="246">
        <v>3.1E-4</v>
      </c>
      <c r="O130" s="246">
        <f>ROUND(E130*N130,2)</f>
        <v>0</v>
      </c>
      <c r="P130" s="246">
        <v>0</v>
      </c>
      <c r="Q130" s="246">
        <f>ROUND(E130*P130,2)</f>
        <v>0</v>
      </c>
      <c r="R130" s="248" t="s">
        <v>1235</v>
      </c>
      <c r="S130" s="248" t="s">
        <v>224</v>
      </c>
      <c r="T130" s="249" t="s">
        <v>694</v>
      </c>
      <c r="U130" s="222">
        <v>0.20699999999999999</v>
      </c>
      <c r="V130" s="222">
        <f>ROUND(E130*U130,2)</f>
        <v>0.41</v>
      </c>
      <c r="W130" s="222"/>
      <c r="X130" s="222" t="s">
        <v>225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226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3">
        <v>84</v>
      </c>
      <c r="B131" s="244" t="s">
        <v>1364</v>
      </c>
      <c r="C131" s="258" t="s">
        <v>1365</v>
      </c>
      <c r="D131" s="245" t="s">
        <v>340</v>
      </c>
      <c r="E131" s="246">
        <v>2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21</v>
      </c>
      <c r="M131" s="248">
        <f>G131*(1+L131/100)</f>
        <v>0</v>
      </c>
      <c r="N131" s="246">
        <v>6.8000000000000005E-4</v>
      </c>
      <c r="O131" s="246">
        <f>ROUND(E131*N131,2)</f>
        <v>0</v>
      </c>
      <c r="P131" s="246">
        <v>0</v>
      </c>
      <c r="Q131" s="246">
        <f>ROUND(E131*P131,2)</f>
        <v>0</v>
      </c>
      <c r="R131" s="248" t="s">
        <v>1235</v>
      </c>
      <c r="S131" s="248" t="s">
        <v>224</v>
      </c>
      <c r="T131" s="249" t="s">
        <v>694</v>
      </c>
      <c r="U131" s="222">
        <v>0.26900000000000002</v>
      </c>
      <c r="V131" s="222">
        <f>ROUND(E131*U131,2)</f>
        <v>0.54</v>
      </c>
      <c r="W131" s="222"/>
      <c r="X131" s="222" t="s">
        <v>225</v>
      </c>
      <c r="Y131" s="211"/>
      <c r="Z131" s="211"/>
      <c r="AA131" s="211"/>
      <c r="AB131" s="211"/>
      <c r="AC131" s="211"/>
      <c r="AD131" s="211"/>
      <c r="AE131" s="211"/>
      <c r="AF131" s="211"/>
      <c r="AG131" s="211" t="s">
        <v>226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1" x14ac:dyDescent="0.2">
      <c r="A132" s="243">
        <v>85</v>
      </c>
      <c r="B132" s="244" t="s">
        <v>1366</v>
      </c>
      <c r="C132" s="258" t="s">
        <v>1367</v>
      </c>
      <c r="D132" s="245" t="s">
        <v>340</v>
      </c>
      <c r="E132" s="246">
        <v>15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21</v>
      </c>
      <c r="M132" s="248">
        <f>G132*(1+L132/100)</f>
        <v>0</v>
      </c>
      <c r="N132" s="246">
        <v>3.8999999999999999E-4</v>
      </c>
      <c r="O132" s="246">
        <f>ROUND(E132*N132,2)</f>
        <v>0.01</v>
      </c>
      <c r="P132" s="246">
        <v>0</v>
      </c>
      <c r="Q132" s="246">
        <f>ROUND(E132*P132,2)</f>
        <v>0</v>
      </c>
      <c r="R132" s="248" t="s">
        <v>1235</v>
      </c>
      <c r="S132" s="248" t="s">
        <v>224</v>
      </c>
      <c r="T132" s="249" t="s">
        <v>694</v>
      </c>
      <c r="U132" s="222">
        <v>0.20699999999999999</v>
      </c>
      <c r="V132" s="222">
        <f>ROUND(E132*U132,2)</f>
        <v>3.11</v>
      </c>
      <c r="W132" s="222"/>
      <c r="X132" s="222" t="s">
        <v>225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226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ht="22.5" outlineLevel="1" x14ac:dyDescent="0.2">
      <c r="A133" s="243">
        <v>86</v>
      </c>
      <c r="B133" s="244" t="s">
        <v>1368</v>
      </c>
      <c r="C133" s="258" t="s">
        <v>1369</v>
      </c>
      <c r="D133" s="245" t="s">
        <v>340</v>
      </c>
      <c r="E133" s="246">
        <v>1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21</v>
      </c>
      <c r="M133" s="248">
        <f>G133*(1+L133/100)</f>
        <v>0</v>
      </c>
      <c r="N133" s="246">
        <v>5.6999999999999998E-4</v>
      </c>
      <c r="O133" s="246">
        <f>ROUND(E133*N133,2)</f>
        <v>0</v>
      </c>
      <c r="P133" s="246">
        <v>0</v>
      </c>
      <c r="Q133" s="246">
        <f>ROUND(E133*P133,2)</f>
        <v>0</v>
      </c>
      <c r="R133" s="248" t="s">
        <v>1235</v>
      </c>
      <c r="S133" s="248" t="s">
        <v>224</v>
      </c>
      <c r="T133" s="249" t="s">
        <v>694</v>
      </c>
      <c r="U133" s="222">
        <v>0.22700000000000001</v>
      </c>
      <c r="V133" s="222">
        <f>ROUND(E133*U133,2)</f>
        <v>0.23</v>
      </c>
      <c r="W133" s="222"/>
      <c r="X133" s="222" t="s">
        <v>225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226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2.5" outlineLevel="1" x14ac:dyDescent="0.2">
      <c r="A134" s="243">
        <v>87</v>
      </c>
      <c r="B134" s="244" t="s">
        <v>1370</v>
      </c>
      <c r="C134" s="258" t="s">
        <v>1371</v>
      </c>
      <c r="D134" s="245" t="s">
        <v>340</v>
      </c>
      <c r="E134" s="246">
        <v>2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21</v>
      </c>
      <c r="M134" s="248">
        <f>G134*(1+L134/100)</f>
        <v>0</v>
      </c>
      <c r="N134" s="246">
        <v>8.0000000000000004E-4</v>
      </c>
      <c r="O134" s="246">
        <f>ROUND(E134*N134,2)</f>
        <v>0</v>
      </c>
      <c r="P134" s="246">
        <v>0</v>
      </c>
      <c r="Q134" s="246">
        <f>ROUND(E134*P134,2)</f>
        <v>0</v>
      </c>
      <c r="R134" s="248" t="s">
        <v>1235</v>
      </c>
      <c r="S134" s="248" t="s">
        <v>224</v>
      </c>
      <c r="T134" s="249" t="s">
        <v>694</v>
      </c>
      <c r="U134" s="222">
        <v>0.26900000000000002</v>
      </c>
      <c r="V134" s="222">
        <f>ROUND(E134*U134,2)</f>
        <v>0.54</v>
      </c>
      <c r="W134" s="222"/>
      <c r="X134" s="222" t="s">
        <v>225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226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43">
        <v>88</v>
      </c>
      <c r="B135" s="244" t="s">
        <v>1372</v>
      </c>
      <c r="C135" s="258" t="s">
        <v>1373</v>
      </c>
      <c r="D135" s="245" t="s">
        <v>340</v>
      </c>
      <c r="E135" s="246">
        <v>1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6">
        <v>4.0000000000000002E-4</v>
      </c>
      <c r="O135" s="246">
        <f>ROUND(E135*N135,2)</f>
        <v>0</v>
      </c>
      <c r="P135" s="246">
        <v>0</v>
      </c>
      <c r="Q135" s="246">
        <f>ROUND(E135*P135,2)</f>
        <v>0</v>
      </c>
      <c r="R135" s="248" t="s">
        <v>1235</v>
      </c>
      <c r="S135" s="248" t="s">
        <v>224</v>
      </c>
      <c r="T135" s="249" t="s">
        <v>694</v>
      </c>
      <c r="U135" s="222">
        <v>0.20699999999999999</v>
      </c>
      <c r="V135" s="222">
        <f>ROUND(E135*U135,2)</f>
        <v>0.21</v>
      </c>
      <c r="W135" s="222"/>
      <c r="X135" s="222" t="s">
        <v>225</v>
      </c>
      <c r="Y135" s="211"/>
      <c r="Z135" s="211"/>
      <c r="AA135" s="211"/>
      <c r="AB135" s="211"/>
      <c r="AC135" s="211"/>
      <c r="AD135" s="211"/>
      <c r="AE135" s="211"/>
      <c r="AF135" s="211"/>
      <c r="AG135" s="211" t="s">
        <v>226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2.5" outlineLevel="1" x14ac:dyDescent="0.2">
      <c r="A136" s="243">
        <v>89</v>
      </c>
      <c r="B136" s="244" t="s">
        <v>1374</v>
      </c>
      <c r="C136" s="258" t="s">
        <v>1375</v>
      </c>
      <c r="D136" s="245" t="s">
        <v>340</v>
      </c>
      <c r="E136" s="246">
        <v>1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6">
        <v>1.4999999999999999E-2</v>
      </c>
      <c r="O136" s="246">
        <f>ROUND(E136*N136,2)</f>
        <v>0.02</v>
      </c>
      <c r="P136" s="246">
        <v>0</v>
      </c>
      <c r="Q136" s="246">
        <f>ROUND(E136*P136,2)</f>
        <v>0</v>
      </c>
      <c r="R136" s="248" t="s">
        <v>1235</v>
      </c>
      <c r="S136" s="248" t="s">
        <v>224</v>
      </c>
      <c r="T136" s="249" t="s">
        <v>694</v>
      </c>
      <c r="U136" s="222">
        <v>1.6439999999999999</v>
      </c>
      <c r="V136" s="222">
        <f>ROUND(E136*U136,2)</f>
        <v>1.64</v>
      </c>
      <c r="W136" s="222"/>
      <c r="X136" s="222" t="s">
        <v>225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226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3">
        <v>90</v>
      </c>
      <c r="B137" s="244" t="s">
        <v>1376</v>
      </c>
      <c r="C137" s="258" t="s">
        <v>1377</v>
      </c>
      <c r="D137" s="245" t="s">
        <v>340</v>
      </c>
      <c r="E137" s="246">
        <v>1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21</v>
      </c>
      <c r="M137" s="248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8" t="s">
        <v>1235</v>
      </c>
      <c r="S137" s="248" t="s">
        <v>224</v>
      </c>
      <c r="T137" s="249" t="s">
        <v>694</v>
      </c>
      <c r="U137" s="222">
        <v>1.6439999999999999</v>
      </c>
      <c r="V137" s="222">
        <f>ROUND(E137*U137,2)</f>
        <v>1.64</v>
      </c>
      <c r="W137" s="222"/>
      <c r="X137" s="222" t="s">
        <v>225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226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22.5" outlineLevel="1" x14ac:dyDescent="0.2">
      <c r="A138" s="243">
        <v>91</v>
      </c>
      <c r="B138" s="244" t="s">
        <v>1378</v>
      </c>
      <c r="C138" s="258" t="s">
        <v>1379</v>
      </c>
      <c r="D138" s="245" t="s">
        <v>340</v>
      </c>
      <c r="E138" s="246">
        <v>1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6">
        <v>3.9399999999999999E-3</v>
      </c>
      <c r="O138" s="246">
        <f>ROUND(E138*N138,2)</f>
        <v>0</v>
      </c>
      <c r="P138" s="246">
        <v>0</v>
      </c>
      <c r="Q138" s="246">
        <f>ROUND(E138*P138,2)</f>
        <v>0</v>
      </c>
      <c r="R138" s="248" t="s">
        <v>1235</v>
      </c>
      <c r="S138" s="248" t="s">
        <v>224</v>
      </c>
      <c r="T138" s="249" t="s">
        <v>694</v>
      </c>
      <c r="U138" s="222">
        <v>0.39300000000000002</v>
      </c>
      <c r="V138" s="222">
        <f>ROUND(E138*U138,2)</f>
        <v>0.39</v>
      </c>
      <c r="W138" s="222"/>
      <c r="X138" s="222" t="s">
        <v>225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226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3">
        <v>92</v>
      </c>
      <c r="B139" s="244" t="s">
        <v>1380</v>
      </c>
      <c r="C139" s="258" t="s">
        <v>1381</v>
      </c>
      <c r="D139" s="245" t="s">
        <v>1230</v>
      </c>
      <c r="E139" s="246">
        <v>1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8"/>
      <c r="S139" s="248" t="s">
        <v>693</v>
      </c>
      <c r="T139" s="249" t="s">
        <v>694</v>
      </c>
      <c r="U139" s="222">
        <v>0</v>
      </c>
      <c r="V139" s="222">
        <f>ROUND(E139*U139,2)</f>
        <v>0</v>
      </c>
      <c r="W139" s="222"/>
      <c r="X139" s="222" t="s">
        <v>279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280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3">
        <v>93</v>
      </c>
      <c r="B140" s="244" t="s">
        <v>1382</v>
      </c>
      <c r="C140" s="258" t="s">
        <v>1383</v>
      </c>
      <c r="D140" s="245" t="s">
        <v>1230</v>
      </c>
      <c r="E140" s="246">
        <v>1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8"/>
      <c r="S140" s="248" t="s">
        <v>693</v>
      </c>
      <c r="T140" s="249" t="s">
        <v>694</v>
      </c>
      <c r="U140" s="222">
        <v>0</v>
      </c>
      <c r="V140" s="222">
        <f>ROUND(E140*U140,2)</f>
        <v>0</v>
      </c>
      <c r="W140" s="222"/>
      <c r="X140" s="222" t="s">
        <v>279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280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43">
        <v>94</v>
      </c>
      <c r="B141" s="244" t="s">
        <v>1384</v>
      </c>
      <c r="C141" s="258" t="s">
        <v>1385</v>
      </c>
      <c r="D141" s="245" t="s">
        <v>1230</v>
      </c>
      <c r="E141" s="246">
        <v>1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8"/>
      <c r="S141" s="248" t="s">
        <v>693</v>
      </c>
      <c r="T141" s="249" t="s">
        <v>694</v>
      </c>
      <c r="U141" s="222">
        <v>0</v>
      </c>
      <c r="V141" s="222">
        <f>ROUND(E141*U141,2)</f>
        <v>0</v>
      </c>
      <c r="W141" s="222"/>
      <c r="X141" s="222" t="s">
        <v>279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280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43">
        <v>95</v>
      </c>
      <c r="B142" s="244" t="s">
        <v>1386</v>
      </c>
      <c r="C142" s="258" t="s">
        <v>1387</v>
      </c>
      <c r="D142" s="245" t="s">
        <v>1230</v>
      </c>
      <c r="E142" s="246">
        <v>30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8"/>
      <c r="S142" s="248" t="s">
        <v>693</v>
      </c>
      <c r="T142" s="249" t="s">
        <v>694</v>
      </c>
      <c r="U142" s="222">
        <v>0</v>
      </c>
      <c r="V142" s="222">
        <f>ROUND(E142*U142,2)</f>
        <v>0</v>
      </c>
      <c r="W142" s="222"/>
      <c r="X142" s="222" t="s">
        <v>279</v>
      </c>
      <c r="Y142" s="211"/>
      <c r="Z142" s="211"/>
      <c r="AA142" s="211"/>
      <c r="AB142" s="211"/>
      <c r="AC142" s="211"/>
      <c r="AD142" s="211"/>
      <c r="AE142" s="211"/>
      <c r="AF142" s="211"/>
      <c r="AG142" s="211" t="s">
        <v>280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43">
        <v>96</v>
      </c>
      <c r="B143" s="244" t="s">
        <v>1388</v>
      </c>
      <c r="C143" s="258" t="s">
        <v>1389</v>
      </c>
      <c r="D143" s="245" t="s">
        <v>340</v>
      </c>
      <c r="E143" s="246">
        <v>1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6">
        <v>2.1000000000000001E-4</v>
      </c>
      <c r="O143" s="246">
        <f>ROUND(E143*N143,2)</f>
        <v>0</v>
      </c>
      <c r="P143" s="246">
        <v>0</v>
      </c>
      <c r="Q143" s="246">
        <f>ROUND(E143*P143,2)</f>
        <v>0</v>
      </c>
      <c r="R143" s="248" t="s">
        <v>278</v>
      </c>
      <c r="S143" s="248" t="s">
        <v>224</v>
      </c>
      <c r="T143" s="249" t="s">
        <v>694</v>
      </c>
      <c r="U143" s="222">
        <v>0</v>
      </c>
      <c r="V143" s="222">
        <f>ROUND(E143*U143,2)</f>
        <v>0</v>
      </c>
      <c r="W143" s="222"/>
      <c r="X143" s="222" t="s">
        <v>279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280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1" x14ac:dyDescent="0.2">
      <c r="A144" s="243">
        <v>97</v>
      </c>
      <c r="B144" s="244" t="s">
        <v>1390</v>
      </c>
      <c r="C144" s="258" t="s">
        <v>1391</v>
      </c>
      <c r="D144" s="245" t="s">
        <v>340</v>
      </c>
      <c r="E144" s="246">
        <v>1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21</v>
      </c>
      <c r="M144" s="248">
        <f>G144*(1+L144/100)</f>
        <v>0</v>
      </c>
      <c r="N144" s="246">
        <v>2.7999999999999998E-4</v>
      </c>
      <c r="O144" s="246">
        <f>ROUND(E144*N144,2)</f>
        <v>0</v>
      </c>
      <c r="P144" s="246">
        <v>0</v>
      </c>
      <c r="Q144" s="246">
        <f>ROUND(E144*P144,2)</f>
        <v>0</v>
      </c>
      <c r="R144" s="248" t="s">
        <v>278</v>
      </c>
      <c r="S144" s="248" t="s">
        <v>224</v>
      </c>
      <c r="T144" s="249" t="s">
        <v>694</v>
      </c>
      <c r="U144" s="222">
        <v>0</v>
      </c>
      <c r="V144" s="222">
        <f>ROUND(E144*U144,2)</f>
        <v>0</v>
      </c>
      <c r="W144" s="222"/>
      <c r="X144" s="222" t="s">
        <v>279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280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22.5" outlineLevel="1" x14ac:dyDescent="0.2">
      <c r="A145" s="243">
        <v>98</v>
      </c>
      <c r="B145" s="244" t="s">
        <v>1392</v>
      </c>
      <c r="C145" s="258" t="s">
        <v>1393</v>
      </c>
      <c r="D145" s="245" t="s">
        <v>340</v>
      </c>
      <c r="E145" s="246">
        <v>1</v>
      </c>
      <c r="F145" s="247"/>
      <c r="G145" s="248">
        <f>ROUND(E145*F145,2)</f>
        <v>0</v>
      </c>
      <c r="H145" s="247"/>
      <c r="I145" s="248">
        <f>ROUND(E145*H145,2)</f>
        <v>0</v>
      </c>
      <c r="J145" s="247"/>
      <c r="K145" s="248">
        <f>ROUND(E145*J145,2)</f>
        <v>0</v>
      </c>
      <c r="L145" s="248">
        <v>21</v>
      </c>
      <c r="M145" s="248">
        <f>G145*(1+L145/100)</f>
        <v>0</v>
      </c>
      <c r="N145" s="246">
        <v>7.2999999999999996E-4</v>
      </c>
      <c r="O145" s="246">
        <f>ROUND(E145*N145,2)</f>
        <v>0</v>
      </c>
      <c r="P145" s="246">
        <v>0</v>
      </c>
      <c r="Q145" s="246">
        <f>ROUND(E145*P145,2)</f>
        <v>0</v>
      </c>
      <c r="R145" s="248" t="s">
        <v>278</v>
      </c>
      <c r="S145" s="248" t="s">
        <v>224</v>
      </c>
      <c r="T145" s="249" t="s">
        <v>694</v>
      </c>
      <c r="U145" s="222">
        <v>0</v>
      </c>
      <c r="V145" s="222">
        <f>ROUND(E145*U145,2)</f>
        <v>0</v>
      </c>
      <c r="W145" s="222"/>
      <c r="X145" s="222" t="s">
        <v>279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280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33.75" outlineLevel="1" x14ac:dyDescent="0.2">
      <c r="A146" s="234">
        <v>99</v>
      </c>
      <c r="B146" s="235" t="s">
        <v>1394</v>
      </c>
      <c r="C146" s="255" t="s">
        <v>1395</v>
      </c>
      <c r="D146" s="236" t="s">
        <v>284</v>
      </c>
      <c r="E146" s="237">
        <v>28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1.4999999999999999E-4</v>
      </c>
      <c r="O146" s="237">
        <f>ROUND(E146*N146,2)</f>
        <v>0</v>
      </c>
      <c r="P146" s="237">
        <v>0</v>
      </c>
      <c r="Q146" s="237">
        <f>ROUND(E146*P146,2)</f>
        <v>0</v>
      </c>
      <c r="R146" s="239" t="s">
        <v>278</v>
      </c>
      <c r="S146" s="239" t="s">
        <v>224</v>
      </c>
      <c r="T146" s="240" t="s">
        <v>694</v>
      </c>
      <c r="U146" s="222">
        <v>0</v>
      </c>
      <c r="V146" s="222">
        <f>ROUND(E146*U146,2)</f>
        <v>0</v>
      </c>
      <c r="W146" s="222"/>
      <c r="X146" s="222" t="s">
        <v>279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280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60" t="s">
        <v>1396</v>
      </c>
      <c r="D147" s="251"/>
      <c r="E147" s="251"/>
      <c r="F147" s="251"/>
      <c r="G147" s="251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1"/>
      <c r="Z147" s="211"/>
      <c r="AA147" s="211"/>
      <c r="AB147" s="211"/>
      <c r="AC147" s="211"/>
      <c r="AD147" s="211"/>
      <c r="AE147" s="211"/>
      <c r="AF147" s="211"/>
      <c r="AG147" s="211" t="s">
        <v>270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33.75" outlineLevel="1" x14ac:dyDescent="0.2">
      <c r="A148" s="234">
        <v>100</v>
      </c>
      <c r="B148" s="235" t="s">
        <v>1397</v>
      </c>
      <c r="C148" s="255" t="s">
        <v>1398</v>
      </c>
      <c r="D148" s="236" t="s">
        <v>284</v>
      </c>
      <c r="E148" s="237">
        <v>28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1.7000000000000001E-4</v>
      </c>
      <c r="O148" s="237">
        <f>ROUND(E148*N148,2)</f>
        <v>0</v>
      </c>
      <c r="P148" s="237">
        <v>0</v>
      </c>
      <c r="Q148" s="237">
        <f>ROUND(E148*P148,2)</f>
        <v>0</v>
      </c>
      <c r="R148" s="239" t="s">
        <v>278</v>
      </c>
      <c r="S148" s="239" t="s">
        <v>224</v>
      </c>
      <c r="T148" s="240" t="s">
        <v>694</v>
      </c>
      <c r="U148" s="222">
        <v>0</v>
      </c>
      <c r="V148" s="222">
        <f>ROUND(E148*U148,2)</f>
        <v>0</v>
      </c>
      <c r="W148" s="222"/>
      <c r="X148" s="222" t="s">
        <v>279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280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60" t="s">
        <v>1396</v>
      </c>
      <c r="D149" s="251"/>
      <c r="E149" s="251"/>
      <c r="F149" s="251"/>
      <c r="G149" s="251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270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33.75" outlineLevel="1" x14ac:dyDescent="0.2">
      <c r="A150" s="234">
        <v>101</v>
      </c>
      <c r="B150" s="235" t="s">
        <v>1399</v>
      </c>
      <c r="C150" s="255" t="s">
        <v>1400</v>
      </c>
      <c r="D150" s="236" t="s">
        <v>284</v>
      </c>
      <c r="E150" s="237">
        <v>13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7">
        <v>2.0000000000000001E-4</v>
      </c>
      <c r="O150" s="237">
        <f>ROUND(E150*N150,2)</f>
        <v>0</v>
      </c>
      <c r="P150" s="237">
        <v>0</v>
      </c>
      <c r="Q150" s="237">
        <f>ROUND(E150*P150,2)</f>
        <v>0</v>
      </c>
      <c r="R150" s="239" t="s">
        <v>278</v>
      </c>
      <c r="S150" s="239" t="s">
        <v>224</v>
      </c>
      <c r="T150" s="240" t="s">
        <v>694</v>
      </c>
      <c r="U150" s="222">
        <v>0</v>
      </c>
      <c r="V150" s="222">
        <f>ROUND(E150*U150,2)</f>
        <v>0</v>
      </c>
      <c r="W150" s="222"/>
      <c r="X150" s="222" t="s">
        <v>279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280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60" t="s">
        <v>1396</v>
      </c>
      <c r="D151" s="251"/>
      <c r="E151" s="251"/>
      <c r="F151" s="251"/>
      <c r="G151" s="251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11"/>
      <c r="Z151" s="211"/>
      <c r="AA151" s="211"/>
      <c r="AB151" s="211"/>
      <c r="AC151" s="211"/>
      <c r="AD151" s="211"/>
      <c r="AE151" s="211"/>
      <c r="AF151" s="211"/>
      <c r="AG151" s="211" t="s">
        <v>270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ht="33.75" outlineLevel="1" x14ac:dyDescent="0.2">
      <c r="A152" s="234">
        <v>102</v>
      </c>
      <c r="B152" s="235" t="s">
        <v>1401</v>
      </c>
      <c r="C152" s="255" t="s">
        <v>1402</v>
      </c>
      <c r="D152" s="236" t="s">
        <v>284</v>
      </c>
      <c r="E152" s="237">
        <v>24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2.4000000000000001E-4</v>
      </c>
      <c r="O152" s="237">
        <f>ROUND(E152*N152,2)</f>
        <v>0.01</v>
      </c>
      <c r="P152" s="237">
        <v>0</v>
      </c>
      <c r="Q152" s="237">
        <f>ROUND(E152*P152,2)</f>
        <v>0</v>
      </c>
      <c r="R152" s="239" t="s">
        <v>278</v>
      </c>
      <c r="S152" s="239" t="s">
        <v>224</v>
      </c>
      <c r="T152" s="240" t="s">
        <v>694</v>
      </c>
      <c r="U152" s="222">
        <v>0</v>
      </c>
      <c r="V152" s="222">
        <f>ROUND(E152*U152,2)</f>
        <v>0</v>
      </c>
      <c r="W152" s="222"/>
      <c r="X152" s="222" t="s">
        <v>279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280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60" t="s">
        <v>1396</v>
      </c>
      <c r="D153" s="251"/>
      <c r="E153" s="251"/>
      <c r="F153" s="251"/>
      <c r="G153" s="251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1"/>
      <c r="Z153" s="211"/>
      <c r="AA153" s="211"/>
      <c r="AB153" s="211"/>
      <c r="AC153" s="211"/>
      <c r="AD153" s="211"/>
      <c r="AE153" s="211"/>
      <c r="AF153" s="211"/>
      <c r="AG153" s="211" t="s">
        <v>270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33.75" outlineLevel="1" x14ac:dyDescent="0.2">
      <c r="A154" s="234">
        <v>103</v>
      </c>
      <c r="B154" s="235" t="s">
        <v>1403</v>
      </c>
      <c r="C154" s="255" t="s">
        <v>1404</v>
      </c>
      <c r="D154" s="236" t="s">
        <v>284</v>
      </c>
      <c r="E154" s="237">
        <v>52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7">
        <v>3.6999999999999999E-4</v>
      </c>
      <c r="O154" s="237">
        <f>ROUND(E154*N154,2)</f>
        <v>0.02</v>
      </c>
      <c r="P154" s="237">
        <v>0</v>
      </c>
      <c r="Q154" s="237">
        <f>ROUND(E154*P154,2)</f>
        <v>0</v>
      </c>
      <c r="R154" s="239" t="s">
        <v>278</v>
      </c>
      <c r="S154" s="239" t="s">
        <v>224</v>
      </c>
      <c r="T154" s="240" t="s">
        <v>694</v>
      </c>
      <c r="U154" s="222">
        <v>0</v>
      </c>
      <c r="V154" s="222">
        <f>ROUND(E154*U154,2)</f>
        <v>0</v>
      </c>
      <c r="W154" s="222"/>
      <c r="X154" s="222" t="s">
        <v>279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280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60" t="s">
        <v>1396</v>
      </c>
      <c r="D155" s="251"/>
      <c r="E155" s="251"/>
      <c r="F155" s="251"/>
      <c r="G155" s="251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270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ht="33.75" outlineLevel="1" x14ac:dyDescent="0.2">
      <c r="A156" s="234">
        <v>104</v>
      </c>
      <c r="B156" s="235" t="s">
        <v>1405</v>
      </c>
      <c r="C156" s="255" t="s">
        <v>1406</v>
      </c>
      <c r="D156" s="236" t="s">
        <v>284</v>
      </c>
      <c r="E156" s="237">
        <v>32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5.4000000000000001E-4</v>
      </c>
      <c r="O156" s="237">
        <f>ROUND(E156*N156,2)</f>
        <v>0.02</v>
      </c>
      <c r="P156" s="237">
        <v>0</v>
      </c>
      <c r="Q156" s="237">
        <f>ROUND(E156*P156,2)</f>
        <v>0</v>
      </c>
      <c r="R156" s="239" t="s">
        <v>278</v>
      </c>
      <c r="S156" s="239" t="s">
        <v>224</v>
      </c>
      <c r="T156" s="240" t="s">
        <v>694</v>
      </c>
      <c r="U156" s="222">
        <v>0</v>
      </c>
      <c r="V156" s="222">
        <f>ROUND(E156*U156,2)</f>
        <v>0</v>
      </c>
      <c r="W156" s="222"/>
      <c r="X156" s="222" t="s">
        <v>279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280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60" t="s">
        <v>1396</v>
      </c>
      <c r="D157" s="251"/>
      <c r="E157" s="251"/>
      <c r="F157" s="251"/>
      <c r="G157" s="251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11"/>
      <c r="Z157" s="211"/>
      <c r="AA157" s="211"/>
      <c r="AB157" s="211"/>
      <c r="AC157" s="211"/>
      <c r="AD157" s="211"/>
      <c r="AE157" s="211"/>
      <c r="AF157" s="211"/>
      <c r="AG157" s="211" t="s">
        <v>270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ht="33.75" outlineLevel="1" x14ac:dyDescent="0.2">
      <c r="A158" s="234">
        <v>105</v>
      </c>
      <c r="B158" s="235" t="s">
        <v>1407</v>
      </c>
      <c r="C158" s="255" t="s">
        <v>1408</v>
      </c>
      <c r="D158" s="236" t="s">
        <v>284</v>
      </c>
      <c r="E158" s="237">
        <v>2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6.4999999999999997E-4</v>
      </c>
      <c r="O158" s="237">
        <f>ROUND(E158*N158,2)</f>
        <v>0</v>
      </c>
      <c r="P158" s="237">
        <v>0</v>
      </c>
      <c r="Q158" s="237">
        <f>ROUND(E158*P158,2)</f>
        <v>0</v>
      </c>
      <c r="R158" s="239" t="s">
        <v>278</v>
      </c>
      <c r="S158" s="239" t="s">
        <v>224</v>
      </c>
      <c r="T158" s="240" t="s">
        <v>694</v>
      </c>
      <c r="U158" s="222">
        <v>0</v>
      </c>
      <c r="V158" s="222">
        <f>ROUND(E158*U158,2)</f>
        <v>0</v>
      </c>
      <c r="W158" s="222"/>
      <c r="X158" s="222" t="s">
        <v>279</v>
      </c>
      <c r="Y158" s="211"/>
      <c r="Z158" s="211"/>
      <c r="AA158" s="211"/>
      <c r="AB158" s="211"/>
      <c r="AC158" s="211"/>
      <c r="AD158" s="211"/>
      <c r="AE158" s="211"/>
      <c r="AF158" s="211"/>
      <c r="AG158" s="211" t="s">
        <v>280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60" t="s">
        <v>1396</v>
      </c>
      <c r="D159" s="251"/>
      <c r="E159" s="251"/>
      <c r="F159" s="251"/>
      <c r="G159" s="251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11"/>
      <c r="Z159" s="211"/>
      <c r="AA159" s="211"/>
      <c r="AB159" s="211"/>
      <c r="AC159" s="211"/>
      <c r="AD159" s="211"/>
      <c r="AE159" s="211"/>
      <c r="AF159" s="211"/>
      <c r="AG159" s="211" t="s">
        <v>270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ht="33.75" outlineLevel="1" x14ac:dyDescent="0.2">
      <c r="A160" s="234">
        <v>106</v>
      </c>
      <c r="B160" s="235" t="s">
        <v>1409</v>
      </c>
      <c r="C160" s="255" t="s">
        <v>1410</v>
      </c>
      <c r="D160" s="236" t="s">
        <v>284</v>
      </c>
      <c r="E160" s="237">
        <v>20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1.01E-3</v>
      </c>
      <c r="O160" s="237">
        <f>ROUND(E160*N160,2)</f>
        <v>0.02</v>
      </c>
      <c r="P160" s="237">
        <v>0</v>
      </c>
      <c r="Q160" s="237">
        <f>ROUND(E160*P160,2)</f>
        <v>0</v>
      </c>
      <c r="R160" s="239" t="s">
        <v>278</v>
      </c>
      <c r="S160" s="239" t="s">
        <v>224</v>
      </c>
      <c r="T160" s="240" t="s">
        <v>694</v>
      </c>
      <c r="U160" s="222">
        <v>0</v>
      </c>
      <c r="V160" s="222">
        <f>ROUND(E160*U160,2)</f>
        <v>0</v>
      </c>
      <c r="W160" s="222"/>
      <c r="X160" s="222" t="s">
        <v>279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280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60" t="s">
        <v>1396</v>
      </c>
      <c r="D161" s="251"/>
      <c r="E161" s="251"/>
      <c r="F161" s="251"/>
      <c r="G161" s="251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11"/>
      <c r="Z161" s="211"/>
      <c r="AA161" s="211"/>
      <c r="AB161" s="211"/>
      <c r="AC161" s="211"/>
      <c r="AD161" s="211"/>
      <c r="AE161" s="211"/>
      <c r="AF161" s="211"/>
      <c r="AG161" s="211" t="s">
        <v>270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x14ac:dyDescent="0.2">
      <c r="A162" s="227" t="s">
        <v>218</v>
      </c>
      <c r="B162" s="228" t="s">
        <v>150</v>
      </c>
      <c r="C162" s="254" t="s">
        <v>151</v>
      </c>
      <c r="D162" s="229"/>
      <c r="E162" s="230"/>
      <c r="F162" s="231"/>
      <c r="G162" s="231">
        <f>SUMIF(AG163:AG190,"&lt;&gt;NOR",G163:G190)</f>
        <v>0</v>
      </c>
      <c r="H162" s="231"/>
      <c r="I162" s="231">
        <f>SUM(I163:I190)</f>
        <v>0</v>
      </c>
      <c r="J162" s="231"/>
      <c r="K162" s="231">
        <f>SUM(K163:K190)</f>
        <v>0</v>
      </c>
      <c r="L162" s="231"/>
      <c r="M162" s="231">
        <f>SUM(M163:M190)</f>
        <v>0</v>
      </c>
      <c r="N162" s="230"/>
      <c r="O162" s="230">
        <f>SUM(O163:O190)</f>
        <v>0.66</v>
      </c>
      <c r="P162" s="230"/>
      <c r="Q162" s="230">
        <f>SUM(Q163:Q190)</f>
        <v>0</v>
      </c>
      <c r="R162" s="231"/>
      <c r="S162" s="231"/>
      <c r="T162" s="232"/>
      <c r="U162" s="226"/>
      <c r="V162" s="226">
        <f>SUM(V163:V190)</f>
        <v>88.960000000000008</v>
      </c>
      <c r="W162" s="226"/>
      <c r="X162" s="226"/>
      <c r="AG162" t="s">
        <v>219</v>
      </c>
    </row>
    <row r="163" spans="1:60" outlineLevel="1" x14ac:dyDescent="0.2">
      <c r="A163" s="243">
        <v>107</v>
      </c>
      <c r="B163" s="244" t="s">
        <v>1411</v>
      </c>
      <c r="C163" s="258" t="s">
        <v>1412</v>
      </c>
      <c r="D163" s="245" t="s">
        <v>1230</v>
      </c>
      <c r="E163" s="246">
        <v>7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21</v>
      </c>
      <c r="M163" s="248">
        <f>G163*(1+L163/100)</f>
        <v>0</v>
      </c>
      <c r="N163" s="246">
        <v>1.3769999999999999E-2</v>
      </c>
      <c r="O163" s="246">
        <f>ROUND(E163*N163,2)</f>
        <v>0.1</v>
      </c>
      <c r="P163" s="246">
        <v>0</v>
      </c>
      <c r="Q163" s="246">
        <f>ROUND(E163*P163,2)</f>
        <v>0</v>
      </c>
      <c r="R163" s="248"/>
      <c r="S163" s="248" t="s">
        <v>693</v>
      </c>
      <c r="T163" s="249" t="s">
        <v>694</v>
      </c>
      <c r="U163" s="222">
        <v>0</v>
      </c>
      <c r="V163" s="222">
        <f>ROUND(E163*U163,2)</f>
        <v>0</v>
      </c>
      <c r="W163" s="222"/>
      <c r="X163" s="222" t="s">
        <v>225</v>
      </c>
      <c r="Y163" s="211"/>
      <c r="Z163" s="211"/>
      <c r="AA163" s="211"/>
      <c r="AB163" s="211"/>
      <c r="AC163" s="211"/>
      <c r="AD163" s="211"/>
      <c r="AE163" s="211"/>
      <c r="AF163" s="211"/>
      <c r="AG163" s="211" t="s">
        <v>226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ht="22.5" outlineLevel="1" x14ac:dyDescent="0.2">
      <c r="A164" s="243">
        <v>108</v>
      </c>
      <c r="B164" s="244" t="s">
        <v>1413</v>
      </c>
      <c r="C164" s="258" t="s">
        <v>1414</v>
      </c>
      <c r="D164" s="245" t="s">
        <v>1415</v>
      </c>
      <c r="E164" s="246">
        <v>7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21</v>
      </c>
      <c r="M164" s="248">
        <f>G164*(1+L164/100)</f>
        <v>0</v>
      </c>
      <c r="N164" s="246">
        <v>1.8890000000000001E-2</v>
      </c>
      <c r="O164" s="246">
        <f>ROUND(E164*N164,2)</f>
        <v>0.13</v>
      </c>
      <c r="P164" s="246">
        <v>0</v>
      </c>
      <c r="Q164" s="246">
        <f>ROUND(E164*P164,2)</f>
        <v>0</v>
      </c>
      <c r="R164" s="248" t="s">
        <v>1235</v>
      </c>
      <c r="S164" s="248" t="s">
        <v>224</v>
      </c>
      <c r="T164" s="249" t="s">
        <v>694</v>
      </c>
      <c r="U164" s="222">
        <v>0.97299999999999998</v>
      </c>
      <c r="V164" s="222">
        <f>ROUND(E164*U164,2)</f>
        <v>6.81</v>
      </c>
      <c r="W164" s="222"/>
      <c r="X164" s="222" t="s">
        <v>225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226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43">
        <v>109</v>
      </c>
      <c r="B165" s="244" t="s">
        <v>1416</v>
      </c>
      <c r="C165" s="258" t="s">
        <v>1417</v>
      </c>
      <c r="D165" s="245" t="s">
        <v>1415</v>
      </c>
      <c r="E165" s="246">
        <v>7</v>
      </c>
      <c r="F165" s="247"/>
      <c r="G165" s="248">
        <f>ROUND(E165*F165,2)</f>
        <v>0</v>
      </c>
      <c r="H165" s="247"/>
      <c r="I165" s="248">
        <f>ROUND(E165*H165,2)</f>
        <v>0</v>
      </c>
      <c r="J165" s="247"/>
      <c r="K165" s="248">
        <f>ROUND(E165*J165,2)</f>
        <v>0</v>
      </c>
      <c r="L165" s="248">
        <v>21</v>
      </c>
      <c r="M165" s="248">
        <f>G165*(1+L165/100)</f>
        <v>0</v>
      </c>
      <c r="N165" s="246">
        <v>8.8999999999999995E-4</v>
      </c>
      <c r="O165" s="246">
        <f>ROUND(E165*N165,2)</f>
        <v>0.01</v>
      </c>
      <c r="P165" s="246">
        <v>0</v>
      </c>
      <c r="Q165" s="246">
        <f>ROUND(E165*P165,2)</f>
        <v>0</v>
      </c>
      <c r="R165" s="248" t="s">
        <v>1235</v>
      </c>
      <c r="S165" s="248" t="s">
        <v>224</v>
      </c>
      <c r="T165" s="249" t="s">
        <v>694</v>
      </c>
      <c r="U165" s="222">
        <v>1.1200000000000001</v>
      </c>
      <c r="V165" s="222">
        <f>ROUND(E165*U165,2)</f>
        <v>7.84</v>
      </c>
      <c r="W165" s="222"/>
      <c r="X165" s="222" t="s">
        <v>225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226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43">
        <v>110</v>
      </c>
      <c r="B166" s="244" t="s">
        <v>1418</v>
      </c>
      <c r="C166" s="258" t="s">
        <v>1419</v>
      </c>
      <c r="D166" s="245" t="s">
        <v>1415</v>
      </c>
      <c r="E166" s="246">
        <v>8</v>
      </c>
      <c r="F166" s="247"/>
      <c r="G166" s="248">
        <f>ROUND(E166*F166,2)</f>
        <v>0</v>
      </c>
      <c r="H166" s="247"/>
      <c r="I166" s="248">
        <f>ROUND(E166*H166,2)</f>
        <v>0</v>
      </c>
      <c r="J166" s="247"/>
      <c r="K166" s="248">
        <f>ROUND(E166*J166,2)</f>
        <v>0</v>
      </c>
      <c r="L166" s="248">
        <v>21</v>
      </c>
      <c r="M166" s="248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8" t="s">
        <v>1235</v>
      </c>
      <c r="S166" s="248" t="s">
        <v>224</v>
      </c>
      <c r="T166" s="249" t="s">
        <v>694</v>
      </c>
      <c r="U166" s="222">
        <v>1.77</v>
      </c>
      <c r="V166" s="222">
        <f>ROUND(E166*U166,2)</f>
        <v>14.16</v>
      </c>
      <c r="W166" s="222"/>
      <c r="X166" s="222" t="s">
        <v>225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226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43">
        <v>111</v>
      </c>
      <c r="B167" s="244" t="s">
        <v>1420</v>
      </c>
      <c r="C167" s="258" t="s">
        <v>1421</v>
      </c>
      <c r="D167" s="245" t="s">
        <v>1415</v>
      </c>
      <c r="E167" s="246">
        <v>8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6">
        <v>1.401E-2</v>
      </c>
      <c r="O167" s="246">
        <f>ROUND(E167*N167,2)</f>
        <v>0.11</v>
      </c>
      <c r="P167" s="246">
        <v>0</v>
      </c>
      <c r="Q167" s="246">
        <f>ROUND(E167*P167,2)</f>
        <v>0</v>
      </c>
      <c r="R167" s="248" t="s">
        <v>1235</v>
      </c>
      <c r="S167" s="248" t="s">
        <v>224</v>
      </c>
      <c r="T167" s="249" t="s">
        <v>694</v>
      </c>
      <c r="U167" s="222">
        <v>1.1890000000000001</v>
      </c>
      <c r="V167" s="222">
        <f>ROUND(E167*U167,2)</f>
        <v>9.51</v>
      </c>
      <c r="W167" s="222"/>
      <c r="X167" s="222" t="s">
        <v>225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226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43">
        <v>112</v>
      </c>
      <c r="B168" s="244" t="s">
        <v>1422</v>
      </c>
      <c r="C168" s="258" t="s">
        <v>1423</v>
      </c>
      <c r="D168" s="245" t="s">
        <v>1415</v>
      </c>
      <c r="E168" s="246">
        <v>8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21</v>
      </c>
      <c r="M168" s="248">
        <f>G168*(1+L168/100)</f>
        <v>0</v>
      </c>
      <c r="N168" s="246">
        <v>1.41E-3</v>
      </c>
      <c r="O168" s="246">
        <f>ROUND(E168*N168,2)</f>
        <v>0.01</v>
      </c>
      <c r="P168" s="246">
        <v>0</v>
      </c>
      <c r="Q168" s="246">
        <f>ROUND(E168*P168,2)</f>
        <v>0</v>
      </c>
      <c r="R168" s="248" t="s">
        <v>1235</v>
      </c>
      <c r="S168" s="248" t="s">
        <v>224</v>
      </c>
      <c r="T168" s="249" t="s">
        <v>694</v>
      </c>
      <c r="U168" s="222">
        <v>1.575</v>
      </c>
      <c r="V168" s="222">
        <f>ROUND(E168*U168,2)</f>
        <v>12.6</v>
      </c>
      <c r="W168" s="222"/>
      <c r="X168" s="222" t="s">
        <v>225</v>
      </c>
      <c r="Y168" s="211"/>
      <c r="Z168" s="211"/>
      <c r="AA168" s="211"/>
      <c r="AB168" s="211"/>
      <c r="AC168" s="211"/>
      <c r="AD168" s="211"/>
      <c r="AE168" s="211"/>
      <c r="AF168" s="211"/>
      <c r="AG168" s="211" t="s">
        <v>226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43">
        <v>113</v>
      </c>
      <c r="B169" s="244" t="s">
        <v>1424</v>
      </c>
      <c r="C169" s="258" t="s">
        <v>1425</v>
      </c>
      <c r="D169" s="245" t="s">
        <v>1230</v>
      </c>
      <c r="E169" s="246">
        <v>7</v>
      </c>
      <c r="F169" s="247"/>
      <c r="G169" s="248">
        <f>ROUND(E169*F169,2)</f>
        <v>0</v>
      </c>
      <c r="H169" s="247"/>
      <c r="I169" s="248">
        <f>ROUND(E169*H169,2)</f>
        <v>0</v>
      </c>
      <c r="J169" s="247"/>
      <c r="K169" s="248">
        <f>ROUND(E169*J169,2)</f>
        <v>0</v>
      </c>
      <c r="L169" s="248">
        <v>21</v>
      </c>
      <c r="M169" s="248">
        <f>G169*(1+L169/100)</f>
        <v>0</v>
      </c>
      <c r="N169" s="246">
        <v>1.7000000000000001E-4</v>
      </c>
      <c r="O169" s="246">
        <f>ROUND(E169*N169,2)</f>
        <v>0</v>
      </c>
      <c r="P169" s="246">
        <v>0</v>
      </c>
      <c r="Q169" s="246">
        <f>ROUND(E169*P169,2)</f>
        <v>0</v>
      </c>
      <c r="R169" s="248"/>
      <c r="S169" s="248" t="s">
        <v>693</v>
      </c>
      <c r="T169" s="249" t="s">
        <v>694</v>
      </c>
      <c r="U169" s="222">
        <v>0</v>
      </c>
      <c r="V169" s="222">
        <f>ROUND(E169*U169,2)</f>
        <v>0</v>
      </c>
      <c r="W169" s="222"/>
      <c r="X169" s="222" t="s">
        <v>225</v>
      </c>
      <c r="Y169" s="211"/>
      <c r="Z169" s="211"/>
      <c r="AA169" s="211"/>
      <c r="AB169" s="211"/>
      <c r="AC169" s="211"/>
      <c r="AD169" s="211"/>
      <c r="AE169" s="211"/>
      <c r="AF169" s="211"/>
      <c r="AG169" s="211" t="s">
        <v>226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43">
        <v>114</v>
      </c>
      <c r="B170" s="244" t="s">
        <v>1426</v>
      </c>
      <c r="C170" s="258" t="s">
        <v>1427</v>
      </c>
      <c r="D170" s="245" t="s">
        <v>1415</v>
      </c>
      <c r="E170" s="246">
        <v>7</v>
      </c>
      <c r="F170" s="247"/>
      <c r="G170" s="248">
        <f>ROUND(E170*F170,2)</f>
        <v>0</v>
      </c>
      <c r="H170" s="247"/>
      <c r="I170" s="248">
        <f>ROUND(E170*H170,2)</f>
        <v>0</v>
      </c>
      <c r="J170" s="247"/>
      <c r="K170" s="248">
        <f>ROUND(E170*J170,2)</f>
        <v>0</v>
      </c>
      <c r="L170" s="248">
        <v>21</v>
      </c>
      <c r="M170" s="248">
        <f>G170*(1+L170/100)</f>
        <v>0</v>
      </c>
      <c r="N170" s="246">
        <v>1.7000000000000001E-4</v>
      </c>
      <c r="O170" s="246">
        <f>ROUND(E170*N170,2)</f>
        <v>0</v>
      </c>
      <c r="P170" s="246">
        <v>0</v>
      </c>
      <c r="Q170" s="246">
        <f>ROUND(E170*P170,2)</f>
        <v>0</v>
      </c>
      <c r="R170" s="248" t="s">
        <v>1235</v>
      </c>
      <c r="S170" s="248" t="s">
        <v>224</v>
      </c>
      <c r="T170" s="249" t="s">
        <v>694</v>
      </c>
      <c r="U170" s="222">
        <v>2.9</v>
      </c>
      <c r="V170" s="222">
        <f>ROUND(E170*U170,2)</f>
        <v>20.3</v>
      </c>
      <c r="W170" s="222"/>
      <c r="X170" s="222" t="s">
        <v>225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226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43">
        <v>115</v>
      </c>
      <c r="B171" s="244" t="s">
        <v>1428</v>
      </c>
      <c r="C171" s="258" t="s">
        <v>1429</v>
      </c>
      <c r="D171" s="245" t="s">
        <v>1415</v>
      </c>
      <c r="E171" s="246">
        <v>1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21</v>
      </c>
      <c r="M171" s="248">
        <f>G171*(1+L171/100)</f>
        <v>0</v>
      </c>
      <c r="N171" s="246">
        <v>7.2000000000000005E-4</v>
      </c>
      <c r="O171" s="246">
        <f>ROUND(E171*N171,2)</f>
        <v>0</v>
      </c>
      <c r="P171" s="246">
        <v>0</v>
      </c>
      <c r="Q171" s="246">
        <f>ROUND(E171*P171,2)</f>
        <v>0</v>
      </c>
      <c r="R171" s="248" t="s">
        <v>1235</v>
      </c>
      <c r="S171" s="248" t="s">
        <v>224</v>
      </c>
      <c r="T171" s="249" t="s">
        <v>694</v>
      </c>
      <c r="U171" s="222">
        <v>0.50600000000000001</v>
      </c>
      <c r="V171" s="222">
        <f>ROUND(E171*U171,2)</f>
        <v>0.51</v>
      </c>
      <c r="W171" s="222"/>
      <c r="X171" s="222" t="s">
        <v>225</v>
      </c>
      <c r="Y171" s="211"/>
      <c r="Z171" s="211"/>
      <c r="AA171" s="211"/>
      <c r="AB171" s="211"/>
      <c r="AC171" s="211"/>
      <c r="AD171" s="211"/>
      <c r="AE171" s="211"/>
      <c r="AF171" s="211"/>
      <c r="AG171" s="211" t="s">
        <v>226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43">
        <v>116</v>
      </c>
      <c r="B172" s="244" t="s">
        <v>1430</v>
      </c>
      <c r="C172" s="258" t="s">
        <v>1431</v>
      </c>
      <c r="D172" s="245" t="s">
        <v>1415</v>
      </c>
      <c r="E172" s="246">
        <v>1</v>
      </c>
      <c r="F172" s="247"/>
      <c r="G172" s="248">
        <f>ROUND(E172*F172,2)</f>
        <v>0</v>
      </c>
      <c r="H172" s="247"/>
      <c r="I172" s="248">
        <f>ROUND(E172*H172,2)</f>
        <v>0</v>
      </c>
      <c r="J172" s="247"/>
      <c r="K172" s="248">
        <f>ROUND(E172*J172,2)</f>
        <v>0</v>
      </c>
      <c r="L172" s="248">
        <v>21</v>
      </c>
      <c r="M172" s="248">
        <f>G172*(1+L172/100)</f>
        <v>0</v>
      </c>
      <c r="N172" s="246">
        <v>1.09E-2</v>
      </c>
      <c r="O172" s="246">
        <f>ROUND(E172*N172,2)</f>
        <v>0.01</v>
      </c>
      <c r="P172" s="246">
        <v>0</v>
      </c>
      <c r="Q172" s="246">
        <f>ROUND(E172*P172,2)</f>
        <v>0</v>
      </c>
      <c r="R172" s="248" t="s">
        <v>1235</v>
      </c>
      <c r="S172" s="248" t="s">
        <v>224</v>
      </c>
      <c r="T172" s="249" t="s">
        <v>694</v>
      </c>
      <c r="U172" s="222">
        <v>1.25</v>
      </c>
      <c r="V172" s="222">
        <f>ROUND(E172*U172,2)</f>
        <v>1.25</v>
      </c>
      <c r="W172" s="222"/>
      <c r="X172" s="222" t="s">
        <v>225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226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43">
        <v>117</v>
      </c>
      <c r="B173" s="244" t="s">
        <v>1432</v>
      </c>
      <c r="C173" s="258" t="s">
        <v>1433</v>
      </c>
      <c r="D173" s="245" t="s">
        <v>340</v>
      </c>
      <c r="E173" s="246">
        <v>1</v>
      </c>
      <c r="F173" s="247"/>
      <c r="G173" s="248">
        <f>ROUND(E173*F173,2)</f>
        <v>0</v>
      </c>
      <c r="H173" s="247"/>
      <c r="I173" s="248">
        <f>ROUND(E173*H173,2)</f>
        <v>0</v>
      </c>
      <c r="J173" s="247"/>
      <c r="K173" s="248">
        <f>ROUND(E173*J173,2)</f>
        <v>0</v>
      </c>
      <c r="L173" s="248">
        <v>21</v>
      </c>
      <c r="M173" s="248">
        <f>G173*(1+L173/100)</f>
        <v>0</v>
      </c>
      <c r="N173" s="246">
        <v>3.0899999999999999E-3</v>
      </c>
      <c r="O173" s="246">
        <f>ROUND(E173*N173,2)</f>
        <v>0</v>
      </c>
      <c r="P173" s="246">
        <v>0</v>
      </c>
      <c r="Q173" s="246">
        <f>ROUND(E173*P173,2)</f>
        <v>0</v>
      </c>
      <c r="R173" s="248" t="s">
        <v>1235</v>
      </c>
      <c r="S173" s="248" t="s">
        <v>224</v>
      </c>
      <c r="T173" s="249" t="s">
        <v>694</v>
      </c>
      <c r="U173" s="222">
        <v>1.25</v>
      </c>
      <c r="V173" s="222">
        <f>ROUND(E173*U173,2)</f>
        <v>1.25</v>
      </c>
      <c r="W173" s="222"/>
      <c r="X173" s="222" t="s">
        <v>225</v>
      </c>
      <c r="Y173" s="211"/>
      <c r="Z173" s="211"/>
      <c r="AA173" s="211"/>
      <c r="AB173" s="211"/>
      <c r="AC173" s="211"/>
      <c r="AD173" s="211"/>
      <c r="AE173" s="211"/>
      <c r="AF173" s="211"/>
      <c r="AG173" s="211" t="s">
        <v>226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2.5" outlineLevel="1" x14ac:dyDescent="0.2">
      <c r="A174" s="243">
        <v>118</v>
      </c>
      <c r="B174" s="244" t="s">
        <v>1434</v>
      </c>
      <c r="C174" s="258" t="s">
        <v>1435</v>
      </c>
      <c r="D174" s="245" t="s">
        <v>340</v>
      </c>
      <c r="E174" s="246">
        <v>1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21</v>
      </c>
      <c r="M174" s="248">
        <f>G174*(1+L174/100)</f>
        <v>0</v>
      </c>
      <c r="N174" s="246">
        <v>1.64E-3</v>
      </c>
      <c r="O174" s="246">
        <f>ROUND(E174*N174,2)</f>
        <v>0</v>
      </c>
      <c r="P174" s="246">
        <v>0</v>
      </c>
      <c r="Q174" s="246">
        <f>ROUND(E174*P174,2)</f>
        <v>0</v>
      </c>
      <c r="R174" s="248" t="s">
        <v>1235</v>
      </c>
      <c r="S174" s="248" t="s">
        <v>224</v>
      </c>
      <c r="T174" s="249" t="s">
        <v>694</v>
      </c>
      <c r="U174" s="222">
        <v>0.44500000000000001</v>
      </c>
      <c r="V174" s="222">
        <f>ROUND(E174*U174,2)</f>
        <v>0.45</v>
      </c>
      <c r="W174" s="222"/>
      <c r="X174" s="222" t="s">
        <v>225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226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ht="22.5" outlineLevel="1" x14ac:dyDescent="0.2">
      <c r="A175" s="243">
        <v>119</v>
      </c>
      <c r="B175" s="244" t="s">
        <v>1436</v>
      </c>
      <c r="C175" s="258" t="s">
        <v>1437</v>
      </c>
      <c r="D175" s="245" t="s">
        <v>340</v>
      </c>
      <c r="E175" s="246">
        <v>8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21</v>
      </c>
      <c r="M175" s="248">
        <f>G175*(1+L175/100)</f>
        <v>0</v>
      </c>
      <c r="N175" s="246">
        <v>8.4999999999999995E-4</v>
      </c>
      <c r="O175" s="246">
        <f>ROUND(E175*N175,2)</f>
        <v>0.01</v>
      </c>
      <c r="P175" s="246">
        <v>0</v>
      </c>
      <c r="Q175" s="246">
        <f>ROUND(E175*P175,2)</f>
        <v>0</v>
      </c>
      <c r="R175" s="248" t="s">
        <v>1235</v>
      </c>
      <c r="S175" s="248" t="s">
        <v>224</v>
      </c>
      <c r="T175" s="249" t="s">
        <v>694</v>
      </c>
      <c r="U175" s="222">
        <v>0.48499999999999999</v>
      </c>
      <c r="V175" s="222">
        <f>ROUND(E175*U175,2)</f>
        <v>3.88</v>
      </c>
      <c r="W175" s="222"/>
      <c r="X175" s="222" t="s">
        <v>225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226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22.5" outlineLevel="1" x14ac:dyDescent="0.2">
      <c r="A176" s="243">
        <v>120</v>
      </c>
      <c r="B176" s="244" t="s">
        <v>1438</v>
      </c>
      <c r="C176" s="258" t="s">
        <v>1439</v>
      </c>
      <c r="D176" s="245" t="s">
        <v>340</v>
      </c>
      <c r="E176" s="246">
        <v>8</v>
      </c>
      <c r="F176" s="247"/>
      <c r="G176" s="248">
        <f>ROUND(E176*F176,2)</f>
        <v>0</v>
      </c>
      <c r="H176" s="247"/>
      <c r="I176" s="248">
        <f>ROUND(E176*H176,2)</f>
        <v>0</v>
      </c>
      <c r="J176" s="247"/>
      <c r="K176" s="248">
        <f>ROUND(E176*J176,2)</f>
        <v>0</v>
      </c>
      <c r="L176" s="248">
        <v>21</v>
      </c>
      <c r="M176" s="248">
        <f>G176*(1+L176/100)</f>
        <v>0</v>
      </c>
      <c r="N176" s="246">
        <v>1.8000000000000001E-4</v>
      </c>
      <c r="O176" s="246">
        <f>ROUND(E176*N176,2)</f>
        <v>0</v>
      </c>
      <c r="P176" s="246">
        <v>0</v>
      </c>
      <c r="Q176" s="246">
        <f>ROUND(E176*P176,2)</f>
        <v>0</v>
      </c>
      <c r="R176" s="248" t="s">
        <v>1235</v>
      </c>
      <c r="S176" s="248" t="s">
        <v>224</v>
      </c>
      <c r="T176" s="249" t="s">
        <v>694</v>
      </c>
      <c r="U176" s="222">
        <v>0.47599999999999998</v>
      </c>
      <c r="V176" s="222">
        <f>ROUND(E176*U176,2)</f>
        <v>3.81</v>
      </c>
      <c r="W176" s="222"/>
      <c r="X176" s="222" t="s">
        <v>225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226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22.5" outlineLevel="1" x14ac:dyDescent="0.2">
      <c r="A177" s="243">
        <v>121</v>
      </c>
      <c r="B177" s="244" t="s">
        <v>1440</v>
      </c>
      <c r="C177" s="258" t="s">
        <v>1441</v>
      </c>
      <c r="D177" s="245" t="s">
        <v>340</v>
      </c>
      <c r="E177" s="246">
        <v>8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21</v>
      </c>
      <c r="M177" s="248">
        <f>G177*(1+L177/100)</f>
        <v>0</v>
      </c>
      <c r="N177" s="246">
        <v>4.0000000000000003E-5</v>
      </c>
      <c r="O177" s="246">
        <f>ROUND(E177*N177,2)</f>
        <v>0</v>
      </c>
      <c r="P177" s="246">
        <v>0</v>
      </c>
      <c r="Q177" s="246">
        <f>ROUND(E177*P177,2)</f>
        <v>0</v>
      </c>
      <c r="R177" s="248" t="s">
        <v>1235</v>
      </c>
      <c r="S177" s="248" t="s">
        <v>224</v>
      </c>
      <c r="T177" s="249" t="s">
        <v>694</v>
      </c>
      <c r="U177" s="222">
        <v>0.44500000000000001</v>
      </c>
      <c r="V177" s="222">
        <f>ROUND(E177*U177,2)</f>
        <v>3.56</v>
      </c>
      <c r="W177" s="222"/>
      <c r="X177" s="222" t="s">
        <v>225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226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43">
        <v>122</v>
      </c>
      <c r="B178" s="244" t="s">
        <v>1442</v>
      </c>
      <c r="C178" s="258" t="s">
        <v>1443</v>
      </c>
      <c r="D178" s="245" t="s">
        <v>340</v>
      </c>
      <c r="E178" s="246">
        <v>1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6">
        <v>1.3999999999999999E-4</v>
      </c>
      <c r="O178" s="246">
        <f>ROUND(E178*N178,2)</f>
        <v>0</v>
      </c>
      <c r="P178" s="246">
        <v>0</v>
      </c>
      <c r="Q178" s="246">
        <f>ROUND(E178*P178,2)</f>
        <v>0</v>
      </c>
      <c r="R178" s="248"/>
      <c r="S178" s="248" t="s">
        <v>693</v>
      </c>
      <c r="T178" s="249" t="s">
        <v>694</v>
      </c>
      <c r="U178" s="222">
        <v>0</v>
      </c>
      <c r="V178" s="222">
        <f>ROUND(E178*U178,2)</f>
        <v>0</v>
      </c>
      <c r="W178" s="222"/>
      <c r="X178" s="222" t="s">
        <v>225</v>
      </c>
      <c r="Y178" s="211"/>
      <c r="Z178" s="211"/>
      <c r="AA178" s="211"/>
      <c r="AB178" s="211"/>
      <c r="AC178" s="211"/>
      <c r="AD178" s="211"/>
      <c r="AE178" s="211"/>
      <c r="AF178" s="211"/>
      <c r="AG178" s="211" t="s">
        <v>226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43">
        <v>123</v>
      </c>
      <c r="B179" s="244" t="s">
        <v>1444</v>
      </c>
      <c r="C179" s="258" t="s">
        <v>1445</v>
      </c>
      <c r="D179" s="245" t="s">
        <v>340</v>
      </c>
      <c r="E179" s="246">
        <v>8</v>
      </c>
      <c r="F179" s="247"/>
      <c r="G179" s="248">
        <f>ROUND(E179*F179,2)</f>
        <v>0</v>
      </c>
      <c r="H179" s="247"/>
      <c r="I179" s="248">
        <f>ROUND(E179*H179,2)</f>
        <v>0</v>
      </c>
      <c r="J179" s="247"/>
      <c r="K179" s="248">
        <f>ROUND(E179*J179,2)</f>
        <v>0</v>
      </c>
      <c r="L179" s="248">
        <v>21</v>
      </c>
      <c r="M179" s="248">
        <f>G179*(1+L179/100)</f>
        <v>0</v>
      </c>
      <c r="N179" s="246">
        <v>1.3999999999999999E-4</v>
      </c>
      <c r="O179" s="246">
        <f>ROUND(E179*N179,2)</f>
        <v>0</v>
      </c>
      <c r="P179" s="246">
        <v>0</v>
      </c>
      <c r="Q179" s="246">
        <f>ROUND(E179*P179,2)</f>
        <v>0</v>
      </c>
      <c r="R179" s="248"/>
      <c r="S179" s="248" t="s">
        <v>693</v>
      </c>
      <c r="T179" s="249" t="s">
        <v>694</v>
      </c>
      <c r="U179" s="222">
        <v>0</v>
      </c>
      <c r="V179" s="222">
        <f>ROUND(E179*U179,2)</f>
        <v>0</v>
      </c>
      <c r="W179" s="222"/>
      <c r="X179" s="222" t="s">
        <v>225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226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43">
        <v>124</v>
      </c>
      <c r="B180" s="244" t="s">
        <v>1446</v>
      </c>
      <c r="C180" s="258" t="s">
        <v>1447</v>
      </c>
      <c r="D180" s="245" t="s">
        <v>340</v>
      </c>
      <c r="E180" s="246">
        <v>8</v>
      </c>
      <c r="F180" s="247"/>
      <c r="G180" s="248">
        <f>ROUND(E180*F180,2)</f>
        <v>0</v>
      </c>
      <c r="H180" s="247"/>
      <c r="I180" s="248">
        <f>ROUND(E180*H180,2)</f>
        <v>0</v>
      </c>
      <c r="J180" s="247"/>
      <c r="K180" s="248">
        <f>ROUND(E180*J180,2)</f>
        <v>0</v>
      </c>
      <c r="L180" s="248">
        <v>21</v>
      </c>
      <c r="M180" s="248">
        <f>G180*(1+L180/100)</f>
        <v>0</v>
      </c>
      <c r="N180" s="246">
        <v>1.3999999999999999E-4</v>
      </c>
      <c r="O180" s="246">
        <f>ROUND(E180*N180,2)</f>
        <v>0</v>
      </c>
      <c r="P180" s="246">
        <v>0</v>
      </c>
      <c r="Q180" s="246">
        <f>ROUND(E180*P180,2)</f>
        <v>0</v>
      </c>
      <c r="R180" s="248"/>
      <c r="S180" s="248" t="s">
        <v>693</v>
      </c>
      <c r="T180" s="249" t="s">
        <v>694</v>
      </c>
      <c r="U180" s="222">
        <v>0</v>
      </c>
      <c r="V180" s="222">
        <f>ROUND(E180*U180,2)</f>
        <v>0</v>
      </c>
      <c r="W180" s="222"/>
      <c r="X180" s="222" t="s">
        <v>225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226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43">
        <v>125</v>
      </c>
      <c r="B181" s="244" t="s">
        <v>1448</v>
      </c>
      <c r="C181" s="258" t="s">
        <v>1449</v>
      </c>
      <c r="D181" s="245" t="s">
        <v>340</v>
      </c>
      <c r="E181" s="246">
        <v>7</v>
      </c>
      <c r="F181" s="247"/>
      <c r="G181" s="248">
        <f>ROUND(E181*F181,2)</f>
        <v>0</v>
      </c>
      <c r="H181" s="247"/>
      <c r="I181" s="248">
        <f>ROUND(E181*H181,2)</f>
        <v>0</v>
      </c>
      <c r="J181" s="247"/>
      <c r="K181" s="248">
        <f>ROUND(E181*J181,2)</f>
        <v>0</v>
      </c>
      <c r="L181" s="248">
        <v>21</v>
      </c>
      <c r="M181" s="248">
        <f>G181*(1+L181/100)</f>
        <v>0</v>
      </c>
      <c r="N181" s="246">
        <v>1.3999999999999999E-4</v>
      </c>
      <c r="O181" s="246">
        <f>ROUND(E181*N181,2)</f>
        <v>0</v>
      </c>
      <c r="P181" s="246">
        <v>0</v>
      </c>
      <c r="Q181" s="246">
        <f>ROUND(E181*P181,2)</f>
        <v>0</v>
      </c>
      <c r="R181" s="248"/>
      <c r="S181" s="248" t="s">
        <v>693</v>
      </c>
      <c r="T181" s="249" t="s">
        <v>694</v>
      </c>
      <c r="U181" s="222">
        <v>0</v>
      </c>
      <c r="V181" s="222">
        <f>ROUND(E181*U181,2)</f>
        <v>0</v>
      </c>
      <c r="W181" s="222"/>
      <c r="X181" s="222" t="s">
        <v>225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226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3">
        <v>126</v>
      </c>
      <c r="B182" s="244" t="s">
        <v>1450</v>
      </c>
      <c r="C182" s="258" t="s">
        <v>1451</v>
      </c>
      <c r="D182" s="245" t="s">
        <v>340</v>
      </c>
      <c r="E182" s="246">
        <v>8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21</v>
      </c>
      <c r="M182" s="248">
        <f>G182*(1+L182/100)</f>
        <v>0</v>
      </c>
      <c r="N182" s="246">
        <v>1.4999999999999999E-4</v>
      </c>
      <c r="O182" s="246">
        <f>ROUND(E182*N182,2)</f>
        <v>0</v>
      </c>
      <c r="P182" s="246">
        <v>0</v>
      </c>
      <c r="Q182" s="246">
        <f>ROUND(E182*P182,2)</f>
        <v>0</v>
      </c>
      <c r="R182" s="248" t="s">
        <v>1235</v>
      </c>
      <c r="S182" s="248" t="s">
        <v>224</v>
      </c>
      <c r="T182" s="249" t="s">
        <v>694</v>
      </c>
      <c r="U182" s="222">
        <v>0.25</v>
      </c>
      <c r="V182" s="222">
        <f>ROUND(E182*U182,2)</f>
        <v>2</v>
      </c>
      <c r="W182" s="222"/>
      <c r="X182" s="222" t="s">
        <v>225</v>
      </c>
      <c r="Y182" s="211"/>
      <c r="Z182" s="211"/>
      <c r="AA182" s="211"/>
      <c r="AB182" s="211"/>
      <c r="AC182" s="211"/>
      <c r="AD182" s="211"/>
      <c r="AE182" s="211"/>
      <c r="AF182" s="211"/>
      <c r="AG182" s="211" t="s">
        <v>226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43">
        <v>127</v>
      </c>
      <c r="B183" s="244" t="s">
        <v>1452</v>
      </c>
      <c r="C183" s="258" t="s">
        <v>1453</v>
      </c>
      <c r="D183" s="245" t="s">
        <v>340</v>
      </c>
      <c r="E183" s="246">
        <v>7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21</v>
      </c>
      <c r="M183" s="248">
        <f>G183*(1+L183/100)</f>
        <v>0</v>
      </c>
      <c r="N183" s="246">
        <v>4.2000000000000002E-4</v>
      </c>
      <c r="O183" s="246">
        <f>ROUND(E183*N183,2)</f>
        <v>0</v>
      </c>
      <c r="P183" s="246">
        <v>0</v>
      </c>
      <c r="Q183" s="246">
        <f>ROUND(E183*P183,2)</f>
        <v>0</v>
      </c>
      <c r="R183" s="248" t="s">
        <v>278</v>
      </c>
      <c r="S183" s="248" t="s">
        <v>224</v>
      </c>
      <c r="T183" s="249" t="s">
        <v>694</v>
      </c>
      <c r="U183" s="222">
        <v>0</v>
      </c>
      <c r="V183" s="222">
        <f>ROUND(E183*U183,2)</f>
        <v>0</v>
      </c>
      <c r="W183" s="222"/>
      <c r="X183" s="222" t="s">
        <v>279</v>
      </c>
      <c r="Y183" s="211"/>
      <c r="Z183" s="211"/>
      <c r="AA183" s="211"/>
      <c r="AB183" s="211"/>
      <c r="AC183" s="211"/>
      <c r="AD183" s="211"/>
      <c r="AE183" s="211"/>
      <c r="AF183" s="211"/>
      <c r="AG183" s="211" t="s">
        <v>280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ht="22.5" outlineLevel="1" x14ac:dyDescent="0.2">
      <c r="A184" s="243">
        <v>128</v>
      </c>
      <c r="B184" s="244" t="s">
        <v>1454</v>
      </c>
      <c r="C184" s="258" t="s">
        <v>1455</v>
      </c>
      <c r="D184" s="245" t="s">
        <v>340</v>
      </c>
      <c r="E184" s="246">
        <v>7</v>
      </c>
      <c r="F184" s="247"/>
      <c r="G184" s="248">
        <f>ROUND(E184*F184,2)</f>
        <v>0</v>
      </c>
      <c r="H184" s="247"/>
      <c r="I184" s="248">
        <f>ROUND(E184*H184,2)</f>
        <v>0</v>
      </c>
      <c r="J184" s="247"/>
      <c r="K184" s="248">
        <f>ROUND(E184*J184,2)</f>
        <v>0</v>
      </c>
      <c r="L184" s="248">
        <v>21</v>
      </c>
      <c r="M184" s="248">
        <f>G184*(1+L184/100)</f>
        <v>0</v>
      </c>
      <c r="N184" s="246">
        <v>8.9999999999999993E-3</v>
      </c>
      <c r="O184" s="246">
        <f>ROUND(E184*N184,2)</f>
        <v>0.06</v>
      </c>
      <c r="P184" s="246">
        <v>0</v>
      </c>
      <c r="Q184" s="246">
        <f>ROUND(E184*P184,2)</f>
        <v>0</v>
      </c>
      <c r="R184" s="248" t="s">
        <v>278</v>
      </c>
      <c r="S184" s="248" t="s">
        <v>224</v>
      </c>
      <c r="T184" s="249" t="s">
        <v>694</v>
      </c>
      <c r="U184" s="222">
        <v>0</v>
      </c>
      <c r="V184" s="222">
        <f>ROUND(E184*U184,2)</f>
        <v>0</v>
      </c>
      <c r="W184" s="222"/>
      <c r="X184" s="222" t="s">
        <v>279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280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ht="22.5" outlineLevel="1" x14ac:dyDescent="0.2">
      <c r="A185" s="243">
        <v>129</v>
      </c>
      <c r="B185" s="244" t="s">
        <v>1456</v>
      </c>
      <c r="C185" s="258" t="s">
        <v>1457</v>
      </c>
      <c r="D185" s="245" t="s">
        <v>340</v>
      </c>
      <c r="E185" s="246">
        <v>1</v>
      </c>
      <c r="F185" s="247"/>
      <c r="G185" s="248">
        <f>ROUND(E185*F185,2)</f>
        <v>0</v>
      </c>
      <c r="H185" s="247"/>
      <c r="I185" s="248">
        <f>ROUND(E185*H185,2)</f>
        <v>0</v>
      </c>
      <c r="J185" s="247"/>
      <c r="K185" s="248">
        <f>ROUND(E185*J185,2)</f>
        <v>0</v>
      </c>
      <c r="L185" s="248">
        <v>21</v>
      </c>
      <c r="M185" s="248">
        <f>G185*(1+L185/100)</f>
        <v>0</v>
      </c>
      <c r="N185" s="246">
        <v>1.2E-2</v>
      </c>
      <c r="O185" s="246">
        <f>ROUND(E185*N185,2)</f>
        <v>0.01</v>
      </c>
      <c r="P185" s="246">
        <v>0</v>
      </c>
      <c r="Q185" s="246">
        <f>ROUND(E185*P185,2)</f>
        <v>0</v>
      </c>
      <c r="R185" s="248" t="s">
        <v>278</v>
      </c>
      <c r="S185" s="248" t="s">
        <v>224</v>
      </c>
      <c r="T185" s="249" t="s">
        <v>694</v>
      </c>
      <c r="U185" s="222">
        <v>0</v>
      </c>
      <c r="V185" s="222">
        <f>ROUND(E185*U185,2)</f>
        <v>0</v>
      </c>
      <c r="W185" s="222"/>
      <c r="X185" s="222" t="s">
        <v>279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280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22.5" outlineLevel="1" x14ac:dyDescent="0.2">
      <c r="A186" s="243">
        <v>130</v>
      </c>
      <c r="B186" s="244" t="s">
        <v>1458</v>
      </c>
      <c r="C186" s="258" t="s">
        <v>1459</v>
      </c>
      <c r="D186" s="245" t="s">
        <v>340</v>
      </c>
      <c r="E186" s="246">
        <v>1</v>
      </c>
      <c r="F186" s="247"/>
      <c r="G186" s="248">
        <f>ROUND(E186*F186,2)</f>
        <v>0</v>
      </c>
      <c r="H186" s="247"/>
      <c r="I186" s="248">
        <f>ROUND(E186*H186,2)</f>
        <v>0</v>
      </c>
      <c r="J186" s="247"/>
      <c r="K186" s="248">
        <f>ROUND(E186*J186,2)</f>
        <v>0</v>
      </c>
      <c r="L186" s="248">
        <v>21</v>
      </c>
      <c r="M186" s="248">
        <f>G186*(1+L186/100)</f>
        <v>0</v>
      </c>
      <c r="N186" s="246">
        <v>1.6000000000000001E-3</v>
      </c>
      <c r="O186" s="246">
        <f>ROUND(E186*N186,2)</f>
        <v>0</v>
      </c>
      <c r="P186" s="246">
        <v>0</v>
      </c>
      <c r="Q186" s="246">
        <f>ROUND(E186*P186,2)</f>
        <v>0</v>
      </c>
      <c r="R186" s="248" t="s">
        <v>278</v>
      </c>
      <c r="S186" s="248" t="s">
        <v>224</v>
      </c>
      <c r="T186" s="249" t="s">
        <v>694</v>
      </c>
      <c r="U186" s="222">
        <v>0</v>
      </c>
      <c r="V186" s="222">
        <f>ROUND(E186*U186,2)</f>
        <v>0</v>
      </c>
      <c r="W186" s="222"/>
      <c r="X186" s="222" t="s">
        <v>279</v>
      </c>
      <c r="Y186" s="211"/>
      <c r="Z186" s="211"/>
      <c r="AA186" s="211"/>
      <c r="AB186" s="211"/>
      <c r="AC186" s="211"/>
      <c r="AD186" s="211"/>
      <c r="AE186" s="211"/>
      <c r="AF186" s="211"/>
      <c r="AG186" s="211" t="s">
        <v>280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43">
        <v>131</v>
      </c>
      <c r="B187" s="244" t="s">
        <v>1460</v>
      </c>
      <c r="C187" s="258" t="s">
        <v>1461</v>
      </c>
      <c r="D187" s="245" t="s">
        <v>1230</v>
      </c>
      <c r="E187" s="246">
        <v>7</v>
      </c>
      <c r="F187" s="247"/>
      <c r="G187" s="248">
        <f>ROUND(E187*F187,2)</f>
        <v>0</v>
      </c>
      <c r="H187" s="247"/>
      <c r="I187" s="248">
        <f>ROUND(E187*H187,2)</f>
        <v>0</v>
      </c>
      <c r="J187" s="247"/>
      <c r="K187" s="248">
        <f>ROUND(E187*J187,2)</f>
        <v>0</v>
      </c>
      <c r="L187" s="248">
        <v>21</v>
      </c>
      <c r="M187" s="248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8"/>
      <c r="S187" s="248" t="s">
        <v>693</v>
      </c>
      <c r="T187" s="249" t="s">
        <v>694</v>
      </c>
      <c r="U187" s="222">
        <v>0</v>
      </c>
      <c r="V187" s="222">
        <f>ROUND(E187*U187,2)</f>
        <v>0</v>
      </c>
      <c r="W187" s="222"/>
      <c r="X187" s="222" t="s">
        <v>279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280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ht="22.5" outlineLevel="1" x14ac:dyDescent="0.2">
      <c r="A188" s="243">
        <v>132</v>
      </c>
      <c r="B188" s="244" t="s">
        <v>1462</v>
      </c>
      <c r="C188" s="258" t="s">
        <v>1463</v>
      </c>
      <c r="D188" s="245" t="s">
        <v>340</v>
      </c>
      <c r="E188" s="246">
        <v>7</v>
      </c>
      <c r="F188" s="247"/>
      <c r="G188" s="248">
        <f>ROUND(E188*F188,2)</f>
        <v>0</v>
      </c>
      <c r="H188" s="247"/>
      <c r="I188" s="248">
        <f>ROUND(E188*H188,2)</f>
        <v>0</v>
      </c>
      <c r="J188" s="247"/>
      <c r="K188" s="248">
        <f>ROUND(E188*J188,2)</f>
        <v>0</v>
      </c>
      <c r="L188" s="248">
        <v>21</v>
      </c>
      <c r="M188" s="248">
        <f>G188*(1+L188/100)</f>
        <v>0</v>
      </c>
      <c r="N188" s="246">
        <v>0.03</v>
      </c>
      <c r="O188" s="246">
        <f>ROUND(E188*N188,2)</f>
        <v>0.21</v>
      </c>
      <c r="P188" s="246">
        <v>0</v>
      </c>
      <c r="Q188" s="246">
        <f>ROUND(E188*P188,2)</f>
        <v>0</v>
      </c>
      <c r="R188" s="248" t="s">
        <v>278</v>
      </c>
      <c r="S188" s="248" t="s">
        <v>224</v>
      </c>
      <c r="T188" s="249" t="s">
        <v>694</v>
      </c>
      <c r="U188" s="222">
        <v>0</v>
      </c>
      <c r="V188" s="222">
        <f>ROUND(E188*U188,2)</f>
        <v>0</v>
      </c>
      <c r="W188" s="222"/>
      <c r="X188" s="222" t="s">
        <v>279</v>
      </c>
      <c r="Y188" s="211"/>
      <c r="Z188" s="211"/>
      <c r="AA188" s="211"/>
      <c r="AB188" s="211"/>
      <c r="AC188" s="211"/>
      <c r="AD188" s="211"/>
      <c r="AE188" s="211"/>
      <c r="AF188" s="211"/>
      <c r="AG188" s="211" t="s">
        <v>280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34">
        <v>133</v>
      </c>
      <c r="B189" s="235" t="s">
        <v>1464</v>
      </c>
      <c r="C189" s="255" t="s">
        <v>1465</v>
      </c>
      <c r="D189" s="236" t="s">
        <v>274</v>
      </c>
      <c r="E189" s="237">
        <v>0.67959999999999998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7">
        <v>0</v>
      </c>
      <c r="O189" s="237">
        <f>ROUND(E189*N189,2)</f>
        <v>0</v>
      </c>
      <c r="P189" s="237">
        <v>0</v>
      </c>
      <c r="Q189" s="237">
        <f>ROUND(E189*P189,2)</f>
        <v>0</v>
      </c>
      <c r="R189" s="239" t="s">
        <v>1235</v>
      </c>
      <c r="S189" s="239" t="s">
        <v>224</v>
      </c>
      <c r="T189" s="240" t="s">
        <v>694</v>
      </c>
      <c r="U189" s="222">
        <v>1.5169999999999999</v>
      </c>
      <c r="V189" s="222">
        <f>ROUND(E189*U189,2)</f>
        <v>1.03</v>
      </c>
      <c r="W189" s="222"/>
      <c r="X189" s="222" t="s">
        <v>225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1305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6" t="s">
        <v>854</v>
      </c>
      <c r="D190" s="242"/>
      <c r="E190" s="242"/>
      <c r="F190" s="242"/>
      <c r="G190" s="24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11"/>
      <c r="Z190" s="211"/>
      <c r="AA190" s="211"/>
      <c r="AB190" s="211"/>
      <c r="AC190" s="211"/>
      <c r="AD190" s="211"/>
      <c r="AE190" s="211"/>
      <c r="AF190" s="211"/>
      <c r="AG190" s="211" t="s">
        <v>228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x14ac:dyDescent="0.2">
      <c r="A191" s="227" t="s">
        <v>218</v>
      </c>
      <c r="B191" s="228" t="s">
        <v>156</v>
      </c>
      <c r="C191" s="254" t="s">
        <v>157</v>
      </c>
      <c r="D191" s="229"/>
      <c r="E191" s="230"/>
      <c r="F191" s="231"/>
      <c r="G191" s="231">
        <f>SUMIF(AG192:AG193,"&lt;&gt;NOR",G192:G193)</f>
        <v>0</v>
      </c>
      <c r="H191" s="231"/>
      <c r="I191" s="231">
        <f>SUM(I192:I193)</f>
        <v>0</v>
      </c>
      <c r="J191" s="231"/>
      <c r="K191" s="231">
        <f>SUM(K192:K193)</f>
        <v>0</v>
      </c>
      <c r="L191" s="231"/>
      <c r="M191" s="231">
        <f>SUM(M192:M193)</f>
        <v>0</v>
      </c>
      <c r="N191" s="230"/>
      <c r="O191" s="230">
        <f>SUM(O192:O193)</f>
        <v>2.2799999999999998</v>
      </c>
      <c r="P191" s="230"/>
      <c r="Q191" s="230">
        <f>SUM(Q192:Q193)</f>
        <v>0</v>
      </c>
      <c r="R191" s="231"/>
      <c r="S191" s="231"/>
      <c r="T191" s="232"/>
      <c r="U191" s="226"/>
      <c r="V191" s="226">
        <f>SUM(V192:V193)</f>
        <v>0</v>
      </c>
      <c r="W191" s="226"/>
      <c r="X191" s="226"/>
      <c r="AG191" t="s">
        <v>219</v>
      </c>
    </row>
    <row r="192" spans="1:60" outlineLevel="1" x14ac:dyDescent="0.2">
      <c r="A192" s="243">
        <v>134</v>
      </c>
      <c r="B192" s="244" t="s">
        <v>1466</v>
      </c>
      <c r="C192" s="258" t="s">
        <v>1467</v>
      </c>
      <c r="D192" s="245" t="s">
        <v>1230</v>
      </c>
      <c r="E192" s="246">
        <v>1</v>
      </c>
      <c r="F192" s="247"/>
      <c r="G192" s="248">
        <f>ROUND(E192*F192,2)</f>
        <v>0</v>
      </c>
      <c r="H192" s="247"/>
      <c r="I192" s="248">
        <f>ROUND(E192*H192,2)</f>
        <v>0</v>
      </c>
      <c r="J192" s="247"/>
      <c r="K192" s="248">
        <f>ROUND(E192*J192,2)</f>
        <v>0</v>
      </c>
      <c r="L192" s="248">
        <v>21</v>
      </c>
      <c r="M192" s="248">
        <f>G192*(1+L192/100)</f>
        <v>0</v>
      </c>
      <c r="N192" s="246">
        <v>2.2760199999999999</v>
      </c>
      <c r="O192" s="246">
        <f>ROUND(E192*N192,2)</f>
        <v>2.2799999999999998</v>
      </c>
      <c r="P192" s="246">
        <v>0</v>
      </c>
      <c r="Q192" s="246">
        <f>ROUND(E192*P192,2)</f>
        <v>0</v>
      </c>
      <c r="R192" s="248"/>
      <c r="S192" s="248" t="s">
        <v>693</v>
      </c>
      <c r="T192" s="249" t="s">
        <v>694</v>
      </c>
      <c r="U192" s="222">
        <v>0</v>
      </c>
      <c r="V192" s="222">
        <f>ROUND(E192*U192,2)</f>
        <v>0</v>
      </c>
      <c r="W192" s="222"/>
      <c r="X192" s="222" t="s">
        <v>225</v>
      </c>
      <c r="Y192" s="211"/>
      <c r="Z192" s="211"/>
      <c r="AA192" s="211"/>
      <c r="AB192" s="211"/>
      <c r="AC192" s="211"/>
      <c r="AD192" s="211"/>
      <c r="AE192" s="211"/>
      <c r="AF192" s="211"/>
      <c r="AG192" s="211" t="s">
        <v>226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43">
        <v>135</v>
      </c>
      <c r="B193" s="244" t="s">
        <v>1468</v>
      </c>
      <c r="C193" s="258" t="s">
        <v>1469</v>
      </c>
      <c r="D193" s="245" t="s">
        <v>1230</v>
      </c>
      <c r="E193" s="246">
        <v>1</v>
      </c>
      <c r="F193" s="247"/>
      <c r="G193" s="248">
        <f>ROUND(E193*F193,2)</f>
        <v>0</v>
      </c>
      <c r="H193" s="247"/>
      <c r="I193" s="248">
        <f>ROUND(E193*H193,2)</f>
        <v>0</v>
      </c>
      <c r="J193" s="247"/>
      <c r="K193" s="248">
        <f>ROUND(E193*J193,2)</f>
        <v>0</v>
      </c>
      <c r="L193" s="248">
        <v>21</v>
      </c>
      <c r="M193" s="248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8"/>
      <c r="S193" s="248" t="s">
        <v>693</v>
      </c>
      <c r="T193" s="249" t="s">
        <v>694</v>
      </c>
      <c r="U193" s="222">
        <v>0</v>
      </c>
      <c r="V193" s="222">
        <f>ROUND(E193*U193,2)</f>
        <v>0</v>
      </c>
      <c r="W193" s="222"/>
      <c r="X193" s="222" t="s">
        <v>225</v>
      </c>
      <c r="Y193" s="211"/>
      <c r="Z193" s="211"/>
      <c r="AA193" s="211"/>
      <c r="AB193" s="211"/>
      <c r="AC193" s="211"/>
      <c r="AD193" s="211"/>
      <c r="AE193" s="211"/>
      <c r="AF193" s="211"/>
      <c r="AG193" s="211" t="s">
        <v>226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x14ac:dyDescent="0.2">
      <c r="A194" s="227" t="s">
        <v>218</v>
      </c>
      <c r="B194" s="228" t="s">
        <v>174</v>
      </c>
      <c r="C194" s="254" t="s">
        <v>175</v>
      </c>
      <c r="D194" s="229"/>
      <c r="E194" s="230"/>
      <c r="F194" s="231"/>
      <c r="G194" s="231">
        <f>SUMIF(AG195:AG212,"&lt;&gt;NOR",G195:G212)</f>
        <v>0</v>
      </c>
      <c r="H194" s="231"/>
      <c r="I194" s="231">
        <f>SUM(I195:I212)</f>
        <v>0</v>
      </c>
      <c r="J194" s="231"/>
      <c r="K194" s="231">
        <f>SUM(K195:K212)</f>
        <v>0</v>
      </c>
      <c r="L194" s="231"/>
      <c r="M194" s="231">
        <f>SUM(M195:M212)</f>
        <v>0</v>
      </c>
      <c r="N194" s="230"/>
      <c r="O194" s="230">
        <f>SUM(O195:O212)</f>
        <v>0.03</v>
      </c>
      <c r="P194" s="230"/>
      <c r="Q194" s="230">
        <f>SUM(Q195:Q212)</f>
        <v>0</v>
      </c>
      <c r="R194" s="231"/>
      <c r="S194" s="231"/>
      <c r="T194" s="232"/>
      <c r="U194" s="226"/>
      <c r="V194" s="226">
        <f>SUM(V195:V212)</f>
        <v>0.16</v>
      </c>
      <c r="W194" s="226"/>
      <c r="X194" s="226"/>
      <c r="AG194" t="s">
        <v>219</v>
      </c>
    </row>
    <row r="195" spans="1:60" outlineLevel="1" x14ac:dyDescent="0.2">
      <c r="A195" s="243">
        <v>136</v>
      </c>
      <c r="B195" s="244" t="s">
        <v>1470</v>
      </c>
      <c r="C195" s="258" t="s">
        <v>1471</v>
      </c>
      <c r="D195" s="245" t="s">
        <v>1230</v>
      </c>
      <c r="E195" s="246">
        <v>68</v>
      </c>
      <c r="F195" s="247"/>
      <c r="G195" s="248">
        <f>ROUND(E195*F195,2)</f>
        <v>0</v>
      </c>
      <c r="H195" s="247"/>
      <c r="I195" s="248">
        <f>ROUND(E195*H195,2)</f>
        <v>0</v>
      </c>
      <c r="J195" s="247"/>
      <c r="K195" s="248">
        <f>ROUND(E195*J195,2)</f>
        <v>0</v>
      </c>
      <c r="L195" s="248">
        <v>21</v>
      </c>
      <c r="M195" s="248">
        <f>G195*(1+L195/100)</f>
        <v>0</v>
      </c>
      <c r="N195" s="246">
        <v>1.7000000000000001E-4</v>
      </c>
      <c r="O195" s="246">
        <f>ROUND(E195*N195,2)</f>
        <v>0.01</v>
      </c>
      <c r="P195" s="246">
        <v>0</v>
      </c>
      <c r="Q195" s="246">
        <f>ROUND(E195*P195,2)</f>
        <v>0</v>
      </c>
      <c r="R195" s="248"/>
      <c r="S195" s="248" t="s">
        <v>693</v>
      </c>
      <c r="T195" s="249" t="s">
        <v>694</v>
      </c>
      <c r="U195" s="222">
        <v>0</v>
      </c>
      <c r="V195" s="222">
        <f>ROUND(E195*U195,2)</f>
        <v>0</v>
      </c>
      <c r="W195" s="222"/>
      <c r="X195" s="222" t="s">
        <v>225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226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43">
        <v>137</v>
      </c>
      <c r="B196" s="244" t="s">
        <v>1472</v>
      </c>
      <c r="C196" s="258" t="s">
        <v>1473</v>
      </c>
      <c r="D196" s="245" t="s">
        <v>1008</v>
      </c>
      <c r="E196" s="246">
        <v>40</v>
      </c>
      <c r="F196" s="247"/>
      <c r="G196" s="248">
        <f>ROUND(E196*F196,2)</f>
        <v>0</v>
      </c>
      <c r="H196" s="247"/>
      <c r="I196" s="248">
        <f>ROUND(E196*H196,2)</f>
        <v>0</v>
      </c>
      <c r="J196" s="247"/>
      <c r="K196" s="248">
        <f>ROUND(E196*J196,2)</f>
        <v>0</v>
      </c>
      <c r="L196" s="248">
        <v>21</v>
      </c>
      <c r="M196" s="248">
        <f>G196*(1+L196/100)</f>
        <v>0</v>
      </c>
      <c r="N196" s="246">
        <v>1.7000000000000001E-4</v>
      </c>
      <c r="O196" s="246">
        <f>ROUND(E196*N196,2)</f>
        <v>0.01</v>
      </c>
      <c r="P196" s="246">
        <v>0</v>
      </c>
      <c r="Q196" s="246">
        <f>ROUND(E196*P196,2)</f>
        <v>0</v>
      </c>
      <c r="R196" s="248"/>
      <c r="S196" s="248" t="s">
        <v>693</v>
      </c>
      <c r="T196" s="249" t="s">
        <v>694</v>
      </c>
      <c r="U196" s="222">
        <v>0</v>
      </c>
      <c r="V196" s="222">
        <f>ROUND(E196*U196,2)</f>
        <v>0</v>
      </c>
      <c r="W196" s="222"/>
      <c r="X196" s="222" t="s">
        <v>225</v>
      </c>
      <c r="Y196" s="211"/>
      <c r="Z196" s="211"/>
      <c r="AA196" s="211"/>
      <c r="AB196" s="211"/>
      <c r="AC196" s="211"/>
      <c r="AD196" s="211"/>
      <c r="AE196" s="211"/>
      <c r="AF196" s="211"/>
      <c r="AG196" s="211" t="s">
        <v>226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43">
        <v>138</v>
      </c>
      <c r="B197" s="244" t="s">
        <v>1474</v>
      </c>
      <c r="C197" s="258" t="s">
        <v>1475</v>
      </c>
      <c r="D197" s="245" t="s">
        <v>284</v>
      </c>
      <c r="E197" s="246">
        <v>38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21</v>
      </c>
      <c r="M197" s="248">
        <f>G197*(1+L197/100)</f>
        <v>0</v>
      </c>
      <c r="N197" s="246">
        <v>3.2000000000000003E-4</v>
      </c>
      <c r="O197" s="246">
        <f>ROUND(E197*N197,2)</f>
        <v>0.01</v>
      </c>
      <c r="P197" s="246">
        <v>0</v>
      </c>
      <c r="Q197" s="246">
        <f>ROUND(E197*P197,2)</f>
        <v>0</v>
      </c>
      <c r="R197" s="248" t="s">
        <v>278</v>
      </c>
      <c r="S197" s="248" t="s">
        <v>224</v>
      </c>
      <c r="T197" s="249" t="s">
        <v>694</v>
      </c>
      <c r="U197" s="222">
        <v>0</v>
      </c>
      <c r="V197" s="222">
        <f>ROUND(E197*U197,2)</f>
        <v>0</v>
      </c>
      <c r="W197" s="222"/>
      <c r="X197" s="222" t="s">
        <v>279</v>
      </c>
      <c r="Y197" s="211"/>
      <c r="Z197" s="211"/>
      <c r="AA197" s="211"/>
      <c r="AB197" s="211"/>
      <c r="AC197" s="211"/>
      <c r="AD197" s="211"/>
      <c r="AE197" s="211"/>
      <c r="AF197" s="211"/>
      <c r="AG197" s="211" t="s">
        <v>280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33.75" outlineLevel="1" x14ac:dyDescent="0.2">
      <c r="A198" s="234">
        <v>139</v>
      </c>
      <c r="B198" s="235" t="s">
        <v>1476</v>
      </c>
      <c r="C198" s="255" t="s">
        <v>1477</v>
      </c>
      <c r="D198" s="236" t="s">
        <v>340</v>
      </c>
      <c r="E198" s="237">
        <v>86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7">
        <v>5.0000000000000002E-5</v>
      </c>
      <c r="O198" s="237">
        <f>ROUND(E198*N198,2)</f>
        <v>0</v>
      </c>
      <c r="P198" s="237">
        <v>0</v>
      </c>
      <c r="Q198" s="237">
        <f>ROUND(E198*P198,2)</f>
        <v>0</v>
      </c>
      <c r="R198" s="239" t="s">
        <v>278</v>
      </c>
      <c r="S198" s="239" t="s">
        <v>224</v>
      </c>
      <c r="T198" s="240" t="s">
        <v>694</v>
      </c>
      <c r="U198" s="222">
        <v>0</v>
      </c>
      <c r="V198" s="222">
        <f>ROUND(E198*U198,2)</f>
        <v>0</v>
      </c>
      <c r="W198" s="222"/>
      <c r="X198" s="222" t="s">
        <v>279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280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60" t="s">
        <v>1478</v>
      </c>
      <c r="D199" s="251"/>
      <c r="E199" s="251"/>
      <c r="F199" s="251"/>
      <c r="G199" s="251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11"/>
      <c r="Z199" s="211"/>
      <c r="AA199" s="211"/>
      <c r="AB199" s="211"/>
      <c r="AC199" s="211"/>
      <c r="AD199" s="211"/>
      <c r="AE199" s="211"/>
      <c r="AF199" s="211"/>
      <c r="AG199" s="211" t="s">
        <v>270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ht="33.75" outlineLevel="1" x14ac:dyDescent="0.2">
      <c r="A200" s="234">
        <v>140</v>
      </c>
      <c r="B200" s="235" t="s">
        <v>1479</v>
      </c>
      <c r="C200" s="255" t="s">
        <v>1480</v>
      </c>
      <c r="D200" s="236" t="s">
        <v>340</v>
      </c>
      <c r="E200" s="237">
        <v>40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6.0000000000000002E-5</v>
      </c>
      <c r="O200" s="237">
        <f>ROUND(E200*N200,2)</f>
        <v>0</v>
      </c>
      <c r="P200" s="237">
        <v>0</v>
      </c>
      <c r="Q200" s="237">
        <f>ROUND(E200*P200,2)</f>
        <v>0</v>
      </c>
      <c r="R200" s="239" t="s">
        <v>278</v>
      </c>
      <c r="S200" s="239" t="s">
        <v>224</v>
      </c>
      <c r="T200" s="240" t="s">
        <v>694</v>
      </c>
      <c r="U200" s="222">
        <v>0</v>
      </c>
      <c r="V200" s="222">
        <f>ROUND(E200*U200,2)</f>
        <v>0</v>
      </c>
      <c r="W200" s="222"/>
      <c r="X200" s="222" t="s">
        <v>279</v>
      </c>
      <c r="Y200" s="211"/>
      <c r="Z200" s="211"/>
      <c r="AA200" s="211"/>
      <c r="AB200" s="211"/>
      <c r="AC200" s="211"/>
      <c r="AD200" s="211"/>
      <c r="AE200" s="211"/>
      <c r="AF200" s="211"/>
      <c r="AG200" s="211" t="s">
        <v>280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60" t="s">
        <v>1478</v>
      </c>
      <c r="D201" s="251"/>
      <c r="E201" s="251"/>
      <c r="F201" s="251"/>
      <c r="G201" s="251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1"/>
      <c r="Z201" s="211"/>
      <c r="AA201" s="211"/>
      <c r="AB201" s="211"/>
      <c r="AC201" s="211"/>
      <c r="AD201" s="211"/>
      <c r="AE201" s="211"/>
      <c r="AF201" s="211"/>
      <c r="AG201" s="211" t="s">
        <v>270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33.75" outlineLevel="1" x14ac:dyDescent="0.2">
      <c r="A202" s="234">
        <v>141</v>
      </c>
      <c r="B202" s="235" t="s">
        <v>1481</v>
      </c>
      <c r="C202" s="255" t="s">
        <v>1482</v>
      </c>
      <c r="D202" s="236" t="s">
        <v>340</v>
      </c>
      <c r="E202" s="237">
        <v>8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7">
        <v>6.9999999999999994E-5</v>
      </c>
      <c r="O202" s="237">
        <f>ROUND(E202*N202,2)</f>
        <v>0</v>
      </c>
      <c r="P202" s="237">
        <v>0</v>
      </c>
      <c r="Q202" s="237">
        <f>ROUND(E202*P202,2)</f>
        <v>0</v>
      </c>
      <c r="R202" s="239" t="s">
        <v>278</v>
      </c>
      <c r="S202" s="239" t="s">
        <v>224</v>
      </c>
      <c r="T202" s="240" t="s">
        <v>694</v>
      </c>
      <c r="U202" s="222">
        <v>0</v>
      </c>
      <c r="V202" s="222">
        <f>ROUND(E202*U202,2)</f>
        <v>0</v>
      </c>
      <c r="W202" s="222"/>
      <c r="X202" s="222" t="s">
        <v>279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280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60" t="s">
        <v>1478</v>
      </c>
      <c r="D203" s="251"/>
      <c r="E203" s="251"/>
      <c r="F203" s="251"/>
      <c r="G203" s="251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11"/>
      <c r="Z203" s="211"/>
      <c r="AA203" s="211"/>
      <c r="AB203" s="211"/>
      <c r="AC203" s="211"/>
      <c r="AD203" s="211"/>
      <c r="AE203" s="211"/>
      <c r="AF203" s="211"/>
      <c r="AG203" s="211" t="s">
        <v>270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ht="33.75" outlineLevel="1" x14ac:dyDescent="0.2">
      <c r="A204" s="234">
        <v>142</v>
      </c>
      <c r="B204" s="235" t="s">
        <v>1483</v>
      </c>
      <c r="C204" s="255" t="s">
        <v>1484</v>
      </c>
      <c r="D204" s="236" t="s">
        <v>340</v>
      </c>
      <c r="E204" s="237">
        <v>22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7">
        <v>8.0000000000000007E-5</v>
      </c>
      <c r="O204" s="237">
        <f>ROUND(E204*N204,2)</f>
        <v>0</v>
      </c>
      <c r="P204" s="237">
        <v>0</v>
      </c>
      <c r="Q204" s="237">
        <f>ROUND(E204*P204,2)</f>
        <v>0</v>
      </c>
      <c r="R204" s="239" t="s">
        <v>278</v>
      </c>
      <c r="S204" s="239" t="s">
        <v>224</v>
      </c>
      <c r="T204" s="240" t="s">
        <v>694</v>
      </c>
      <c r="U204" s="222">
        <v>0</v>
      </c>
      <c r="V204" s="222">
        <f>ROUND(E204*U204,2)</f>
        <v>0</v>
      </c>
      <c r="W204" s="222"/>
      <c r="X204" s="222" t="s">
        <v>279</v>
      </c>
      <c r="Y204" s="211"/>
      <c r="Z204" s="211"/>
      <c r="AA204" s="211"/>
      <c r="AB204" s="211"/>
      <c r="AC204" s="211"/>
      <c r="AD204" s="211"/>
      <c r="AE204" s="211"/>
      <c r="AF204" s="211"/>
      <c r="AG204" s="211" t="s">
        <v>280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60" t="s">
        <v>1478</v>
      </c>
      <c r="D205" s="251"/>
      <c r="E205" s="251"/>
      <c r="F205" s="251"/>
      <c r="G205" s="251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1"/>
      <c r="Z205" s="211"/>
      <c r="AA205" s="211"/>
      <c r="AB205" s="211"/>
      <c r="AC205" s="211"/>
      <c r="AD205" s="211"/>
      <c r="AE205" s="211"/>
      <c r="AF205" s="211"/>
      <c r="AG205" s="211" t="s">
        <v>270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ht="33.75" outlineLevel="1" x14ac:dyDescent="0.2">
      <c r="A206" s="234">
        <v>143</v>
      </c>
      <c r="B206" s="235" t="s">
        <v>1485</v>
      </c>
      <c r="C206" s="255" t="s">
        <v>1486</v>
      </c>
      <c r="D206" s="236" t="s">
        <v>340</v>
      </c>
      <c r="E206" s="237">
        <v>18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7">
        <v>1E-4</v>
      </c>
      <c r="O206" s="237">
        <f>ROUND(E206*N206,2)</f>
        <v>0</v>
      </c>
      <c r="P206" s="237">
        <v>0</v>
      </c>
      <c r="Q206" s="237">
        <f>ROUND(E206*P206,2)</f>
        <v>0</v>
      </c>
      <c r="R206" s="239" t="s">
        <v>278</v>
      </c>
      <c r="S206" s="239" t="s">
        <v>224</v>
      </c>
      <c r="T206" s="240" t="s">
        <v>694</v>
      </c>
      <c r="U206" s="222">
        <v>0</v>
      </c>
      <c r="V206" s="222">
        <f>ROUND(E206*U206,2)</f>
        <v>0</v>
      </c>
      <c r="W206" s="222"/>
      <c r="X206" s="222" t="s">
        <v>279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280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60" t="s">
        <v>1478</v>
      </c>
      <c r="D207" s="251"/>
      <c r="E207" s="251"/>
      <c r="F207" s="251"/>
      <c r="G207" s="251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1"/>
      <c r="Z207" s="211"/>
      <c r="AA207" s="211"/>
      <c r="AB207" s="211"/>
      <c r="AC207" s="211"/>
      <c r="AD207" s="211"/>
      <c r="AE207" s="211"/>
      <c r="AF207" s="211"/>
      <c r="AG207" s="211" t="s">
        <v>270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33.75" outlineLevel="1" x14ac:dyDescent="0.2">
      <c r="A208" s="234">
        <v>144</v>
      </c>
      <c r="B208" s="235" t="s">
        <v>1487</v>
      </c>
      <c r="C208" s="255" t="s">
        <v>1488</v>
      </c>
      <c r="D208" s="236" t="s">
        <v>340</v>
      </c>
      <c r="E208" s="237">
        <v>14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7">
        <v>1.6000000000000001E-4</v>
      </c>
      <c r="O208" s="237">
        <f>ROUND(E208*N208,2)</f>
        <v>0</v>
      </c>
      <c r="P208" s="237">
        <v>0</v>
      </c>
      <c r="Q208" s="237">
        <f>ROUND(E208*P208,2)</f>
        <v>0</v>
      </c>
      <c r="R208" s="239" t="s">
        <v>278</v>
      </c>
      <c r="S208" s="239" t="s">
        <v>224</v>
      </c>
      <c r="T208" s="240" t="s">
        <v>694</v>
      </c>
      <c r="U208" s="222">
        <v>0</v>
      </c>
      <c r="V208" s="222">
        <f>ROUND(E208*U208,2)</f>
        <v>0</v>
      </c>
      <c r="W208" s="222"/>
      <c r="X208" s="222" t="s">
        <v>279</v>
      </c>
      <c r="Y208" s="211"/>
      <c r="Z208" s="211"/>
      <c r="AA208" s="211"/>
      <c r="AB208" s="211"/>
      <c r="AC208" s="211"/>
      <c r="AD208" s="211"/>
      <c r="AE208" s="211"/>
      <c r="AF208" s="211"/>
      <c r="AG208" s="211" t="s">
        <v>280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60" t="s">
        <v>1478</v>
      </c>
      <c r="D209" s="251"/>
      <c r="E209" s="251"/>
      <c r="F209" s="251"/>
      <c r="G209" s="251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11"/>
      <c r="Z209" s="211"/>
      <c r="AA209" s="211"/>
      <c r="AB209" s="211"/>
      <c r="AC209" s="211"/>
      <c r="AD209" s="211"/>
      <c r="AE209" s="211"/>
      <c r="AF209" s="211"/>
      <c r="AG209" s="211" t="s">
        <v>270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ht="33.75" outlineLevel="1" x14ac:dyDescent="0.2">
      <c r="A210" s="243">
        <v>145</v>
      </c>
      <c r="B210" s="244" t="s">
        <v>1489</v>
      </c>
      <c r="C210" s="258" t="s">
        <v>1490</v>
      </c>
      <c r="D210" s="245" t="s">
        <v>340</v>
      </c>
      <c r="E210" s="246">
        <v>22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21</v>
      </c>
      <c r="M210" s="248">
        <f>G210*(1+L210/100)</f>
        <v>0</v>
      </c>
      <c r="N210" s="246">
        <v>2.0000000000000001E-4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8" t="s">
        <v>278</v>
      </c>
      <c r="S210" s="248" t="s">
        <v>224</v>
      </c>
      <c r="T210" s="249" t="s">
        <v>694</v>
      </c>
      <c r="U210" s="222">
        <v>0</v>
      </c>
      <c r="V210" s="222">
        <f>ROUND(E210*U210,2)</f>
        <v>0</v>
      </c>
      <c r="W210" s="222"/>
      <c r="X210" s="222" t="s">
        <v>279</v>
      </c>
      <c r="Y210" s="211"/>
      <c r="Z210" s="211"/>
      <c r="AA210" s="211"/>
      <c r="AB210" s="211"/>
      <c r="AC210" s="211"/>
      <c r="AD210" s="211"/>
      <c r="AE210" s="211"/>
      <c r="AF210" s="211"/>
      <c r="AG210" s="211" t="s">
        <v>280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34">
        <v>146</v>
      </c>
      <c r="B211" s="235" t="s">
        <v>1017</v>
      </c>
      <c r="C211" s="255" t="s">
        <v>1018</v>
      </c>
      <c r="D211" s="236" t="s">
        <v>274</v>
      </c>
      <c r="E211" s="237">
        <v>4.7980000000000002E-2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0</v>
      </c>
      <c r="O211" s="237">
        <f>ROUND(E211*N211,2)</f>
        <v>0</v>
      </c>
      <c r="P211" s="237">
        <v>0</v>
      </c>
      <c r="Q211" s="237">
        <f>ROUND(E211*P211,2)</f>
        <v>0</v>
      </c>
      <c r="R211" s="239" t="s">
        <v>1003</v>
      </c>
      <c r="S211" s="239" t="s">
        <v>224</v>
      </c>
      <c r="T211" s="240" t="s">
        <v>694</v>
      </c>
      <c r="U211" s="222">
        <v>3.327</v>
      </c>
      <c r="V211" s="222">
        <f>ROUND(E211*U211,2)</f>
        <v>0.16</v>
      </c>
      <c r="W211" s="222"/>
      <c r="X211" s="222" t="s">
        <v>225</v>
      </c>
      <c r="Y211" s="211"/>
      <c r="Z211" s="211"/>
      <c r="AA211" s="211"/>
      <c r="AB211" s="211"/>
      <c r="AC211" s="211"/>
      <c r="AD211" s="211"/>
      <c r="AE211" s="211"/>
      <c r="AF211" s="211"/>
      <c r="AG211" s="211" t="s">
        <v>1305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8"/>
      <c r="B212" s="219"/>
      <c r="C212" s="256" t="s">
        <v>841</v>
      </c>
      <c r="D212" s="242"/>
      <c r="E212" s="242"/>
      <c r="F212" s="242"/>
      <c r="G212" s="24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11"/>
      <c r="Z212" s="211"/>
      <c r="AA212" s="211"/>
      <c r="AB212" s="211"/>
      <c r="AC212" s="211"/>
      <c r="AD212" s="211"/>
      <c r="AE212" s="211"/>
      <c r="AF212" s="211"/>
      <c r="AG212" s="211" t="s">
        <v>228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x14ac:dyDescent="0.2">
      <c r="A213" s="227" t="s">
        <v>218</v>
      </c>
      <c r="B213" s="228" t="s">
        <v>188</v>
      </c>
      <c r="C213" s="254" t="s">
        <v>189</v>
      </c>
      <c r="D213" s="229"/>
      <c r="E213" s="230"/>
      <c r="F213" s="231"/>
      <c r="G213" s="231">
        <f>SUMIF(AG214:AG219,"&lt;&gt;NOR",G214:G219)</f>
        <v>0</v>
      </c>
      <c r="H213" s="231"/>
      <c r="I213" s="231">
        <f>SUM(I214:I219)</f>
        <v>0</v>
      </c>
      <c r="J213" s="231"/>
      <c r="K213" s="231">
        <f>SUM(K214:K219)</f>
        <v>0</v>
      </c>
      <c r="L213" s="231"/>
      <c r="M213" s="231">
        <f>SUM(M214:M219)</f>
        <v>0</v>
      </c>
      <c r="N213" s="230"/>
      <c r="O213" s="230">
        <f>SUM(O214:O219)</f>
        <v>0</v>
      </c>
      <c r="P213" s="230"/>
      <c r="Q213" s="230">
        <f>SUM(Q214:Q219)</f>
        <v>0</v>
      </c>
      <c r="R213" s="231"/>
      <c r="S213" s="231"/>
      <c r="T213" s="232"/>
      <c r="U213" s="226"/>
      <c r="V213" s="226">
        <f>SUM(V214:V219)</f>
        <v>0</v>
      </c>
      <c r="W213" s="226"/>
      <c r="X213" s="226"/>
      <c r="AG213" t="s">
        <v>219</v>
      </c>
    </row>
    <row r="214" spans="1:60" outlineLevel="1" x14ac:dyDescent="0.2">
      <c r="A214" s="243">
        <v>147</v>
      </c>
      <c r="B214" s="244" t="s">
        <v>1491</v>
      </c>
      <c r="C214" s="258" t="s">
        <v>1492</v>
      </c>
      <c r="D214" s="245" t="s">
        <v>1415</v>
      </c>
      <c r="E214" s="246">
        <v>1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21</v>
      </c>
      <c r="M214" s="248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8"/>
      <c r="S214" s="248" t="s">
        <v>693</v>
      </c>
      <c r="T214" s="249" t="s">
        <v>694</v>
      </c>
      <c r="U214" s="222">
        <v>0</v>
      </c>
      <c r="V214" s="222">
        <f>ROUND(E214*U214,2)</f>
        <v>0</v>
      </c>
      <c r="W214" s="222"/>
      <c r="X214" s="222" t="s">
        <v>1493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1494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43">
        <v>148</v>
      </c>
      <c r="B215" s="244" t="s">
        <v>1495</v>
      </c>
      <c r="C215" s="258" t="s">
        <v>1496</v>
      </c>
      <c r="D215" s="245" t="s">
        <v>1497</v>
      </c>
      <c r="E215" s="246">
        <v>6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21</v>
      </c>
      <c r="M215" s="248">
        <f>G215*(1+L215/100)</f>
        <v>0</v>
      </c>
      <c r="N215" s="246">
        <v>0</v>
      </c>
      <c r="O215" s="246">
        <f>ROUND(E215*N215,2)</f>
        <v>0</v>
      </c>
      <c r="P215" s="246">
        <v>0</v>
      </c>
      <c r="Q215" s="246">
        <f>ROUND(E215*P215,2)</f>
        <v>0</v>
      </c>
      <c r="R215" s="248"/>
      <c r="S215" s="248" t="s">
        <v>693</v>
      </c>
      <c r="T215" s="249" t="s">
        <v>694</v>
      </c>
      <c r="U215" s="222">
        <v>0</v>
      </c>
      <c r="V215" s="222">
        <f>ROUND(E215*U215,2)</f>
        <v>0</v>
      </c>
      <c r="W215" s="222"/>
      <c r="X215" s="222" t="s">
        <v>1493</v>
      </c>
      <c r="Y215" s="211"/>
      <c r="Z215" s="211"/>
      <c r="AA215" s="211"/>
      <c r="AB215" s="211"/>
      <c r="AC215" s="211"/>
      <c r="AD215" s="211"/>
      <c r="AE215" s="211"/>
      <c r="AF215" s="211"/>
      <c r="AG215" s="211" t="s">
        <v>1494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43">
        <v>149</v>
      </c>
      <c r="B216" s="244" t="s">
        <v>1498</v>
      </c>
      <c r="C216" s="258" t="s">
        <v>1499</v>
      </c>
      <c r="D216" s="245" t="s">
        <v>1497</v>
      </c>
      <c r="E216" s="246">
        <v>8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21</v>
      </c>
      <c r="M216" s="248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8"/>
      <c r="S216" s="248" t="s">
        <v>693</v>
      </c>
      <c r="T216" s="249" t="s">
        <v>694</v>
      </c>
      <c r="U216" s="222">
        <v>0</v>
      </c>
      <c r="V216" s="222">
        <f>ROUND(E216*U216,2)</f>
        <v>0</v>
      </c>
      <c r="W216" s="222"/>
      <c r="X216" s="222" t="s">
        <v>1493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1494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ht="22.5" outlineLevel="1" x14ac:dyDescent="0.2">
      <c r="A217" s="243">
        <v>150</v>
      </c>
      <c r="B217" s="244" t="s">
        <v>1500</v>
      </c>
      <c r="C217" s="258" t="s">
        <v>1501</v>
      </c>
      <c r="D217" s="245" t="s">
        <v>1415</v>
      </c>
      <c r="E217" s="246">
        <v>1</v>
      </c>
      <c r="F217" s="247"/>
      <c r="G217" s="248">
        <f>ROUND(E217*F217,2)</f>
        <v>0</v>
      </c>
      <c r="H217" s="247"/>
      <c r="I217" s="248">
        <f>ROUND(E217*H217,2)</f>
        <v>0</v>
      </c>
      <c r="J217" s="247"/>
      <c r="K217" s="248">
        <f>ROUND(E217*J217,2)</f>
        <v>0</v>
      </c>
      <c r="L217" s="248">
        <v>21</v>
      </c>
      <c r="M217" s="248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8"/>
      <c r="S217" s="248" t="s">
        <v>693</v>
      </c>
      <c r="T217" s="249" t="s">
        <v>694</v>
      </c>
      <c r="U217" s="222">
        <v>0</v>
      </c>
      <c r="V217" s="222">
        <f>ROUND(E217*U217,2)</f>
        <v>0</v>
      </c>
      <c r="W217" s="222"/>
      <c r="X217" s="222" t="s">
        <v>1493</v>
      </c>
      <c r="Y217" s="211"/>
      <c r="Z217" s="211"/>
      <c r="AA217" s="211"/>
      <c r="AB217" s="211"/>
      <c r="AC217" s="211"/>
      <c r="AD217" s="211"/>
      <c r="AE217" s="211"/>
      <c r="AF217" s="211"/>
      <c r="AG217" s="211" t="s">
        <v>1494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43">
        <v>151</v>
      </c>
      <c r="B218" s="244" t="s">
        <v>1502</v>
      </c>
      <c r="C218" s="258" t="s">
        <v>1503</v>
      </c>
      <c r="D218" s="245" t="s">
        <v>1497</v>
      </c>
      <c r="E218" s="246">
        <v>4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6">
        <v>0</v>
      </c>
      <c r="O218" s="246">
        <f>ROUND(E218*N218,2)</f>
        <v>0</v>
      </c>
      <c r="P218" s="246">
        <v>0</v>
      </c>
      <c r="Q218" s="246">
        <f>ROUND(E218*P218,2)</f>
        <v>0</v>
      </c>
      <c r="R218" s="248"/>
      <c r="S218" s="248" t="s">
        <v>693</v>
      </c>
      <c r="T218" s="249" t="s">
        <v>694</v>
      </c>
      <c r="U218" s="222">
        <v>0</v>
      </c>
      <c r="V218" s="222">
        <f>ROUND(E218*U218,2)</f>
        <v>0</v>
      </c>
      <c r="W218" s="222"/>
      <c r="X218" s="222" t="s">
        <v>1493</v>
      </c>
      <c r="Y218" s="211"/>
      <c r="Z218" s="211"/>
      <c r="AA218" s="211"/>
      <c r="AB218" s="211"/>
      <c r="AC218" s="211"/>
      <c r="AD218" s="211"/>
      <c r="AE218" s="211"/>
      <c r="AF218" s="211"/>
      <c r="AG218" s="211" t="s">
        <v>1494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34">
        <v>152</v>
      </c>
      <c r="B219" s="235" t="s">
        <v>1504</v>
      </c>
      <c r="C219" s="255" t="s">
        <v>1505</v>
      </c>
      <c r="D219" s="236" t="s">
        <v>1415</v>
      </c>
      <c r="E219" s="237">
        <v>1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7">
        <v>0</v>
      </c>
      <c r="O219" s="237">
        <f>ROUND(E219*N219,2)</f>
        <v>0</v>
      </c>
      <c r="P219" s="237">
        <v>0</v>
      </c>
      <c r="Q219" s="237">
        <f>ROUND(E219*P219,2)</f>
        <v>0</v>
      </c>
      <c r="R219" s="239"/>
      <c r="S219" s="239" t="s">
        <v>693</v>
      </c>
      <c r="T219" s="240" t="s">
        <v>694</v>
      </c>
      <c r="U219" s="222">
        <v>0</v>
      </c>
      <c r="V219" s="222">
        <f>ROUND(E219*U219,2)</f>
        <v>0</v>
      </c>
      <c r="W219" s="222"/>
      <c r="X219" s="222" t="s">
        <v>1493</v>
      </c>
      <c r="Y219" s="211"/>
      <c r="Z219" s="211"/>
      <c r="AA219" s="211"/>
      <c r="AB219" s="211"/>
      <c r="AC219" s="211"/>
      <c r="AD219" s="211"/>
      <c r="AE219" s="211"/>
      <c r="AF219" s="211"/>
      <c r="AG219" s="211" t="s">
        <v>1494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x14ac:dyDescent="0.2">
      <c r="A220" s="3"/>
      <c r="B220" s="4"/>
      <c r="C220" s="26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AE220">
        <v>15</v>
      </c>
      <c r="AF220">
        <v>21</v>
      </c>
      <c r="AG220" t="s">
        <v>205</v>
      </c>
    </row>
    <row r="221" spans="1:60" x14ac:dyDescent="0.2">
      <c r="A221" s="214"/>
      <c r="B221" s="215" t="s">
        <v>29</v>
      </c>
      <c r="C221" s="264"/>
      <c r="D221" s="216"/>
      <c r="E221" s="217"/>
      <c r="F221" s="217"/>
      <c r="G221" s="233">
        <f>G8+G29+G35+G40+G44+G47+G94+G162+G191+G194+G213</f>
        <v>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AE221">
        <f>SUMIF(L7:L219,AE220,G7:G219)</f>
        <v>0</v>
      </c>
      <c r="AF221">
        <f>SUMIF(L7:L219,AF220,G7:G219)</f>
        <v>0</v>
      </c>
      <c r="AG221" t="s">
        <v>1142</v>
      </c>
    </row>
    <row r="222" spans="1:60" x14ac:dyDescent="0.2">
      <c r="C222" s="265"/>
      <c r="D222" s="10"/>
      <c r="AG222" t="s">
        <v>1143</v>
      </c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UtCxl/XO8nCNVZDdFaXaDIOQQ7LLFXQAL4iuph9MSjnPqQ3NzlfDEEGAPRsiHyBP3X36x3Zw4TTEDdZnybf8Q==" saltValue="Zq3G7oM+lkI7CCPKNMYWUw==" spinCount="100000" sheet="1"/>
  <mergeCells count="53">
    <mergeCell ref="C203:G203"/>
    <mergeCell ref="C205:G205"/>
    <mergeCell ref="C207:G207"/>
    <mergeCell ref="C209:G209"/>
    <mergeCell ref="C212:G212"/>
    <mergeCell ref="C157:G157"/>
    <mergeCell ref="C159:G159"/>
    <mergeCell ref="C161:G161"/>
    <mergeCell ref="C190:G190"/>
    <mergeCell ref="C199:G199"/>
    <mergeCell ref="C201:G201"/>
    <mergeCell ref="C112:G112"/>
    <mergeCell ref="C147:G147"/>
    <mergeCell ref="C149:G149"/>
    <mergeCell ref="C151:G151"/>
    <mergeCell ref="C153:G153"/>
    <mergeCell ref="C155:G155"/>
    <mergeCell ref="C99:G99"/>
    <mergeCell ref="C100:G100"/>
    <mergeCell ref="C102:G102"/>
    <mergeCell ref="C103:G103"/>
    <mergeCell ref="C105:G105"/>
    <mergeCell ref="C106:G106"/>
    <mergeCell ref="C66:G66"/>
    <mergeCell ref="C68:G68"/>
    <mergeCell ref="C70:G70"/>
    <mergeCell ref="C93:G93"/>
    <mergeCell ref="C96:G96"/>
    <mergeCell ref="C97:G97"/>
    <mergeCell ref="C53:G53"/>
    <mergeCell ref="C55:G55"/>
    <mergeCell ref="C57:G57"/>
    <mergeCell ref="C60:G60"/>
    <mergeCell ref="C62:G62"/>
    <mergeCell ref="C64:G64"/>
    <mergeCell ref="C27:G27"/>
    <mergeCell ref="C31:G31"/>
    <mergeCell ref="C37:G37"/>
    <mergeCell ref="C39:G39"/>
    <mergeCell ref="C42:G42"/>
    <mergeCell ref="C51:G51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66</v>
      </c>
      <c r="C4" s="203" t="s">
        <v>67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120</v>
      </c>
      <c r="C8" s="254" t="s">
        <v>121</v>
      </c>
      <c r="D8" s="229"/>
      <c r="E8" s="230"/>
      <c r="F8" s="231"/>
      <c r="G8" s="231">
        <f>SUMIF(AG9:AG10,"&lt;&gt;NOR",G9:G10)</f>
        <v>0</v>
      </c>
      <c r="H8" s="231"/>
      <c r="I8" s="231">
        <f>SUM(I9:I10)</f>
        <v>0</v>
      </c>
      <c r="J8" s="231"/>
      <c r="K8" s="231">
        <f>SUM(K9:K10)</f>
        <v>0</v>
      </c>
      <c r="L8" s="231"/>
      <c r="M8" s="231">
        <f>SUM(M9:M10)</f>
        <v>0</v>
      </c>
      <c r="N8" s="230"/>
      <c r="O8" s="230">
        <f>SUM(O9:O10)</f>
        <v>0.21</v>
      </c>
      <c r="P8" s="230"/>
      <c r="Q8" s="230">
        <f>SUM(Q9:Q10)</f>
        <v>0</v>
      </c>
      <c r="R8" s="231"/>
      <c r="S8" s="231"/>
      <c r="T8" s="232"/>
      <c r="U8" s="226"/>
      <c r="V8" s="226">
        <f>SUM(V9:V10)</f>
        <v>2.15</v>
      </c>
      <c r="W8" s="226"/>
      <c r="X8" s="226"/>
      <c r="AG8" t="s">
        <v>219</v>
      </c>
    </row>
    <row r="9" spans="1:60" ht="22.5" outlineLevel="1" x14ac:dyDescent="0.2">
      <c r="A9" s="234">
        <v>1</v>
      </c>
      <c r="B9" s="235" t="s">
        <v>1216</v>
      </c>
      <c r="C9" s="255" t="s">
        <v>1217</v>
      </c>
      <c r="D9" s="236" t="s">
        <v>284</v>
      </c>
      <c r="E9" s="237">
        <v>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2.5989999999999999E-2</v>
      </c>
      <c r="O9" s="237">
        <f>ROUND(E9*N9,2)</f>
        <v>0.21</v>
      </c>
      <c r="P9" s="237">
        <v>0</v>
      </c>
      <c r="Q9" s="237">
        <f>ROUND(E9*P9,2)</f>
        <v>0</v>
      </c>
      <c r="R9" s="239" t="s">
        <v>588</v>
      </c>
      <c r="S9" s="239" t="s">
        <v>224</v>
      </c>
      <c r="T9" s="240" t="s">
        <v>694</v>
      </c>
      <c r="U9" s="222">
        <v>0.26900000000000002</v>
      </c>
      <c r="V9" s="222">
        <f>ROUND(E9*U9,2)</f>
        <v>2.15</v>
      </c>
      <c r="W9" s="222"/>
      <c r="X9" s="222" t="s">
        <v>225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6" t="s">
        <v>1215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228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27" t="s">
        <v>218</v>
      </c>
      <c r="B11" s="228" t="s">
        <v>136</v>
      </c>
      <c r="C11" s="254" t="s">
        <v>137</v>
      </c>
      <c r="D11" s="229"/>
      <c r="E11" s="230"/>
      <c r="F11" s="231"/>
      <c r="G11" s="231">
        <f>SUMIF(AG12:AG12,"&lt;&gt;NOR",G12:G12)</f>
        <v>0</v>
      </c>
      <c r="H11" s="231"/>
      <c r="I11" s="231">
        <f>SUM(I12:I12)</f>
        <v>0</v>
      </c>
      <c r="J11" s="231"/>
      <c r="K11" s="231">
        <f>SUM(K12:K12)</f>
        <v>0</v>
      </c>
      <c r="L11" s="231"/>
      <c r="M11" s="231">
        <f>SUM(M12:M12)</f>
        <v>0</v>
      </c>
      <c r="N11" s="230"/>
      <c r="O11" s="230">
        <f>SUM(O12:O12)</f>
        <v>0</v>
      </c>
      <c r="P11" s="230"/>
      <c r="Q11" s="230">
        <f>SUM(Q12:Q12)</f>
        <v>0.22</v>
      </c>
      <c r="R11" s="231"/>
      <c r="S11" s="231"/>
      <c r="T11" s="232"/>
      <c r="U11" s="226"/>
      <c r="V11" s="226">
        <f>SUM(V12:V12)</f>
        <v>3.38</v>
      </c>
      <c r="W11" s="226"/>
      <c r="X11" s="226"/>
      <c r="AG11" t="s">
        <v>219</v>
      </c>
    </row>
    <row r="12" spans="1:60" ht="22.5" outlineLevel="1" x14ac:dyDescent="0.2">
      <c r="A12" s="243">
        <v>2</v>
      </c>
      <c r="B12" s="244" t="s">
        <v>1226</v>
      </c>
      <c r="C12" s="258" t="s">
        <v>1227</v>
      </c>
      <c r="D12" s="245" t="s">
        <v>284</v>
      </c>
      <c r="E12" s="246">
        <v>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4.8999999999999998E-4</v>
      </c>
      <c r="O12" s="246">
        <f>ROUND(E12*N12,2)</f>
        <v>0</v>
      </c>
      <c r="P12" s="246">
        <v>2.7E-2</v>
      </c>
      <c r="Q12" s="246">
        <f>ROUND(E12*P12,2)</f>
        <v>0.22</v>
      </c>
      <c r="R12" s="248" t="s">
        <v>1225</v>
      </c>
      <c r="S12" s="248" t="s">
        <v>224</v>
      </c>
      <c r="T12" s="249" t="s">
        <v>694</v>
      </c>
      <c r="U12" s="222">
        <v>0.42199999999999999</v>
      </c>
      <c r="V12" s="222">
        <f>ROUND(E12*U12,2)</f>
        <v>3.38</v>
      </c>
      <c r="W12" s="222"/>
      <c r="X12" s="222" t="s">
        <v>225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">
      <c r="A13" s="227" t="s">
        <v>218</v>
      </c>
      <c r="B13" s="228" t="s">
        <v>142</v>
      </c>
      <c r="C13" s="254" t="s">
        <v>143</v>
      </c>
      <c r="D13" s="229"/>
      <c r="E13" s="230"/>
      <c r="F13" s="231"/>
      <c r="G13" s="231">
        <f>SUMIF(AG14:AG22,"&lt;&gt;NOR",G14:G22)</f>
        <v>0</v>
      </c>
      <c r="H13" s="231"/>
      <c r="I13" s="231">
        <f>SUM(I14:I22)</f>
        <v>0</v>
      </c>
      <c r="J13" s="231"/>
      <c r="K13" s="231">
        <f>SUM(K14:K22)</f>
        <v>0</v>
      </c>
      <c r="L13" s="231"/>
      <c r="M13" s="231">
        <f>SUM(M14:M22)</f>
        <v>0</v>
      </c>
      <c r="N13" s="230"/>
      <c r="O13" s="230">
        <f>SUM(O14:O22)</f>
        <v>0</v>
      </c>
      <c r="P13" s="230"/>
      <c r="Q13" s="230">
        <f>SUM(Q14:Q22)</f>
        <v>0</v>
      </c>
      <c r="R13" s="231"/>
      <c r="S13" s="231"/>
      <c r="T13" s="232"/>
      <c r="U13" s="226"/>
      <c r="V13" s="226">
        <f>SUM(V14:V22)</f>
        <v>31.1</v>
      </c>
      <c r="W13" s="226"/>
      <c r="X13" s="226"/>
      <c r="AG13" t="s">
        <v>219</v>
      </c>
    </row>
    <row r="14" spans="1:60" outlineLevel="1" x14ac:dyDescent="0.2">
      <c r="A14" s="243">
        <v>3</v>
      </c>
      <c r="B14" s="244" t="s">
        <v>1316</v>
      </c>
      <c r="C14" s="258" t="s">
        <v>1317</v>
      </c>
      <c r="D14" s="245" t="s">
        <v>1318</v>
      </c>
      <c r="E14" s="246">
        <v>231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693</v>
      </c>
      <c r="T14" s="249" t="s">
        <v>694</v>
      </c>
      <c r="U14" s="222">
        <v>0</v>
      </c>
      <c r="V14" s="222">
        <f>ROUND(E14*U14,2)</f>
        <v>0</v>
      </c>
      <c r="W14" s="222"/>
      <c r="X14" s="222" t="s">
        <v>225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226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4</v>
      </c>
      <c r="B15" s="244" t="s">
        <v>1319</v>
      </c>
      <c r="C15" s="258" t="s">
        <v>1320</v>
      </c>
      <c r="D15" s="245" t="s">
        <v>1318</v>
      </c>
      <c r="E15" s="246">
        <v>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693</v>
      </c>
      <c r="T15" s="249" t="s">
        <v>694</v>
      </c>
      <c r="U15" s="222">
        <v>0</v>
      </c>
      <c r="V15" s="222">
        <f>ROUND(E15*U15,2)</f>
        <v>0</v>
      </c>
      <c r="W15" s="222"/>
      <c r="X15" s="222" t="s">
        <v>225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43">
        <v>5</v>
      </c>
      <c r="B16" s="244" t="s">
        <v>1506</v>
      </c>
      <c r="C16" s="258" t="s">
        <v>1507</v>
      </c>
      <c r="D16" s="245" t="s">
        <v>284</v>
      </c>
      <c r="E16" s="246">
        <v>186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2.0000000000000002E-5</v>
      </c>
      <c r="O16" s="246">
        <f>ROUND(E16*N16,2)</f>
        <v>0</v>
      </c>
      <c r="P16" s="246">
        <v>0</v>
      </c>
      <c r="Q16" s="246">
        <f>ROUND(E16*P16,2)</f>
        <v>0</v>
      </c>
      <c r="R16" s="248" t="s">
        <v>1235</v>
      </c>
      <c r="S16" s="248" t="s">
        <v>224</v>
      </c>
      <c r="T16" s="249" t="s">
        <v>694</v>
      </c>
      <c r="U16" s="222">
        <v>0.13500000000000001</v>
      </c>
      <c r="V16" s="222">
        <f>ROUND(E16*U16,2)</f>
        <v>25.11</v>
      </c>
      <c r="W16" s="222"/>
      <c r="X16" s="222" t="s">
        <v>225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226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43">
        <v>6</v>
      </c>
      <c r="B17" s="244" t="s">
        <v>1508</v>
      </c>
      <c r="C17" s="258" t="s">
        <v>1509</v>
      </c>
      <c r="D17" s="245" t="s">
        <v>284</v>
      </c>
      <c r="E17" s="246">
        <v>30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2.0000000000000002E-5</v>
      </c>
      <c r="O17" s="246">
        <f>ROUND(E17*N17,2)</f>
        <v>0</v>
      </c>
      <c r="P17" s="246">
        <v>0</v>
      </c>
      <c r="Q17" s="246">
        <f>ROUND(E17*P17,2)</f>
        <v>0</v>
      </c>
      <c r="R17" s="248" t="s">
        <v>1235</v>
      </c>
      <c r="S17" s="248" t="s">
        <v>224</v>
      </c>
      <c r="T17" s="249" t="s">
        <v>694</v>
      </c>
      <c r="U17" s="222">
        <v>0.13500000000000001</v>
      </c>
      <c r="V17" s="222">
        <f>ROUND(E17*U17,2)</f>
        <v>4.05</v>
      </c>
      <c r="W17" s="222"/>
      <c r="X17" s="222" t="s">
        <v>225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226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43">
        <v>7</v>
      </c>
      <c r="B18" s="244" t="s">
        <v>1510</v>
      </c>
      <c r="C18" s="258" t="s">
        <v>1511</v>
      </c>
      <c r="D18" s="245" t="s">
        <v>284</v>
      </c>
      <c r="E18" s="246">
        <v>15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3.0000000000000001E-5</v>
      </c>
      <c r="O18" s="246">
        <f>ROUND(E18*N18,2)</f>
        <v>0</v>
      </c>
      <c r="P18" s="246">
        <v>0</v>
      </c>
      <c r="Q18" s="246">
        <f>ROUND(E18*P18,2)</f>
        <v>0</v>
      </c>
      <c r="R18" s="248" t="s">
        <v>1235</v>
      </c>
      <c r="S18" s="248" t="s">
        <v>224</v>
      </c>
      <c r="T18" s="249" t="s">
        <v>694</v>
      </c>
      <c r="U18" s="222">
        <v>0.129</v>
      </c>
      <c r="V18" s="222">
        <f>ROUND(E18*U18,2)</f>
        <v>1.94</v>
      </c>
      <c r="W18" s="222"/>
      <c r="X18" s="222" t="s">
        <v>225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226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34">
        <v>8</v>
      </c>
      <c r="B19" s="235" t="s">
        <v>1403</v>
      </c>
      <c r="C19" s="255" t="s">
        <v>1404</v>
      </c>
      <c r="D19" s="236" t="s">
        <v>284</v>
      </c>
      <c r="E19" s="237">
        <v>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3.6999999999999999E-4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278</v>
      </c>
      <c r="S19" s="239" t="s">
        <v>224</v>
      </c>
      <c r="T19" s="240" t="s">
        <v>694</v>
      </c>
      <c r="U19" s="222">
        <v>0</v>
      </c>
      <c r="V19" s="222">
        <f>ROUND(E19*U19,2)</f>
        <v>0</v>
      </c>
      <c r="W19" s="222"/>
      <c r="X19" s="222" t="s">
        <v>279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280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60" t="s">
        <v>1396</v>
      </c>
      <c r="D20" s="251"/>
      <c r="E20" s="251"/>
      <c r="F20" s="251"/>
      <c r="G20" s="251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1"/>
      <c r="Z20" s="211"/>
      <c r="AA20" s="211"/>
      <c r="AB20" s="211"/>
      <c r="AC20" s="211"/>
      <c r="AD20" s="211"/>
      <c r="AE20" s="211"/>
      <c r="AF20" s="211"/>
      <c r="AG20" s="211" t="s">
        <v>270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34">
        <v>9</v>
      </c>
      <c r="B21" s="235" t="s">
        <v>1512</v>
      </c>
      <c r="C21" s="255" t="s">
        <v>840</v>
      </c>
      <c r="D21" s="236" t="s">
        <v>0</v>
      </c>
      <c r="E21" s="237">
        <v>355.00599999999997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 t="s">
        <v>806</v>
      </c>
      <c r="S21" s="239" t="s">
        <v>224</v>
      </c>
      <c r="T21" s="240" t="s">
        <v>694</v>
      </c>
      <c r="U21" s="222">
        <v>0</v>
      </c>
      <c r="V21" s="222">
        <f>ROUND(E21*U21,2)</f>
        <v>0</v>
      </c>
      <c r="W21" s="222"/>
      <c r="X21" s="222" t="s">
        <v>225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1305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6" t="s">
        <v>841</v>
      </c>
      <c r="D22" s="242"/>
      <c r="E22" s="242"/>
      <c r="F22" s="242"/>
      <c r="G22" s="24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1"/>
      <c r="Z22" s="211"/>
      <c r="AA22" s="211"/>
      <c r="AB22" s="211"/>
      <c r="AC22" s="211"/>
      <c r="AD22" s="211"/>
      <c r="AE22" s="211"/>
      <c r="AF22" s="211"/>
      <c r="AG22" s="211" t="s">
        <v>228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27" t="s">
        <v>218</v>
      </c>
      <c r="B23" s="228" t="s">
        <v>154</v>
      </c>
      <c r="C23" s="254" t="s">
        <v>155</v>
      </c>
      <c r="D23" s="229"/>
      <c r="E23" s="230"/>
      <c r="F23" s="231"/>
      <c r="G23" s="231">
        <f>SUMIF(AG24:AG40,"&lt;&gt;NOR",G24:G40)</f>
        <v>0</v>
      </c>
      <c r="H23" s="231"/>
      <c r="I23" s="231">
        <f>SUM(I24:I40)</f>
        <v>0</v>
      </c>
      <c r="J23" s="231"/>
      <c r="K23" s="231">
        <f>SUM(K24:K40)</f>
        <v>0</v>
      </c>
      <c r="L23" s="231"/>
      <c r="M23" s="231">
        <f>SUM(M24:M40)</f>
        <v>0</v>
      </c>
      <c r="N23" s="230"/>
      <c r="O23" s="230">
        <f>SUM(O24:O40)</f>
        <v>0.04</v>
      </c>
      <c r="P23" s="230"/>
      <c r="Q23" s="230">
        <f>SUM(Q24:Q40)</f>
        <v>0</v>
      </c>
      <c r="R23" s="231"/>
      <c r="S23" s="231"/>
      <c r="T23" s="232"/>
      <c r="U23" s="226"/>
      <c r="V23" s="226">
        <f>SUM(V24:V40)</f>
        <v>16.939999999999998</v>
      </c>
      <c r="W23" s="226"/>
      <c r="X23" s="226"/>
      <c r="AG23" t="s">
        <v>219</v>
      </c>
    </row>
    <row r="24" spans="1:60" outlineLevel="1" x14ac:dyDescent="0.2">
      <c r="A24" s="243">
        <v>10</v>
      </c>
      <c r="B24" s="244" t="s">
        <v>1228</v>
      </c>
      <c r="C24" s="258" t="s">
        <v>1229</v>
      </c>
      <c r="D24" s="245" t="s">
        <v>1230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693</v>
      </c>
      <c r="T24" s="249" t="s">
        <v>694</v>
      </c>
      <c r="U24" s="222">
        <v>0</v>
      </c>
      <c r="V24" s="222">
        <f>ROUND(E24*U24,2)</f>
        <v>0</v>
      </c>
      <c r="W24" s="222"/>
      <c r="X24" s="222" t="s">
        <v>225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226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11</v>
      </c>
      <c r="B25" s="244" t="s">
        <v>1513</v>
      </c>
      <c r="C25" s="258" t="s">
        <v>1514</v>
      </c>
      <c r="D25" s="245" t="s">
        <v>1230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693</v>
      </c>
      <c r="T25" s="249" t="s">
        <v>694</v>
      </c>
      <c r="U25" s="222">
        <v>0</v>
      </c>
      <c r="V25" s="222">
        <f>ROUND(E25*U25,2)</f>
        <v>0</v>
      </c>
      <c r="W25" s="222"/>
      <c r="X25" s="222" t="s">
        <v>225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226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12</v>
      </c>
      <c r="B26" s="244" t="s">
        <v>1515</v>
      </c>
      <c r="C26" s="258" t="s">
        <v>1516</v>
      </c>
      <c r="D26" s="245" t="s">
        <v>1230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693</v>
      </c>
      <c r="T26" s="249" t="s">
        <v>694</v>
      </c>
      <c r="U26" s="222">
        <v>0</v>
      </c>
      <c r="V26" s="222">
        <f>ROUND(E26*U26,2)</f>
        <v>0</v>
      </c>
      <c r="W26" s="222"/>
      <c r="X26" s="222" t="s">
        <v>225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43">
        <v>13</v>
      </c>
      <c r="B27" s="244" t="s">
        <v>1517</v>
      </c>
      <c r="C27" s="258" t="s">
        <v>1518</v>
      </c>
      <c r="D27" s="245" t="s">
        <v>1415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4.6000000000000001E-4</v>
      </c>
      <c r="O27" s="246">
        <f>ROUND(E27*N27,2)</f>
        <v>0</v>
      </c>
      <c r="P27" s="246">
        <v>0</v>
      </c>
      <c r="Q27" s="246">
        <f>ROUND(E27*P27,2)</f>
        <v>0</v>
      </c>
      <c r="R27" s="248" t="s">
        <v>1519</v>
      </c>
      <c r="S27" s="248" t="s">
        <v>224</v>
      </c>
      <c r="T27" s="249" t="s">
        <v>694</v>
      </c>
      <c r="U27" s="222">
        <v>7.8280000000000003</v>
      </c>
      <c r="V27" s="222">
        <f>ROUND(E27*U27,2)</f>
        <v>7.83</v>
      </c>
      <c r="W27" s="222"/>
      <c r="X27" s="222" t="s">
        <v>225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226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14</v>
      </c>
      <c r="B28" s="244" t="s">
        <v>1520</v>
      </c>
      <c r="C28" s="258" t="s">
        <v>1521</v>
      </c>
      <c r="D28" s="245" t="s">
        <v>1415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7.3999999999999999E-4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693</v>
      </c>
      <c r="T28" s="249" t="s">
        <v>694</v>
      </c>
      <c r="U28" s="222">
        <v>9.1110000000000007</v>
      </c>
      <c r="V28" s="222">
        <f>ROUND(E28*U28,2)</f>
        <v>9.11</v>
      </c>
      <c r="W28" s="222"/>
      <c r="X28" s="222" t="s">
        <v>225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226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15</v>
      </c>
      <c r="B29" s="244" t="s">
        <v>1522</v>
      </c>
      <c r="C29" s="258" t="s">
        <v>1523</v>
      </c>
      <c r="D29" s="245" t="s">
        <v>1415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693</v>
      </c>
      <c r="T29" s="249" t="s">
        <v>694</v>
      </c>
      <c r="U29" s="222">
        <v>0</v>
      </c>
      <c r="V29" s="222">
        <f>ROUND(E29*U29,2)</f>
        <v>0</v>
      </c>
      <c r="W29" s="222"/>
      <c r="X29" s="222" t="s">
        <v>225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226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67.5" outlineLevel="1" x14ac:dyDescent="0.2">
      <c r="A30" s="234">
        <v>16</v>
      </c>
      <c r="B30" s="235" t="s">
        <v>1524</v>
      </c>
      <c r="C30" s="255" t="s">
        <v>1525</v>
      </c>
      <c r="D30" s="236" t="s">
        <v>340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3.7499999999999999E-2</v>
      </c>
      <c r="O30" s="237">
        <f>ROUND(E30*N30,2)</f>
        <v>0.04</v>
      </c>
      <c r="P30" s="237">
        <v>0</v>
      </c>
      <c r="Q30" s="237">
        <f>ROUND(E30*P30,2)</f>
        <v>0</v>
      </c>
      <c r="R30" s="239" t="s">
        <v>278</v>
      </c>
      <c r="S30" s="239" t="s">
        <v>224</v>
      </c>
      <c r="T30" s="240" t="s">
        <v>694</v>
      </c>
      <c r="U30" s="222">
        <v>0</v>
      </c>
      <c r="V30" s="222">
        <f>ROUND(E30*U30,2)</f>
        <v>0</v>
      </c>
      <c r="W30" s="222"/>
      <c r="X30" s="222" t="s">
        <v>279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280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18"/>
      <c r="B31" s="219"/>
      <c r="C31" s="260" t="s">
        <v>1526</v>
      </c>
      <c r="D31" s="251"/>
      <c r="E31" s="251"/>
      <c r="F31" s="251"/>
      <c r="G31" s="251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1"/>
      <c r="Z31" s="211"/>
      <c r="AA31" s="211"/>
      <c r="AB31" s="211"/>
      <c r="AC31" s="211"/>
      <c r="AD31" s="211"/>
      <c r="AE31" s="211"/>
      <c r="AF31" s="211"/>
      <c r="AG31" s="211" t="s">
        <v>270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41" t="str">
        <f>C31</f>
        <v>energ.třída kotle A; ocelový; palivo zemní plyn, propan; jmen.tepelný výkon 32,0 kW; v = 763 mm; š = 450 mm; hloubka kotle 345 mm; průměr odkouření koaxiální 100/60, dělené 80/80 mm; jmen.tepelný příkon topení 33,0 kW; hořák; krytí IP X5D</v>
      </c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17</v>
      </c>
      <c r="B32" s="244" t="s">
        <v>1527</v>
      </c>
      <c r="C32" s="258" t="s">
        <v>1528</v>
      </c>
      <c r="D32" s="245" t="s">
        <v>1230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693</v>
      </c>
      <c r="T32" s="249" t="s">
        <v>694</v>
      </c>
      <c r="U32" s="222">
        <v>0</v>
      </c>
      <c r="V32" s="222">
        <f>ROUND(E32*U32,2)</f>
        <v>0</v>
      </c>
      <c r="W32" s="222"/>
      <c r="X32" s="222" t="s">
        <v>279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280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18</v>
      </c>
      <c r="B33" s="244" t="s">
        <v>1529</v>
      </c>
      <c r="C33" s="258" t="s">
        <v>1530</v>
      </c>
      <c r="D33" s="245" t="s">
        <v>1230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693</v>
      </c>
      <c r="T33" s="249" t="s">
        <v>694</v>
      </c>
      <c r="U33" s="222">
        <v>0</v>
      </c>
      <c r="V33" s="222">
        <f>ROUND(E33*U33,2)</f>
        <v>0</v>
      </c>
      <c r="W33" s="222"/>
      <c r="X33" s="222" t="s">
        <v>279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280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3">
        <v>19</v>
      </c>
      <c r="B34" s="244" t="s">
        <v>1531</v>
      </c>
      <c r="C34" s="258" t="s">
        <v>1532</v>
      </c>
      <c r="D34" s="245" t="s">
        <v>1230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693</v>
      </c>
      <c r="T34" s="249" t="s">
        <v>694</v>
      </c>
      <c r="U34" s="222">
        <v>0</v>
      </c>
      <c r="V34" s="222">
        <f>ROUND(E34*U34,2)</f>
        <v>0</v>
      </c>
      <c r="W34" s="222"/>
      <c r="X34" s="222" t="s">
        <v>279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280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3">
        <v>20</v>
      </c>
      <c r="B35" s="244" t="s">
        <v>1533</v>
      </c>
      <c r="C35" s="258" t="s">
        <v>1534</v>
      </c>
      <c r="D35" s="245" t="s">
        <v>1230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693</v>
      </c>
      <c r="T35" s="249" t="s">
        <v>694</v>
      </c>
      <c r="U35" s="222">
        <v>0</v>
      </c>
      <c r="V35" s="222">
        <f>ROUND(E35*U35,2)</f>
        <v>0</v>
      </c>
      <c r="W35" s="222"/>
      <c r="X35" s="222" t="s">
        <v>279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280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3">
        <v>21</v>
      </c>
      <c r="B36" s="244" t="s">
        <v>1535</v>
      </c>
      <c r="C36" s="258" t="s">
        <v>1536</v>
      </c>
      <c r="D36" s="245" t="s">
        <v>1230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693</v>
      </c>
      <c r="T36" s="249" t="s">
        <v>694</v>
      </c>
      <c r="U36" s="222">
        <v>0</v>
      </c>
      <c r="V36" s="222">
        <f>ROUND(E36*U36,2)</f>
        <v>0</v>
      </c>
      <c r="W36" s="222"/>
      <c r="X36" s="222" t="s">
        <v>279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280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3">
        <v>22</v>
      </c>
      <c r="B37" s="244" t="s">
        <v>1537</v>
      </c>
      <c r="C37" s="258" t="s">
        <v>1538</v>
      </c>
      <c r="D37" s="245" t="s">
        <v>1230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693</v>
      </c>
      <c r="T37" s="249" t="s">
        <v>694</v>
      </c>
      <c r="U37" s="222">
        <v>0</v>
      </c>
      <c r="V37" s="222">
        <f>ROUND(E37*U37,2)</f>
        <v>0</v>
      </c>
      <c r="W37" s="222"/>
      <c r="X37" s="222" t="s">
        <v>279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280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23</v>
      </c>
      <c r="B38" s="244" t="s">
        <v>1539</v>
      </c>
      <c r="C38" s="258" t="s">
        <v>1540</v>
      </c>
      <c r="D38" s="245" t="s">
        <v>1230</v>
      </c>
      <c r="E38" s="246">
        <v>2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693</v>
      </c>
      <c r="T38" s="249" t="s">
        <v>694</v>
      </c>
      <c r="U38" s="222">
        <v>0</v>
      </c>
      <c r="V38" s="222">
        <f>ROUND(E38*U38,2)</f>
        <v>0</v>
      </c>
      <c r="W38" s="222"/>
      <c r="X38" s="222" t="s">
        <v>279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280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4">
        <v>24</v>
      </c>
      <c r="B39" s="235" t="s">
        <v>1541</v>
      </c>
      <c r="C39" s="255" t="s">
        <v>1542</v>
      </c>
      <c r="D39" s="236" t="s">
        <v>0</v>
      </c>
      <c r="E39" s="237">
        <v>979.2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1519</v>
      </c>
      <c r="S39" s="239" t="s">
        <v>224</v>
      </c>
      <c r="T39" s="240" t="s">
        <v>694</v>
      </c>
      <c r="U39" s="222">
        <v>0</v>
      </c>
      <c r="V39" s="222">
        <f>ROUND(E39*U39,2)</f>
        <v>0</v>
      </c>
      <c r="W39" s="222"/>
      <c r="X39" s="222" t="s">
        <v>225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1305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6" t="s">
        <v>854</v>
      </c>
      <c r="D40" s="242"/>
      <c r="E40" s="242"/>
      <c r="F40" s="242"/>
      <c r="G40" s="24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11"/>
      <c r="Z40" s="211"/>
      <c r="AA40" s="211"/>
      <c r="AB40" s="211"/>
      <c r="AC40" s="211"/>
      <c r="AD40" s="211"/>
      <c r="AE40" s="211"/>
      <c r="AF40" s="211"/>
      <c r="AG40" s="211" t="s">
        <v>228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27" t="s">
        <v>218</v>
      </c>
      <c r="B41" s="228" t="s">
        <v>156</v>
      </c>
      <c r="C41" s="254" t="s">
        <v>157</v>
      </c>
      <c r="D41" s="229"/>
      <c r="E41" s="230"/>
      <c r="F41" s="231"/>
      <c r="G41" s="231">
        <f>SUMIF(AG42:AG45,"&lt;&gt;NOR",G42:G45)</f>
        <v>0</v>
      </c>
      <c r="H41" s="231"/>
      <c r="I41" s="231">
        <f>SUM(I42:I45)</f>
        <v>0</v>
      </c>
      <c r="J41" s="231"/>
      <c r="K41" s="231">
        <f>SUM(K42:K45)</f>
        <v>0</v>
      </c>
      <c r="L41" s="231"/>
      <c r="M41" s="231">
        <f>SUM(M42:M45)</f>
        <v>0</v>
      </c>
      <c r="N41" s="230"/>
      <c r="O41" s="230">
        <f>SUM(O42:O45)</f>
        <v>0.12</v>
      </c>
      <c r="P41" s="230"/>
      <c r="Q41" s="230">
        <f>SUM(Q42:Q45)</f>
        <v>0</v>
      </c>
      <c r="R41" s="231"/>
      <c r="S41" s="231"/>
      <c r="T41" s="232"/>
      <c r="U41" s="226"/>
      <c r="V41" s="226">
        <f>SUM(V42:V45)</f>
        <v>4.9800000000000004</v>
      </c>
      <c r="W41" s="226"/>
      <c r="X41" s="226"/>
      <c r="AG41" t="s">
        <v>219</v>
      </c>
    </row>
    <row r="42" spans="1:60" outlineLevel="1" x14ac:dyDescent="0.2">
      <c r="A42" s="243">
        <v>25</v>
      </c>
      <c r="B42" s="244" t="s">
        <v>1543</v>
      </c>
      <c r="C42" s="258" t="s">
        <v>1544</v>
      </c>
      <c r="D42" s="245" t="s">
        <v>1415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6.3E-3</v>
      </c>
      <c r="O42" s="246">
        <f>ROUND(E42*N42,2)</f>
        <v>0.01</v>
      </c>
      <c r="P42" s="246">
        <v>0</v>
      </c>
      <c r="Q42" s="246">
        <f>ROUND(E42*P42,2)</f>
        <v>0</v>
      </c>
      <c r="R42" s="248" t="s">
        <v>1519</v>
      </c>
      <c r="S42" s="248" t="s">
        <v>224</v>
      </c>
      <c r="T42" s="249" t="s">
        <v>694</v>
      </c>
      <c r="U42" s="222">
        <v>4.9779999999999998</v>
      </c>
      <c r="V42" s="222">
        <f>ROUND(E42*U42,2)</f>
        <v>4.9800000000000004</v>
      </c>
      <c r="W42" s="222"/>
      <c r="X42" s="222" t="s">
        <v>225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226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33.75" outlineLevel="1" x14ac:dyDescent="0.2">
      <c r="A43" s="234">
        <v>26</v>
      </c>
      <c r="B43" s="235" t="s">
        <v>1545</v>
      </c>
      <c r="C43" s="255" t="s">
        <v>1546</v>
      </c>
      <c r="D43" s="236" t="s">
        <v>340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0.111</v>
      </c>
      <c r="O43" s="237">
        <f>ROUND(E43*N43,2)</f>
        <v>0.11</v>
      </c>
      <c r="P43" s="237">
        <v>0</v>
      </c>
      <c r="Q43" s="237">
        <f>ROUND(E43*P43,2)</f>
        <v>0</v>
      </c>
      <c r="R43" s="239" t="s">
        <v>278</v>
      </c>
      <c r="S43" s="239" t="s">
        <v>224</v>
      </c>
      <c r="T43" s="240" t="s">
        <v>694</v>
      </c>
      <c r="U43" s="222">
        <v>0</v>
      </c>
      <c r="V43" s="222">
        <f>ROUND(E43*U43,2)</f>
        <v>0</v>
      </c>
      <c r="W43" s="222"/>
      <c r="X43" s="222" t="s">
        <v>279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280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60" t="s">
        <v>1547</v>
      </c>
      <c r="D44" s="251"/>
      <c r="E44" s="251"/>
      <c r="F44" s="251"/>
      <c r="G44" s="251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1"/>
      <c r="Z44" s="211"/>
      <c r="AA44" s="211"/>
      <c r="AB44" s="211"/>
      <c r="AC44" s="211"/>
      <c r="AD44" s="211"/>
      <c r="AE44" s="211"/>
      <c r="AF44" s="211"/>
      <c r="AG44" s="211" t="s">
        <v>270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27</v>
      </c>
      <c r="B45" s="244" t="s">
        <v>1548</v>
      </c>
      <c r="C45" s="258" t="s">
        <v>1549</v>
      </c>
      <c r="D45" s="245" t="s">
        <v>0</v>
      </c>
      <c r="E45" s="246">
        <v>232.5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 t="s">
        <v>1519</v>
      </c>
      <c r="S45" s="248" t="s">
        <v>224</v>
      </c>
      <c r="T45" s="249" t="s">
        <v>694</v>
      </c>
      <c r="U45" s="222">
        <v>0</v>
      </c>
      <c r="V45" s="222">
        <f>ROUND(E45*U45,2)</f>
        <v>0</v>
      </c>
      <c r="W45" s="222"/>
      <c r="X45" s="222" t="s">
        <v>225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1305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x14ac:dyDescent="0.2">
      <c r="A46" s="227" t="s">
        <v>218</v>
      </c>
      <c r="B46" s="228" t="s">
        <v>158</v>
      </c>
      <c r="C46" s="254" t="s">
        <v>159</v>
      </c>
      <c r="D46" s="229"/>
      <c r="E46" s="230"/>
      <c r="F46" s="231"/>
      <c r="G46" s="231">
        <f>SUMIF(AG47:AG56,"&lt;&gt;NOR",G47:G56)</f>
        <v>0</v>
      </c>
      <c r="H46" s="231"/>
      <c r="I46" s="231">
        <f>SUM(I47:I56)</f>
        <v>0</v>
      </c>
      <c r="J46" s="231"/>
      <c r="K46" s="231">
        <f>SUM(K47:K56)</f>
        <v>0</v>
      </c>
      <c r="L46" s="231"/>
      <c r="M46" s="231">
        <f>SUM(M47:M56)</f>
        <v>0</v>
      </c>
      <c r="N46" s="230"/>
      <c r="O46" s="230">
        <f>SUM(O47:O56)</f>
        <v>0.2</v>
      </c>
      <c r="P46" s="230"/>
      <c r="Q46" s="230">
        <f>SUM(Q47:Q56)</f>
        <v>0</v>
      </c>
      <c r="R46" s="231"/>
      <c r="S46" s="231"/>
      <c r="T46" s="232"/>
      <c r="U46" s="226"/>
      <c r="V46" s="226">
        <f>SUM(V47:V56)</f>
        <v>82.81</v>
      </c>
      <c r="W46" s="226"/>
      <c r="X46" s="226"/>
      <c r="AG46" t="s">
        <v>219</v>
      </c>
    </row>
    <row r="47" spans="1:60" ht="22.5" outlineLevel="1" x14ac:dyDescent="0.2">
      <c r="A47" s="243">
        <v>28</v>
      </c>
      <c r="B47" s="244" t="s">
        <v>1550</v>
      </c>
      <c r="C47" s="258" t="s">
        <v>1551</v>
      </c>
      <c r="D47" s="245" t="s">
        <v>340</v>
      </c>
      <c r="E47" s="246">
        <v>50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 t="s">
        <v>1519</v>
      </c>
      <c r="S47" s="248" t="s">
        <v>224</v>
      </c>
      <c r="T47" s="249" t="s">
        <v>694</v>
      </c>
      <c r="U47" s="222">
        <v>0.23699999999999999</v>
      </c>
      <c r="V47" s="222">
        <f>ROUND(E47*U47,2)</f>
        <v>11.85</v>
      </c>
      <c r="W47" s="222"/>
      <c r="X47" s="222" t="s">
        <v>225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226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34">
        <v>29</v>
      </c>
      <c r="B48" s="235" t="s">
        <v>1552</v>
      </c>
      <c r="C48" s="255" t="s">
        <v>1553</v>
      </c>
      <c r="D48" s="236" t="s">
        <v>284</v>
      </c>
      <c r="E48" s="237">
        <v>186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7.6000000000000004E-4</v>
      </c>
      <c r="O48" s="237">
        <f>ROUND(E48*N48,2)</f>
        <v>0.14000000000000001</v>
      </c>
      <c r="P48" s="237">
        <v>0</v>
      </c>
      <c r="Q48" s="237">
        <f>ROUND(E48*P48,2)</f>
        <v>0</v>
      </c>
      <c r="R48" s="239" t="s">
        <v>1519</v>
      </c>
      <c r="S48" s="239" t="s">
        <v>224</v>
      </c>
      <c r="T48" s="240" t="s">
        <v>694</v>
      </c>
      <c r="U48" s="222">
        <v>0.29737999999999998</v>
      </c>
      <c r="V48" s="222">
        <f>ROUND(E48*U48,2)</f>
        <v>55.31</v>
      </c>
      <c r="W48" s="222"/>
      <c r="X48" s="222" t="s">
        <v>225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226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6" t="s">
        <v>1327</v>
      </c>
      <c r="D49" s="242"/>
      <c r="E49" s="242"/>
      <c r="F49" s="242"/>
      <c r="G49" s="24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1"/>
      <c r="Z49" s="211"/>
      <c r="AA49" s="211"/>
      <c r="AB49" s="211"/>
      <c r="AC49" s="211"/>
      <c r="AD49" s="211"/>
      <c r="AE49" s="211"/>
      <c r="AF49" s="211"/>
      <c r="AG49" s="211" t="s">
        <v>228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34">
        <v>30</v>
      </c>
      <c r="B50" s="235" t="s">
        <v>1554</v>
      </c>
      <c r="C50" s="255" t="s">
        <v>1555</v>
      </c>
      <c r="D50" s="236" t="s">
        <v>284</v>
      </c>
      <c r="E50" s="237">
        <v>30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8.8000000000000003E-4</v>
      </c>
      <c r="O50" s="237">
        <f>ROUND(E50*N50,2)</f>
        <v>0.03</v>
      </c>
      <c r="P50" s="237">
        <v>0</v>
      </c>
      <c r="Q50" s="237">
        <f>ROUND(E50*P50,2)</f>
        <v>0</v>
      </c>
      <c r="R50" s="239" t="s">
        <v>1519</v>
      </c>
      <c r="S50" s="239" t="s">
        <v>224</v>
      </c>
      <c r="T50" s="240" t="s">
        <v>694</v>
      </c>
      <c r="U50" s="222">
        <v>0.30737999999999999</v>
      </c>
      <c r="V50" s="222">
        <f>ROUND(E50*U50,2)</f>
        <v>9.2200000000000006</v>
      </c>
      <c r="W50" s="222"/>
      <c r="X50" s="222" t="s">
        <v>225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226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6" t="s">
        <v>1327</v>
      </c>
      <c r="D51" s="242"/>
      <c r="E51" s="242"/>
      <c r="F51" s="242"/>
      <c r="G51" s="24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1"/>
      <c r="Z51" s="211"/>
      <c r="AA51" s="211"/>
      <c r="AB51" s="211"/>
      <c r="AC51" s="211"/>
      <c r="AD51" s="211"/>
      <c r="AE51" s="211"/>
      <c r="AF51" s="211"/>
      <c r="AG51" s="211" t="s">
        <v>228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34">
        <v>31</v>
      </c>
      <c r="B52" s="235" t="s">
        <v>1556</v>
      </c>
      <c r="C52" s="255" t="s">
        <v>1557</v>
      </c>
      <c r="D52" s="236" t="s">
        <v>284</v>
      </c>
      <c r="E52" s="237">
        <v>15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1.01E-3</v>
      </c>
      <c r="O52" s="237">
        <f>ROUND(E52*N52,2)</f>
        <v>0.02</v>
      </c>
      <c r="P52" s="237">
        <v>0</v>
      </c>
      <c r="Q52" s="237">
        <f>ROUND(E52*P52,2)</f>
        <v>0</v>
      </c>
      <c r="R52" s="239" t="s">
        <v>1519</v>
      </c>
      <c r="S52" s="239" t="s">
        <v>224</v>
      </c>
      <c r="T52" s="240" t="s">
        <v>694</v>
      </c>
      <c r="U52" s="222">
        <v>0.31738</v>
      </c>
      <c r="V52" s="222">
        <f>ROUND(E52*U52,2)</f>
        <v>4.76</v>
      </c>
      <c r="W52" s="222"/>
      <c r="X52" s="222" t="s">
        <v>225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226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6" t="s">
        <v>1327</v>
      </c>
      <c r="D53" s="242"/>
      <c r="E53" s="242"/>
      <c r="F53" s="242"/>
      <c r="G53" s="24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1"/>
      <c r="Z53" s="211"/>
      <c r="AA53" s="211"/>
      <c r="AB53" s="211"/>
      <c r="AC53" s="211"/>
      <c r="AD53" s="211"/>
      <c r="AE53" s="211"/>
      <c r="AF53" s="211"/>
      <c r="AG53" s="211" t="s">
        <v>228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34">
        <v>32</v>
      </c>
      <c r="B54" s="235" t="s">
        <v>1558</v>
      </c>
      <c r="C54" s="255" t="s">
        <v>1559</v>
      </c>
      <c r="D54" s="236" t="s">
        <v>284</v>
      </c>
      <c r="E54" s="237">
        <v>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1.6000000000000001E-3</v>
      </c>
      <c r="O54" s="237">
        <f>ROUND(E54*N54,2)</f>
        <v>0.01</v>
      </c>
      <c r="P54" s="237">
        <v>0</v>
      </c>
      <c r="Q54" s="237">
        <f>ROUND(E54*P54,2)</f>
        <v>0</v>
      </c>
      <c r="R54" s="239" t="s">
        <v>1519</v>
      </c>
      <c r="S54" s="239" t="s">
        <v>224</v>
      </c>
      <c r="T54" s="240" t="s">
        <v>694</v>
      </c>
      <c r="U54" s="222">
        <v>0.33332000000000001</v>
      </c>
      <c r="V54" s="222">
        <f>ROUND(E54*U54,2)</f>
        <v>1.67</v>
      </c>
      <c r="W54" s="222"/>
      <c r="X54" s="222" t="s">
        <v>225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226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6" t="s">
        <v>1327</v>
      </c>
      <c r="D55" s="242"/>
      <c r="E55" s="242"/>
      <c r="F55" s="242"/>
      <c r="G55" s="24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1"/>
      <c r="Z55" s="211"/>
      <c r="AA55" s="211"/>
      <c r="AB55" s="211"/>
      <c r="AC55" s="211"/>
      <c r="AD55" s="211"/>
      <c r="AE55" s="211"/>
      <c r="AF55" s="211"/>
      <c r="AG55" s="211" t="s">
        <v>228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33</v>
      </c>
      <c r="B56" s="244" t="s">
        <v>1560</v>
      </c>
      <c r="C56" s="258" t="s">
        <v>1561</v>
      </c>
      <c r="D56" s="245" t="s">
        <v>0</v>
      </c>
      <c r="E56" s="246">
        <v>870.39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8" t="s">
        <v>1519</v>
      </c>
      <c r="S56" s="248" t="s">
        <v>224</v>
      </c>
      <c r="T56" s="249" t="s">
        <v>694</v>
      </c>
      <c r="U56" s="222">
        <v>0</v>
      </c>
      <c r="V56" s="222">
        <f>ROUND(E56*U56,2)</f>
        <v>0</v>
      </c>
      <c r="W56" s="222"/>
      <c r="X56" s="222" t="s">
        <v>225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1305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227" t="s">
        <v>218</v>
      </c>
      <c r="B57" s="228" t="s">
        <v>160</v>
      </c>
      <c r="C57" s="254" t="s">
        <v>161</v>
      </c>
      <c r="D57" s="229"/>
      <c r="E57" s="230"/>
      <c r="F57" s="231"/>
      <c r="G57" s="231">
        <f>SUMIF(AG58:AG65,"&lt;&gt;NOR",G58:G65)</f>
        <v>0</v>
      </c>
      <c r="H57" s="231"/>
      <c r="I57" s="231">
        <f>SUM(I58:I65)</f>
        <v>0</v>
      </c>
      <c r="J57" s="231"/>
      <c r="K57" s="231">
        <f>SUM(K58:K65)</f>
        <v>0</v>
      </c>
      <c r="L57" s="231"/>
      <c r="M57" s="231">
        <f>SUM(M58:M65)</f>
        <v>0</v>
      </c>
      <c r="N57" s="230"/>
      <c r="O57" s="230">
        <f>SUM(O58:O65)</f>
        <v>0.01</v>
      </c>
      <c r="P57" s="230"/>
      <c r="Q57" s="230">
        <f>SUM(Q58:Q65)</f>
        <v>0</v>
      </c>
      <c r="R57" s="231"/>
      <c r="S57" s="231"/>
      <c r="T57" s="232"/>
      <c r="U57" s="226"/>
      <c r="V57" s="226">
        <f>SUM(V58:V65)</f>
        <v>6.2700000000000014</v>
      </c>
      <c r="W57" s="226"/>
      <c r="X57" s="226"/>
      <c r="AG57" t="s">
        <v>219</v>
      </c>
    </row>
    <row r="58" spans="1:60" outlineLevel="1" x14ac:dyDescent="0.2">
      <c r="A58" s="243">
        <v>34</v>
      </c>
      <c r="B58" s="244" t="s">
        <v>1562</v>
      </c>
      <c r="C58" s="258" t="s">
        <v>1563</v>
      </c>
      <c r="D58" s="245" t="s">
        <v>340</v>
      </c>
      <c r="E58" s="246">
        <v>25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1E-4</v>
      </c>
      <c r="O58" s="246">
        <f>ROUND(E58*N58,2)</f>
        <v>0</v>
      </c>
      <c r="P58" s="246">
        <v>0</v>
      </c>
      <c r="Q58" s="246">
        <f>ROUND(E58*P58,2)</f>
        <v>0</v>
      </c>
      <c r="R58" s="248"/>
      <c r="S58" s="248" t="s">
        <v>693</v>
      </c>
      <c r="T58" s="249" t="s">
        <v>694</v>
      </c>
      <c r="U58" s="222">
        <v>0</v>
      </c>
      <c r="V58" s="222">
        <f>ROUND(E58*U58,2)</f>
        <v>0</v>
      </c>
      <c r="W58" s="222"/>
      <c r="X58" s="222" t="s">
        <v>225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226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35</v>
      </c>
      <c r="B59" s="244" t="s">
        <v>1564</v>
      </c>
      <c r="C59" s="258" t="s">
        <v>1565</v>
      </c>
      <c r="D59" s="245" t="s">
        <v>340</v>
      </c>
      <c r="E59" s="246">
        <v>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3.1E-4</v>
      </c>
      <c r="O59" s="246">
        <f>ROUND(E59*N59,2)</f>
        <v>0</v>
      </c>
      <c r="P59" s="246">
        <v>0</v>
      </c>
      <c r="Q59" s="246">
        <f>ROUND(E59*P59,2)</f>
        <v>0</v>
      </c>
      <c r="R59" s="248" t="s">
        <v>1519</v>
      </c>
      <c r="S59" s="248" t="s">
        <v>224</v>
      </c>
      <c r="T59" s="249" t="s">
        <v>694</v>
      </c>
      <c r="U59" s="222">
        <v>0.20699999999999999</v>
      </c>
      <c r="V59" s="222">
        <f>ROUND(E59*U59,2)</f>
        <v>0.41</v>
      </c>
      <c r="W59" s="222"/>
      <c r="X59" s="222" t="s">
        <v>225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226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36</v>
      </c>
      <c r="B60" s="244" t="s">
        <v>1566</v>
      </c>
      <c r="C60" s="258" t="s">
        <v>1567</v>
      </c>
      <c r="D60" s="245" t="s">
        <v>340</v>
      </c>
      <c r="E60" s="246">
        <v>6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4.8000000000000001E-4</v>
      </c>
      <c r="O60" s="246">
        <f>ROUND(E60*N60,2)</f>
        <v>0</v>
      </c>
      <c r="P60" s="246">
        <v>0</v>
      </c>
      <c r="Q60" s="246">
        <f>ROUND(E60*P60,2)</f>
        <v>0</v>
      </c>
      <c r="R60" s="248" t="s">
        <v>1519</v>
      </c>
      <c r="S60" s="248" t="s">
        <v>224</v>
      </c>
      <c r="T60" s="249" t="s">
        <v>694</v>
      </c>
      <c r="U60" s="222">
        <v>0.22700000000000001</v>
      </c>
      <c r="V60" s="222">
        <f>ROUND(E60*U60,2)</f>
        <v>1.36</v>
      </c>
      <c r="W60" s="222"/>
      <c r="X60" s="222" t="s">
        <v>225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226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43">
        <v>37</v>
      </c>
      <c r="B61" s="244" t="s">
        <v>1568</v>
      </c>
      <c r="C61" s="258" t="s">
        <v>1569</v>
      </c>
      <c r="D61" s="245" t="s">
        <v>340</v>
      </c>
      <c r="E61" s="246">
        <v>17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4.4999999999999999E-4</v>
      </c>
      <c r="O61" s="246">
        <f>ROUND(E61*N61,2)</f>
        <v>0.01</v>
      </c>
      <c r="P61" s="246">
        <v>0</v>
      </c>
      <c r="Q61" s="246">
        <f>ROUND(E61*P61,2)</f>
        <v>0</v>
      </c>
      <c r="R61" s="248" t="s">
        <v>1519</v>
      </c>
      <c r="S61" s="248" t="s">
        <v>224</v>
      </c>
      <c r="T61" s="249" t="s">
        <v>694</v>
      </c>
      <c r="U61" s="222">
        <v>0.16400000000000001</v>
      </c>
      <c r="V61" s="222">
        <f>ROUND(E61*U61,2)</f>
        <v>2.79</v>
      </c>
      <c r="W61" s="222"/>
      <c r="X61" s="222" t="s">
        <v>225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226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43">
        <v>38</v>
      </c>
      <c r="B62" s="244" t="s">
        <v>1570</v>
      </c>
      <c r="C62" s="258" t="s">
        <v>1571</v>
      </c>
      <c r="D62" s="245" t="s">
        <v>340</v>
      </c>
      <c r="E62" s="246">
        <v>8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4.4999999999999999E-4</v>
      </c>
      <c r="O62" s="246">
        <f>ROUND(E62*N62,2)</f>
        <v>0</v>
      </c>
      <c r="P62" s="246">
        <v>0</v>
      </c>
      <c r="Q62" s="246">
        <f>ROUND(E62*P62,2)</f>
        <v>0</v>
      </c>
      <c r="R62" s="248" t="s">
        <v>1519</v>
      </c>
      <c r="S62" s="248" t="s">
        <v>224</v>
      </c>
      <c r="T62" s="249" t="s">
        <v>694</v>
      </c>
      <c r="U62" s="222">
        <v>0.16400000000000001</v>
      </c>
      <c r="V62" s="222">
        <f>ROUND(E62*U62,2)</f>
        <v>1.31</v>
      </c>
      <c r="W62" s="222"/>
      <c r="X62" s="222" t="s">
        <v>225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226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43">
        <v>39</v>
      </c>
      <c r="B63" s="244" t="s">
        <v>1572</v>
      </c>
      <c r="C63" s="258" t="s">
        <v>1573</v>
      </c>
      <c r="D63" s="245" t="s">
        <v>340</v>
      </c>
      <c r="E63" s="246">
        <v>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2.9999999999999997E-4</v>
      </c>
      <c r="O63" s="246">
        <f>ROUND(E63*N63,2)</f>
        <v>0</v>
      </c>
      <c r="P63" s="246">
        <v>0</v>
      </c>
      <c r="Q63" s="246">
        <f>ROUND(E63*P63,2)</f>
        <v>0</v>
      </c>
      <c r="R63" s="248" t="s">
        <v>1519</v>
      </c>
      <c r="S63" s="248" t="s">
        <v>224</v>
      </c>
      <c r="T63" s="249" t="s">
        <v>694</v>
      </c>
      <c r="U63" s="222">
        <v>8.3000000000000004E-2</v>
      </c>
      <c r="V63" s="222">
        <f>ROUND(E63*U63,2)</f>
        <v>0.17</v>
      </c>
      <c r="W63" s="222"/>
      <c r="X63" s="222" t="s">
        <v>225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226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43">
        <v>40</v>
      </c>
      <c r="B64" s="244" t="s">
        <v>1574</v>
      </c>
      <c r="C64" s="258" t="s">
        <v>1575</v>
      </c>
      <c r="D64" s="245" t="s">
        <v>340</v>
      </c>
      <c r="E64" s="246">
        <v>1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4.6000000000000001E-4</v>
      </c>
      <c r="O64" s="246">
        <f>ROUND(E64*N64,2)</f>
        <v>0</v>
      </c>
      <c r="P64" s="246">
        <v>0</v>
      </c>
      <c r="Q64" s="246">
        <f>ROUND(E64*P64,2)</f>
        <v>0</v>
      </c>
      <c r="R64" s="248" t="s">
        <v>1519</v>
      </c>
      <c r="S64" s="248" t="s">
        <v>224</v>
      </c>
      <c r="T64" s="249" t="s">
        <v>694</v>
      </c>
      <c r="U64" s="222">
        <v>0.22700000000000001</v>
      </c>
      <c r="V64" s="222">
        <f>ROUND(E64*U64,2)</f>
        <v>0.23</v>
      </c>
      <c r="W64" s="222"/>
      <c r="X64" s="222" t="s">
        <v>225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226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3">
        <v>41</v>
      </c>
      <c r="B65" s="244" t="s">
        <v>1576</v>
      </c>
      <c r="C65" s="258" t="s">
        <v>1577</v>
      </c>
      <c r="D65" s="245" t="s">
        <v>0</v>
      </c>
      <c r="E65" s="246">
        <v>415.8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 t="s">
        <v>1519</v>
      </c>
      <c r="S65" s="248" t="s">
        <v>224</v>
      </c>
      <c r="T65" s="249" t="s">
        <v>694</v>
      </c>
      <c r="U65" s="222">
        <v>0</v>
      </c>
      <c r="V65" s="222">
        <f>ROUND(E65*U65,2)</f>
        <v>0</v>
      </c>
      <c r="W65" s="222"/>
      <c r="X65" s="222" t="s">
        <v>225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1305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27" t="s">
        <v>218</v>
      </c>
      <c r="B66" s="228" t="s">
        <v>162</v>
      </c>
      <c r="C66" s="254" t="s">
        <v>163</v>
      </c>
      <c r="D66" s="229"/>
      <c r="E66" s="230"/>
      <c r="F66" s="231"/>
      <c r="G66" s="231">
        <f>SUMIF(AG67:AG82,"&lt;&gt;NOR",G67:G82)</f>
        <v>0</v>
      </c>
      <c r="H66" s="231"/>
      <c r="I66" s="231">
        <f>SUM(I67:I82)</f>
        <v>0</v>
      </c>
      <c r="J66" s="231"/>
      <c r="K66" s="231">
        <f>SUM(K67:K82)</f>
        <v>0</v>
      </c>
      <c r="L66" s="231"/>
      <c r="M66" s="231">
        <f>SUM(M67:M82)</f>
        <v>0</v>
      </c>
      <c r="N66" s="230"/>
      <c r="O66" s="230">
        <f>SUM(O67:O82)</f>
        <v>0.45999999999999991</v>
      </c>
      <c r="P66" s="230"/>
      <c r="Q66" s="230">
        <f>SUM(Q67:Q82)</f>
        <v>0</v>
      </c>
      <c r="R66" s="231"/>
      <c r="S66" s="231"/>
      <c r="T66" s="232"/>
      <c r="U66" s="226"/>
      <c r="V66" s="226">
        <f>SUM(V67:V82)</f>
        <v>23.269999999999996</v>
      </c>
      <c r="W66" s="226"/>
      <c r="X66" s="226"/>
      <c r="AG66" t="s">
        <v>219</v>
      </c>
    </row>
    <row r="67" spans="1:60" ht="33.75" outlineLevel="1" x14ac:dyDescent="0.2">
      <c r="A67" s="234">
        <v>42</v>
      </c>
      <c r="B67" s="235" t="s">
        <v>1578</v>
      </c>
      <c r="C67" s="255" t="s">
        <v>1579</v>
      </c>
      <c r="D67" s="236" t="s">
        <v>340</v>
      </c>
      <c r="E67" s="237">
        <v>1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1.6080000000000001E-2</v>
      </c>
      <c r="O67" s="237">
        <f>ROUND(E67*N67,2)</f>
        <v>0.02</v>
      </c>
      <c r="P67" s="237">
        <v>0</v>
      </c>
      <c r="Q67" s="237">
        <f>ROUND(E67*P67,2)</f>
        <v>0</v>
      </c>
      <c r="R67" s="239" t="s">
        <v>1519</v>
      </c>
      <c r="S67" s="239" t="s">
        <v>224</v>
      </c>
      <c r="T67" s="240" t="s">
        <v>694</v>
      </c>
      <c r="U67" s="222">
        <v>0.86299999999999999</v>
      </c>
      <c r="V67" s="222">
        <f>ROUND(E67*U67,2)</f>
        <v>0.86</v>
      </c>
      <c r="W67" s="222"/>
      <c r="X67" s="222" t="s">
        <v>225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226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60" t="s">
        <v>1580</v>
      </c>
      <c r="D68" s="251"/>
      <c r="E68" s="251"/>
      <c r="F68" s="251"/>
      <c r="G68" s="251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1"/>
      <c r="Z68" s="211"/>
      <c r="AA68" s="211"/>
      <c r="AB68" s="211"/>
      <c r="AC68" s="211"/>
      <c r="AD68" s="211"/>
      <c r="AE68" s="211"/>
      <c r="AF68" s="211"/>
      <c r="AG68" s="211" t="s">
        <v>270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33.75" outlineLevel="1" x14ac:dyDescent="0.2">
      <c r="A69" s="234">
        <v>43</v>
      </c>
      <c r="B69" s="235" t="s">
        <v>1581</v>
      </c>
      <c r="C69" s="255" t="s">
        <v>1582</v>
      </c>
      <c r="D69" s="236" t="s">
        <v>340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1.512E-2</v>
      </c>
      <c r="O69" s="237">
        <f>ROUND(E69*N69,2)</f>
        <v>0.02</v>
      </c>
      <c r="P69" s="237">
        <v>0</v>
      </c>
      <c r="Q69" s="237">
        <f>ROUND(E69*P69,2)</f>
        <v>0</v>
      </c>
      <c r="R69" s="239" t="s">
        <v>1519</v>
      </c>
      <c r="S69" s="239" t="s">
        <v>224</v>
      </c>
      <c r="T69" s="240" t="s">
        <v>694</v>
      </c>
      <c r="U69" s="222">
        <v>0.85499999999999998</v>
      </c>
      <c r="V69" s="222">
        <f>ROUND(E69*U69,2)</f>
        <v>0.86</v>
      </c>
      <c r="W69" s="222"/>
      <c r="X69" s="222" t="s">
        <v>225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226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60" t="s">
        <v>1580</v>
      </c>
      <c r="D70" s="251"/>
      <c r="E70" s="251"/>
      <c r="F70" s="251"/>
      <c r="G70" s="251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1"/>
      <c r="Z70" s="211"/>
      <c r="AA70" s="211"/>
      <c r="AB70" s="211"/>
      <c r="AC70" s="211"/>
      <c r="AD70" s="211"/>
      <c r="AE70" s="211"/>
      <c r="AF70" s="211"/>
      <c r="AG70" s="211" t="s">
        <v>270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33.75" outlineLevel="1" x14ac:dyDescent="0.2">
      <c r="A71" s="234">
        <v>44</v>
      </c>
      <c r="B71" s="235" t="s">
        <v>1583</v>
      </c>
      <c r="C71" s="255" t="s">
        <v>1584</v>
      </c>
      <c r="D71" s="236" t="s">
        <v>340</v>
      </c>
      <c r="E71" s="237">
        <v>1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2.1600000000000001E-2</v>
      </c>
      <c r="O71" s="237">
        <f>ROUND(E71*N71,2)</f>
        <v>0.02</v>
      </c>
      <c r="P71" s="237">
        <v>0</v>
      </c>
      <c r="Q71" s="237">
        <f>ROUND(E71*P71,2)</f>
        <v>0</v>
      </c>
      <c r="R71" s="239" t="s">
        <v>1519</v>
      </c>
      <c r="S71" s="239" t="s">
        <v>224</v>
      </c>
      <c r="T71" s="240" t="s">
        <v>694</v>
      </c>
      <c r="U71" s="222">
        <v>0.86699999999999999</v>
      </c>
      <c r="V71" s="222">
        <f>ROUND(E71*U71,2)</f>
        <v>0.87</v>
      </c>
      <c r="W71" s="222"/>
      <c r="X71" s="222" t="s">
        <v>225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226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60" t="s">
        <v>1580</v>
      </c>
      <c r="D72" s="251"/>
      <c r="E72" s="251"/>
      <c r="F72" s="251"/>
      <c r="G72" s="251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1"/>
      <c r="Z72" s="211"/>
      <c r="AA72" s="211"/>
      <c r="AB72" s="211"/>
      <c r="AC72" s="211"/>
      <c r="AD72" s="211"/>
      <c r="AE72" s="211"/>
      <c r="AF72" s="211"/>
      <c r="AG72" s="211" t="s">
        <v>270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33.75" outlineLevel="1" x14ac:dyDescent="0.2">
      <c r="A73" s="234">
        <v>45</v>
      </c>
      <c r="B73" s="235" t="s">
        <v>1585</v>
      </c>
      <c r="C73" s="255" t="s">
        <v>1586</v>
      </c>
      <c r="D73" s="236" t="s">
        <v>340</v>
      </c>
      <c r="E73" s="237">
        <v>10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1.83E-2</v>
      </c>
      <c r="O73" s="237">
        <f>ROUND(E73*N73,2)</f>
        <v>0.18</v>
      </c>
      <c r="P73" s="237">
        <v>0</v>
      </c>
      <c r="Q73" s="237">
        <f>ROUND(E73*P73,2)</f>
        <v>0</v>
      </c>
      <c r="R73" s="239" t="s">
        <v>1519</v>
      </c>
      <c r="S73" s="239" t="s">
        <v>224</v>
      </c>
      <c r="T73" s="240" t="s">
        <v>694</v>
      </c>
      <c r="U73" s="222">
        <v>0.92900000000000005</v>
      </c>
      <c r="V73" s="222">
        <f>ROUND(E73*U73,2)</f>
        <v>9.2899999999999991</v>
      </c>
      <c r="W73" s="222"/>
      <c r="X73" s="222" t="s">
        <v>225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226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60" t="s">
        <v>1580</v>
      </c>
      <c r="D74" s="251"/>
      <c r="E74" s="251"/>
      <c r="F74" s="251"/>
      <c r="G74" s="25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1"/>
      <c r="Z74" s="211"/>
      <c r="AA74" s="211"/>
      <c r="AB74" s="211"/>
      <c r="AC74" s="211"/>
      <c r="AD74" s="211"/>
      <c r="AE74" s="211"/>
      <c r="AF74" s="211"/>
      <c r="AG74" s="211" t="s">
        <v>270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33.75" outlineLevel="1" x14ac:dyDescent="0.2">
      <c r="A75" s="234">
        <v>46</v>
      </c>
      <c r="B75" s="235" t="s">
        <v>1587</v>
      </c>
      <c r="C75" s="255" t="s">
        <v>1588</v>
      </c>
      <c r="D75" s="236" t="s">
        <v>340</v>
      </c>
      <c r="E75" s="237">
        <v>2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2.1350000000000001E-2</v>
      </c>
      <c r="O75" s="237">
        <f>ROUND(E75*N75,2)</f>
        <v>0.04</v>
      </c>
      <c r="P75" s="237">
        <v>0</v>
      </c>
      <c r="Q75" s="237">
        <f>ROUND(E75*P75,2)</f>
        <v>0</v>
      </c>
      <c r="R75" s="239" t="s">
        <v>1519</v>
      </c>
      <c r="S75" s="239" t="s">
        <v>224</v>
      </c>
      <c r="T75" s="240" t="s">
        <v>694</v>
      </c>
      <c r="U75" s="222">
        <v>0.92900000000000005</v>
      </c>
      <c r="V75" s="222">
        <f>ROUND(E75*U75,2)</f>
        <v>1.86</v>
      </c>
      <c r="W75" s="222"/>
      <c r="X75" s="222" t="s">
        <v>225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226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60" t="s">
        <v>1580</v>
      </c>
      <c r="D76" s="251"/>
      <c r="E76" s="251"/>
      <c r="F76" s="251"/>
      <c r="G76" s="251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1"/>
      <c r="Z76" s="211"/>
      <c r="AA76" s="211"/>
      <c r="AB76" s="211"/>
      <c r="AC76" s="211"/>
      <c r="AD76" s="211"/>
      <c r="AE76" s="211"/>
      <c r="AF76" s="211"/>
      <c r="AG76" s="211" t="s">
        <v>270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33.75" outlineLevel="1" x14ac:dyDescent="0.2">
      <c r="A77" s="234">
        <v>47</v>
      </c>
      <c r="B77" s="235" t="s">
        <v>1589</v>
      </c>
      <c r="C77" s="255" t="s">
        <v>1590</v>
      </c>
      <c r="D77" s="236" t="s">
        <v>340</v>
      </c>
      <c r="E77" s="237">
        <v>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3.0499999999999999E-2</v>
      </c>
      <c r="O77" s="237">
        <f>ROUND(E77*N77,2)</f>
        <v>0.03</v>
      </c>
      <c r="P77" s="237">
        <v>0</v>
      </c>
      <c r="Q77" s="237">
        <f>ROUND(E77*P77,2)</f>
        <v>0</v>
      </c>
      <c r="R77" s="239" t="s">
        <v>1519</v>
      </c>
      <c r="S77" s="239" t="s">
        <v>224</v>
      </c>
      <c r="T77" s="240" t="s">
        <v>694</v>
      </c>
      <c r="U77" s="222">
        <v>0.95299999999999996</v>
      </c>
      <c r="V77" s="222">
        <f>ROUND(E77*U77,2)</f>
        <v>0.95</v>
      </c>
      <c r="W77" s="222"/>
      <c r="X77" s="222" t="s">
        <v>225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226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60" t="s">
        <v>1580</v>
      </c>
      <c r="D78" s="251"/>
      <c r="E78" s="251"/>
      <c r="F78" s="251"/>
      <c r="G78" s="251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1"/>
      <c r="Z78" s="211"/>
      <c r="AA78" s="211"/>
      <c r="AB78" s="211"/>
      <c r="AC78" s="211"/>
      <c r="AD78" s="211"/>
      <c r="AE78" s="211"/>
      <c r="AF78" s="211"/>
      <c r="AG78" s="211" t="s">
        <v>270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33.75" outlineLevel="1" x14ac:dyDescent="0.2">
      <c r="A79" s="234">
        <v>48</v>
      </c>
      <c r="B79" s="235" t="s">
        <v>1591</v>
      </c>
      <c r="C79" s="255" t="s">
        <v>1592</v>
      </c>
      <c r="D79" s="236" t="s">
        <v>340</v>
      </c>
      <c r="E79" s="237">
        <v>1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3.6600000000000001E-2</v>
      </c>
      <c r="O79" s="237">
        <f>ROUND(E79*N79,2)</f>
        <v>0.04</v>
      </c>
      <c r="P79" s="237">
        <v>0</v>
      </c>
      <c r="Q79" s="237">
        <f>ROUND(E79*P79,2)</f>
        <v>0</v>
      </c>
      <c r="R79" s="239" t="s">
        <v>1519</v>
      </c>
      <c r="S79" s="239" t="s">
        <v>224</v>
      </c>
      <c r="T79" s="240" t="s">
        <v>694</v>
      </c>
      <c r="U79" s="222">
        <v>1</v>
      </c>
      <c r="V79" s="222">
        <f>ROUND(E79*U79,2)</f>
        <v>1</v>
      </c>
      <c r="W79" s="222"/>
      <c r="X79" s="222" t="s">
        <v>225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226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60" t="s">
        <v>1580</v>
      </c>
      <c r="D80" s="251"/>
      <c r="E80" s="251"/>
      <c r="F80" s="251"/>
      <c r="G80" s="251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1"/>
      <c r="Z80" s="211"/>
      <c r="AA80" s="211"/>
      <c r="AB80" s="211"/>
      <c r="AC80" s="211"/>
      <c r="AD80" s="211"/>
      <c r="AE80" s="211"/>
      <c r="AF80" s="211"/>
      <c r="AG80" s="211" t="s">
        <v>270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ht="33.75" outlineLevel="1" x14ac:dyDescent="0.2">
      <c r="A81" s="243">
        <v>49</v>
      </c>
      <c r="B81" s="244" t="s">
        <v>1593</v>
      </c>
      <c r="C81" s="258" t="s">
        <v>1594</v>
      </c>
      <c r="D81" s="245" t="s">
        <v>340</v>
      </c>
      <c r="E81" s="246">
        <v>8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1.38E-2</v>
      </c>
      <c r="O81" s="246">
        <f>ROUND(E81*N81,2)</f>
        <v>0.11</v>
      </c>
      <c r="P81" s="246">
        <v>0</v>
      </c>
      <c r="Q81" s="246">
        <f>ROUND(E81*P81,2)</f>
        <v>0</v>
      </c>
      <c r="R81" s="248" t="s">
        <v>1519</v>
      </c>
      <c r="S81" s="248" t="s">
        <v>224</v>
      </c>
      <c r="T81" s="249" t="s">
        <v>694</v>
      </c>
      <c r="U81" s="222">
        <v>0.94799999999999995</v>
      </c>
      <c r="V81" s="222">
        <f>ROUND(E81*U81,2)</f>
        <v>7.58</v>
      </c>
      <c r="W81" s="222"/>
      <c r="X81" s="222" t="s">
        <v>225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226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43">
        <v>50</v>
      </c>
      <c r="B82" s="244" t="s">
        <v>1595</v>
      </c>
      <c r="C82" s="258" t="s">
        <v>1596</v>
      </c>
      <c r="D82" s="245" t="s">
        <v>0</v>
      </c>
      <c r="E82" s="246">
        <v>1096.05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8" t="s">
        <v>1519</v>
      </c>
      <c r="S82" s="248" t="s">
        <v>224</v>
      </c>
      <c r="T82" s="249" t="s">
        <v>694</v>
      </c>
      <c r="U82" s="222">
        <v>0</v>
      </c>
      <c r="V82" s="222">
        <f>ROUND(E82*U82,2)</f>
        <v>0</v>
      </c>
      <c r="W82" s="222"/>
      <c r="X82" s="222" t="s">
        <v>225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1305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x14ac:dyDescent="0.2">
      <c r="A83" s="227" t="s">
        <v>218</v>
      </c>
      <c r="B83" s="228" t="s">
        <v>174</v>
      </c>
      <c r="C83" s="254" t="s">
        <v>175</v>
      </c>
      <c r="D83" s="229"/>
      <c r="E83" s="230"/>
      <c r="F83" s="231"/>
      <c r="G83" s="231">
        <f>SUMIF(AG84:AG90,"&lt;&gt;NOR",G84:G90)</f>
        <v>0</v>
      </c>
      <c r="H83" s="231"/>
      <c r="I83" s="231">
        <f>SUM(I84:I90)</f>
        <v>0</v>
      </c>
      <c r="J83" s="231"/>
      <c r="K83" s="231">
        <f>SUM(K84:K90)</f>
        <v>0</v>
      </c>
      <c r="L83" s="231"/>
      <c r="M83" s="231">
        <f>SUM(M84:M90)</f>
        <v>0</v>
      </c>
      <c r="N83" s="230"/>
      <c r="O83" s="230">
        <f>SUM(O84:O90)</f>
        <v>0</v>
      </c>
      <c r="P83" s="230"/>
      <c r="Q83" s="230">
        <f>SUM(Q84:Q90)</f>
        <v>0</v>
      </c>
      <c r="R83" s="231"/>
      <c r="S83" s="231"/>
      <c r="T83" s="232"/>
      <c r="U83" s="226"/>
      <c r="V83" s="226">
        <f>SUM(V84:V90)</f>
        <v>0</v>
      </c>
      <c r="W83" s="226"/>
      <c r="X83" s="226"/>
      <c r="AG83" t="s">
        <v>219</v>
      </c>
    </row>
    <row r="84" spans="1:60" outlineLevel="1" x14ac:dyDescent="0.2">
      <c r="A84" s="243">
        <v>51</v>
      </c>
      <c r="B84" s="244" t="s">
        <v>1470</v>
      </c>
      <c r="C84" s="258" t="s">
        <v>1471</v>
      </c>
      <c r="D84" s="245" t="s">
        <v>1230</v>
      </c>
      <c r="E84" s="246">
        <v>4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6">
        <v>1.7000000000000001E-4</v>
      </c>
      <c r="O84" s="246">
        <f>ROUND(E84*N84,2)</f>
        <v>0</v>
      </c>
      <c r="P84" s="246">
        <v>0</v>
      </c>
      <c r="Q84" s="246">
        <f>ROUND(E84*P84,2)</f>
        <v>0</v>
      </c>
      <c r="R84" s="248"/>
      <c r="S84" s="248" t="s">
        <v>693</v>
      </c>
      <c r="T84" s="249" t="s">
        <v>694</v>
      </c>
      <c r="U84" s="222">
        <v>0</v>
      </c>
      <c r="V84" s="222">
        <f>ROUND(E84*U84,2)</f>
        <v>0</v>
      </c>
      <c r="W84" s="222"/>
      <c r="X84" s="222" t="s">
        <v>225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226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33.75" outlineLevel="1" x14ac:dyDescent="0.2">
      <c r="A85" s="234">
        <v>52</v>
      </c>
      <c r="B85" s="235" t="s">
        <v>1597</v>
      </c>
      <c r="C85" s="255" t="s">
        <v>1598</v>
      </c>
      <c r="D85" s="236" t="s">
        <v>340</v>
      </c>
      <c r="E85" s="237">
        <v>4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7">
        <v>5.0000000000000002E-5</v>
      </c>
      <c r="O85" s="237">
        <f>ROUND(E85*N85,2)</f>
        <v>0</v>
      </c>
      <c r="P85" s="237">
        <v>0</v>
      </c>
      <c r="Q85" s="237">
        <f>ROUND(E85*P85,2)</f>
        <v>0</v>
      </c>
      <c r="R85" s="239" t="s">
        <v>278</v>
      </c>
      <c r="S85" s="239" t="s">
        <v>224</v>
      </c>
      <c r="T85" s="240" t="s">
        <v>694</v>
      </c>
      <c r="U85" s="222">
        <v>0</v>
      </c>
      <c r="V85" s="222">
        <f>ROUND(E85*U85,2)</f>
        <v>0</v>
      </c>
      <c r="W85" s="222"/>
      <c r="X85" s="222" t="s">
        <v>279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280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60" t="s">
        <v>1478</v>
      </c>
      <c r="D86" s="251"/>
      <c r="E86" s="251"/>
      <c r="F86" s="251"/>
      <c r="G86" s="251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1"/>
      <c r="Z86" s="211"/>
      <c r="AA86" s="211"/>
      <c r="AB86" s="211"/>
      <c r="AC86" s="211"/>
      <c r="AD86" s="211"/>
      <c r="AE86" s="211"/>
      <c r="AF86" s="211"/>
      <c r="AG86" s="211" t="s">
        <v>270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33.75" outlineLevel="1" x14ac:dyDescent="0.2">
      <c r="A87" s="234">
        <v>53</v>
      </c>
      <c r="B87" s="235" t="s">
        <v>1476</v>
      </c>
      <c r="C87" s="255" t="s">
        <v>1477</v>
      </c>
      <c r="D87" s="236" t="s">
        <v>340</v>
      </c>
      <c r="E87" s="237">
        <v>4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7">
        <v>5.0000000000000002E-5</v>
      </c>
      <c r="O87" s="237">
        <f>ROUND(E87*N87,2)</f>
        <v>0</v>
      </c>
      <c r="P87" s="237">
        <v>0</v>
      </c>
      <c r="Q87" s="237">
        <f>ROUND(E87*P87,2)</f>
        <v>0</v>
      </c>
      <c r="R87" s="239" t="s">
        <v>278</v>
      </c>
      <c r="S87" s="239" t="s">
        <v>224</v>
      </c>
      <c r="T87" s="240" t="s">
        <v>694</v>
      </c>
      <c r="U87" s="222">
        <v>0</v>
      </c>
      <c r="V87" s="222">
        <f>ROUND(E87*U87,2)</f>
        <v>0</v>
      </c>
      <c r="W87" s="222"/>
      <c r="X87" s="222" t="s">
        <v>279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280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60" t="s">
        <v>1478</v>
      </c>
      <c r="D88" s="251"/>
      <c r="E88" s="251"/>
      <c r="F88" s="251"/>
      <c r="G88" s="251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1"/>
      <c r="Z88" s="211"/>
      <c r="AA88" s="211"/>
      <c r="AB88" s="211"/>
      <c r="AC88" s="211"/>
      <c r="AD88" s="211"/>
      <c r="AE88" s="211"/>
      <c r="AF88" s="211"/>
      <c r="AG88" s="211" t="s">
        <v>270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34">
        <v>54</v>
      </c>
      <c r="B89" s="235" t="s">
        <v>1599</v>
      </c>
      <c r="C89" s="255" t="s">
        <v>1018</v>
      </c>
      <c r="D89" s="236" t="s">
        <v>0</v>
      </c>
      <c r="E89" s="237">
        <v>4.952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9" t="s">
        <v>1003</v>
      </c>
      <c r="S89" s="239" t="s">
        <v>224</v>
      </c>
      <c r="T89" s="240" t="s">
        <v>694</v>
      </c>
      <c r="U89" s="222">
        <v>0</v>
      </c>
      <c r="V89" s="222">
        <f>ROUND(E89*U89,2)</f>
        <v>0</v>
      </c>
      <c r="W89" s="222"/>
      <c r="X89" s="222" t="s">
        <v>225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1305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6" t="s">
        <v>841</v>
      </c>
      <c r="D90" s="242"/>
      <c r="E90" s="242"/>
      <c r="F90" s="242"/>
      <c r="G90" s="24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1"/>
      <c r="Z90" s="211"/>
      <c r="AA90" s="211"/>
      <c r="AB90" s="211"/>
      <c r="AC90" s="211"/>
      <c r="AD90" s="211"/>
      <c r="AE90" s="211"/>
      <c r="AF90" s="211"/>
      <c r="AG90" s="211" t="s">
        <v>228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x14ac:dyDescent="0.2">
      <c r="A91" s="227" t="s">
        <v>218</v>
      </c>
      <c r="B91" s="228" t="s">
        <v>188</v>
      </c>
      <c r="C91" s="254" t="s">
        <v>189</v>
      </c>
      <c r="D91" s="229"/>
      <c r="E91" s="230"/>
      <c r="F91" s="231"/>
      <c r="G91" s="231">
        <f>SUMIF(AG92:AG101,"&lt;&gt;NOR",G92:G101)</f>
        <v>0</v>
      </c>
      <c r="H91" s="231"/>
      <c r="I91" s="231">
        <f>SUM(I92:I101)</f>
        <v>0</v>
      </c>
      <c r="J91" s="231"/>
      <c r="K91" s="231">
        <f>SUM(K92:K101)</f>
        <v>0</v>
      </c>
      <c r="L91" s="231"/>
      <c r="M91" s="231">
        <f>SUM(M92:M101)</f>
        <v>0</v>
      </c>
      <c r="N91" s="230"/>
      <c r="O91" s="230">
        <f>SUM(O92:O101)</f>
        <v>0</v>
      </c>
      <c r="P91" s="230"/>
      <c r="Q91" s="230">
        <f>SUM(Q92:Q101)</f>
        <v>0</v>
      </c>
      <c r="R91" s="231"/>
      <c r="S91" s="231"/>
      <c r="T91" s="232"/>
      <c r="U91" s="226"/>
      <c r="V91" s="226">
        <f>SUM(V92:V101)</f>
        <v>0</v>
      </c>
      <c r="W91" s="226"/>
      <c r="X91" s="226"/>
      <c r="AG91" t="s">
        <v>219</v>
      </c>
    </row>
    <row r="92" spans="1:60" outlineLevel="1" x14ac:dyDescent="0.2">
      <c r="A92" s="243">
        <v>55</v>
      </c>
      <c r="B92" s="244" t="s">
        <v>1491</v>
      </c>
      <c r="C92" s="258" t="s">
        <v>1492</v>
      </c>
      <c r="D92" s="245" t="s">
        <v>1415</v>
      </c>
      <c r="E92" s="246">
        <v>1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21</v>
      </c>
      <c r="M92" s="248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8"/>
      <c r="S92" s="248" t="s">
        <v>693</v>
      </c>
      <c r="T92" s="249" t="s">
        <v>694</v>
      </c>
      <c r="U92" s="222">
        <v>0</v>
      </c>
      <c r="V92" s="222">
        <f>ROUND(E92*U92,2)</f>
        <v>0</v>
      </c>
      <c r="W92" s="222"/>
      <c r="X92" s="222" t="s">
        <v>1493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1494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43">
        <v>56</v>
      </c>
      <c r="B93" s="244" t="s">
        <v>1600</v>
      </c>
      <c r="C93" s="258" t="s">
        <v>1601</v>
      </c>
      <c r="D93" s="245" t="s">
        <v>1415</v>
      </c>
      <c r="E93" s="246">
        <v>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8"/>
      <c r="S93" s="248" t="s">
        <v>693</v>
      </c>
      <c r="T93" s="249" t="s">
        <v>694</v>
      </c>
      <c r="U93" s="222">
        <v>0</v>
      </c>
      <c r="V93" s="222">
        <f>ROUND(E93*U93,2)</f>
        <v>0</v>
      </c>
      <c r="W93" s="222"/>
      <c r="X93" s="222" t="s">
        <v>1493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1494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43">
        <v>57</v>
      </c>
      <c r="B94" s="244" t="s">
        <v>1602</v>
      </c>
      <c r="C94" s="258" t="s">
        <v>1603</v>
      </c>
      <c r="D94" s="245" t="s">
        <v>1497</v>
      </c>
      <c r="E94" s="246">
        <v>6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21</v>
      </c>
      <c r="M94" s="248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8"/>
      <c r="S94" s="248" t="s">
        <v>693</v>
      </c>
      <c r="T94" s="249" t="s">
        <v>694</v>
      </c>
      <c r="U94" s="222">
        <v>0</v>
      </c>
      <c r="V94" s="222">
        <f>ROUND(E94*U94,2)</f>
        <v>0</v>
      </c>
      <c r="W94" s="222"/>
      <c r="X94" s="222" t="s">
        <v>1493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1494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43">
        <v>58</v>
      </c>
      <c r="B95" s="244" t="s">
        <v>1604</v>
      </c>
      <c r="C95" s="258" t="s">
        <v>1605</v>
      </c>
      <c r="D95" s="245" t="s">
        <v>1497</v>
      </c>
      <c r="E95" s="246">
        <v>24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8"/>
      <c r="S95" s="248" t="s">
        <v>693</v>
      </c>
      <c r="T95" s="249" t="s">
        <v>694</v>
      </c>
      <c r="U95" s="222">
        <v>0</v>
      </c>
      <c r="V95" s="222">
        <f>ROUND(E95*U95,2)</f>
        <v>0</v>
      </c>
      <c r="W95" s="222"/>
      <c r="X95" s="222" t="s">
        <v>1493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1494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43">
        <v>59</v>
      </c>
      <c r="B96" s="244" t="s">
        <v>1606</v>
      </c>
      <c r="C96" s="258" t="s">
        <v>1607</v>
      </c>
      <c r="D96" s="245" t="s">
        <v>1497</v>
      </c>
      <c r="E96" s="246">
        <v>6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21</v>
      </c>
      <c r="M96" s="248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8"/>
      <c r="S96" s="248" t="s">
        <v>693</v>
      </c>
      <c r="T96" s="249" t="s">
        <v>694</v>
      </c>
      <c r="U96" s="222">
        <v>0</v>
      </c>
      <c r="V96" s="222">
        <f>ROUND(E96*U96,2)</f>
        <v>0</v>
      </c>
      <c r="W96" s="222"/>
      <c r="X96" s="222" t="s">
        <v>1493</v>
      </c>
      <c r="Y96" s="211"/>
      <c r="Z96" s="211"/>
      <c r="AA96" s="211"/>
      <c r="AB96" s="211"/>
      <c r="AC96" s="211"/>
      <c r="AD96" s="211"/>
      <c r="AE96" s="211"/>
      <c r="AF96" s="211"/>
      <c r="AG96" s="211" t="s">
        <v>1494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43">
        <v>60</v>
      </c>
      <c r="B97" s="244" t="s">
        <v>1608</v>
      </c>
      <c r="C97" s="258" t="s">
        <v>1609</v>
      </c>
      <c r="D97" s="245" t="s">
        <v>1497</v>
      </c>
      <c r="E97" s="246">
        <v>4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21</v>
      </c>
      <c r="M97" s="248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8"/>
      <c r="S97" s="248" t="s">
        <v>693</v>
      </c>
      <c r="T97" s="249" t="s">
        <v>694</v>
      </c>
      <c r="U97" s="222">
        <v>0</v>
      </c>
      <c r="V97" s="222">
        <f>ROUND(E97*U97,2)</f>
        <v>0</v>
      </c>
      <c r="W97" s="222"/>
      <c r="X97" s="222" t="s">
        <v>1493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1494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43">
        <v>61</v>
      </c>
      <c r="B98" s="244" t="s">
        <v>1610</v>
      </c>
      <c r="C98" s="258" t="s">
        <v>1611</v>
      </c>
      <c r="D98" s="245" t="s">
        <v>1497</v>
      </c>
      <c r="E98" s="246">
        <v>12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21</v>
      </c>
      <c r="M98" s="248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8"/>
      <c r="S98" s="248" t="s">
        <v>693</v>
      </c>
      <c r="T98" s="249" t="s">
        <v>694</v>
      </c>
      <c r="U98" s="222">
        <v>0</v>
      </c>
      <c r="V98" s="222">
        <f>ROUND(E98*U98,2)</f>
        <v>0</v>
      </c>
      <c r="W98" s="222"/>
      <c r="X98" s="222" t="s">
        <v>1493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1494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43">
        <v>62</v>
      </c>
      <c r="B99" s="244" t="s">
        <v>1612</v>
      </c>
      <c r="C99" s="258" t="s">
        <v>1613</v>
      </c>
      <c r="D99" s="245" t="s">
        <v>1497</v>
      </c>
      <c r="E99" s="246">
        <v>12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21</v>
      </c>
      <c r="M99" s="248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8"/>
      <c r="S99" s="248" t="s">
        <v>693</v>
      </c>
      <c r="T99" s="249" t="s">
        <v>694</v>
      </c>
      <c r="U99" s="222">
        <v>0</v>
      </c>
      <c r="V99" s="222">
        <f>ROUND(E99*U99,2)</f>
        <v>0</v>
      </c>
      <c r="W99" s="222"/>
      <c r="X99" s="222" t="s">
        <v>1493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1494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1" x14ac:dyDescent="0.2">
      <c r="A100" s="243">
        <v>63</v>
      </c>
      <c r="B100" s="244" t="s">
        <v>1500</v>
      </c>
      <c r="C100" s="258" t="s">
        <v>1501</v>
      </c>
      <c r="D100" s="245" t="s">
        <v>1415</v>
      </c>
      <c r="E100" s="246">
        <v>1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21</v>
      </c>
      <c r="M100" s="248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8"/>
      <c r="S100" s="248" t="s">
        <v>693</v>
      </c>
      <c r="T100" s="249" t="s">
        <v>694</v>
      </c>
      <c r="U100" s="222">
        <v>0</v>
      </c>
      <c r="V100" s="222">
        <f>ROUND(E100*U100,2)</f>
        <v>0</v>
      </c>
      <c r="W100" s="222"/>
      <c r="X100" s="222" t="s">
        <v>1493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1494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34">
        <v>64</v>
      </c>
      <c r="B101" s="235" t="s">
        <v>1614</v>
      </c>
      <c r="C101" s="255" t="s">
        <v>1615</v>
      </c>
      <c r="D101" s="236" t="s">
        <v>1497</v>
      </c>
      <c r="E101" s="237">
        <v>20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9"/>
      <c r="S101" s="239" t="s">
        <v>693</v>
      </c>
      <c r="T101" s="240" t="s">
        <v>694</v>
      </c>
      <c r="U101" s="222">
        <v>0</v>
      </c>
      <c r="V101" s="222">
        <f>ROUND(E101*U101,2)</f>
        <v>0</v>
      </c>
      <c r="W101" s="222"/>
      <c r="X101" s="222" t="s">
        <v>1493</v>
      </c>
      <c r="Y101" s="211"/>
      <c r="Z101" s="211"/>
      <c r="AA101" s="211"/>
      <c r="AB101" s="211"/>
      <c r="AC101" s="211"/>
      <c r="AD101" s="211"/>
      <c r="AE101" s="211"/>
      <c r="AF101" s="211"/>
      <c r="AG101" s="211" t="s">
        <v>1494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x14ac:dyDescent="0.2">
      <c r="A102" s="3"/>
      <c r="B102" s="4"/>
      <c r="C102" s="26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v>15</v>
      </c>
      <c r="AF102">
        <v>21</v>
      </c>
      <c r="AG102" t="s">
        <v>205</v>
      </c>
    </row>
    <row r="103" spans="1:60" x14ac:dyDescent="0.2">
      <c r="A103" s="214"/>
      <c r="B103" s="215" t="s">
        <v>29</v>
      </c>
      <c r="C103" s="264"/>
      <c r="D103" s="216"/>
      <c r="E103" s="217"/>
      <c r="F103" s="217"/>
      <c r="G103" s="233">
        <f>G8+G11+G13+G23+G41+G46+G57+G66+G83+G91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f>SUMIF(L7:L101,AE102,G7:G101)</f>
        <v>0</v>
      </c>
      <c r="AF103">
        <f>SUMIF(L7:L101,AF102,G7:G101)</f>
        <v>0</v>
      </c>
      <c r="AG103" t="s">
        <v>1142</v>
      </c>
    </row>
    <row r="104" spans="1:60" x14ac:dyDescent="0.2">
      <c r="C104" s="265"/>
      <c r="D104" s="10"/>
      <c r="AG104" t="s">
        <v>1143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r2u6PXOhInvJcDcZeDOpRJrmMQ1K1yV+Rv8Bo0SxIjVGYdvIUzgfVmrYlKa1azNsW0wV4rRfelmceudiITq4Q==" saltValue="3lhptC3Eg2qkW4XTQqNitw==" spinCount="100000" sheet="1"/>
  <mergeCells count="24">
    <mergeCell ref="C76:G76"/>
    <mergeCell ref="C78:G78"/>
    <mergeCell ref="C80:G80"/>
    <mergeCell ref="C86:G86"/>
    <mergeCell ref="C88:G88"/>
    <mergeCell ref="C90:G90"/>
    <mergeCell ref="C53:G53"/>
    <mergeCell ref="C55:G55"/>
    <mergeCell ref="C68:G68"/>
    <mergeCell ref="C70:G70"/>
    <mergeCell ref="C72:G72"/>
    <mergeCell ref="C74:G74"/>
    <mergeCell ref="C22:G22"/>
    <mergeCell ref="C31:G31"/>
    <mergeCell ref="C40:G40"/>
    <mergeCell ref="C44:G44"/>
    <mergeCell ref="C49:G49"/>
    <mergeCell ref="C51:G51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68</v>
      </c>
      <c r="C4" s="203" t="s">
        <v>69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106</v>
      </c>
      <c r="C8" s="254" t="s">
        <v>107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0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26"/>
      <c r="V8" s="226">
        <f>SUM(V9:V19)</f>
        <v>11.219999999999999</v>
      </c>
      <c r="W8" s="226"/>
      <c r="X8" s="226"/>
      <c r="AG8" t="s">
        <v>219</v>
      </c>
    </row>
    <row r="9" spans="1:60" outlineLevel="1" x14ac:dyDescent="0.2">
      <c r="A9" s="243">
        <v>1</v>
      </c>
      <c r="B9" s="244" t="s">
        <v>1616</v>
      </c>
      <c r="C9" s="258" t="s">
        <v>1617</v>
      </c>
      <c r="D9" s="245" t="s">
        <v>1618</v>
      </c>
      <c r="E9" s="246">
        <v>3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693</v>
      </c>
      <c r="T9" s="249" t="s">
        <v>694</v>
      </c>
      <c r="U9" s="222">
        <v>0</v>
      </c>
      <c r="V9" s="222">
        <f>ROUND(E9*U9,2)</f>
        <v>0</v>
      </c>
      <c r="W9" s="222"/>
      <c r="X9" s="222" t="s">
        <v>225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34">
        <v>2</v>
      </c>
      <c r="B10" s="235" t="s">
        <v>1619</v>
      </c>
      <c r="C10" s="255" t="s">
        <v>1620</v>
      </c>
      <c r="D10" s="236" t="s">
        <v>222</v>
      </c>
      <c r="E10" s="237">
        <v>5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9" t="s">
        <v>223</v>
      </c>
      <c r="S10" s="239" t="s">
        <v>224</v>
      </c>
      <c r="T10" s="240" t="s">
        <v>694</v>
      </c>
      <c r="U10" s="222">
        <v>0.23</v>
      </c>
      <c r="V10" s="222">
        <f>ROUND(E10*U10,2)</f>
        <v>1.1499999999999999</v>
      </c>
      <c r="W10" s="222"/>
      <c r="X10" s="222" t="s">
        <v>225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226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18"/>
      <c r="B11" s="219"/>
      <c r="C11" s="256" t="s">
        <v>239</v>
      </c>
      <c r="D11" s="242"/>
      <c r="E11" s="242"/>
      <c r="F11" s="242"/>
      <c r="G11" s="24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1"/>
      <c r="Z11" s="211"/>
      <c r="AA11" s="211"/>
      <c r="AB11" s="211"/>
      <c r="AC11" s="211"/>
      <c r="AD11" s="211"/>
      <c r="AE11" s="211"/>
      <c r="AF11" s="211"/>
      <c r="AG11" s="211" t="s">
        <v>228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41" t="str">
        <f>C11</f>
        <v>zapažených i nezapažených s urovnáním dna do předepsaného profilu a spádu, s přehozením výkopku na přilehlém terénu na vzdálenost do 3 m od podélné osy rýhy nebo s naložením výkopku na dopravní prostředek.</v>
      </c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34">
        <v>3</v>
      </c>
      <c r="B12" s="235" t="s">
        <v>1621</v>
      </c>
      <c r="C12" s="255" t="s">
        <v>1622</v>
      </c>
      <c r="D12" s="236" t="s">
        <v>222</v>
      </c>
      <c r="E12" s="237">
        <v>3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223</v>
      </c>
      <c r="S12" s="239" t="s">
        <v>224</v>
      </c>
      <c r="T12" s="240" t="s">
        <v>694</v>
      </c>
      <c r="U12" s="222">
        <v>1.8260000000000001</v>
      </c>
      <c r="V12" s="222">
        <f>ROUND(E12*U12,2)</f>
        <v>5.48</v>
      </c>
      <c r="W12" s="222"/>
      <c r="X12" s="222" t="s">
        <v>225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6" t="s">
        <v>1189</v>
      </c>
      <c r="D13" s="242"/>
      <c r="E13" s="242"/>
      <c r="F13" s="242"/>
      <c r="G13" s="24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1"/>
      <c r="Z13" s="211"/>
      <c r="AA13" s="211"/>
      <c r="AB13" s="211"/>
      <c r="AC13" s="211"/>
      <c r="AD13" s="211"/>
      <c r="AE13" s="211"/>
      <c r="AF13" s="211"/>
      <c r="AG13" s="211" t="s">
        <v>228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1" t="str">
        <f>C13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4">
        <v>4</v>
      </c>
      <c r="B14" s="235" t="s">
        <v>1196</v>
      </c>
      <c r="C14" s="255" t="s">
        <v>1197</v>
      </c>
      <c r="D14" s="236" t="s">
        <v>222</v>
      </c>
      <c r="E14" s="237">
        <v>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 t="s">
        <v>223</v>
      </c>
      <c r="S14" s="239" t="s">
        <v>224</v>
      </c>
      <c r="T14" s="240" t="s">
        <v>694</v>
      </c>
      <c r="U14" s="222">
        <v>0.51900000000000002</v>
      </c>
      <c r="V14" s="222">
        <f>ROUND(E14*U14,2)</f>
        <v>2.6</v>
      </c>
      <c r="W14" s="222"/>
      <c r="X14" s="222" t="s">
        <v>225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226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56" t="s">
        <v>1198</v>
      </c>
      <c r="D15" s="242"/>
      <c r="E15" s="242"/>
      <c r="F15" s="242"/>
      <c r="G15" s="24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1"/>
      <c r="Z15" s="211"/>
      <c r="AA15" s="211"/>
      <c r="AB15" s="211"/>
      <c r="AC15" s="211"/>
      <c r="AD15" s="211"/>
      <c r="AE15" s="211"/>
      <c r="AF15" s="211"/>
      <c r="AG15" s="211" t="s">
        <v>228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41" t="str">
        <f>C15</f>
        <v>bez naložení do dopravní nádoby, ale s vyprázdněním dopravní nádoby na hromadu nebo na dopravní prostředek,</v>
      </c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34">
        <v>5</v>
      </c>
      <c r="B16" s="235" t="s">
        <v>1199</v>
      </c>
      <c r="C16" s="255" t="s">
        <v>1200</v>
      </c>
      <c r="D16" s="236" t="s">
        <v>222</v>
      </c>
      <c r="E16" s="237">
        <v>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 t="s">
        <v>223</v>
      </c>
      <c r="S16" s="239" t="s">
        <v>224</v>
      </c>
      <c r="T16" s="240" t="s">
        <v>694</v>
      </c>
      <c r="U16" s="222">
        <v>7.3999999999999996E-2</v>
      </c>
      <c r="V16" s="222">
        <f>ROUND(E16*U16,2)</f>
        <v>0.37</v>
      </c>
      <c r="W16" s="222"/>
      <c r="X16" s="222" t="s">
        <v>225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226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6" t="s">
        <v>259</v>
      </c>
      <c r="D17" s="242"/>
      <c r="E17" s="242"/>
      <c r="F17" s="242"/>
      <c r="G17" s="24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1"/>
      <c r="Z17" s="211"/>
      <c r="AA17" s="211"/>
      <c r="AB17" s="211"/>
      <c r="AC17" s="211"/>
      <c r="AD17" s="211"/>
      <c r="AE17" s="211"/>
      <c r="AF17" s="211"/>
      <c r="AG17" s="211" t="s">
        <v>228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34">
        <v>6</v>
      </c>
      <c r="B18" s="235" t="s">
        <v>266</v>
      </c>
      <c r="C18" s="255" t="s">
        <v>267</v>
      </c>
      <c r="D18" s="236" t="s">
        <v>222</v>
      </c>
      <c r="E18" s="237">
        <v>8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223</v>
      </c>
      <c r="S18" s="239" t="s">
        <v>224</v>
      </c>
      <c r="T18" s="240" t="s">
        <v>694</v>
      </c>
      <c r="U18" s="222">
        <v>0.20200000000000001</v>
      </c>
      <c r="V18" s="222">
        <f>ROUND(E18*U18,2)</f>
        <v>1.62</v>
      </c>
      <c r="W18" s="222"/>
      <c r="X18" s="222" t="s">
        <v>225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226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6" t="s">
        <v>268</v>
      </c>
      <c r="D19" s="242"/>
      <c r="E19" s="242"/>
      <c r="F19" s="242"/>
      <c r="G19" s="24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1"/>
      <c r="Z19" s="211"/>
      <c r="AA19" s="211"/>
      <c r="AB19" s="211"/>
      <c r="AC19" s="211"/>
      <c r="AD19" s="211"/>
      <c r="AE19" s="211"/>
      <c r="AF19" s="211"/>
      <c r="AG19" s="211" t="s">
        <v>228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x14ac:dyDescent="0.2">
      <c r="A20" s="227" t="s">
        <v>218</v>
      </c>
      <c r="B20" s="228" t="s">
        <v>114</v>
      </c>
      <c r="C20" s="254" t="s">
        <v>115</v>
      </c>
      <c r="D20" s="229"/>
      <c r="E20" s="230"/>
      <c r="F20" s="231"/>
      <c r="G20" s="231">
        <f>SUMIF(AG21:AG22,"&lt;&gt;NOR",G21:G22)</f>
        <v>0</v>
      </c>
      <c r="H20" s="231"/>
      <c r="I20" s="231">
        <f>SUM(I21:I22)</f>
        <v>0</v>
      </c>
      <c r="J20" s="231"/>
      <c r="K20" s="231">
        <f>SUM(K21:K22)</f>
        <v>0</v>
      </c>
      <c r="L20" s="231"/>
      <c r="M20" s="231">
        <f>SUM(M21:M22)</f>
        <v>0</v>
      </c>
      <c r="N20" s="230"/>
      <c r="O20" s="230">
        <f>SUM(O21:O22)</f>
        <v>7</v>
      </c>
      <c r="P20" s="230"/>
      <c r="Q20" s="230">
        <f>SUM(Q21:Q22)</f>
        <v>0</v>
      </c>
      <c r="R20" s="231"/>
      <c r="S20" s="231"/>
      <c r="T20" s="232"/>
      <c r="U20" s="226"/>
      <c r="V20" s="226">
        <f>SUM(V21:V22)</f>
        <v>0</v>
      </c>
      <c r="W20" s="226"/>
      <c r="X20" s="226"/>
      <c r="AG20" t="s">
        <v>219</v>
      </c>
    </row>
    <row r="21" spans="1:60" outlineLevel="1" x14ac:dyDescent="0.2">
      <c r="A21" s="243">
        <v>7</v>
      </c>
      <c r="B21" s="244" t="s">
        <v>1209</v>
      </c>
      <c r="C21" s="258" t="s">
        <v>1210</v>
      </c>
      <c r="D21" s="245" t="s">
        <v>274</v>
      </c>
      <c r="E21" s="246">
        <v>3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1</v>
      </c>
      <c r="O21" s="246">
        <f>ROUND(E21*N21,2)</f>
        <v>3</v>
      </c>
      <c r="P21" s="246">
        <v>0</v>
      </c>
      <c r="Q21" s="246">
        <f>ROUND(E21*P21,2)</f>
        <v>0</v>
      </c>
      <c r="R21" s="248" t="s">
        <v>278</v>
      </c>
      <c r="S21" s="248" t="s">
        <v>224</v>
      </c>
      <c r="T21" s="249" t="s">
        <v>694</v>
      </c>
      <c r="U21" s="222">
        <v>0</v>
      </c>
      <c r="V21" s="222">
        <f>ROUND(E21*U21,2)</f>
        <v>0</v>
      </c>
      <c r="W21" s="222"/>
      <c r="X21" s="222" t="s">
        <v>279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280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8</v>
      </c>
      <c r="B22" s="244" t="s">
        <v>1211</v>
      </c>
      <c r="C22" s="258" t="s">
        <v>1212</v>
      </c>
      <c r="D22" s="245" t="s">
        <v>274</v>
      </c>
      <c r="E22" s="246">
        <v>4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1</v>
      </c>
      <c r="O22" s="246">
        <f>ROUND(E22*N22,2)</f>
        <v>4</v>
      </c>
      <c r="P22" s="246">
        <v>0</v>
      </c>
      <c r="Q22" s="246">
        <f>ROUND(E22*P22,2)</f>
        <v>0</v>
      </c>
      <c r="R22" s="248" t="s">
        <v>278</v>
      </c>
      <c r="S22" s="248" t="s">
        <v>224</v>
      </c>
      <c r="T22" s="249" t="s">
        <v>694</v>
      </c>
      <c r="U22" s="222">
        <v>0</v>
      </c>
      <c r="V22" s="222">
        <f>ROUND(E22*U22,2)</f>
        <v>0</v>
      </c>
      <c r="W22" s="222"/>
      <c r="X22" s="222" t="s">
        <v>279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280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27" t="s">
        <v>218</v>
      </c>
      <c r="B23" s="228" t="s">
        <v>148</v>
      </c>
      <c r="C23" s="254" t="s">
        <v>149</v>
      </c>
      <c r="D23" s="229"/>
      <c r="E23" s="230"/>
      <c r="F23" s="231"/>
      <c r="G23" s="231">
        <f>SUMIF(AG24:AG44,"&lt;&gt;NOR",G24:G44)</f>
        <v>0</v>
      </c>
      <c r="H23" s="231"/>
      <c r="I23" s="231">
        <f>SUM(I24:I44)</f>
        <v>0</v>
      </c>
      <c r="J23" s="231"/>
      <c r="K23" s="231">
        <f>SUM(K24:K44)</f>
        <v>0</v>
      </c>
      <c r="L23" s="231"/>
      <c r="M23" s="231">
        <f>SUM(M24:M44)</f>
        <v>0</v>
      </c>
      <c r="N23" s="230"/>
      <c r="O23" s="230">
        <f>SUM(O24:O44)</f>
        <v>0.27</v>
      </c>
      <c r="P23" s="230"/>
      <c r="Q23" s="230">
        <f>SUM(Q24:Q44)</f>
        <v>0</v>
      </c>
      <c r="R23" s="231"/>
      <c r="S23" s="231"/>
      <c r="T23" s="232"/>
      <c r="U23" s="226"/>
      <c r="V23" s="226">
        <f>SUM(V24:V44)</f>
        <v>8.08</v>
      </c>
      <c r="W23" s="226"/>
      <c r="X23" s="226"/>
      <c r="AG23" t="s">
        <v>219</v>
      </c>
    </row>
    <row r="24" spans="1:60" outlineLevel="1" x14ac:dyDescent="0.2">
      <c r="A24" s="243">
        <v>9</v>
      </c>
      <c r="B24" s="244" t="s">
        <v>1344</v>
      </c>
      <c r="C24" s="258" t="s">
        <v>1345</v>
      </c>
      <c r="D24" s="245" t="s">
        <v>284</v>
      </c>
      <c r="E24" s="246">
        <v>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1.7780000000000001E-2</v>
      </c>
      <c r="O24" s="246">
        <f>ROUND(E24*N24,2)</f>
        <v>0.04</v>
      </c>
      <c r="P24" s="246">
        <v>0</v>
      </c>
      <c r="Q24" s="246">
        <f>ROUND(E24*P24,2)</f>
        <v>0</v>
      </c>
      <c r="R24" s="248"/>
      <c r="S24" s="248" t="s">
        <v>693</v>
      </c>
      <c r="T24" s="249" t="s">
        <v>694</v>
      </c>
      <c r="U24" s="222">
        <v>0</v>
      </c>
      <c r="V24" s="222">
        <f>ROUND(E24*U24,2)</f>
        <v>0</v>
      </c>
      <c r="W24" s="222"/>
      <c r="X24" s="222" t="s">
        <v>225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226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10</v>
      </c>
      <c r="B25" s="244" t="s">
        <v>1348</v>
      </c>
      <c r="C25" s="258" t="s">
        <v>1349</v>
      </c>
      <c r="D25" s="245" t="s">
        <v>340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693</v>
      </c>
      <c r="T25" s="249" t="s">
        <v>694</v>
      </c>
      <c r="U25" s="222">
        <v>0</v>
      </c>
      <c r="V25" s="222">
        <f>ROUND(E25*U25,2)</f>
        <v>0</v>
      </c>
      <c r="W25" s="222"/>
      <c r="X25" s="222" t="s">
        <v>225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226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4">
        <v>11</v>
      </c>
      <c r="B26" s="235" t="s">
        <v>1623</v>
      </c>
      <c r="C26" s="255" t="s">
        <v>1624</v>
      </c>
      <c r="D26" s="236" t="s">
        <v>284</v>
      </c>
      <c r="E26" s="237">
        <v>10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8.3599999999999994E-3</v>
      </c>
      <c r="O26" s="237">
        <f>ROUND(E26*N26,2)</f>
        <v>0.08</v>
      </c>
      <c r="P26" s="237">
        <v>0</v>
      </c>
      <c r="Q26" s="237">
        <f>ROUND(E26*P26,2)</f>
        <v>0</v>
      </c>
      <c r="R26" s="239"/>
      <c r="S26" s="239" t="s">
        <v>693</v>
      </c>
      <c r="T26" s="240" t="s">
        <v>694</v>
      </c>
      <c r="U26" s="222">
        <v>0.248</v>
      </c>
      <c r="V26" s="222">
        <f>ROUND(E26*U26,2)</f>
        <v>2.48</v>
      </c>
      <c r="W26" s="222"/>
      <c r="X26" s="222" t="s">
        <v>225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60" t="s">
        <v>1309</v>
      </c>
      <c r="D27" s="251"/>
      <c r="E27" s="251"/>
      <c r="F27" s="251"/>
      <c r="G27" s="251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1"/>
      <c r="Z27" s="211"/>
      <c r="AA27" s="211"/>
      <c r="AB27" s="211"/>
      <c r="AC27" s="211"/>
      <c r="AD27" s="211"/>
      <c r="AE27" s="211"/>
      <c r="AF27" s="211"/>
      <c r="AG27" s="211" t="s">
        <v>270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9" t="s">
        <v>823</v>
      </c>
      <c r="D28" s="250"/>
      <c r="E28" s="250"/>
      <c r="F28" s="250"/>
      <c r="G28" s="250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1"/>
      <c r="Z28" s="211"/>
      <c r="AA28" s="211"/>
      <c r="AB28" s="211"/>
      <c r="AC28" s="211"/>
      <c r="AD28" s="211"/>
      <c r="AE28" s="211"/>
      <c r="AF28" s="211"/>
      <c r="AG28" s="211" t="s">
        <v>270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12</v>
      </c>
      <c r="B29" s="244" t="s">
        <v>1625</v>
      </c>
      <c r="C29" s="258" t="s">
        <v>1626</v>
      </c>
      <c r="D29" s="245" t="s">
        <v>284</v>
      </c>
      <c r="E29" s="246">
        <v>12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8.3599999999999994E-3</v>
      </c>
      <c r="O29" s="246">
        <f>ROUND(E29*N29,2)</f>
        <v>0.1</v>
      </c>
      <c r="P29" s="246">
        <v>0</v>
      </c>
      <c r="Q29" s="246">
        <f>ROUND(E29*P29,2)</f>
        <v>0</v>
      </c>
      <c r="R29" s="248"/>
      <c r="S29" s="248" t="s">
        <v>693</v>
      </c>
      <c r="T29" s="249" t="s">
        <v>694</v>
      </c>
      <c r="U29" s="222">
        <v>0</v>
      </c>
      <c r="V29" s="222">
        <f>ROUND(E29*U29,2)</f>
        <v>0</v>
      </c>
      <c r="W29" s="222"/>
      <c r="X29" s="222" t="s">
        <v>225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226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3">
        <v>13</v>
      </c>
      <c r="B30" s="244" t="s">
        <v>1627</v>
      </c>
      <c r="C30" s="258" t="s">
        <v>1628</v>
      </c>
      <c r="D30" s="245" t="s">
        <v>1318</v>
      </c>
      <c r="E30" s="246">
        <v>9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693</v>
      </c>
      <c r="T30" s="249" t="s">
        <v>694</v>
      </c>
      <c r="U30" s="222">
        <v>0</v>
      </c>
      <c r="V30" s="222">
        <f>ROUND(E30*U30,2)</f>
        <v>0</v>
      </c>
      <c r="W30" s="222"/>
      <c r="X30" s="222" t="s">
        <v>225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3">
        <v>14</v>
      </c>
      <c r="B31" s="244" t="s">
        <v>1629</v>
      </c>
      <c r="C31" s="258" t="s">
        <v>1630</v>
      </c>
      <c r="D31" s="245" t="s">
        <v>1230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693</v>
      </c>
      <c r="T31" s="249" t="s">
        <v>694</v>
      </c>
      <c r="U31" s="222">
        <v>0</v>
      </c>
      <c r="V31" s="222">
        <f>ROUND(E31*U31,2)</f>
        <v>0</v>
      </c>
      <c r="W31" s="222"/>
      <c r="X31" s="222" t="s">
        <v>225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226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34">
        <v>15</v>
      </c>
      <c r="B32" s="235" t="s">
        <v>1631</v>
      </c>
      <c r="C32" s="255" t="s">
        <v>1632</v>
      </c>
      <c r="D32" s="236" t="s">
        <v>284</v>
      </c>
      <c r="E32" s="237">
        <v>2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1.455E-2</v>
      </c>
      <c r="O32" s="237">
        <f>ROUND(E32*N32,2)</f>
        <v>0.03</v>
      </c>
      <c r="P32" s="237">
        <v>0</v>
      </c>
      <c r="Q32" s="237">
        <f>ROUND(E32*P32,2)</f>
        <v>0</v>
      </c>
      <c r="R32" s="239" t="s">
        <v>1235</v>
      </c>
      <c r="S32" s="239" t="s">
        <v>224</v>
      </c>
      <c r="T32" s="240" t="s">
        <v>694</v>
      </c>
      <c r="U32" s="222">
        <v>0.78400000000000003</v>
      </c>
      <c r="V32" s="222">
        <f>ROUND(E32*U32,2)</f>
        <v>1.57</v>
      </c>
      <c r="W32" s="222"/>
      <c r="X32" s="222" t="s">
        <v>225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226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6" t="s">
        <v>1633</v>
      </c>
      <c r="D33" s="242"/>
      <c r="E33" s="242"/>
      <c r="F33" s="242"/>
      <c r="G33" s="24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1"/>
      <c r="Z33" s="211"/>
      <c r="AA33" s="211"/>
      <c r="AB33" s="211"/>
      <c r="AC33" s="211"/>
      <c r="AD33" s="211"/>
      <c r="AE33" s="211"/>
      <c r="AF33" s="211"/>
      <c r="AG33" s="211" t="s">
        <v>228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34">
        <v>16</v>
      </c>
      <c r="B34" s="235" t="s">
        <v>1634</v>
      </c>
      <c r="C34" s="255" t="s">
        <v>1635</v>
      </c>
      <c r="D34" s="236" t="s">
        <v>1415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3.2499999999999999E-3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1235</v>
      </c>
      <c r="S34" s="239" t="s">
        <v>224</v>
      </c>
      <c r="T34" s="240" t="s">
        <v>694</v>
      </c>
      <c r="U34" s="222">
        <v>1.78</v>
      </c>
      <c r="V34" s="222">
        <f>ROUND(E34*U34,2)</f>
        <v>1.78</v>
      </c>
      <c r="W34" s="222"/>
      <c r="X34" s="222" t="s">
        <v>225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226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6" t="s">
        <v>1636</v>
      </c>
      <c r="D35" s="242"/>
      <c r="E35" s="242"/>
      <c r="F35" s="242"/>
      <c r="G35" s="24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1"/>
      <c r="Z35" s="211"/>
      <c r="AA35" s="211"/>
      <c r="AB35" s="211"/>
      <c r="AC35" s="211"/>
      <c r="AD35" s="211"/>
      <c r="AE35" s="211"/>
      <c r="AF35" s="211"/>
      <c r="AG35" s="211" t="s">
        <v>228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4">
        <v>17</v>
      </c>
      <c r="B36" s="235" t="s">
        <v>1637</v>
      </c>
      <c r="C36" s="255" t="s">
        <v>1638</v>
      </c>
      <c r="D36" s="236" t="s">
        <v>1415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4.0400000000000002E-3</v>
      </c>
      <c r="O36" s="237">
        <f>ROUND(E36*N36,2)</f>
        <v>0</v>
      </c>
      <c r="P36" s="237">
        <v>0</v>
      </c>
      <c r="Q36" s="237">
        <f>ROUND(E36*P36,2)</f>
        <v>0</v>
      </c>
      <c r="R36" s="239" t="s">
        <v>1235</v>
      </c>
      <c r="S36" s="239" t="s">
        <v>224</v>
      </c>
      <c r="T36" s="240" t="s">
        <v>694</v>
      </c>
      <c r="U36" s="222">
        <v>1.59</v>
      </c>
      <c r="V36" s="222">
        <f>ROUND(E36*U36,2)</f>
        <v>1.59</v>
      </c>
      <c r="W36" s="222"/>
      <c r="X36" s="222" t="s">
        <v>225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226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6" t="s">
        <v>1639</v>
      </c>
      <c r="D37" s="242"/>
      <c r="E37" s="242"/>
      <c r="F37" s="242"/>
      <c r="G37" s="24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1"/>
      <c r="Z37" s="211"/>
      <c r="AA37" s="211"/>
      <c r="AB37" s="211"/>
      <c r="AC37" s="211"/>
      <c r="AD37" s="211"/>
      <c r="AE37" s="211"/>
      <c r="AF37" s="211"/>
      <c r="AG37" s="211" t="s">
        <v>228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18</v>
      </c>
      <c r="B38" s="244" t="s">
        <v>1640</v>
      </c>
      <c r="C38" s="258" t="s">
        <v>1641</v>
      </c>
      <c r="D38" s="245" t="s">
        <v>340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2.5000000000000001E-4</v>
      </c>
      <c r="O38" s="246">
        <f>ROUND(E38*N38,2)</f>
        <v>0</v>
      </c>
      <c r="P38" s="246">
        <v>0</v>
      </c>
      <c r="Q38" s="246">
        <f>ROUND(E38*P38,2)</f>
        <v>0</v>
      </c>
      <c r="R38" s="248" t="s">
        <v>1235</v>
      </c>
      <c r="S38" s="248" t="s">
        <v>224</v>
      </c>
      <c r="T38" s="249" t="s">
        <v>694</v>
      </c>
      <c r="U38" s="222">
        <v>0.20599999999999999</v>
      </c>
      <c r="V38" s="222">
        <f>ROUND(E38*U38,2)</f>
        <v>0.21</v>
      </c>
      <c r="W38" s="222"/>
      <c r="X38" s="222" t="s">
        <v>225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226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19</v>
      </c>
      <c r="B39" s="244" t="s">
        <v>1642</v>
      </c>
      <c r="C39" s="258" t="s">
        <v>1643</v>
      </c>
      <c r="D39" s="245" t="s">
        <v>340</v>
      </c>
      <c r="E39" s="246">
        <v>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3.6000000000000002E-4</v>
      </c>
      <c r="O39" s="246">
        <f>ROUND(E39*N39,2)</f>
        <v>0</v>
      </c>
      <c r="P39" s="246">
        <v>0</v>
      </c>
      <c r="Q39" s="246">
        <f>ROUND(E39*P39,2)</f>
        <v>0</v>
      </c>
      <c r="R39" s="248" t="s">
        <v>1235</v>
      </c>
      <c r="S39" s="248" t="s">
        <v>224</v>
      </c>
      <c r="T39" s="249" t="s">
        <v>694</v>
      </c>
      <c r="U39" s="222">
        <v>0.22700000000000001</v>
      </c>
      <c r="V39" s="222">
        <f>ROUND(E39*U39,2)</f>
        <v>0.45</v>
      </c>
      <c r="W39" s="222"/>
      <c r="X39" s="222" t="s">
        <v>225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226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20</v>
      </c>
      <c r="B40" s="244" t="s">
        <v>1644</v>
      </c>
      <c r="C40" s="258" t="s">
        <v>1645</v>
      </c>
      <c r="D40" s="245" t="s">
        <v>1230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693</v>
      </c>
      <c r="T40" s="249" t="s">
        <v>694</v>
      </c>
      <c r="U40" s="222">
        <v>0</v>
      </c>
      <c r="V40" s="222">
        <f>ROUND(E40*U40,2)</f>
        <v>0</v>
      </c>
      <c r="W40" s="222"/>
      <c r="X40" s="222" t="s">
        <v>279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280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33.75" outlineLevel="1" x14ac:dyDescent="0.2">
      <c r="A41" s="243">
        <v>21</v>
      </c>
      <c r="B41" s="244" t="s">
        <v>1646</v>
      </c>
      <c r="C41" s="258" t="s">
        <v>1647</v>
      </c>
      <c r="D41" s="245" t="s">
        <v>340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4.4999999999999997E-3</v>
      </c>
      <c r="O41" s="246">
        <f>ROUND(E41*N41,2)</f>
        <v>0</v>
      </c>
      <c r="P41" s="246">
        <v>0</v>
      </c>
      <c r="Q41" s="246">
        <f>ROUND(E41*P41,2)</f>
        <v>0</v>
      </c>
      <c r="R41" s="248" t="s">
        <v>278</v>
      </c>
      <c r="S41" s="248" t="s">
        <v>224</v>
      </c>
      <c r="T41" s="249" t="s">
        <v>694</v>
      </c>
      <c r="U41" s="222">
        <v>0</v>
      </c>
      <c r="V41" s="222">
        <f>ROUND(E41*U41,2)</f>
        <v>0</v>
      </c>
      <c r="W41" s="222"/>
      <c r="X41" s="222" t="s">
        <v>279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280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22</v>
      </c>
      <c r="B42" s="244" t="s">
        <v>1648</v>
      </c>
      <c r="C42" s="258" t="s">
        <v>1649</v>
      </c>
      <c r="D42" s="245" t="s">
        <v>340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1.4999999999999999E-2</v>
      </c>
      <c r="O42" s="246">
        <f>ROUND(E42*N42,2)</f>
        <v>0.02</v>
      </c>
      <c r="P42" s="246">
        <v>0</v>
      </c>
      <c r="Q42" s="246">
        <f>ROUND(E42*P42,2)</f>
        <v>0</v>
      </c>
      <c r="R42" s="248"/>
      <c r="S42" s="248" t="s">
        <v>693</v>
      </c>
      <c r="T42" s="249" t="s">
        <v>694</v>
      </c>
      <c r="U42" s="222">
        <v>0</v>
      </c>
      <c r="V42" s="222">
        <f>ROUND(E42*U42,2)</f>
        <v>0</v>
      </c>
      <c r="W42" s="222"/>
      <c r="X42" s="222" t="s">
        <v>279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280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33.75" outlineLevel="1" x14ac:dyDescent="0.2">
      <c r="A43" s="234">
        <v>23</v>
      </c>
      <c r="B43" s="235" t="s">
        <v>1476</v>
      </c>
      <c r="C43" s="255" t="s">
        <v>1477</v>
      </c>
      <c r="D43" s="236" t="s">
        <v>340</v>
      </c>
      <c r="E43" s="237">
        <v>2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5.0000000000000002E-5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278</v>
      </c>
      <c r="S43" s="239" t="s">
        <v>224</v>
      </c>
      <c r="T43" s="240" t="s">
        <v>694</v>
      </c>
      <c r="U43" s="222">
        <v>0</v>
      </c>
      <c r="V43" s="222">
        <f>ROUND(E43*U43,2)</f>
        <v>0</v>
      </c>
      <c r="W43" s="222"/>
      <c r="X43" s="222" t="s">
        <v>279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280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60" t="s">
        <v>1478</v>
      </c>
      <c r="D44" s="251"/>
      <c r="E44" s="251"/>
      <c r="F44" s="251"/>
      <c r="G44" s="251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1"/>
      <c r="Z44" s="211"/>
      <c r="AA44" s="211"/>
      <c r="AB44" s="211"/>
      <c r="AC44" s="211"/>
      <c r="AD44" s="211"/>
      <c r="AE44" s="211"/>
      <c r="AF44" s="211"/>
      <c r="AG44" s="211" t="s">
        <v>270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227" t="s">
        <v>218</v>
      </c>
      <c r="B45" s="228" t="s">
        <v>182</v>
      </c>
      <c r="C45" s="254" t="s">
        <v>183</v>
      </c>
      <c r="D45" s="229"/>
      <c r="E45" s="230"/>
      <c r="F45" s="231"/>
      <c r="G45" s="231">
        <f>SUMIF(AG46:AG47,"&lt;&gt;NOR",G46:G47)</f>
        <v>0</v>
      </c>
      <c r="H45" s="231"/>
      <c r="I45" s="231">
        <f>SUM(I46:I47)</f>
        <v>0</v>
      </c>
      <c r="J45" s="231"/>
      <c r="K45" s="231">
        <f>SUM(K46:K47)</f>
        <v>0</v>
      </c>
      <c r="L45" s="231"/>
      <c r="M45" s="231">
        <f>SUM(M46:M47)</f>
        <v>0</v>
      </c>
      <c r="N45" s="230"/>
      <c r="O45" s="230">
        <f>SUM(O46:O47)</f>
        <v>0</v>
      </c>
      <c r="P45" s="230"/>
      <c r="Q45" s="230">
        <f>SUM(Q46:Q47)</f>
        <v>0</v>
      </c>
      <c r="R45" s="231"/>
      <c r="S45" s="231"/>
      <c r="T45" s="232"/>
      <c r="U45" s="226"/>
      <c r="V45" s="226">
        <f>SUM(V46:V47)</f>
        <v>0.23</v>
      </c>
      <c r="W45" s="226"/>
      <c r="X45" s="226"/>
      <c r="AG45" t="s">
        <v>219</v>
      </c>
    </row>
    <row r="46" spans="1:60" ht="22.5" outlineLevel="1" x14ac:dyDescent="0.2">
      <c r="A46" s="234">
        <v>24</v>
      </c>
      <c r="B46" s="235" t="s">
        <v>1650</v>
      </c>
      <c r="C46" s="255" t="s">
        <v>1651</v>
      </c>
      <c r="D46" s="236" t="s">
        <v>284</v>
      </c>
      <c r="E46" s="237">
        <v>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9.0000000000000006E-5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1123</v>
      </c>
      <c r="S46" s="239" t="s">
        <v>224</v>
      </c>
      <c r="T46" s="240" t="s">
        <v>694</v>
      </c>
      <c r="U46" s="222">
        <v>0.11600000000000001</v>
      </c>
      <c r="V46" s="222">
        <f>ROUND(E46*U46,2)</f>
        <v>0.23</v>
      </c>
      <c r="W46" s="222"/>
      <c r="X46" s="222" t="s">
        <v>225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226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6" t="s">
        <v>1652</v>
      </c>
      <c r="D47" s="242"/>
      <c r="E47" s="242"/>
      <c r="F47" s="242"/>
      <c r="G47" s="24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1"/>
      <c r="Z47" s="211"/>
      <c r="AA47" s="211"/>
      <c r="AB47" s="211"/>
      <c r="AC47" s="211"/>
      <c r="AD47" s="211"/>
      <c r="AE47" s="211"/>
      <c r="AF47" s="211"/>
      <c r="AG47" s="211" t="s">
        <v>228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x14ac:dyDescent="0.2">
      <c r="A48" s="227" t="s">
        <v>218</v>
      </c>
      <c r="B48" s="228" t="s">
        <v>188</v>
      </c>
      <c r="C48" s="254" t="s">
        <v>189</v>
      </c>
      <c r="D48" s="229"/>
      <c r="E48" s="230"/>
      <c r="F48" s="231"/>
      <c r="G48" s="231">
        <f>SUMIF(AG49:AG55,"&lt;&gt;NOR",G49:G55)</f>
        <v>0</v>
      </c>
      <c r="H48" s="231"/>
      <c r="I48" s="231">
        <f>SUM(I49:I55)</f>
        <v>0</v>
      </c>
      <c r="J48" s="231"/>
      <c r="K48" s="231">
        <f>SUM(K49:K55)</f>
        <v>0</v>
      </c>
      <c r="L48" s="231"/>
      <c r="M48" s="231">
        <f>SUM(M49:M55)</f>
        <v>0</v>
      </c>
      <c r="N48" s="230"/>
      <c r="O48" s="230">
        <f>SUM(O49:O55)</f>
        <v>0</v>
      </c>
      <c r="P48" s="230"/>
      <c r="Q48" s="230">
        <f>SUM(Q49:Q55)</f>
        <v>0</v>
      </c>
      <c r="R48" s="231"/>
      <c r="S48" s="231"/>
      <c r="T48" s="232"/>
      <c r="U48" s="226"/>
      <c r="V48" s="226">
        <f>SUM(V49:V55)</f>
        <v>0</v>
      </c>
      <c r="W48" s="226"/>
      <c r="X48" s="226"/>
      <c r="AG48" t="s">
        <v>219</v>
      </c>
    </row>
    <row r="49" spans="1:60" outlineLevel="1" x14ac:dyDescent="0.2">
      <c r="A49" s="243">
        <v>25</v>
      </c>
      <c r="B49" s="244" t="s">
        <v>1653</v>
      </c>
      <c r="C49" s="258" t="s">
        <v>1654</v>
      </c>
      <c r="D49" s="245" t="s">
        <v>1230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693</v>
      </c>
      <c r="T49" s="249" t="s">
        <v>694</v>
      </c>
      <c r="U49" s="222">
        <v>0</v>
      </c>
      <c r="V49" s="222">
        <f>ROUND(E49*U49,2)</f>
        <v>0</v>
      </c>
      <c r="W49" s="222"/>
      <c r="X49" s="222" t="s">
        <v>1493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1494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3">
        <v>26</v>
      </c>
      <c r="B50" s="244" t="s">
        <v>1655</v>
      </c>
      <c r="C50" s="258" t="s">
        <v>1656</v>
      </c>
      <c r="D50" s="245" t="s">
        <v>1497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693</v>
      </c>
      <c r="T50" s="249" t="s">
        <v>694</v>
      </c>
      <c r="U50" s="222">
        <v>0</v>
      </c>
      <c r="V50" s="222">
        <f>ROUND(E50*U50,2)</f>
        <v>0</v>
      </c>
      <c r="W50" s="222"/>
      <c r="X50" s="222" t="s">
        <v>1493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1494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27</v>
      </c>
      <c r="B51" s="244" t="s">
        <v>1610</v>
      </c>
      <c r="C51" s="258" t="s">
        <v>1611</v>
      </c>
      <c r="D51" s="245" t="s">
        <v>1497</v>
      </c>
      <c r="E51" s="246">
        <v>2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693</v>
      </c>
      <c r="T51" s="249" t="s">
        <v>694</v>
      </c>
      <c r="U51" s="222">
        <v>0</v>
      </c>
      <c r="V51" s="222">
        <f>ROUND(E51*U51,2)</f>
        <v>0</v>
      </c>
      <c r="W51" s="222"/>
      <c r="X51" s="222" t="s">
        <v>1493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1494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3">
        <v>28</v>
      </c>
      <c r="B52" s="244" t="s">
        <v>1612</v>
      </c>
      <c r="C52" s="258" t="s">
        <v>1613</v>
      </c>
      <c r="D52" s="245" t="s">
        <v>1497</v>
      </c>
      <c r="E52" s="246">
        <v>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693</v>
      </c>
      <c r="T52" s="249" t="s">
        <v>694</v>
      </c>
      <c r="U52" s="222">
        <v>0</v>
      </c>
      <c r="V52" s="222">
        <f>ROUND(E52*U52,2)</f>
        <v>0</v>
      </c>
      <c r="W52" s="222"/>
      <c r="X52" s="222" t="s">
        <v>1493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1494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3">
        <v>29</v>
      </c>
      <c r="B53" s="244" t="s">
        <v>1657</v>
      </c>
      <c r="C53" s="258" t="s">
        <v>1658</v>
      </c>
      <c r="D53" s="245" t="s">
        <v>1230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693</v>
      </c>
      <c r="T53" s="249" t="s">
        <v>694</v>
      </c>
      <c r="U53" s="222">
        <v>0</v>
      </c>
      <c r="V53" s="222">
        <f>ROUND(E53*U53,2)</f>
        <v>0</v>
      </c>
      <c r="W53" s="222"/>
      <c r="X53" s="222" t="s">
        <v>1493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1494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30</v>
      </c>
      <c r="B54" s="244" t="s">
        <v>1659</v>
      </c>
      <c r="C54" s="258" t="s">
        <v>1660</v>
      </c>
      <c r="D54" s="245" t="s">
        <v>1230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693</v>
      </c>
      <c r="T54" s="249" t="s">
        <v>694</v>
      </c>
      <c r="U54" s="222">
        <v>0</v>
      </c>
      <c r="V54" s="222">
        <f>ROUND(E54*U54,2)</f>
        <v>0</v>
      </c>
      <c r="W54" s="222"/>
      <c r="X54" s="222" t="s">
        <v>1493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1494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34">
        <v>31</v>
      </c>
      <c r="B55" s="235" t="s">
        <v>1614</v>
      </c>
      <c r="C55" s="255" t="s">
        <v>1615</v>
      </c>
      <c r="D55" s="236" t="s">
        <v>1497</v>
      </c>
      <c r="E55" s="237">
        <v>6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/>
      <c r="S55" s="239" t="s">
        <v>693</v>
      </c>
      <c r="T55" s="240" t="s">
        <v>694</v>
      </c>
      <c r="U55" s="222">
        <v>0</v>
      </c>
      <c r="V55" s="222">
        <f>ROUND(E55*U55,2)</f>
        <v>0</v>
      </c>
      <c r="W55" s="222"/>
      <c r="X55" s="222" t="s">
        <v>1493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1494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x14ac:dyDescent="0.2">
      <c r="A56" s="3"/>
      <c r="B56" s="4"/>
      <c r="C56" s="26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205</v>
      </c>
    </row>
    <row r="57" spans="1:60" x14ac:dyDescent="0.2">
      <c r="A57" s="214"/>
      <c r="B57" s="215" t="s">
        <v>29</v>
      </c>
      <c r="C57" s="264"/>
      <c r="D57" s="216"/>
      <c r="E57" s="217"/>
      <c r="F57" s="217"/>
      <c r="G57" s="233">
        <f>G8+G20+G23+G45+G48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1142</v>
      </c>
    </row>
    <row r="58" spans="1:60" x14ac:dyDescent="0.2">
      <c r="C58" s="265"/>
      <c r="D58" s="10"/>
      <c r="AG58" t="s">
        <v>1143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BmdaF6npWwcAZhhQ4rt6RS+wS9mZbbnd/ePnO+d6RgUw5YMl1Ct6K0YSD4oBQ36Zu7Gc2vNMF8H92YRL45zvw==" saltValue="1R5BuOcTci2jeCmvVoTz8Q==" spinCount="100000" sheet="1"/>
  <mergeCells count="16">
    <mergeCell ref="C35:G35"/>
    <mergeCell ref="C37:G37"/>
    <mergeCell ref="C44:G44"/>
    <mergeCell ref="C47:G47"/>
    <mergeCell ref="C15:G15"/>
    <mergeCell ref="C17:G17"/>
    <mergeCell ref="C19:G19"/>
    <mergeCell ref="C27:G27"/>
    <mergeCell ref="C28:G28"/>
    <mergeCell ref="C33:G33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70</v>
      </c>
      <c r="C4" s="203" t="s">
        <v>71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102</v>
      </c>
      <c r="C8" s="254" t="s">
        <v>104</v>
      </c>
      <c r="D8" s="229"/>
      <c r="E8" s="230"/>
      <c r="F8" s="231"/>
      <c r="G8" s="231">
        <f>SUMIF(AG9:AG76,"&lt;&gt;NOR",G9:G76)</f>
        <v>0</v>
      </c>
      <c r="H8" s="231"/>
      <c r="I8" s="231">
        <f>SUM(I9:I76)</f>
        <v>0</v>
      </c>
      <c r="J8" s="231"/>
      <c r="K8" s="231">
        <f>SUM(K9:K76)</f>
        <v>0</v>
      </c>
      <c r="L8" s="231"/>
      <c r="M8" s="231">
        <f>SUM(M9:M76)</f>
        <v>0</v>
      </c>
      <c r="N8" s="230"/>
      <c r="O8" s="230">
        <f>SUM(O9:O76)</f>
        <v>0</v>
      </c>
      <c r="P8" s="230"/>
      <c r="Q8" s="230">
        <f>SUM(Q9:Q76)</f>
        <v>0</v>
      </c>
      <c r="R8" s="231"/>
      <c r="S8" s="231"/>
      <c r="T8" s="232"/>
      <c r="U8" s="226"/>
      <c r="V8" s="226">
        <f>SUM(V9:V76)</f>
        <v>0</v>
      </c>
      <c r="W8" s="226"/>
      <c r="X8" s="226"/>
      <c r="AG8" t="s">
        <v>219</v>
      </c>
    </row>
    <row r="9" spans="1:60" ht="22.5" outlineLevel="1" x14ac:dyDescent="0.2">
      <c r="A9" s="234">
        <v>1</v>
      </c>
      <c r="B9" s="235" t="s">
        <v>1661</v>
      </c>
      <c r="C9" s="255" t="s">
        <v>1662</v>
      </c>
      <c r="D9" s="236" t="s">
        <v>284</v>
      </c>
      <c r="E9" s="237">
        <v>62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693</v>
      </c>
      <c r="T9" s="240" t="s">
        <v>694</v>
      </c>
      <c r="U9" s="222">
        <v>0</v>
      </c>
      <c r="V9" s="222">
        <f>ROUND(E9*U9,2)</f>
        <v>0</v>
      </c>
      <c r="W9" s="222"/>
      <c r="X9" s="222" t="s">
        <v>1663</v>
      </c>
      <c r="Y9" s="211"/>
      <c r="Z9" s="211"/>
      <c r="AA9" s="211"/>
      <c r="AB9" s="211"/>
      <c r="AC9" s="211"/>
      <c r="AD9" s="211"/>
      <c r="AE9" s="211"/>
      <c r="AF9" s="211"/>
      <c r="AG9" s="211" t="s">
        <v>1664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60" t="s">
        <v>1665</v>
      </c>
      <c r="D10" s="251"/>
      <c r="E10" s="251"/>
      <c r="F10" s="251"/>
      <c r="G10" s="25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270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34">
        <v>2</v>
      </c>
      <c r="B11" s="235" t="s">
        <v>1661</v>
      </c>
      <c r="C11" s="255" t="s">
        <v>1666</v>
      </c>
      <c r="D11" s="236" t="s">
        <v>284</v>
      </c>
      <c r="E11" s="237">
        <v>15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693</v>
      </c>
      <c r="T11" s="240" t="s">
        <v>694</v>
      </c>
      <c r="U11" s="222">
        <v>0</v>
      </c>
      <c r="V11" s="222">
        <f>ROUND(E11*U11,2)</f>
        <v>0</v>
      </c>
      <c r="W11" s="222"/>
      <c r="X11" s="222" t="s">
        <v>1663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1664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60" t="s">
        <v>1667</v>
      </c>
      <c r="D12" s="251"/>
      <c r="E12" s="251"/>
      <c r="F12" s="251"/>
      <c r="G12" s="251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1"/>
      <c r="Z12" s="211"/>
      <c r="AA12" s="211"/>
      <c r="AB12" s="211"/>
      <c r="AC12" s="211"/>
      <c r="AD12" s="211"/>
      <c r="AE12" s="211"/>
      <c r="AF12" s="211"/>
      <c r="AG12" s="211" t="s">
        <v>270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43">
        <v>3</v>
      </c>
      <c r="B13" s="244" t="s">
        <v>1661</v>
      </c>
      <c r="C13" s="258" t="s">
        <v>1668</v>
      </c>
      <c r="D13" s="245" t="s">
        <v>284</v>
      </c>
      <c r="E13" s="246">
        <v>42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693</v>
      </c>
      <c r="T13" s="249" t="s">
        <v>694</v>
      </c>
      <c r="U13" s="222">
        <v>0</v>
      </c>
      <c r="V13" s="222">
        <f>ROUND(E13*U13,2)</f>
        <v>0</v>
      </c>
      <c r="W13" s="222"/>
      <c r="X13" s="222" t="s">
        <v>1663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1664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43">
        <v>4</v>
      </c>
      <c r="B14" s="244" t="s">
        <v>1661</v>
      </c>
      <c r="C14" s="258" t="s">
        <v>1669</v>
      </c>
      <c r="D14" s="245" t="s">
        <v>284</v>
      </c>
      <c r="E14" s="246">
        <v>75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693</v>
      </c>
      <c r="T14" s="249" t="s">
        <v>694</v>
      </c>
      <c r="U14" s="222">
        <v>0</v>
      </c>
      <c r="V14" s="222">
        <f>ROUND(E14*U14,2)</f>
        <v>0</v>
      </c>
      <c r="W14" s="222"/>
      <c r="X14" s="222" t="s">
        <v>1663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1664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43">
        <v>5</v>
      </c>
      <c r="B15" s="244" t="s">
        <v>1661</v>
      </c>
      <c r="C15" s="258" t="s">
        <v>1670</v>
      </c>
      <c r="D15" s="245" t="s">
        <v>284</v>
      </c>
      <c r="E15" s="246">
        <v>595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693</v>
      </c>
      <c r="T15" s="249" t="s">
        <v>694</v>
      </c>
      <c r="U15" s="222">
        <v>0</v>
      </c>
      <c r="V15" s="222">
        <f>ROUND(E15*U15,2)</f>
        <v>0</v>
      </c>
      <c r="W15" s="222"/>
      <c r="X15" s="222" t="s">
        <v>1663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1664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43">
        <v>6</v>
      </c>
      <c r="B16" s="244" t="s">
        <v>1661</v>
      </c>
      <c r="C16" s="258" t="s">
        <v>1671</v>
      </c>
      <c r="D16" s="245" t="s">
        <v>284</v>
      </c>
      <c r="E16" s="246">
        <v>428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693</v>
      </c>
      <c r="T16" s="249" t="s">
        <v>694</v>
      </c>
      <c r="U16" s="222">
        <v>0</v>
      </c>
      <c r="V16" s="222">
        <f>ROUND(E16*U16,2)</f>
        <v>0</v>
      </c>
      <c r="W16" s="222"/>
      <c r="X16" s="222" t="s">
        <v>1663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1664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43">
        <v>7</v>
      </c>
      <c r="B17" s="244" t="s">
        <v>1661</v>
      </c>
      <c r="C17" s="258" t="s">
        <v>1671</v>
      </c>
      <c r="D17" s="245" t="s">
        <v>284</v>
      </c>
      <c r="E17" s="246">
        <v>65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693</v>
      </c>
      <c r="T17" s="249" t="s">
        <v>694</v>
      </c>
      <c r="U17" s="222">
        <v>0</v>
      </c>
      <c r="V17" s="222">
        <f>ROUND(E17*U17,2)</f>
        <v>0</v>
      </c>
      <c r="W17" s="222"/>
      <c r="X17" s="222" t="s">
        <v>1663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1664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33.75" outlineLevel="1" x14ac:dyDescent="0.2">
      <c r="A18" s="234">
        <v>8</v>
      </c>
      <c r="B18" s="235" t="s">
        <v>1661</v>
      </c>
      <c r="C18" s="255" t="s">
        <v>1672</v>
      </c>
      <c r="D18" s="236" t="s">
        <v>284</v>
      </c>
      <c r="E18" s="237">
        <v>10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693</v>
      </c>
      <c r="T18" s="240" t="s">
        <v>694</v>
      </c>
      <c r="U18" s="222">
        <v>0</v>
      </c>
      <c r="V18" s="222">
        <f>ROUND(E18*U18,2)</f>
        <v>0</v>
      </c>
      <c r="W18" s="222"/>
      <c r="X18" s="222" t="s">
        <v>1663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1664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60" t="s">
        <v>1673</v>
      </c>
      <c r="D19" s="251"/>
      <c r="E19" s="251"/>
      <c r="F19" s="251"/>
      <c r="G19" s="251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1"/>
      <c r="Z19" s="211"/>
      <c r="AA19" s="211"/>
      <c r="AB19" s="211"/>
      <c r="AC19" s="211"/>
      <c r="AD19" s="211"/>
      <c r="AE19" s="211"/>
      <c r="AF19" s="211"/>
      <c r="AG19" s="211" t="s">
        <v>270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9" t="s">
        <v>1674</v>
      </c>
      <c r="D20" s="250"/>
      <c r="E20" s="250"/>
      <c r="F20" s="250"/>
      <c r="G20" s="250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1"/>
      <c r="Z20" s="211"/>
      <c r="AA20" s="211"/>
      <c r="AB20" s="211"/>
      <c r="AC20" s="211"/>
      <c r="AD20" s="211"/>
      <c r="AE20" s="211"/>
      <c r="AF20" s="211"/>
      <c r="AG20" s="211" t="s">
        <v>270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34">
        <v>9</v>
      </c>
      <c r="B21" s="235" t="s">
        <v>1661</v>
      </c>
      <c r="C21" s="255" t="s">
        <v>1675</v>
      </c>
      <c r="D21" s="236" t="s">
        <v>284</v>
      </c>
      <c r="E21" s="237">
        <v>936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693</v>
      </c>
      <c r="T21" s="240" t="s">
        <v>694</v>
      </c>
      <c r="U21" s="222">
        <v>0</v>
      </c>
      <c r="V21" s="222">
        <f>ROUND(E21*U21,2)</f>
        <v>0</v>
      </c>
      <c r="W21" s="222"/>
      <c r="X21" s="222" t="s">
        <v>1663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1664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60" t="s">
        <v>1676</v>
      </c>
      <c r="D22" s="251"/>
      <c r="E22" s="251"/>
      <c r="F22" s="251"/>
      <c r="G22" s="251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1"/>
      <c r="Z22" s="211"/>
      <c r="AA22" s="211"/>
      <c r="AB22" s="211"/>
      <c r="AC22" s="211"/>
      <c r="AD22" s="211"/>
      <c r="AE22" s="211"/>
      <c r="AF22" s="211"/>
      <c r="AG22" s="211" t="s">
        <v>270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33.75" outlineLevel="1" x14ac:dyDescent="0.2">
      <c r="A23" s="243">
        <v>10</v>
      </c>
      <c r="B23" s="244" t="s">
        <v>1661</v>
      </c>
      <c r="C23" s="258" t="s">
        <v>1677</v>
      </c>
      <c r="D23" s="245" t="s">
        <v>284</v>
      </c>
      <c r="E23" s="246">
        <v>62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693</v>
      </c>
      <c r="T23" s="249" t="s">
        <v>694</v>
      </c>
      <c r="U23" s="222">
        <v>0</v>
      </c>
      <c r="V23" s="222">
        <f>ROUND(E23*U23,2)</f>
        <v>0</v>
      </c>
      <c r="W23" s="222"/>
      <c r="X23" s="222" t="s">
        <v>1663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1664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34">
        <v>11</v>
      </c>
      <c r="B24" s="235" t="s">
        <v>1678</v>
      </c>
      <c r="C24" s="255" t="s">
        <v>1679</v>
      </c>
      <c r="D24" s="236" t="s">
        <v>284</v>
      </c>
      <c r="E24" s="237">
        <v>25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/>
      <c r="S24" s="239" t="s">
        <v>693</v>
      </c>
      <c r="T24" s="240" t="s">
        <v>694</v>
      </c>
      <c r="U24" s="222">
        <v>0</v>
      </c>
      <c r="V24" s="222">
        <f>ROUND(E24*U24,2)</f>
        <v>0</v>
      </c>
      <c r="W24" s="222"/>
      <c r="X24" s="222" t="s">
        <v>225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1680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60" t="s">
        <v>1681</v>
      </c>
      <c r="D25" s="251"/>
      <c r="E25" s="251"/>
      <c r="F25" s="251"/>
      <c r="G25" s="251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1"/>
      <c r="Z25" s="211"/>
      <c r="AA25" s="211"/>
      <c r="AB25" s="211"/>
      <c r="AC25" s="211"/>
      <c r="AD25" s="211"/>
      <c r="AE25" s="211"/>
      <c r="AF25" s="211"/>
      <c r="AG25" s="211" t="s">
        <v>270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43">
        <v>12</v>
      </c>
      <c r="B26" s="244" t="s">
        <v>1682</v>
      </c>
      <c r="C26" s="258" t="s">
        <v>1679</v>
      </c>
      <c r="D26" s="245" t="s">
        <v>284</v>
      </c>
      <c r="E26" s="246">
        <v>125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693</v>
      </c>
      <c r="T26" s="249" t="s">
        <v>694</v>
      </c>
      <c r="U26" s="222">
        <v>0</v>
      </c>
      <c r="V26" s="222">
        <f>ROUND(E26*U26,2)</f>
        <v>0</v>
      </c>
      <c r="W26" s="222"/>
      <c r="X26" s="222" t="s">
        <v>279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280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33.75" outlineLevel="1" x14ac:dyDescent="0.2">
      <c r="A27" s="234">
        <v>13</v>
      </c>
      <c r="B27" s="235" t="s">
        <v>1661</v>
      </c>
      <c r="C27" s="255" t="s">
        <v>1683</v>
      </c>
      <c r="D27" s="236" t="s">
        <v>284</v>
      </c>
      <c r="E27" s="237">
        <v>356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693</v>
      </c>
      <c r="T27" s="240" t="s">
        <v>694</v>
      </c>
      <c r="U27" s="222">
        <v>0</v>
      </c>
      <c r="V27" s="222">
        <f>ROUND(E27*U27,2)</f>
        <v>0</v>
      </c>
      <c r="W27" s="222"/>
      <c r="X27" s="222" t="s">
        <v>1663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1664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60" t="s">
        <v>1684</v>
      </c>
      <c r="D28" s="251"/>
      <c r="E28" s="251"/>
      <c r="F28" s="251"/>
      <c r="G28" s="251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1"/>
      <c r="Z28" s="211"/>
      <c r="AA28" s="211"/>
      <c r="AB28" s="211"/>
      <c r="AC28" s="211"/>
      <c r="AD28" s="211"/>
      <c r="AE28" s="211"/>
      <c r="AF28" s="211"/>
      <c r="AG28" s="211" t="s">
        <v>270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9" t="s">
        <v>1685</v>
      </c>
      <c r="D29" s="250"/>
      <c r="E29" s="250"/>
      <c r="F29" s="250"/>
      <c r="G29" s="250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1"/>
      <c r="Z29" s="211"/>
      <c r="AA29" s="211"/>
      <c r="AB29" s="211"/>
      <c r="AC29" s="211"/>
      <c r="AD29" s="211"/>
      <c r="AE29" s="211"/>
      <c r="AF29" s="211"/>
      <c r="AG29" s="211" t="s">
        <v>270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33.75" outlineLevel="1" x14ac:dyDescent="0.2">
      <c r="A30" s="234">
        <v>14</v>
      </c>
      <c r="B30" s="235" t="s">
        <v>1661</v>
      </c>
      <c r="C30" s="255" t="s">
        <v>1686</v>
      </c>
      <c r="D30" s="236" t="s">
        <v>284</v>
      </c>
      <c r="E30" s="237">
        <v>97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/>
      <c r="S30" s="239" t="s">
        <v>693</v>
      </c>
      <c r="T30" s="240" t="s">
        <v>694</v>
      </c>
      <c r="U30" s="222">
        <v>0</v>
      </c>
      <c r="V30" s="222">
        <f>ROUND(E30*U30,2)</f>
        <v>0</v>
      </c>
      <c r="W30" s="222"/>
      <c r="X30" s="222" t="s">
        <v>1663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1664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60" t="s">
        <v>1684</v>
      </c>
      <c r="D31" s="251"/>
      <c r="E31" s="251"/>
      <c r="F31" s="251"/>
      <c r="G31" s="251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1"/>
      <c r="Z31" s="211"/>
      <c r="AA31" s="211"/>
      <c r="AB31" s="211"/>
      <c r="AC31" s="211"/>
      <c r="AD31" s="211"/>
      <c r="AE31" s="211"/>
      <c r="AF31" s="211"/>
      <c r="AG31" s="211" t="s">
        <v>270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9" t="s">
        <v>1687</v>
      </c>
      <c r="D32" s="250"/>
      <c r="E32" s="250"/>
      <c r="F32" s="250"/>
      <c r="G32" s="250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1"/>
      <c r="Z32" s="211"/>
      <c r="AA32" s="211"/>
      <c r="AB32" s="211"/>
      <c r="AC32" s="211"/>
      <c r="AD32" s="211"/>
      <c r="AE32" s="211"/>
      <c r="AF32" s="211"/>
      <c r="AG32" s="211" t="s">
        <v>270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43">
        <v>15</v>
      </c>
      <c r="B33" s="244" t="s">
        <v>1661</v>
      </c>
      <c r="C33" s="258" t="s">
        <v>1688</v>
      </c>
      <c r="D33" s="245" t="s">
        <v>284</v>
      </c>
      <c r="E33" s="246">
        <v>40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693</v>
      </c>
      <c r="T33" s="249" t="s">
        <v>694</v>
      </c>
      <c r="U33" s="222">
        <v>0</v>
      </c>
      <c r="V33" s="222">
        <f>ROUND(E33*U33,2)</f>
        <v>0</v>
      </c>
      <c r="W33" s="222"/>
      <c r="X33" s="222" t="s">
        <v>1663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1664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43">
        <v>16</v>
      </c>
      <c r="B34" s="244" t="s">
        <v>1661</v>
      </c>
      <c r="C34" s="258" t="s">
        <v>1689</v>
      </c>
      <c r="D34" s="245" t="s">
        <v>284</v>
      </c>
      <c r="E34" s="246">
        <v>62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693</v>
      </c>
      <c r="T34" s="249" t="s">
        <v>694</v>
      </c>
      <c r="U34" s="222">
        <v>0</v>
      </c>
      <c r="V34" s="222">
        <f>ROUND(E34*U34,2)</f>
        <v>0</v>
      </c>
      <c r="W34" s="222"/>
      <c r="X34" s="222" t="s">
        <v>1663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1664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43">
        <v>17</v>
      </c>
      <c r="B35" s="244" t="s">
        <v>1690</v>
      </c>
      <c r="C35" s="258" t="s">
        <v>1691</v>
      </c>
      <c r="D35" s="245" t="s">
        <v>284</v>
      </c>
      <c r="E35" s="246">
        <v>20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693</v>
      </c>
      <c r="T35" s="249" t="s">
        <v>694</v>
      </c>
      <c r="U35" s="222">
        <v>0</v>
      </c>
      <c r="V35" s="222">
        <f>ROUND(E35*U35,2)</f>
        <v>0</v>
      </c>
      <c r="W35" s="222"/>
      <c r="X35" s="222" t="s">
        <v>1663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1692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43">
        <v>18</v>
      </c>
      <c r="B36" s="244" t="s">
        <v>1690</v>
      </c>
      <c r="C36" s="258" t="s">
        <v>1693</v>
      </c>
      <c r="D36" s="245" t="s">
        <v>1694</v>
      </c>
      <c r="E36" s="246">
        <v>160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693</v>
      </c>
      <c r="T36" s="249" t="s">
        <v>694</v>
      </c>
      <c r="U36" s="222">
        <v>0</v>
      </c>
      <c r="V36" s="222">
        <f>ROUND(E36*U36,2)</f>
        <v>0</v>
      </c>
      <c r="W36" s="222"/>
      <c r="X36" s="222" t="s">
        <v>1663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1664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34">
        <v>19</v>
      </c>
      <c r="B37" s="235" t="s">
        <v>1695</v>
      </c>
      <c r="C37" s="255" t="s">
        <v>1696</v>
      </c>
      <c r="D37" s="236" t="s">
        <v>1694</v>
      </c>
      <c r="E37" s="237">
        <v>214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/>
      <c r="S37" s="239" t="s">
        <v>693</v>
      </c>
      <c r="T37" s="240" t="s">
        <v>694</v>
      </c>
      <c r="U37" s="222">
        <v>0</v>
      </c>
      <c r="V37" s="222">
        <f>ROUND(E37*U37,2)</f>
        <v>0</v>
      </c>
      <c r="W37" s="222"/>
      <c r="X37" s="222" t="s">
        <v>225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1680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60" t="s">
        <v>1697</v>
      </c>
      <c r="D38" s="251"/>
      <c r="E38" s="251"/>
      <c r="F38" s="251"/>
      <c r="G38" s="251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1"/>
      <c r="Z38" s="211"/>
      <c r="AA38" s="211"/>
      <c r="AB38" s="211"/>
      <c r="AC38" s="211"/>
      <c r="AD38" s="211"/>
      <c r="AE38" s="211"/>
      <c r="AF38" s="211"/>
      <c r="AG38" s="211" t="s">
        <v>270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34">
        <v>20</v>
      </c>
      <c r="B39" s="235" t="s">
        <v>1695</v>
      </c>
      <c r="C39" s="255" t="s">
        <v>1698</v>
      </c>
      <c r="D39" s="236" t="s">
        <v>1694</v>
      </c>
      <c r="E39" s="237">
        <v>17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/>
      <c r="S39" s="239" t="s">
        <v>693</v>
      </c>
      <c r="T39" s="240" t="s">
        <v>694</v>
      </c>
      <c r="U39" s="222">
        <v>0</v>
      </c>
      <c r="V39" s="222">
        <f>ROUND(E39*U39,2)</f>
        <v>0</v>
      </c>
      <c r="W39" s="222"/>
      <c r="X39" s="222" t="s">
        <v>1663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1692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60" t="s">
        <v>1697</v>
      </c>
      <c r="D40" s="251"/>
      <c r="E40" s="251"/>
      <c r="F40" s="251"/>
      <c r="G40" s="251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11"/>
      <c r="Z40" s="211"/>
      <c r="AA40" s="211"/>
      <c r="AB40" s="211"/>
      <c r="AC40" s="211"/>
      <c r="AD40" s="211"/>
      <c r="AE40" s="211"/>
      <c r="AF40" s="211"/>
      <c r="AG40" s="211" t="s">
        <v>270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 x14ac:dyDescent="0.2">
      <c r="A41" s="234">
        <v>21</v>
      </c>
      <c r="B41" s="235" t="s">
        <v>1695</v>
      </c>
      <c r="C41" s="255" t="s">
        <v>1699</v>
      </c>
      <c r="D41" s="236" t="s">
        <v>1694</v>
      </c>
      <c r="E41" s="237">
        <v>18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693</v>
      </c>
      <c r="T41" s="240" t="s">
        <v>694</v>
      </c>
      <c r="U41" s="222">
        <v>0</v>
      </c>
      <c r="V41" s="222">
        <f>ROUND(E41*U41,2)</f>
        <v>0</v>
      </c>
      <c r="W41" s="222"/>
      <c r="X41" s="222" t="s">
        <v>279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1700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60" t="s">
        <v>1697</v>
      </c>
      <c r="D42" s="251"/>
      <c r="E42" s="251"/>
      <c r="F42" s="251"/>
      <c r="G42" s="251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1"/>
      <c r="Z42" s="211"/>
      <c r="AA42" s="211"/>
      <c r="AB42" s="211"/>
      <c r="AC42" s="211"/>
      <c r="AD42" s="211"/>
      <c r="AE42" s="211"/>
      <c r="AF42" s="211"/>
      <c r="AG42" s="211" t="s">
        <v>270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43">
        <v>22</v>
      </c>
      <c r="B43" s="244" t="s">
        <v>1695</v>
      </c>
      <c r="C43" s="258" t="s">
        <v>1701</v>
      </c>
      <c r="D43" s="245" t="s">
        <v>1694</v>
      </c>
      <c r="E43" s="246">
        <v>6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693</v>
      </c>
      <c r="T43" s="249" t="s">
        <v>694</v>
      </c>
      <c r="U43" s="222">
        <v>0</v>
      </c>
      <c r="V43" s="222">
        <f>ROUND(E43*U43,2)</f>
        <v>0</v>
      </c>
      <c r="W43" s="222"/>
      <c r="X43" s="222" t="s">
        <v>1663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1692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34">
        <v>23</v>
      </c>
      <c r="B44" s="235" t="s">
        <v>1702</v>
      </c>
      <c r="C44" s="255" t="s">
        <v>1703</v>
      </c>
      <c r="D44" s="236" t="s">
        <v>1694</v>
      </c>
      <c r="E44" s="237">
        <v>18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/>
      <c r="S44" s="239" t="s">
        <v>693</v>
      </c>
      <c r="T44" s="240" t="s">
        <v>694</v>
      </c>
      <c r="U44" s="222">
        <v>0</v>
      </c>
      <c r="V44" s="222">
        <f>ROUND(E44*U44,2)</f>
        <v>0</v>
      </c>
      <c r="W44" s="222"/>
      <c r="X44" s="222" t="s">
        <v>225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1680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60" t="s">
        <v>1704</v>
      </c>
      <c r="D45" s="251"/>
      <c r="E45" s="251"/>
      <c r="F45" s="251"/>
      <c r="G45" s="251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1"/>
      <c r="Z45" s="211"/>
      <c r="AA45" s="211"/>
      <c r="AB45" s="211"/>
      <c r="AC45" s="211"/>
      <c r="AD45" s="211"/>
      <c r="AE45" s="211"/>
      <c r="AF45" s="211"/>
      <c r="AG45" s="211" t="s">
        <v>270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34">
        <v>24</v>
      </c>
      <c r="B46" s="235" t="s">
        <v>1702</v>
      </c>
      <c r="C46" s="255" t="s">
        <v>1705</v>
      </c>
      <c r="D46" s="236" t="s">
        <v>1694</v>
      </c>
      <c r="E46" s="237">
        <v>17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693</v>
      </c>
      <c r="T46" s="240" t="s">
        <v>694</v>
      </c>
      <c r="U46" s="222">
        <v>0</v>
      </c>
      <c r="V46" s="222">
        <f>ROUND(E46*U46,2)</f>
        <v>0</v>
      </c>
      <c r="W46" s="222"/>
      <c r="X46" s="222" t="s">
        <v>1663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1692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60" t="s">
        <v>1706</v>
      </c>
      <c r="D47" s="251"/>
      <c r="E47" s="251"/>
      <c r="F47" s="251"/>
      <c r="G47" s="251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1"/>
      <c r="Z47" s="211"/>
      <c r="AA47" s="211"/>
      <c r="AB47" s="211"/>
      <c r="AC47" s="211"/>
      <c r="AD47" s="211"/>
      <c r="AE47" s="211"/>
      <c r="AF47" s="211"/>
      <c r="AG47" s="211" t="s">
        <v>270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34">
        <v>25</v>
      </c>
      <c r="B48" s="235" t="s">
        <v>1702</v>
      </c>
      <c r="C48" s="255" t="s">
        <v>1707</v>
      </c>
      <c r="D48" s="236" t="s">
        <v>1694</v>
      </c>
      <c r="E48" s="237">
        <v>14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/>
      <c r="S48" s="239" t="s">
        <v>693</v>
      </c>
      <c r="T48" s="240" t="s">
        <v>694</v>
      </c>
      <c r="U48" s="222">
        <v>0</v>
      </c>
      <c r="V48" s="222">
        <f>ROUND(E48*U48,2)</f>
        <v>0</v>
      </c>
      <c r="W48" s="222"/>
      <c r="X48" s="222" t="s">
        <v>1663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1692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60" t="s">
        <v>1704</v>
      </c>
      <c r="D49" s="251"/>
      <c r="E49" s="251"/>
      <c r="F49" s="251"/>
      <c r="G49" s="251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1"/>
      <c r="Z49" s="211"/>
      <c r="AA49" s="211"/>
      <c r="AB49" s="211"/>
      <c r="AC49" s="211"/>
      <c r="AD49" s="211"/>
      <c r="AE49" s="211"/>
      <c r="AF49" s="211"/>
      <c r="AG49" s="211" t="s">
        <v>270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34">
        <v>26</v>
      </c>
      <c r="B50" s="235" t="s">
        <v>1702</v>
      </c>
      <c r="C50" s="255" t="s">
        <v>1708</v>
      </c>
      <c r="D50" s="236" t="s">
        <v>1694</v>
      </c>
      <c r="E50" s="237">
        <v>16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/>
      <c r="S50" s="239" t="s">
        <v>693</v>
      </c>
      <c r="T50" s="240" t="s">
        <v>694</v>
      </c>
      <c r="U50" s="222">
        <v>0</v>
      </c>
      <c r="V50" s="222">
        <f>ROUND(E50*U50,2)</f>
        <v>0</v>
      </c>
      <c r="W50" s="222"/>
      <c r="X50" s="222" t="s">
        <v>1663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1692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60" t="s">
        <v>1704</v>
      </c>
      <c r="D51" s="251"/>
      <c r="E51" s="251"/>
      <c r="F51" s="251"/>
      <c r="G51" s="251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1"/>
      <c r="Z51" s="211"/>
      <c r="AA51" s="211"/>
      <c r="AB51" s="211"/>
      <c r="AC51" s="211"/>
      <c r="AD51" s="211"/>
      <c r="AE51" s="211"/>
      <c r="AF51" s="211"/>
      <c r="AG51" s="211" t="s">
        <v>270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34">
        <v>27</v>
      </c>
      <c r="B52" s="235" t="s">
        <v>1702</v>
      </c>
      <c r="C52" s="255" t="s">
        <v>1709</v>
      </c>
      <c r="D52" s="236" t="s">
        <v>1694</v>
      </c>
      <c r="E52" s="237">
        <v>6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/>
      <c r="S52" s="239" t="s">
        <v>693</v>
      </c>
      <c r="T52" s="240" t="s">
        <v>694</v>
      </c>
      <c r="U52" s="222">
        <v>0</v>
      </c>
      <c r="V52" s="222">
        <f>ROUND(E52*U52,2)</f>
        <v>0</v>
      </c>
      <c r="W52" s="222"/>
      <c r="X52" s="222" t="s">
        <v>1663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1692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60" t="s">
        <v>1704</v>
      </c>
      <c r="D53" s="251"/>
      <c r="E53" s="251"/>
      <c r="F53" s="251"/>
      <c r="G53" s="251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1"/>
      <c r="Z53" s="211"/>
      <c r="AA53" s="211"/>
      <c r="AB53" s="211"/>
      <c r="AC53" s="211"/>
      <c r="AD53" s="211"/>
      <c r="AE53" s="211"/>
      <c r="AF53" s="211"/>
      <c r="AG53" s="211" t="s">
        <v>270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33.75" outlineLevel="1" x14ac:dyDescent="0.2">
      <c r="A54" s="234">
        <v>28</v>
      </c>
      <c r="B54" s="235" t="s">
        <v>1702</v>
      </c>
      <c r="C54" s="255" t="s">
        <v>1710</v>
      </c>
      <c r="D54" s="236" t="s">
        <v>1694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/>
      <c r="S54" s="239" t="s">
        <v>693</v>
      </c>
      <c r="T54" s="240" t="s">
        <v>694</v>
      </c>
      <c r="U54" s="222">
        <v>0</v>
      </c>
      <c r="V54" s="222">
        <f>ROUND(E54*U54,2)</f>
        <v>0</v>
      </c>
      <c r="W54" s="222"/>
      <c r="X54" s="222" t="s">
        <v>1663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1692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60" t="s">
        <v>1711</v>
      </c>
      <c r="D55" s="251"/>
      <c r="E55" s="251"/>
      <c r="F55" s="251"/>
      <c r="G55" s="251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1"/>
      <c r="Z55" s="211"/>
      <c r="AA55" s="211"/>
      <c r="AB55" s="211"/>
      <c r="AC55" s="211"/>
      <c r="AD55" s="211"/>
      <c r="AE55" s="211"/>
      <c r="AF55" s="211"/>
      <c r="AG55" s="211" t="s">
        <v>270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34">
        <v>29</v>
      </c>
      <c r="B56" s="235" t="s">
        <v>1702</v>
      </c>
      <c r="C56" s="255" t="s">
        <v>1712</v>
      </c>
      <c r="D56" s="236" t="s">
        <v>1694</v>
      </c>
      <c r="E56" s="237">
        <v>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/>
      <c r="S56" s="239" t="s">
        <v>693</v>
      </c>
      <c r="T56" s="240" t="s">
        <v>694</v>
      </c>
      <c r="U56" s="222">
        <v>0</v>
      </c>
      <c r="V56" s="222">
        <f>ROUND(E56*U56,2)</f>
        <v>0</v>
      </c>
      <c r="W56" s="222"/>
      <c r="X56" s="222" t="s">
        <v>1663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1664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60" t="s">
        <v>1706</v>
      </c>
      <c r="D57" s="251"/>
      <c r="E57" s="251"/>
      <c r="F57" s="251"/>
      <c r="G57" s="251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1"/>
      <c r="Z57" s="211"/>
      <c r="AA57" s="211"/>
      <c r="AB57" s="211"/>
      <c r="AC57" s="211"/>
      <c r="AD57" s="211"/>
      <c r="AE57" s="211"/>
      <c r="AF57" s="211"/>
      <c r="AG57" s="211" t="s">
        <v>270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34">
        <v>30</v>
      </c>
      <c r="B58" s="235" t="s">
        <v>1702</v>
      </c>
      <c r="C58" s="255" t="s">
        <v>1713</v>
      </c>
      <c r="D58" s="236" t="s">
        <v>1694</v>
      </c>
      <c r="E58" s="237">
        <v>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/>
      <c r="S58" s="239" t="s">
        <v>693</v>
      </c>
      <c r="T58" s="240" t="s">
        <v>694</v>
      </c>
      <c r="U58" s="222">
        <v>0</v>
      </c>
      <c r="V58" s="222">
        <f>ROUND(E58*U58,2)</f>
        <v>0</v>
      </c>
      <c r="W58" s="222"/>
      <c r="X58" s="222" t="s">
        <v>1663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1692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60" t="s">
        <v>1714</v>
      </c>
      <c r="D59" s="251"/>
      <c r="E59" s="251"/>
      <c r="F59" s="251"/>
      <c r="G59" s="251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1"/>
      <c r="Z59" s="211"/>
      <c r="AA59" s="211"/>
      <c r="AB59" s="211"/>
      <c r="AC59" s="211"/>
      <c r="AD59" s="211"/>
      <c r="AE59" s="211"/>
      <c r="AF59" s="211"/>
      <c r="AG59" s="211" t="s">
        <v>270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2.5" outlineLevel="1" x14ac:dyDescent="0.2">
      <c r="A60" s="234">
        <v>31</v>
      </c>
      <c r="B60" s="235" t="s">
        <v>1715</v>
      </c>
      <c r="C60" s="255" t="s">
        <v>1716</v>
      </c>
      <c r="D60" s="236" t="s">
        <v>1694</v>
      </c>
      <c r="E60" s="237">
        <v>20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9"/>
      <c r="S60" s="239" t="s">
        <v>693</v>
      </c>
      <c r="T60" s="240" t="s">
        <v>694</v>
      </c>
      <c r="U60" s="222">
        <v>0</v>
      </c>
      <c r="V60" s="222">
        <f>ROUND(E60*U60,2)</f>
        <v>0</v>
      </c>
      <c r="W60" s="222"/>
      <c r="X60" s="222" t="s">
        <v>225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1680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60" t="s">
        <v>1717</v>
      </c>
      <c r="D61" s="251"/>
      <c r="E61" s="251"/>
      <c r="F61" s="251"/>
      <c r="G61" s="251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1"/>
      <c r="Z61" s="211"/>
      <c r="AA61" s="211"/>
      <c r="AB61" s="211"/>
      <c r="AC61" s="211"/>
      <c r="AD61" s="211"/>
      <c r="AE61" s="211"/>
      <c r="AF61" s="211"/>
      <c r="AG61" s="211" t="s">
        <v>270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34">
        <v>32</v>
      </c>
      <c r="B62" s="235" t="s">
        <v>1715</v>
      </c>
      <c r="C62" s="255" t="s">
        <v>1718</v>
      </c>
      <c r="D62" s="236" t="s">
        <v>1694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9"/>
      <c r="S62" s="239" t="s">
        <v>693</v>
      </c>
      <c r="T62" s="240" t="s">
        <v>694</v>
      </c>
      <c r="U62" s="222">
        <v>0</v>
      </c>
      <c r="V62" s="222">
        <f>ROUND(E62*U62,2)</f>
        <v>0</v>
      </c>
      <c r="W62" s="222"/>
      <c r="X62" s="222" t="s">
        <v>1663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1692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60" t="s">
        <v>1719</v>
      </c>
      <c r="D63" s="251"/>
      <c r="E63" s="251"/>
      <c r="F63" s="251"/>
      <c r="G63" s="251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11"/>
      <c r="Z63" s="211"/>
      <c r="AA63" s="211"/>
      <c r="AB63" s="211"/>
      <c r="AC63" s="211"/>
      <c r="AD63" s="211"/>
      <c r="AE63" s="211"/>
      <c r="AF63" s="211"/>
      <c r="AG63" s="211" t="s">
        <v>270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34">
        <v>33</v>
      </c>
      <c r="B64" s="235" t="s">
        <v>1715</v>
      </c>
      <c r="C64" s="255" t="s">
        <v>1720</v>
      </c>
      <c r="D64" s="236" t="s">
        <v>1694</v>
      </c>
      <c r="E64" s="237">
        <v>104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/>
      <c r="S64" s="239" t="s">
        <v>693</v>
      </c>
      <c r="T64" s="240" t="s">
        <v>694</v>
      </c>
      <c r="U64" s="222">
        <v>0</v>
      </c>
      <c r="V64" s="222">
        <f>ROUND(E64*U64,2)</f>
        <v>0</v>
      </c>
      <c r="W64" s="222"/>
      <c r="X64" s="222" t="s">
        <v>1663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1664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60" t="s">
        <v>1717</v>
      </c>
      <c r="D65" s="251"/>
      <c r="E65" s="251"/>
      <c r="F65" s="251"/>
      <c r="G65" s="251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1"/>
      <c r="Z65" s="211"/>
      <c r="AA65" s="211"/>
      <c r="AB65" s="211"/>
      <c r="AC65" s="211"/>
      <c r="AD65" s="211"/>
      <c r="AE65" s="211"/>
      <c r="AF65" s="211"/>
      <c r="AG65" s="211" t="s">
        <v>270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34">
        <v>34</v>
      </c>
      <c r="B66" s="235" t="s">
        <v>1715</v>
      </c>
      <c r="C66" s="255" t="s">
        <v>1721</v>
      </c>
      <c r="D66" s="236" t="s">
        <v>1694</v>
      </c>
      <c r="E66" s="237">
        <v>17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693</v>
      </c>
      <c r="T66" s="240" t="s">
        <v>694</v>
      </c>
      <c r="U66" s="222">
        <v>0</v>
      </c>
      <c r="V66" s="222">
        <f>ROUND(E66*U66,2)</f>
        <v>0</v>
      </c>
      <c r="W66" s="222"/>
      <c r="X66" s="222" t="s">
        <v>1663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1692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60" t="s">
        <v>1722</v>
      </c>
      <c r="D67" s="251"/>
      <c r="E67" s="251"/>
      <c r="F67" s="251"/>
      <c r="G67" s="25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1"/>
      <c r="Z67" s="211"/>
      <c r="AA67" s="211"/>
      <c r="AB67" s="211"/>
      <c r="AC67" s="211"/>
      <c r="AD67" s="211"/>
      <c r="AE67" s="211"/>
      <c r="AF67" s="211"/>
      <c r="AG67" s="211" t="s">
        <v>270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43">
        <v>35</v>
      </c>
      <c r="B68" s="244" t="s">
        <v>1715</v>
      </c>
      <c r="C68" s="258" t="s">
        <v>1723</v>
      </c>
      <c r="D68" s="245" t="s">
        <v>340</v>
      </c>
      <c r="E68" s="246">
        <v>2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693</v>
      </c>
      <c r="T68" s="249" t="s">
        <v>694</v>
      </c>
      <c r="U68" s="222">
        <v>0</v>
      </c>
      <c r="V68" s="222">
        <f>ROUND(E68*U68,2)</f>
        <v>0</v>
      </c>
      <c r="W68" s="222"/>
      <c r="X68" s="222" t="s">
        <v>279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280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3">
        <v>36</v>
      </c>
      <c r="B69" s="244" t="s">
        <v>1724</v>
      </c>
      <c r="C69" s="258" t="s">
        <v>1725</v>
      </c>
      <c r="D69" s="245" t="s">
        <v>1726</v>
      </c>
      <c r="E69" s="246">
        <v>25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693</v>
      </c>
      <c r="T69" s="249" t="s">
        <v>694</v>
      </c>
      <c r="U69" s="222">
        <v>0</v>
      </c>
      <c r="V69" s="222">
        <f>ROUND(E69*U69,2)</f>
        <v>0</v>
      </c>
      <c r="W69" s="222"/>
      <c r="X69" s="222" t="s">
        <v>279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280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3">
        <v>37</v>
      </c>
      <c r="B70" s="244" t="s">
        <v>1727</v>
      </c>
      <c r="C70" s="258" t="s">
        <v>1728</v>
      </c>
      <c r="D70" s="245" t="s">
        <v>1726</v>
      </c>
      <c r="E70" s="246">
        <v>18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693</v>
      </c>
      <c r="T70" s="249" t="s">
        <v>694</v>
      </c>
      <c r="U70" s="222">
        <v>0</v>
      </c>
      <c r="V70" s="222">
        <f>ROUND(E70*U70,2)</f>
        <v>0</v>
      </c>
      <c r="W70" s="222"/>
      <c r="X70" s="222" t="s">
        <v>1663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1664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3">
        <v>38</v>
      </c>
      <c r="B71" s="244" t="s">
        <v>1727</v>
      </c>
      <c r="C71" s="258" t="s">
        <v>1729</v>
      </c>
      <c r="D71" s="245" t="s">
        <v>1726</v>
      </c>
      <c r="E71" s="246">
        <v>8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693</v>
      </c>
      <c r="T71" s="249" t="s">
        <v>694</v>
      </c>
      <c r="U71" s="222">
        <v>0</v>
      </c>
      <c r="V71" s="222">
        <f>ROUND(E71*U71,2)</f>
        <v>0</v>
      </c>
      <c r="W71" s="222"/>
      <c r="X71" s="222" t="s">
        <v>1663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1664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3">
        <v>39</v>
      </c>
      <c r="B72" s="244" t="s">
        <v>1727</v>
      </c>
      <c r="C72" s="258" t="s">
        <v>1730</v>
      </c>
      <c r="D72" s="245" t="s">
        <v>1726</v>
      </c>
      <c r="E72" s="246">
        <v>16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693</v>
      </c>
      <c r="T72" s="249" t="s">
        <v>694</v>
      </c>
      <c r="U72" s="222">
        <v>0</v>
      </c>
      <c r="V72" s="222">
        <f>ROUND(E72*U72,2)</f>
        <v>0</v>
      </c>
      <c r="W72" s="222"/>
      <c r="X72" s="222" t="s">
        <v>225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1680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3">
        <v>40</v>
      </c>
      <c r="B73" s="244" t="s">
        <v>1727</v>
      </c>
      <c r="C73" s="258" t="s">
        <v>1731</v>
      </c>
      <c r="D73" s="245" t="s">
        <v>1726</v>
      </c>
      <c r="E73" s="246">
        <v>12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693</v>
      </c>
      <c r="T73" s="249" t="s">
        <v>694</v>
      </c>
      <c r="U73" s="222">
        <v>0</v>
      </c>
      <c r="V73" s="222">
        <f>ROUND(E73*U73,2)</f>
        <v>0</v>
      </c>
      <c r="W73" s="222"/>
      <c r="X73" s="222" t="s">
        <v>1663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1664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3">
        <v>41</v>
      </c>
      <c r="B74" s="244" t="s">
        <v>1727</v>
      </c>
      <c r="C74" s="258" t="s">
        <v>1732</v>
      </c>
      <c r="D74" s="245" t="s">
        <v>1726</v>
      </c>
      <c r="E74" s="246">
        <v>12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693</v>
      </c>
      <c r="T74" s="249" t="s">
        <v>694</v>
      </c>
      <c r="U74" s="222">
        <v>0</v>
      </c>
      <c r="V74" s="222">
        <f>ROUND(E74*U74,2)</f>
        <v>0</v>
      </c>
      <c r="W74" s="222"/>
      <c r="X74" s="222" t="s">
        <v>1663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1664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3">
        <v>42</v>
      </c>
      <c r="B75" s="244" t="s">
        <v>1733</v>
      </c>
      <c r="C75" s="258" t="s">
        <v>1734</v>
      </c>
      <c r="D75" s="245" t="s">
        <v>340</v>
      </c>
      <c r="E75" s="246">
        <v>1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8"/>
      <c r="S75" s="248" t="s">
        <v>693</v>
      </c>
      <c r="T75" s="249" t="s">
        <v>694</v>
      </c>
      <c r="U75" s="222">
        <v>0</v>
      </c>
      <c r="V75" s="222">
        <f>ROUND(E75*U75,2)</f>
        <v>0</v>
      </c>
      <c r="W75" s="222"/>
      <c r="X75" s="222" t="s">
        <v>225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226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34">
        <v>43</v>
      </c>
      <c r="B76" s="235" t="s">
        <v>1735</v>
      </c>
      <c r="C76" s="255" t="s">
        <v>1736</v>
      </c>
      <c r="D76" s="236" t="s">
        <v>340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9"/>
      <c r="S76" s="239" t="s">
        <v>693</v>
      </c>
      <c r="T76" s="240" t="s">
        <v>694</v>
      </c>
      <c r="U76" s="222">
        <v>0</v>
      </c>
      <c r="V76" s="222">
        <f>ROUND(E76*U76,2)</f>
        <v>0</v>
      </c>
      <c r="W76" s="222"/>
      <c r="X76" s="222" t="s">
        <v>225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226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3"/>
      <c r="B77" s="4"/>
      <c r="C77" s="26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205</v>
      </c>
    </row>
    <row r="78" spans="1:60" x14ac:dyDescent="0.2">
      <c r="A78" s="214"/>
      <c r="B78" s="215" t="s">
        <v>29</v>
      </c>
      <c r="C78" s="264"/>
      <c r="D78" s="216"/>
      <c r="E78" s="217"/>
      <c r="F78" s="217"/>
      <c r="G78" s="233">
        <f>G8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1142</v>
      </c>
    </row>
    <row r="79" spans="1:60" x14ac:dyDescent="0.2">
      <c r="C79" s="265"/>
      <c r="D79" s="10"/>
      <c r="AG79" t="s">
        <v>1143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YqRIHjpjSWM1knd12GAr8Ki4jrpDPrxpMowjgvHIicXE3pjbASU3U3YuPYcyeDzwrMYJpARDvH++2B/E+nN7w==" saltValue="GUgKshBZDWNgsWRkxLbNEg==" spinCount="100000" sheet="1"/>
  <mergeCells count="29">
    <mergeCell ref="C59:G59"/>
    <mergeCell ref="C61:G61"/>
    <mergeCell ref="C63:G63"/>
    <mergeCell ref="C65:G65"/>
    <mergeCell ref="C67:G67"/>
    <mergeCell ref="C47:G47"/>
    <mergeCell ref="C49:G49"/>
    <mergeCell ref="C51:G51"/>
    <mergeCell ref="C53:G53"/>
    <mergeCell ref="C55:G55"/>
    <mergeCell ref="C57:G57"/>
    <mergeCell ref="C31:G31"/>
    <mergeCell ref="C32:G32"/>
    <mergeCell ref="C38:G38"/>
    <mergeCell ref="C40:G40"/>
    <mergeCell ref="C42:G42"/>
    <mergeCell ref="C45:G45"/>
    <mergeCell ref="C19:G19"/>
    <mergeCell ref="C20:G20"/>
    <mergeCell ref="C22:G22"/>
    <mergeCell ref="C25:G25"/>
    <mergeCell ref="C28:G28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72</v>
      </c>
      <c r="C4" s="203" t="s">
        <v>73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102</v>
      </c>
      <c r="C8" s="254" t="s">
        <v>105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0</v>
      </c>
      <c r="P8" s="230"/>
      <c r="Q8" s="230">
        <f>SUM(Q9:Q17)</f>
        <v>0</v>
      </c>
      <c r="R8" s="231"/>
      <c r="S8" s="231"/>
      <c r="T8" s="232"/>
      <c r="U8" s="226"/>
      <c r="V8" s="226">
        <f>SUM(V9:V17)</f>
        <v>0</v>
      </c>
      <c r="W8" s="226"/>
      <c r="X8" s="226"/>
      <c r="AG8" t="s">
        <v>219</v>
      </c>
    </row>
    <row r="9" spans="1:60" ht="22.5" outlineLevel="1" x14ac:dyDescent="0.2">
      <c r="A9" s="234">
        <v>1</v>
      </c>
      <c r="B9" s="235" t="s">
        <v>1737</v>
      </c>
      <c r="C9" s="255" t="s">
        <v>1738</v>
      </c>
      <c r="D9" s="236" t="s">
        <v>1694</v>
      </c>
      <c r="E9" s="237">
        <v>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693</v>
      </c>
      <c r="T9" s="240" t="s">
        <v>694</v>
      </c>
      <c r="U9" s="222">
        <v>0</v>
      </c>
      <c r="V9" s="222">
        <f>ROUND(E9*U9,2)</f>
        <v>0</v>
      </c>
      <c r="W9" s="222"/>
      <c r="X9" s="222" t="s">
        <v>1663</v>
      </c>
      <c r="Y9" s="211"/>
      <c r="Z9" s="211"/>
      <c r="AA9" s="211"/>
      <c r="AB9" s="211"/>
      <c r="AC9" s="211"/>
      <c r="AD9" s="211"/>
      <c r="AE9" s="211"/>
      <c r="AF9" s="211"/>
      <c r="AG9" s="211" t="s">
        <v>1692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60" t="s">
        <v>1739</v>
      </c>
      <c r="D10" s="251"/>
      <c r="E10" s="251"/>
      <c r="F10" s="251"/>
      <c r="G10" s="25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270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3">
        <v>2</v>
      </c>
      <c r="B11" s="244" t="s">
        <v>1737</v>
      </c>
      <c r="C11" s="258" t="s">
        <v>1740</v>
      </c>
      <c r="D11" s="245" t="s">
        <v>340</v>
      </c>
      <c r="E11" s="246">
        <v>4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693</v>
      </c>
      <c r="T11" s="249" t="s">
        <v>694</v>
      </c>
      <c r="U11" s="222">
        <v>0</v>
      </c>
      <c r="V11" s="222">
        <f>ROUND(E11*U11,2)</f>
        <v>0</v>
      </c>
      <c r="W11" s="222"/>
      <c r="X11" s="222" t="s">
        <v>279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280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34">
        <v>3</v>
      </c>
      <c r="B12" s="235" t="s">
        <v>1737</v>
      </c>
      <c r="C12" s="255" t="s">
        <v>1741</v>
      </c>
      <c r="D12" s="236" t="s">
        <v>1694</v>
      </c>
      <c r="E12" s="237">
        <v>47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/>
      <c r="S12" s="239" t="s">
        <v>693</v>
      </c>
      <c r="T12" s="240" t="s">
        <v>694</v>
      </c>
      <c r="U12" s="222">
        <v>0</v>
      </c>
      <c r="V12" s="222">
        <f>ROUND(E12*U12,2)</f>
        <v>0</v>
      </c>
      <c r="W12" s="222"/>
      <c r="X12" s="222" t="s">
        <v>1663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1692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60" t="s">
        <v>1739</v>
      </c>
      <c r="D13" s="251"/>
      <c r="E13" s="251"/>
      <c r="F13" s="251"/>
      <c r="G13" s="251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1"/>
      <c r="Z13" s="211"/>
      <c r="AA13" s="211"/>
      <c r="AB13" s="211"/>
      <c r="AC13" s="211"/>
      <c r="AD13" s="211"/>
      <c r="AE13" s="211"/>
      <c r="AF13" s="211"/>
      <c r="AG13" s="211" t="s">
        <v>270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34">
        <v>4</v>
      </c>
      <c r="B14" s="235" t="s">
        <v>1737</v>
      </c>
      <c r="C14" s="255" t="s">
        <v>1742</v>
      </c>
      <c r="D14" s="236" t="s">
        <v>1694</v>
      </c>
      <c r="E14" s="237">
        <v>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/>
      <c r="S14" s="239" t="s">
        <v>693</v>
      </c>
      <c r="T14" s="240" t="s">
        <v>694</v>
      </c>
      <c r="U14" s="222">
        <v>0</v>
      </c>
      <c r="V14" s="222">
        <f>ROUND(E14*U14,2)</f>
        <v>0</v>
      </c>
      <c r="W14" s="222"/>
      <c r="X14" s="222" t="s">
        <v>1663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1692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60" t="s">
        <v>1739</v>
      </c>
      <c r="D15" s="251"/>
      <c r="E15" s="251"/>
      <c r="F15" s="251"/>
      <c r="G15" s="251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1"/>
      <c r="Z15" s="211"/>
      <c r="AA15" s="211"/>
      <c r="AB15" s="211"/>
      <c r="AC15" s="211"/>
      <c r="AD15" s="211"/>
      <c r="AE15" s="211"/>
      <c r="AF15" s="211"/>
      <c r="AG15" s="211" t="s">
        <v>270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34">
        <v>5</v>
      </c>
      <c r="B16" s="235" t="s">
        <v>1737</v>
      </c>
      <c r="C16" s="255" t="s">
        <v>1743</v>
      </c>
      <c r="D16" s="236" t="s">
        <v>1694</v>
      </c>
      <c r="E16" s="237">
        <v>3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693</v>
      </c>
      <c r="T16" s="240" t="s">
        <v>694</v>
      </c>
      <c r="U16" s="222">
        <v>0</v>
      </c>
      <c r="V16" s="222">
        <f>ROUND(E16*U16,2)</f>
        <v>0</v>
      </c>
      <c r="W16" s="222"/>
      <c r="X16" s="222" t="s">
        <v>1663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1692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60" t="s">
        <v>1744</v>
      </c>
      <c r="D17" s="251"/>
      <c r="E17" s="251"/>
      <c r="F17" s="251"/>
      <c r="G17" s="251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1"/>
      <c r="Z17" s="211"/>
      <c r="AA17" s="211"/>
      <c r="AB17" s="211"/>
      <c r="AC17" s="211"/>
      <c r="AD17" s="211"/>
      <c r="AE17" s="211"/>
      <c r="AF17" s="211"/>
      <c r="AG17" s="211" t="s">
        <v>270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3"/>
      <c r="B18" s="4"/>
      <c r="C18" s="263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205</v>
      </c>
    </row>
    <row r="19" spans="1:60" x14ac:dyDescent="0.2">
      <c r="A19" s="214"/>
      <c r="B19" s="215" t="s">
        <v>29</v>
      </c>
      <c r="C19" s="264"/>
      <c r="D19" s="216"/>
      <c r="E19" s="217"/>
      <c r="F19" s="217"/>
      <c r="G19" s="233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1142</v>
      </c>
    </row>
    <row r="20" spans="1:60" x14ac:dyDescent="0.2">
      <c r="C20" s="265"/>
      <c r="D20" s="10"/>
      <c r="AG20" t="s">
        <v>1143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Fnha7ajRYQ4DnqRueL+gU/RVkGcVFkleaPgzHfP+nEG3P7USTz46e8lUSu+O2d8Z0NuZu8+jIcrBMV75Rg27g==" saltValue="3YQEXoUeeHGx3+8s64d6eg==" spinCount="100000" sheet="1"/>
  <mergeCells count="8">
    <mergeCell ref="C15:G15"/>
    <mergeCell ref="C17:G1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74</v>
      </c>
      <c r="C4" s="203" t="s">
        <v>75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102</v>
      </c>
      <c r="C8" s="254" t="s">
        <v>75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0</v>
      </c>
      <c r="L8" s="231"/>
      <c r="M8" s="231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1"/>
      <c r="S8" s="231"/>
      <c r="T8" s="232"/>
      <c r="U8" s="226"/>
      <c r="V8" s="226">
        <f>SUM(V9:V13)</f>
        <v>0</v>
      </c>
      <c r="W8" s="226"/>
      <c r="X8" s="226"/>
      <c r="AG8" t="s">
        <v>219</v>
      </c>
    </row>
    <row r="9" spans="1:60" ht="22.5" outlineLevel="1" x14ac:dyDescent="0.2">
      <c r="A9" s="243">
        <v>1</v>
      </c>
      <c r="B9" s="244" t="s">
        <v>1745</v>
      </c>
      <c r="C9" s="258" t="s">
        <v>1746</v>
      </c>
      <c r="D9" s="245" t="s">
        <v>1694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693</v>
      </c>
      <c r="T9" s="249" t="s">
        <v>694</v>
      </c>
      <c r="U9" s="222">
        <v>0</v>
      </c>
      <c r="V9" s="222">
        <f>ROUND(E9*U9,2)</f>
        <v>0</v>
      </c>
      <c r="W9" s="222"/>
      <c r="X9" s="222" t="s">
        <v>1663</v>
      </c>
      <c r="Y9" s="211"/>
      <c r="Z9" s="211"/>
      <c r="AA9" s="211"/>
      <c r="AB9" s="211"/>
      <c r="AC9" s="211"/>
      <c r="AD9" s="211"/>
      <c r="AE9" s="211"/>
      <c r="AF9" s="211"/>
      <c r="AG9" s="211" t="s">
        <v>1664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1745</v>
      </c>
      <c r="C10" s="258" t="s">
        <v>1747</v>
      </c>
      <c r="D10" s="245" t="s">
        <v>1748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693</v>
      </c>
      <c r="T10" s="249" t="s">
        <v>694</v>
      </c>
      <c r="U10" s="222">
        <v>0</v>
      </c>
      <c r="V10" s="222">
        <f>ROUND(E10*U10,2)</f>
        <v>0</v>
      </c>
      <c r="W10" s="222"/>
      <c r="X10" s="222" t="s">
        <v>225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1680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3">
        <v>3</v>
      </c>
      <c r="B11" s="244" t="s">
        <v>1749</v>
      </c>
      <c r="C11" s="258" t="s">
        <v>1750</v>
      </c>
      <c r="D11" s="245" t="s">
        <v>1748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693</v>
      </c>
      <c r="T11" s="249" t="s">
        <v>694</v>
      </c>
      <c r="U11" s="222">
        <v>0</v>
      </c>
      <c r="V11" s="222">
        <f>ROUND(E11*U11,2)</f>
        <v>0</v>
      </c>
      <c r="W11" s="222"/>
      <c r="X11" s="222" t="s">
        <v>1663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1664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43">
        <v>4</v>
      </c>
      <c r="B12" s="244" t="s">
        <v>1751</v>
      </c>
      <c r="C12" s="258" t="s">
        <v>1752</v>
      </c>
      <c r="D12" s="245" t="s">
        <v>1694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693</v>
      </c>
      <c r="T12" s="249" t="s">
        <v>694</v>
      </c>
      <c r="U12" s="222">
        <v>0</v>
      </c>
      <c r="V12" s="222">
        <f>ROUND(E12*U12,2)</f>
        <v>0</v>
      </c>
      <c r="W12" s="222"/>
      <c r="X12" s="222" t="s">
        <v>225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1680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34">
        <v>5</v>
      </c>
      <c r="B13" s="235" t="s">
        <v>1751</v>
      </c>
      <c r="C13" s="255" t="s">
        <v>1753</v>
      </c>
      <c r="D13" s="236" t="s">
        <v>1694</v>
      </c>
      <c r="E13" s="237">
        <v>24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693</v>
      </c>
      <c r="T13" s="240" t="s">
        <v>694</v>
      </c>
      <c r="U13" s="222">
        <v>0</v>
      </c>
      <c r="V13" s="222">
        <f>ROUND(E13*U13,2)</f>
        <v>0</v>
      </c>
      <c r="W13" s="222"/>
      <c r="X13" s="222" t="s">
        <v>1663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1692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x14ac:dyDescent="0.2">
      <c r="A14" s="3"/>
      <c r="B14" s="4"/>
      <c r="C14" s="26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205</v>
      </c>
    </row>
    <row r="15" spans="1:60" x14ac:dyDescent="0.2">
      <c r="A15" s="214"/>
      <c r="B15" s="215" t="s">
        <v>29</v>
      </c>
      <c r="C15" s="264"/>
      <c r="D15" s="216"/>
      <c r="E15" s="217"/>
      <c r="F15" s="217"/>
      <c r="G15" s="233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1142</v>
      </c>
    </row>
    <row r="16" spans="1:60" x14ac:dyDescent="0.2">
      <c r="C16" s="265"/>
      <c r="D16" s="10"/>
      <c r="AG16" t="s">
        <v>1143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a58mRlRBgRnXE4gcTzcc66oIVKBS0S84bN1pfoYZz8IbF6r7V4zGtcu2s+jbsX7qnFjloEI/reSvkcwRtVKrg==" saltValue="FNnSDoxnPgIT5A1ulJdky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76</v>
      </c>
      <c r="C4" s="203" t="s">
        <v>77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102</v>
      </c>
      <c r="C8" s="254" t="s">
        <v>103</v>
      </c>
      <c r="D8" s="229"/>
      <c r="E8" s="230"/>
      <c r="F8" s="231"/>
      <c r="G8" s="231">
        <f>SUMIF(AG9:AG27,"&lt;&gt;NOR",G9:G27)</f>
        <v>0</v>
      </c>
      <c r="H8" s="231"/>
      <c r="I8" s="231">
        <f>SUM(I9:I27)</f>
        <v>0</v>
      </c>
      <c r="J8" s="231"/>
      <c r="K8" s="231">
        <f>SUM(K9:K27)</f>
        <v>0</v>
      </c>
      <c r="L8" s="231"/>
      <c r="M8" s="231">
        <f>SUM(M9:M27)</f>
        <v>0</v>
      </c>
      <c r="N8" s="230"/>
      <c r="O8" s="230">
        <f>SUM(O9:O27)</f>
        <v>0</v>
      </c>
      <c r="P8" s="230"/>
      <c r="Q8" s="230">
        <f>SUM(Q9:Q27)</f>
        <v>0</v>
      </c>
      <c r="R8" s="231"/>
      <c r="S8" s="231"/>
      <c r="T8" s="232"/>
      <c r="U8" s="226"/>
      <c r="V8" s="226">
        <f>SUM(V9:V27)</f>
        <v>0</v>
      </c>
      <c r="W8" s="226"/>
      <c r="X8" s="226"/>
      <c r="AG8" t="s">
        <v>219</v>
      </c>
    </row>
    <row r="9" spans="1:60" ht="22.5" outlineLevel="1" x14ac:dyDescent="0.2">
      <c r="A9" s="234">
        <v>1</v>
      </c>
      <c r="B9" s="235" t="s">
        <v>1754</v>
      </c>
      <c r="C9" s="255" t="s">
        <v>1755</v>
      </c>
      <c r="D9" s="236" t="s">
        <v>284</v>
      </c>
      <c r="E9" s="237">
        <v>98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693</v>
      </c>
      <c r="T9" s="240" t="s">
        <v>694</v>
      </c>
      <c r="U9" s="222">
        <v>0</v>
      </c>
      <c r="V9" s="222">
        <f>ROUND(E9*U9,2)</f>
        <v>0</v>
      </c>
      <c r="W9" s="222"/>
      <c r="X9" s="222" t="s">
        <v>279</v>
      </c>
      <c r="Y9" s="211"/>
      <c r="Z9" s="211"/>
      <c r="AA9" s="211"/>
      <c r="AB9" s="211"/>
      <c r="AC9" s="211"/>
      <c r="AD9" s="211"/>
      <c r="AE9" s="211"/>
      <c r="AF9" s="211"/>
      <c r="AG9" s="211" t="s">
        <v>1700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60" t="s">
        <v>1756</v>
      </c>
      <c r="D10" s="251"/>
      <c r="E10" s="251"/>
      <c r="F10" s="251"/>
      <c r="G10" s="25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270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34">
        <v>2</v>
      </c>
      <c r="B11" s="235" t="s">
        <v>1754</v>
      </c>
      <c r="C11" s="255" t="s">
        <v>1757</v>
      </c>
      <c r="D11" s="236" t="s">
        <v>284</v>
      </c>
      <c r="E11" s="237">
        <v>20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693</v>
      </c>
      <c r="T11" s="240" t="s">
        <v>694</v>
      </c>
      <c r="U11" s="222">
        <v>0</v>
      </c>
      <c r="V11" s="222">
        <f>ROUND(E11*U11,2)</f>
        <v>0</v>
      </c>
      <c r="W11" s="222"/>
      <c r="X11" s="222" t="s">
        <v>1663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1664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60" t="s">
        <v>1758</v>
      </c>
      <c r="D12" s="251"/>
      <c r="E12" s="251"/>
      <c r="F12" s="251"/>
      <c r="G12" s="251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1"/>
      <c r="Z12" s="211"/>
      <c r="AA12" s="211"/>
      <c r="AB12" s="211"/>
      <c r="AC12" s="211"/>
      <c r="AD12" s="211"/>
      <c r="AE12" s="211"/>
      <c r="AF12" s="211"/>
      <c r="AG12" s="211" t="s">
        <v>270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34">
        <v>3</v>
      </c>
      <c r="B13" s="235" t="s">
        <v>1754</v>
      </c>
      <c r="C13" s="255" t="s">
        <v>1759</v>
      </c>
      <c r="D13" s="236" t="s">
        <v>284</v>
      </c>
      <c r="E13" s="237">
        <v>120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693</v>
      </c>
      <c r="T13" s="240" t="s">
        <v>694</v>
      </c>
      <c r="U13" s="222">
        <v>0</v>
      </c>
      <c r="V13" s="222">
        <f>ROUND(E13*U13,2)</f>
        <v>0</v>
      </c>
      <c r="W13" s="222"/>
      <c r="X13" s="222" t="s">
        <v>1663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1664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60" t="s">
        <v>1760</v>
      </c>
      <c r="D14" s="251"/>
      <c r="E14" s="251"/>
      <c r="F14" s="251"/>
      <c r="G14" s="251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1"/>
      <c r="Z14" s="211"/>
      <c r="AA14" s="211"/>
      <c r="AB14" s="211"/>
      <c r="AC14" s="211"/>
      <c r="AD14" s="211"/>
      <c r="AE14" s="211"/>
      <c r="AF14" s="211"/>
      <c r="AG14" s="211" t="s">
        <v>270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4</v>
      </c>
      <c r="B15" s="244" t="s">
        <v>1754</v>
      </c>
      <c r="C15" s="258" t="s">
        <v>1761</v>
      </c>
      <c r="D15" s="245" t="s">
        <v>1694</v>
      </c>
      <c r="E15" s="246">
        <v>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693</v>
      </c>
      <c r="T15" s="249" t="s">
        <v>694</v>
      </c>
      <c r="U15" s="222">
        <v>0</v>
      </c>
      <c r="V15" s="222">
        <f>ROUND(E15*U15,2)</f>
        <v>0</v>
      </c>
      <c r="W15" s="222"/>
      <c r="X15" s="222" t="s">
        <v>1663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1692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43">
        <v>5</v>
      </c>
      <c r="B16" s="244" t="s">
        <v>1754</v>
      </c>
      <c r="C16" s="258" t="s">
        <v>1762</v>
      </c>
      <c r="D16" s="245" t="s">
        <v>1694</v>
      </c>
      <c r="E16" s="246">
        <v>90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693</v>
      </c>
      <c r="T16" s="249" t="s">
        <v>694</v>
      </c>
      <c r="U16" s="222">
        <v>0</v>
      </c>
      <c r="V16" s="222">
        <f>ROUND(E16*U16,2)</f>
        <v>0</v>
      </c>
      <c r="W16" s="222"/>
      <c r="X16" s="222" t="s">
        <v>1663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1692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6</v>
      </c>
      <c r="B17" s="244" t="s">
        <v>1754</v>
      </c>
      <c r="C17" s="258" t="s">
        <v>1763</v>
      </c>
      <c r="D17" s="245" t="s">
        <v>1694</v>
      </c>
      <c r="E17" s="246">
        <v>22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693</v>
      </c>
      <c r="T17" s="249" t="s">
        <v>694</v>
      </c>
      <c r="U17" s="222">
        <v>0</v>
      </c>
      <c r="V17" s="222">
        <f>ROUND(E17*U17,2)</f>
        <v>0</v>
      </c>
      <c r="W17" s="222"/>
      <c r="X17" s="222" t="s">
        <v>1663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1692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7</v>
      </c>
      <c r="B18" s="244" t="s">
        <v>1754</v>
      </c>
      <c r="C18" s="258" t="s">
        <v>1764</v>
      </c>
      <c r="D18" s="245" t="s">
        <v>1694</v>
      </c>
      <c r="E18" s="246">
        <v>16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693</v>
      </c>
      <c r="T18" s="249" t="s">
        <v>694</v>
      </c>
      <c r="U18" s="222">
        <v>0</v>
      </c>
      <c r="V18" s="222">
        <f>ROUND(E18*U18,2)</f>
        <v>0</v>
      </c>
      <c r="W18" s="222"/>
      <c r="X18" s="222" t="s">
        <v>1663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1692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43">
        <v>8</v>
      </c>
      <c r="B19" s="244" t="s">
        <v>1754</v>
      </c>
      <c r="C19" s="258" t="s">
        <v>1765</v>
      </c>
      <c r="D19" s="245" t="s">
        <v>1694</v>
      </c>
      <c r="E19" s="246">
        <v>8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693</v>
      </c>
      <c r="T19" s="249" t="s">
        <v>694</v>
      </c>
      <c r="U19" s="222">
        <v>0</v>
      </c>
      <c r="V19" s="222">
        <f>ROUND(E19*U19,2)</f>
        <v>0</v>
      </c>
      <c r="W19" s="222"/>
      <c r="X19" s="222" t="s">
        <v>1663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1692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43">
        <v>9</v>
      </c>
      <c r="B20" s="244" t="s">
        <v>1754</v>
      </c>
      <c r="C20" s="258" t="s">
        <v>1766</v>
      </c>
      <c r="D20" s="245" t="s">
        <v>1694</v>
      </c>
      <c r="E20" s="246">
        <v>32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693</v>
      </c>
      <c r="T20" s="249" t="s">
        <v>694</v>
      </c>
      <c r="U20" s="222">
        <v>0</v>
      </c>
      <c r="V20" s="222">
        <f>ROUND(E20*U20,2)</f>
        <v>0</v>
      </c>
      <c r="W20" s="222"/>
      <c r="X20" s="222" t="s">
        <v>1663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1692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43">
        <v>10</v>
      </c>
      <c r="B21" s="244" t="s">
        <v>1754</v>
      </c>
      <c r="C21" s="258" t="s">
        <v>1767</v>
      </c>
      <c r="D21" s="245" t="s">
        <v>1694</v>
      </c>
      <c r="E21" s="246">
        <v>24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693</v>
      </c>
      <c r="T21" s="249" t="s">
        <v>694</v>
      </c>
      <c r="U21" s="222">
        <v>0</v>
      </c>
      <c r="V21" s="222">
        <f>ROUND(E21*U21,2)</f>
        <v>0</v>
      </c>
      <c r="W21" s="222"/>
      <c r="X21" s="222" t="s">
        <v>1663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1692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11</v>
      </c>
      <c r="B22" s="244" t="s">
        <v>1754</v>
      </c>
      <c r="C22" s="258" t="s">
        <v>1768</v>
      </c>
      <c r="D22" s="245" t="s">
        <v>1694</v>
      </c>
      <c r="E22" s="246">
        <v>26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693</v>
      </c>
      <c r="T22" s="249" t="s">
        <v>694</v>
      </c>
      <c r="U22" s="222">
        <v>0</v>
      </c>
      <c r="V22" s="222">
        <f>ROUND(E22*U22,2)</f>
        <v>0</v>
      </c>
      <c r="W22" s="222"/>
      <c r="X22" s="222" t="s">
        <v>1663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1692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12</v>
      </c>
      <c r="B23" s="244" t="s">
        <v>1754</v>
      </c>
      <c r="C23" s="258" t="s">
        <v>1769</v>
      </c>
      <c r="D23" s="245" t="s">
        <v>1694</v>
      </c>
      <c r="E23" s="246">
        <v>12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693</v>
      </c>
      <c r="T23" s="249" t="s">
        <v>694</v>
      </c>
      <c r="U23" s="222">
        <v>0</v>
      </c>
      <c r="V23" s="222">
        <f>ROUND(E23*U23,2)</f>
        <v>0</v>
      </c>
      <c r="W23" s="222"/>
      <c r="X23" s="222" t="s">
        <v>1663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1692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13</v>
      </c>
      <c r="B24" s="244" t="s">
        <v>1754</v>
      </c>
      <c r="C24" s="258" t="s">
        <v>1770</v>
      </c>
      <c r="D24" s="245" t="s">
        <v>1694</v>
      </c>
      <c r="E24" s="246">
        <v>6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693</v>
      </c>
      <c r="T24" s="249" t="s">
        <v>694</v>
      </c>
      <c r="U24" s="222">
        <v>0</v>
      </c>
      <c r="V24" s="222">
        <f>ROUND(E24*U24,2)</f>
        <v>0</v>
      </c>
      <c r="W24" s="222"/>
      <c r="X24" s="222" t="s">
        <v>1663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1692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43">
        <v>14</v>
      </c>
      <c r="B25" s="244" t="s">
        <v>1754</v>
      </c>
      <c r="C25" s="258" t="s">
        <v>1771</v>
      </c>
      <c r="D25" s="245" t="s">
        <v>1694</v>
      </c>
      <c r="E25" s="246">
        <v>6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693</v>
      </c>
      <c r="T25" s="249" t="s">
        <v>694</v>
      </c>
      <c r="U25" s="222">
        <v>0</v>
      </c>
      <c r="V25" s="222">
        <f>ROUND(E25*U25,2)</f>
        <v>0</v>
      </c>
      <c r="W25" s="222"/>
      <c r="X25" s="222" t="s">
        <v>1663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1692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43">
        <v>15</v>
      </c>
      <c r="B26" s="244" t="s">
        <v>1754</v>
      </c>
      <c r="C26" s="258" t="s">
        <v>1772</v>
      </c>
      <c r="D26" s="245" t="s">
        <v>1694</v>
      </c>
      <c r="E26" s="246">
        <v>6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693</v>
      </c>
      <c r="T26" s="249" t="s">
        <v>694</v>
      </c>
      <c r="U26" s="222">
        <v>0</v>
      </c>
      <c r="V26" s="222">
        <f>ROUND(E26*U26,2)</f>
        <v>0</v>
      </c>
      <c r="W26" s="222"/>
      <c r="X26" s="222" t="s">
        <v>1663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1692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4">
        <v>16</v>
      </c>
      <c r="B27" s="235" t="s">
        <v>1661</v>
      </c>
      <c r="C27" s="255" t="s">
        <v>1773</v>
      </c>
      <c r="D27" s="236" t="s">
        <v>1748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693</v>
      </c>
      <c r="T27" s="240" t="s">
        <v>694</v>
      </c>
      <c r="U27" s="222">
        <v>0</v>
      </c>
      <c r="V27" s="222">
        <f>ROUND(E27*U27,2)</f>
        <v>0</v>
      </c>
      <c r="W27" s="222"/>
      <c r="X27" s="222" t="s">
        <v>1663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1692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3"/>
      <c r="B28" s="4"/>
      <c r="C28" s="26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205</v>
      </c>
    </row>
    <row r="29" spans="1:60" x14ac:dyDescent="0.2">
      <c r="A29" s="214"/>
      <c r="B29" s="215" t="s">
        <v>29</v>
      </c>
      <c r="C29" s="264"/>
      <c r="D29" s="216"/>
      <c r="E29" s="217"/>
      <c r="F29" s="217"/>
      <c r="G29" s="233">
        <f>G8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1142</v>
      </c>
    </row>
    <row r="30" spans="1:60" x14ac:dyDescent="0.2">
      <c r="C30" s="265"/>
      <c r="D30" s="10"/>
      <c r="AG30" t="s">
        <v>1143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ULQtWjJVPWG9TUKV1IAM5RvLdfa2hW6Bq5V1OarDf39xUSzND0s7VsqSM5lHlaAEAOXxRgFPldrDbmHwSVkuQ==" saltValue="wIaUKPYZHsh1pzSX+yAHsg==" spinCount="100000" sheet="1"/>
  <mergeCells count="7">
    <mergeCell ref="C14:G1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78</v>
      </c>
      <c r="C4" s="203" t="s">
        <v>79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108</v>
      </c>
      <c r="C8" s="254" t="s">
        <v>109</v>
      </c>
      <c r="D8" s="229"/>
      <c r="E8" s="230"/>
      <c r="F8" s="231"/>
      <c r="G8" s="231">
        <f>SUMIF(AG9:AG23,"&lt;&gt;NOR",G9:G23)</f>
        <v>0</v>
      </c>
      <c r="H8" s="231"/>
      <c r="I8" s="231">
        <f>SUM(I9:I23)</f>
        <v>0</v>
      </c>
      <c r="J8" s="231"/>
      <c r="K8" s="231">
        <f>SUM(K9:K23)</f>
        <v>0</v>
      </c>
      <c r="L8" s="231"/>
      <c r="M8" s="231">
        <f>SUM(M9:M23)</f>
        <v>0</v>
      </c>
      <c r="N8" s="230"/>
      <c r="O8" s="230">
        <f>SUM(O9:O23)</f>
        <v>0</v>
      </c>
      <c r="P8" s="230"/>
      <c r="Q8" s="230">
        <f>SUM(Q9:Q23)</f>
        <v>0</v>
      </c>
      <c r="R8" s="231"/>
      <c r="S8" s="231"/>
      <c r="T8" s="232"/>
      <c r="U8" s="226"/>
      <c r="V8" s="226">
        <f>SUM(V9:V23)</f>
        <v>0</v>
      </c>
      <c r="W8" s="226"/>
      <c r="X8" s="226"/>
      <c r="AG8" t="s">
        <v>219</v>
      </c>
    </row>
    <row r="9" spans="1:60" outlineLevel="1" x14ac:dyDescent="0.2">
      <c r="A9" s="243">
        <v>1</v>
      </c>
      <c r="B9" s="244" t="s">
        <v>1774</v>
      </c>
      <c r="C9" s="258" t="s">
        <v>1775</v>
      </c>
      <c r="D9" s="245" t="s">
        <v>340</v>
      </c>
      <c r="E9" s="246">
        <v>10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693</v>
      </c>
      <c r="T9" s="249" t="s">
        <v>694</v>
      </c>
      <c r="U9" s="222">
        <v>0</v>
      </c>
      <c r="V9" s="222">
        <f>ROUND(E9*U9,2)</f>
        <v>0</v>
      </c>
      <c r="W9" s="222"/>
      <c r="X9" s="222" t="s">
        <v>225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1776</v>
      </c>
      <c r="C10" s="258" t="s">
        <v>1777</v>
      </c>
      <c r="D10" s="245" t="s">
        <v>340</v>
      </c>
      <c r="E10" s="246">
        <v>16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693</v>
      </c>
      <c r="T10" s="249" t="s">
        <v>694</v>
      </c>
      <c r="U10" s="222">
        <v>0</v>
      </c>
      <c r="V10" s="222">
        <f>ROUND(E10*U10,2)</f>
        <v>0</v>
      </c>
      <c r="W10" s="222"/>
      <c r="X10" s="222" t="s">
        <v>225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226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3">
        <v>3</v>
      </c>
      <c r="B11" s="244" t="s">
        <v>1778</v>
      </c>
      <c r="C11" s="258" t="s">
        <v>1779</v>
      </c>
      <c r="D11" s="245" t="s">
        <v>340</v>
      </c>
      <c r="E11" s="246">
        <v>4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693</v>
      </c>
      <c r="T11" s="249" t="s">
        <v>694</v>
      </c>
      <c r="U11" s="222">
        <v>0</v>
      </c>
      <c r="V11" s="222">
        <f>ROUND(E11*U11,2)</f>
        <v>0</v>
      </c>
      <c r="W11" s="222"/>
      <c r="X11" s="222" t="s">
        <v>225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226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4</v>
      </c>
      <c r="B12" s="244" t="s">
        <v>1780</v>
      </c>
      <c r="C12" s="258" t="s">
        <v>1781</v>
      </c>
      <c r="D12" s="245" t="s">
        <v>340</v>
      </c>
      <c r="E12" s="246">
        <v>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693</v>
      </c>
      <c r="T12" s="249" t="s">
        <v>694</v>
      </c>
      <c r="U12" s="222">
        <v>0</v>
      </c>
      <c r="V12" s="222">
        <f>ROUND(E12*U12,2)</f>
        <v>0</v>
      </c>
      <c r="W12" s="222"/>
      <c r="X12" s="222" t="s">
        <v>225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3">
        <v>5</v>
      </c>
      <c r="B13" s="244" t="s">
        <v>1782</v>
      </c>
      <c r="C13" s="258" t="s">
        <v>1783</v>
      </c>
      <c r="D13" s="245" t="s">
        <v>340</v>
      </c>
      <c r="E13" s="246">
        <v>16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693</v>
      </c>
      <c r="T13" s="249" t="s">
        <v>694</v>
      </c>
      <c r="U13" s="222">
        <v>0</v>
      </c>
      <c r="V13" s="222">
        <f>ROUND(E13*U13,2)</f>
        <v>0</v>
      </c>
      <c r="W13" s="222"/>
      <c r="X13" s="222" t="s">
        <v>225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226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6</v>
      </c>
      <c r="B14" s="244" t="s">
        <v>1784</v>
      </c>
      <c r="C14" s="258" t="s">
        <v>1785</v>
      </c>
      <c r="D14" s="245" t="s">
        <v>340</v>
      </c>
      <c r="E14" s="246">
        <v>8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693</v>
      </c>
      <c r="T14" s="249" t="s">
        <v>694</v>
      </c>
      <c r="U14" s="222">
        <v>0</v>
      </c>
      <c r="V14" s="222">
        <f>ROUND(E14*U14,2)</f>
        <v>0</v>
      </c>
      <c r="W14" s="222"/>
      <c r="X14" s="222" t="s">
        <v>225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226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7</v>
      </c>
      <c r="B15" s="244" t="s">
        <v>1786</v>
      </c>
      <c r="C15" s="258" t="s">
        <v>1787</v>
      </c>
      <c r="D15" s="245" t="s">
        <v>340</v>
      </c>
      <c r="E15" s="246">
        <v>24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693</v>
      </c>
      <c r="T15" s="249" t="s">
        <v>694</v>
      </c>
      <c r="U15" s="222">
        <v>0</v>
      </c>
      <c r="V15" s="222">
        <f>ROUND(E15*U15,2)</f>
        <v>0</v>
      </c>
      <c r="W15" s="222"/>
      <c r="X15" s="222" t="s">
        <v>225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3">
        <v>8</v>
      </c>
      <c r="B16" s="244" t="s">
        <v>1788</v>
      </c>
      <c r="C16" s="258" t="s">
        <v>1789</v>
      </c>
      <c r="D16" s="245" t="s">
        <v>340</v>
      </c>
      <c r="E16" s="246">
        <v>16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693</v>
      </c>
      <c r="T16" s="249" t="s">
        <v>694</v>
      </c>
      <c r="U16" s="222">
        <v>0</v>
      </c>
      <c r="V16" s="222">
        <f>ROUND(E16*U16,2)</f>
        <v>0</v>
      </c>
      <c r="W16" s="222"/>
      <c r="X16" s="222" t="s">
        <v>225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226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9</v>
      </c>
      <c r="B17" s="244" t="s">
        <v>1790</v>
      </c>
      <c r="C17" s="258" t="s">
        <v>1791</v>
      </c>
      <c r="D17" s="245" t="s">
        <v>340</v>
      </c>
      <c r="E17" s="246">
        <v>24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693</v>
      </c>
      <c r="T17" s="249" t="s">
        <v>694</v>
      </c>
      <c r="U17" s="222">
        <v>0</v>
      </c>
      <c r="V17" s="222">
        <f>ROUND(E17*U17,2)</f>
        <v>0</v>
      </c>
      <c r="W17" s="222"/>
      <c r="X17" s="222" t="s">
        <v>225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226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10</v>
      </c>
      <c r="B18" s="244" t="s">
        <v>1792</v>
      </c>
      <c r="C18" s="258" t="s">
        <v>1793</v>
      </c>
      <c r="D18" s="245" t="s">
        <v>340</v>
      </c>
      <c r="E18" s="246">
        <v>16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693</v>
      </c>
      <c r="T18" s="249" t="s">
        <v>694</v>
      </c>
      <c r="U18" s="222">
        <v>0</v>
      </c>
      <c r="V18" s="222">
        <f>ROUND(E18*U18,2)</f>
        <v>0</v>
      </c>
      <c r="W18" s="222"/>
      <c r="X18" s="222" t="s">
        <v>225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226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11</v>
      </c>
      <c r="B19" s="244" t="s">
        <v>1794</v>
      </c>
      <c r="C19" s="258" t="s">
        <v>1795</v>
      </c>
      <c r="D19" s="245" t="s">
        <v>340</v>
      </c>
      <c r="E19" s="246">
        <v>32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693</v>
      </c>
      <c r="T19" s="249" t="s">
        <v>694</v>
      </c>
      <c r="U19" s="222">
        <v>0</v>
      </c>
      <c r="V19" s="222">
        <f>ROUND(E19*U19,2)</f>
        <v>0</v>
      </c>
      <c r="W19" s="222"/>
      <c r="X19" s="222" t="s">
        <v>225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226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12</v>
      </c>
      <c r="B20" s="244" t="s">
        <v>1796</v>
      </c>
      <c r="C20" s="258" t="s">
        <v>1797</v>
      </c>
      <c r="D20" s="245" t="s">
        <v>340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693</v>
      </c>
      <c r="T20" s="249" t="s">
        <v>694</v>
      </c>
      <c r="U20" s="222">
        <v>0</v>
      </c>
      <c r="V20" s="222">
        <f>ROUND(E20*U20,2)</f>
        <v>0</v>
      </c>
      <c r="W20" s="222"/>
      <c r="X20" s="222" t="s">
        <v>225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226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13</v>
      </c>
      <c r="B21" s="244" t="s">
        <v>1798</v>
      </c>
      <c r="C21" s="258" t="s">
        <v>1799</v>
      </c>
      <c r="D21" s="245" t="s">
        <v>284</v>
      </c>
      <c r="E21" s="246">
        <v>200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693</v>
      </c>
      <c r="T21" s="249" t="s">
        <v>694</v>
      </c>
      <c r="U21" s="222">
        <v>0</v>
      </c>
      <c r="V21" s="222">
        <f>ROUND(E21*U21,2)</f>
        <v>0</v>
      </c>
      <c r="W21" s="222"/>
      <c r="X21" s="222" t="s">
        <v>225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226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14</v>
      </c>
      <c r="B22" s="244" t="s">
        <v>1800</v>
      </c>
      <c r="C22" s="258" t="s">
        <v>1801</v>
      </c>
      <c r="D22" s="245" t="s">
        <v>284</v>
      </c>
      <c r="E22" s="246">
        <v>30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693</v>
      </c>
      <c r="T22" s="249" t="s">
        <v>694</v>
      </c>
      <c r="U22" s="222">
        <v>0</v>
      </c>
      <c r="V22" s="222">
        <f>ROUND(E22*U22,2)</f>
        <v>0</v>
      </c>
      <c r="W22" s="222"/>
      <c r="X22" s="222" t="s">
        <v>225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226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15</v>
      </c>
      <c r="B23" s="244" t="s">
        <v>1802</v>
      </c>
      <c r="C23" s="258" t="s">
        <v>1803</v>
      </c>
      <c r="D23" s="245" t="s">
        <v>340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693</v>
      </c>
      <c r="T23" s="249" t="s">
        <v>694</v>
      </c>
      <c r="U23" s="222">
        <v>0</v>
      </c>
      <c r="V23" s="222">
        <f>ROUND(E23*U23,2)</f>
        <v>0</v>
      </c>
      <c r="W23" s="222"/>
      <c r="X23" s="222" t="s">
        <v>225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226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27" t="s">
        <v>218</v>
      </c>
      <c r="B24" s="228" t="s">
        <v>190</v>
      </c>
      <c r="C24" s="254" t="s">
        <v>27</v>
      </c>
      <c r="D24" s="229"/>
      <c r="E24" s="230"/>
      <c r="F24" s="231"/>
      <c r="G24" s="231">
        <f>SUMIF(AG25:AG27,"&lt;&gt;NOR",G25:G27)</f>
        <v>0</v>
      </c>
      <c r="H24" s="231"/>
      <c r="I24" s="231">
        <f>SUM(I25:I27)</f>
        <v>0</v>
      </c>
      <c r="J24" s="231"/>
      <c r="K24" s="231">
        <f>SUM(K25:K27)</f>
        <v>0</v>
      </c>
      <c r="L24" s="231"/>
      <c r="M24" s="231">
        <f>SUM(M25:M27)</f>
        <v>0</v>
      </c>
      <c r="N24" s="230"/>
      <c r="O24" s="230">
        <f>SUM(O25:O27)</f>
        <v>0</v>
      </c>
      <c r="P24" s="230"/>
      <c r="Q24" s="230">
        <f>SUM(Q25:Q27)</f>
        <v>0</v>
      </c>
      <c r="R24" s="231"/>
      <c r="S24" s="231"/>
      <c r="T24" s="232"/>
      <c r="U24" s="226"/>
      <c r="V24" s="226">
        <f>SUM(V25:V27)</f>
        <v>0</v>
      </c>
      <c r="W24" s="226"/>
      <c r="X24" s="226"/>
      <c r="AG24" t="s">
        <v>219</v>
      </c>
    </row>
    <row r="25" spans="1:60" outlineLevel="1" x14ac:dyDescent="0.2">
      <c r="A25" s="243">
        <v>16</v>
      </c>
      <c r="B25" s="244" t="s">
        <v>1804</v>
      </c>
      <c r="C25" s="258" t="s">
        <v>1805</v>
      </c>
      <c r="D25" s="245" t="s">
        <v>340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693</v>
      </c>
      <c r="T25" s="249" t="s">
        <v>694</v>
      </c>
      <c r="U25" s="222">
        <v>0</v>
      </c>
      <c r="V25" s="222">
        <f>ROUND(E25*U25,2)</f>
        <v>0</v>
      </c>
      <c r="W25" s="222"/>
      <c r="X25" s="222" t="s">
        <v>225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226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1806</v>
      </c>
      <c r="C26" s="258" t="s">
        <v>1807</v>
      </c>
      <c r="D26" s="245" t="s">
        <v>340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693</v>
      </c>
      <c r="T26" s="249" t="s">
        <v>694</v>
      </c>
      <c r="U26" s="222">
        <v>0</v>
      </c>
      <c r="V26" s="222">
        <f>ROUND(E26*U26,2)</f>
        <v>0</v>
      </c>
      <c r="W26" s="222"/>
      <c r="X26" s="222" t="s">
        <v>225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18</v>
      </c>
      <c r="B27" s="244" t="s">
        <v>1808</v>
      </c>
      <c r="C27" s="258" t="s">
        <v>1809</v>
      </c>
      <c r="D27" s="245" t="s">
        <v>340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693</v>
      </c>
      <c r="T27" s="249" t="s">
        <v>694</v>
      </c>
      <c r="U27" s="222">
        <v>0</v>
      </c>
      <c r="V27" s="222">
        <f>ROUND(E27*U27,2)</f>
        <v>0</v>
      </c>
      <c r="W27" s="222"/>
      <c r="X27" s="222" t="s">
        <v>225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226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27" t="s">
        <v>218</v>
      </c>
      <c r="B28" s="228" t="s">
        <v>108</v>
      </c>
      <c r="C28" s="254" t="s">
        <v>109</v>
      </c>
      <c r="D28" s="229"/>
      <c r="E28" s="230"/>
      <c r="F28" s="231"/>
      <c r="G28" s="231">
        <f>SUMIF(AG29:AG30,"&lt;&gt;NOR",G29:G30)</f>
        <v>0</v>
      </c>
      <c r="H28" s="231"/>
      <c r="I28" s="231">
        <f>SUM(I29:I30)</f>
        <v>0</v>
      </c>
      <c r="J28" s="231"/>
      <c r="K28" s="231">
        <f>SUM(K29:K30)</f>
        <v>0</v>
      </c>
      <c r="L28" s="231"/>
      <c r="M28" s="231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1"/>
      <c r="S28" s="231"/>
      <c r="T28" s="232"/>
      <c r="U28" s="226"/>
      <c r="V28" s="226">
        <f>SUM(V29:V30)</f>
        <v>0</v>
      </c>
      <c r="W28" s="226"/>
      <c r="X28" s="226"/>
      <c r="AG28" t="s">
        <v>219</v>
      </c>
    </row>
    <row r="29" spans="1:60" outlineLevel="1" x14ac:dyDescent="0.2">
      <c r="A29" s="243">
        <v>19</v>
      </c>
      <c r="B29" s="244" t="s">
        <v>1810</v>
      </c>
      <c r="C29" s="258" t="s">
        <v>1811</v>
      </c>
      <c r="D29" s="245" t="s">
        <v>340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693</v>
      </c>
      <c r="T29" s="249" t="s">
        <v>694</v>
      </c>
      <c r="U29" s="222">
        <v>0</v>
      </c>
      <c r="V29" s="222">
        <f>ROUND(E29*U29,2)</f>
        <v>0</v>
      </c>
      <c r="W29" s="222"/>
      <c r="X29" s="222" t="s">
        <v>225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226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4">
        <v>20</v>
      </c>
      <c r="B30" s="235" t="s">
        <v>1812</v>
      </c>
      <c r="C30" s="255" t="s">
        <v>1813</v>
      </c>
      <c r="D30" s="236" t="s">
        <v>340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/>
      <c r="S30" s="239" t="s">
        <v>693</v>
      </c>
      <c r="T30" s="240" t="s">
        <v>694</v>
      </c>
      <c r="U30" s="222">
        <v>0</v>
      </c>
      <c r="V30" s="222">
        <f>ROUND(E30*U30,2)</f>
        <v>0</v>
      </c>
      <c r="W30" s="222"/>
      <c r="X30" s="222" t="s">
        <v>225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3"/>
      <c r="B31" s="4"/>
      <c r="C31" s="26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205</v>
      </c>
    </row>
    <row r="32" spans="1:60" x14ac:dyDescent="0.2">
      <c r="A32" s="214"/>
      <c r="B32" s="215" t="s">
        <v>29</v>
      </c>
      <c r="C32" s="264"/>
      <c r="D32" s="216"/>
      <c r="E32" s="217"/>
      <c r="F32" s="217"/>
      <c r="G32" s="233">
        <f>G8+G24+G28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1142</v>
      </c>
    </row>
    <row r="33" spans="3:33" x14ac:dyDescent="0.2">
      <c r="C33" s="265"/>
      <c r="D33" s="10"/>
      <c r="AG33" t="s">
        <v>1143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UVBYV186qTuMoFu3n7sZilV4oXh8vmgBXomMbkXM3P8LBQ5KdUUsID5MYUu7PZzCmjI7wSk+u+ws9kV2i+HDQ==" saltValue="ydIuNcXZnhYIAmS1LMijG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192</v>
      </c>
      <c r="B1" s="196"/>
      <c r="C1" s="196"/>
      <c r="D1" s="196"/>
      <c r="E1" s="196"/>
      <c r="F1" s="196"/>
      <c r="G1" s="196"/>
      <c r="AG1" t="s">
        <v>193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194</v>
      </c>
    </row>
    <row r="3" spans="1:60" ht="24.95" customHeight="1" x14ac:dyDescent="0.2">
      <c r="A3" s="197" t="s">
        <v>8</v>
      </c>
      <c r="B3" s="49" t="s">
        <v>60</v>
      </c>
      <c r="C3" s="200" t="s">
        <v>44</v>
      </c>
      <c r="D3" s="198"/>
      <c r="E3" s="198"/>
      <c r="F3" s="198"/>
      <c r="G3" s="199"/>
      <c r="AC3" s="176" t="s">
        <v>194</v>
      </c>
      <c r="AG3" t="s">
        <v>195</v>
      </c>
    </row>
    <row r="4" spans="1:60" ht="24.95" customHeight="1" x14ac:dyDescent="0.2">
      <c r="A4" s="201" t="s">
        <v>9</v>
      </c>
      <c r="B4" s="202" t="s">
        <v>80</v>
      </c>
      <c r="C4" s="203" t="s">
        <v>81</v>
      </c>
      <c r="D4" s="204"/>
      <c r="E4" s="204"/>
      <c r="F4" s="204"/>
      <c r="G4" s="205"/>
      <c r="AG4" t="s">
        <v>196</v>
      </c>
    </row>
    <row r="5" spans="1:60" x14ac:dyDescent="0.2">
      <c r="D5" s="10"/>
    </row>
    <row r="6" spans="1:60" ht="38.25" x14ac:dyDescent="0.2">
      <c r="A6" s="207" t="s">
        <v>197</v>
      </c>
      <c r="B6" s="209" t="s">
        <v>198</v>
      </c>
      <c r="C6" s="209" t="s">
        <v>199</v>
      </c>
      <c r="D6" s="208" t="s">
        <v>200</v>
      </c>
      <c r="E6" s="207" t="s">
        <v>201</v>
      </c>
      <c r="F6" s="206" t="s">
        <v>202</v>
      </c>
      <c r="G6" s="207" t="s">
        <v>29</v>
      </c>
      <c r="H6" s="210" t="s">
        <v>30</v>
      </c>
      <c r="I6" s="210" t="s">
        <v>203</v>
      </c>
      <c r="J6" s="210" t="s">
        <v>31</v>
      </c>
      <c r="K6" s="210" t="s">
        <v>204</v>
      </c>
      <c r="L6" s="210" t="s">
        <v>205</v>
      </c>
      <c r="M6" s="210" t="s">
        <v>206</v>
      </c>
      <c r="N6" s="210" t="s">
        <v>207</v>
      </c>
      <c r="O6" s="210" t="s">
        <v>208</v>
      </c>
      <c r="P6" s="210" t="s">
        <v>209</v>
      </c>
      <c r="Q6" s="210" t="s">
        <v>210</v>
      </c>
      <c r="R6" s="210" t="s">
        <v>211</v>
      </c>
      <c r="S6" s="210" t="s">
        <v>212</v>
      </c>
      <c r="T6" s="210" t="s">
        <v>213</v>
      </c>
      <c r="U6" s="210" t="s">
        <v>214</v>
      </c>
      <c r="V6" s="210" t="s">
        <v>215</v>
      </c>
      <c r="W6" s="210" t="s">
        <v>216</v>
      </c>
      <c r="X6" s="210" t="s">
        <v>217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218</v>
      </c>
      <c r="B8" s="228" t="s">
        <v>190</v>
      </c>
      <c r="C8" s="254" t="s">
        <v>27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0</v>
      </c>
      <c r="W8" s="226"/>
      <c r="X8" s="226"/>
      <c r="AG8" t="s">
        <v>219</v>
      </c>
    </row>
    <row r="9" spans="1:60" outlineLevel="1" x14ac:dyDescent="0.2">
      <c r="A9" s="234">
        <v>1</v>
      </c>
      <c r="B9" s="235" t="s">
        <v>1814</v>
      </c>
      <c r="C9" s="255" t="s">
        <v>1815</v>
      </c>
      <c r="D9" s="236" t="s">
        <v>1816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224</v>
      </c>
      <c r="T9" s="240" t="s">
        <v>694</v>
      </c>
      <c r="U9" s="222">
        <v>0</v>
      </c>
      <c r="V9" s="222">
        <f>ROUND(E9*U9,2)</f>
        <v>0</v>
      </c>
      <c r="W9" s="222"/>
      <c r="X9" s="222" t="s">
        <v>1817</v>
      </c>
      <c r="Y9" s="211"/>
      <c r="Z9" s="211"/>
      <c r="AA9" s="211"/>
      <c r="AB9" s="211"/>
      <c r="AC9" s="211"/>
      <c r="AD9" s="211"/>
      <c r="AE9" s="211"/>
      <c r="AF9" s="211"/>
      <c r="AG9" s="211" t="s">
        <v>1818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60" t="s">
        <v>1819</v>
      </c>
      <c r="D10" s="251"/>
      <c r="E10" s="251"/>
      <c r="F10" s="251"/>
      <c r="G10" s="25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270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4">
        <v>2</v>
      </c>
      <c r="B11" s="235" t="s">
        <v>1820</v>
      </c>
      <c r="C11" s="255" t="s">
        <v>1821</v>
      </c>
      <c r="D11" s="236" t="s">
        <v>1816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224</v>
      </c>
      <c r="T11" s="240" t="s">
        <v>694</v>
      </c>
      <c r="U11" s="222">
        <v>0</v>
      </c>
      <c r="V11" s="222">
        <f>ROUND(E11*U11,2)</f>
        <v>0</v>
      </c>
      <c r="W11" s="222"/>
      <c r="X11" s="222" t="s">
        <v>1817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1818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60" t="s">
        <v>1822</v>
      </c>
      <c r="D12" s="251"/>
      <c r="E12" s="251"/>
      <c r="F12" s="251"/>
      <c r="G12" s="251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1"/>
      <c r="Z12" s="211"/>
      <c r="AA12" s="211"/>
      <c r="AB12" s="211"/>
      <c r="AC12" s="211"/>
      <c r="AD12" s="211"/>
      <c r="AE12" s="211"/>
      <c r="AF12" s="211"/>
      <c r="AG12" s="211" t="s">
        <v>270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">
      <c r="A13" s="227" t="s">
        <v>218</v>
      </c>
      <c r="B13" s="228" t="s">
        <v>191</v>
      </c>
      <c r="C13" s="254" t="s">
        <v>28</v>
      </c>
      <c r="D13" s="229"/>
      <c r="E13" s="230"/>
      <c r="F13" s="231"/>
      <c r="G13" s="231">
        <f>SUMIF(AG14:AG23,"&lt;&gt;NOR",G14:G23)</f>
        <v>0</v>
      </c>
      <c r="H13" s="231"/>
      <c r="I13" s="231">
        <f>SUM(I14:I23)</f>
        <v>0</v>
      </c>
      <c r="J13" s="231"/>
      <c r="K13" s="231">
        <f>SUM(K14:K23)</f>
        <v>0</v>
      </c>
      <c r="L13" s="231"/>
      <c r="M13" s="231">
        <f>SUM(M14:M23)</f>
        <v>0</v>
      </c>
      <c r="N13" s="230"/>
      <c r="O13" s="230">
        <f>SUM(O14:O23)</f>
        <v>0</v>
      </c>
      <c r="P13" s="230"/>
      <c r="Q13" s="230">
        <f>SUM(Q14:Q23)</f>
        <v>0</v>
      </c>
      <c r="R13" s="231"/>
      <c r="S13" s="231"/>
      <c r="T13" s="232"/>
      <c r="U13" s="226"/>
      <c r="V13" s="226">
        <f>SUM(V14:V23)</f>
        <v>0</v>
      </c>
      <c r="W13" s="226"/>
      <c r="X13" s="226"/>
      <c r="AG13" t="s">
        <v>219</v>
      </c>
    </row>
    <row r="14" spans="1:60" outlineLevel="1" x14ac:dyDescent="0.2">
      <c r="A14" s="234">
        <v>3</v>
      </c>
      <c r="B14" s="235" t="s">
        <v>1823</v>
      </c>
      <c r="C14" s="255" t="s">
        <v>1824</v>
      </c>
      <c r="D14" s="236" t="s">
        <v>1816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/>
      <c r="S14" s="239" t="s">
        <v>224</v>
      </c>
      <c r="T14" s="240" t="s">
        <v>694</v>
      </c>
      <c r="U14" s="222">
        <v>0</v>
      </c>
      <c r="V14" s="222">
        <f>ROUND(E14*U14,2)</f>
        <v>0</v>
      </c>
      <c r="W14" s="222"/>
      <c r="X14" s="222" t="s">
        <v>1817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1818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8"/>
      <c r="B15" s="219"/>
      <c r="C15" s="260" t="s">
        <v>1825</v>
      </c>
      <c r="D15" s="251"/>
      <c r="E15" s="251"/>
      <c r="F15" s="251"/>
      <c r="G15" s="251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1"/>
      <c r="Z15" s="211"/>
      <c r="AA15" s="211"/>
      <c r="AB15" s="211"/>
      <c r="AC15" s="211"/>
      <c r="AD15" s="211"/>
      <c r="AE15" s="211"/>
      <c r="AF15" s="211"/>
      <c r="AG15" s="211" t="s">
        <v>270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41" t="str">
        <f>C15</f>
        <v>Náklady zhotovitele, související s prováděním zkoušek a revizí předepsaných technickými normami nebo objednatelem a které jsou pro provedení díla nezbytné.</v>
      </c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34">
        <v>4</v>
      </c>
      <c r="B16" s="235" t="s">
        <v>1826</v>
      </c>
      <c r="C16" s="255" t="s">
        <v>1827</v>
      </c>
      <c r="D16" s="236" t="s">
        <v>1816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224</v>
      </c>
      <c r="T16" s="240" t="s">
        <v>694</v>
      </c>
      <c r="U16" s="222">
        <v>0</v>
      </c>
      <c r="V16" s="222">
        <f>ROUND(E16*U16,2)</f>
        <v>0</v>
      </c>
      <c r="W16" s="222"/>
      <c r="X16" s="222" t="s">
        <v>1817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1818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60" t="s">
        <v>1828</v>
      </c>
      <c r="D17" s="251"/>
      <c r="E17" s="251"/>
      <c r="F17" s="251"/>
      <c r="G17" s="251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1"/>
      <c r="Z17" s="211"/>
      <c r="AA17" s="211"/>
      <c r="AB17" s="211"/>
      <c r="AC17" s="211"/>
      <c r="AD17" s="211"/>
      <c r="AE17" s="211"/>
      <c r="AF17" s="211"/>
      <c r="AG17" s="211" t="s">
        <v>270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41" t="str">
        <f>C17</f>
        <v>Náklady na vyhotovení dokumentace skutečného provedení stavby a její předání objednateli v požadované formě a požadovaném počtu.</v>
      </c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4">
        <v>5</v>
      </c>
      <c r="B18" s="235" t="s">
        <v>1829</v>
      </c>
      <c r="C18" s="255" t="s">
        <v>1830</v>
      </c>
      <c r="D18" s="236" t="s">
        <v>1816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224</v>
      </c>
      <c r="T18" s="240" t="s">
        <v>694</v>
      </c>
      <c r="U18" s="222">
        <v>0</v>
      </c>
      <c r="V18" s="222">
        <f>ROUND(E18*U18,2)</f>
        <v>0</v>
      </c>
      <c r="W18" s="222"/>
      <c r="X18" s="222" t="s">
        <v>1817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1818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60" t="s">
        <v>1831</v>
      </c>
      <c r="D19" s="251"/>
      <c r="E19" s="251"/>
      <c r="F19" s="251"/>
      <c r="G19" s="251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1"/>
      <c r="Z19" s="211"/>
      <c r="AA19" s="211"/>
      <c r="AB19" s="211"/>
      <c r="AC19" s="211"/>
      <c r="AD19" s="211"/>
      <c r="AE19" s="211"/>
      <c r="AF19" s="211"/>
      <c r="AG19" s="211" t="s">
        <v>270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41" t="str">
        <f>C19</f>
        <v>Náklady na provedení skutečného zaměření stavby v rozsahu nezbytném pro zápis změny do katastru nemovitostí.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4">
        <v>6</v>
      </c>
      <c r="B20" s="235" t="s">
        <v>1832</v>
      </c>
      <c r="C20" s="255" t="s">
        <v>1833</v>
      </c>
      <c r="D20" s="236" t="s">
        <v>1816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224</v>
      </c>
      <c r="T20" s="240" t="s">
        <v>694</v>
      </c>
      <c r="U20" s="222">
        <v>0</v>
      </c>
      <c r="V20" s="222">
        <f>ROUND(E20*U20,2)</f>
        <v>0</v>
      </c>
      <c r="W20" s="222"/>
      <c r="X20" s="222" t="s">
        <v>1817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1818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18"/>
      <c r="B21" s="219"/>
      <c r="C21" s="260" t="s">
        <v>1834</v>
      </c>
      <c r="D21" s="251"/>
      <c r="E21" s="251"/>
      <c r="F21" s="251"/>
      <c r="G21" s="251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1"/>
      <c r="Z21" s="211"/>
      <c r="AA21" s="211"/>
      <c r="AB21" s="211"/>
      <c r="AC21" s="211"/>
      <c r="AD21" s="211"/>
      <c r="AE21" s="211"/>
      <c r="AF21" s="211"/>
      <c r="AG21" s="211" t="s">
        <v>270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41" t="str">
        <f>C21</f>
        <v>Náklady spojené s povinnou publicitou, pokud ji objednatel požaduje. Zahrnuje zejména náklady na propagační a informační billboardy, tabule, internetovou propagaci, tiskoviny apod.</v>
      </c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34">
        <v>7</v>
      </c>
      <c r="B22" s="235" t="s">
        <v>1835</v>
      </c>
      <c r="C22" s="255" t="s">
        <v>1836</v>
      </c>
      <c r="D22" s="236" t="s">
        <v>1816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/>
      <c r="S22" s="239" t="s">
        <v>693</v>
      </c>
      <c r="T22" s="240" t="s">
        <v>694</v>
      </c>
      <c r="U22" s="222">
        <v>0</v>
      </c>
      <c r="V22" s="222">
        <f>ROUND(E22*U22,2)</f>
        <v>0</v>
      </c>
      <c r="W22" s="222"/>
      <c r="X22" s="222" t="s">
        <v>1817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1818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45" outlineLevel="1" x14ac:dyDescent="0.2">
      <c r="A23" s="218"/>
      <c r="B23" s="219"/>
      <c r="C23" s="260" t="s">
        <v>1837</v>
      </c>
      <c r="D23" s="251"/>
      <c r="E23" s="251"/>
      <c r="F23" s="251"/>
      <c r="G23" s="251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1"/>
      <c r="Z23" s="211"/>
      <c r="AA23" s="211"/>
      <c r="AB23" s="211"/>
      <c r="AC23" s="211"/>
      <c r="AD23" s="211"/>
      <c r="AE23" s="211"/>
      <c r="AF23" s="211"/>
      <c r="AG23" s="211" t="s">
        <v>270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41" t="str">
        <f>C23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3"/>
      <c r="B24" s="4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205</v>
      </c>
    </row>
    <row r="25" spans="1:60" x14ac:dyDescent="0.2">
      <c r="A25" s="214"/>
      <c r="B25" s="215" t="s">
        <v>29</v>
      </c>
      <c r="C25" s="264"/>
      <c r="D25" s="216"/>
      <c r="E25" s="217"/>
      <c r="F25" s="217"/>
      <c r="G25" s="233">
        <f>G8+G13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1142</v>
      </c>
    </row>
    <row r="26" spans="1:60" x14ac:dyDescent="0.2">
      <c r="C26" s="265"/>
      <c r="D26" s="10"/>
      <c r="AG26" t="s">
        <v>1143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qAU0L3fElKLM63eE9HcoRejwTyZib4GbM+A0S1fWwYEk7Pq73caaGHbZTt+hZ6qU6J/wTE+VZvGoTr8TocwWA==" saltValue="RSabIqrCsRPs6hecahFxRw==" spinCount="100000" sheet="1"/>
  <mergeCells count="11">
    <mergeCell ref="C15:G15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01 105a Pol</vt:lpstr>
      <vt:lpstr>01 105b Pol</vt:lpstr>
      <vt:lpstr>01 105c Pol</vt:lpstr>
      <vt:lpstr>01 105d Pol</vt:lpstr>
      <vt:lpstr>01 105e Pol</vt:lpstr>
      <vt:lpstr>01 105f Pol</vt:lpstr>
      <vt:lpstr>01 105g Pol</vt:lpstr>
      <vt:lpstr>01 105h Pol</vt:lpstr>
      <vt:lpstr>01 105ch Pol</vt:lpstr>
      <vt:lpstr>01 105i Pol</vt:lpstr>
      <vt:lpstr>01 105j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'01 105a Pol'!Názvy_tisku</vt:lpstr>
      <vt:lpstr>'01 105b Pol'!Názvy_tisku</vt:lpstr>
      <vt:lpstr>'01 105c Pol'!Názvy_tisku</vt:lpstr>
      <vt:lpstr>'01 105d Pol'!Názvy_tisku</vt:lpstr>
      <vt:lpstr>'01 105e Pol'!Názvy_tisku</vt:lpstr>
      <vt:lpstr>'01 105f Pol'!Názvy_tisku</vt:lpstr>
      <vt:lpstr>'01 105g Pol'!Názvy_tisku</vt:lpstr>
      <vt:lpstr>'01 105h Pol'!Názvy_tisku</vt:lpstr>
      <vt:lpstr>'01 105ch Pol'!Názvy_tisku</vt:lpstr>
      <vt:lpstr>'01 105i Pol'!Názvy_tisku</vt:lpstr>
      <vt:lpstr>'01 105j Pol'!Názvy_tisku</vt:lpstr>
      <vt:lpstr>oadresa</vt:lpstr>
      <vt:lpstr>Stavba!Objednatel</vt:lpstr>
      <vt:lpstr>Stavba!Objekt</vt:lpstr>
      <vt:lpstr>'01 105a Pol'!Oblast_tisku</vt:lpstr>
      <vt:lpstr>'01 105b Pol'!Oblast_tisku</vt:lpstr>
      <vt:lpstr>'01 105c Pol'!Oblast_tisku</vt:lpstr>
      <vt:lpstr>'01 105d Pol'!Oblast_tisku</vt:lpstr>
      <vt:lpstr>'01 105e Pol'!Oblast_tisku</vt:lpstr>
      <vt:lpstr>'01 105f Pol'!Oblast_tisku</vt:lpstr>
      <vt:lpstr>'01 105g Pol'!Oblast_tisku</vt:lpstr>
      <vt:lpstr>'01 105h Pol'!Oblast_tisku</vt:lpstr>
      <vt:lpstr>'01 105ch Pol'!Oblast_tisku</vt:lpstr>
      <vt:lpstr>'01 105i Pol'!Oblast_tisku</vt:lpstr>
      <vt:lpstr>'01 105j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2019-03-19T12:27:02Z</cp:lastPrinted>
  <dcterms:created xsi:type="dcterms:W3CDTF">2009-04-08T07:15:50Z</dcterms:created>
  <dcterms:modified xsi:type="dcterms:W3CDTF">2022-05-23T11:37:21Z</dcterms:modified>
</cp:coreProperties>
</file>