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20" windowWidth="14940" windowHeight="9225" activeTab="0"/>
  </bookViews>
  <sheets>
    <sheet name="Rekapitulace" sheetId="1" r:id="rId1"/>
    <sheet name="01" sheetId="2" r:id="rId2"/>
    <sheet name="02" sheetId="3" r:id="rId3"/>
  </sheets>
  <definedNames/>
  <calcPr calcId="152511"/>
</workbook>
</file>

<file path=xl/sharedStrings.xml><?xml version="1.0" encoding="utf-8"?>
<sst xmlns="http://schemas.openxmlformats.org/spreadsheetml/2006/main" count="395" uniqueCount="101">
  <si>
    <t>Rekapitulace ceny</t>
  </si>
  <si>
    <t>Stavba: III/39410 - Padochov, oprava povrchu III/39410 a III/39411</t>
  </si>
  <si>
    <t xml:space="preserve">Varianta: imp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</si>
  <si>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</si>
  <si>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</si>
  <si>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</si>
  <si>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</si>
  <si>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</si>
  <si>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</si>
  <si>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</si>
  <si>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</si>
  <si>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</si>
  <si>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</si>
  <si>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</si>
  <si>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III/39410</t>
  </si>
  <si>
    <t>Padochov, oprava povrchu III/39410 a III/39411</t>
  </si>
  <si>
    <t>O</t>
  </si>
  <si>
    <t>Rozpočet:</t>
  </si>
  <si>
    <t>21,00</t>
  </si>
  <si>
    <t>5</t>
  </si>
  <si>
    <t>3</t>
  </si>
  <si>
    <t>2</t>
  </si>
  <si>
    <t>01</t>
  </si>
  <si>
    <t>Oprava povrchu III/39140 Padochov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</si>
  <si>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</si>
  <si>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</si>
  <si>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</si>
  <si>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</si>
  <si>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</si>
  <si>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</si>
  <si>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</si>
  <si>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</si>
  <si>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</si>
  <si>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</si>
  <si>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</si>
  <si>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</si>
  <si>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</si>
  <si>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</si>
  <si>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</si>
  <si>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</si>
  <si>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</si>
  <si>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Stavební díl</t>
  </si>
  <si>
    <t>P</t>
  </si>
  <si>
    <t>02710</t>
  </si>
  <si>
    <t/>
  </si>
  <si>
    <t>POMOC PRÁCE ZŘÍZ NEBO ZAJIŠŤ OBJÍŽĎKY A PŘÍSTUP CESTY</t>
  </si>
  <si>
    <t>KPL</t>
  </si>
  <si>
    <t>PP</t>
  </si>
  <si>
    <t>zahrnuje veškeré náklady spojené s objednatelem požadovanými zařízeními</t>
  </si>
  <si>
    <t>VV</t>
  </si>
  <si>
    <t>TS</t>
  </si>
  <si>
    <t>11372</t>
  </si>
  <si>
    <t>FRÉZOVÁNÍ ZPEVNĚNÝCH PLOCH ASFALTOVÝCH</t>
  </si>
  <si>
    <t>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</si>
  <si>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</si>
  <si>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014101</t>
  </si>
  <si>
    <t>POPLATKY ZA SKLÁDKU</t>
  </si>
  <si>
    <t>zahrnuje veškeré poplatky provozovateli skládky související s uložením odpadu na skládce.</t>
  </si>
  <si>
    <t>572221</t>
  </si>
  <si>
    <t>SPOJOVACÍ POSTŘIK Z ASFALTU DO 0,5 KG/M2</t>
  </si>
  <si>
    <t>M2</t>
  </si>
  <si>
    <t>{\rtf1\ansi\ansicpg1250\deff0\deflang1029{\fonttbl{\f0\fnil\fcharset238 MS Sans Serif;}}  
\viewkind4\uc1\pard\f0\fs16 Tack coat,  \par  
\par  
- dod\'e1n\'ed sm\'ecsi, post\'f8iku, n\'e1t\'ecru, dla\'9eeb nebo d\'edlc\'f9 v po\'9eadovan\'e9 kvalit\'ec \par  
- o\'e8i\'9at\'ecn\'ed podkladu p\'f8\'edpadn\'ec z\'f8\'edzen\'ed spojovac\'ed vrstvy \par  
- ulo\'9een\'ed sm\'ecsi, dla\'9eby nebo d\'edlc\'f9 a proveden\'ed n\'e1t\'ecr\'f9 a post\'f8ik\'f9 dle p\'f8edepsan\'e9ho technologick\'e9ho p\'f8edpisu \par  
- z\'f8\'edzen\'ed vrstvy bez rozli\'9aen\'ed \'9a\'ed\'f8ky, pokl\'e1d\'e1n\'ed vrstvy po etap\'e1ch, v\'e8etn\'ec pracovn\'edch spar a spoj\'f9 \par  
- \'fapravu napojen\'ed, ukon\'e8en\'ed a t\'ecsn\'ecn\'ed pod\'e9l obrubn\'edk\'f9, dilata\'e8n\'edch za\'f8\'edzen\'ed, odvod\'f2ovac\'edch prou\'9ek\'f9, odvod\'f2ova\'e8\'f9, vpust\'ed, \'9aachet a pod., nestanov\'ed-li zad\'e1vac\'ed dokumentace jinak \par  
- t\'ecsn\'ecn\'ed, tmelen\'ed a v\'fdpl\'f2 spar a otvor\'f9 \par  
- \'fapravu dilata\'e8n\'edch spar a povrchu vrstvy\par  
\par  
}</t>
  </si>
  <si>
    <t>574C56</t>
  </si>
  <si>
    <t>ASFALTOVÝ BETON PRO LOŽNÍ VRSTVY ACL 16+, 16S TL. 60MM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</si>
  <si>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</si>
  <si>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574A44</t>
  </si>
  <si>
    <t>ASFALTOVÝ BETON PRO OBRUSNÉ VRSTVY ACO 11+, 11S TL. 50MM</t>
  </si>
  <si>
    <t>7</t>
  </si>
  <si>
    <t>58910</t>
  </si>
  <si>
    <t>VÝPLŇ SPAR ASFALTEM</t>
  </si>
  <si>
    <t>M</t>
  </si>
  <si>
    <t>položka zahrnuje:  
- dodávku předepsaného materiálu  
- vyčištění a výplň spar tímto materiálem</t>
  </si>
  <si>
    <t>8</t>
  </si>
  <si>
    <t>93818</t>
  </si>
  <si>
    <t>OČIŠTĚNÍ ASFALT VOZOVEK ZAMETENÍM</t>
  </si>
  <si>
    <t>položka zahrnuje očištění předepsaným způsobem včetně odklizení vzniklého odpadu</t>
  </si>
  <si>
    <t>89923</t>
  </si>
  <si>
    <t>VÝŠKOVÁ ÚPRAVA KRYCÍCH HRNCŮ</t>
  </si>
  <si>
    <t>KUS</t>
  </si>
  <si>
    <t>{\rtf1\ansi\ansicpg1250\deff0\deflang1029{\fonttbl{\f0\fnil\fcharset238 MS Sans Serif;}}  
\viewkind4\uc1\pard\f0\fs16 Height correction of covering potholes, \par  
\par  
- polo\'9eka v\'fd\'9akov\'e9 \'fapravy zahrnuje v\'9aechny nutn\'e9 pr\'e1ce a materi\'e1ly pro zv\'fd\'9aen\'ed nebo sn\'ed\'9een\'ed za\'f8\'edzen\'ed (v\'e8etn\'ec nutn\'e9 \'fapravy st\'e1vaj\'edc\'edho povrchu vozovky nebo chodn\'edku).\par  
}</t>
  </si>
  <si>
    <t>89921</t>
  </si>
  <si>
    <t>VÝŠKOVÁ ÚPRAVA POKLOPŮ</t>
  </si>
  <si>
    <t>{\rtf1\ansi\ansicpg1250\deff0\deflang1029{\fonttbl{\f0\fnil\fcharset238 MS Sans Serif;}}  
\viewkind4\uc1\pard\f0\fs16 Height correction of covers, \par  
\par  
- polo\'9eka v\'fd\'9akov\'e9 \'fapravy zahrnuje v\'9aechny nutn\'e9 pr\'e1ce a materi\'e1ly pro zv\'fd\'9aen\'ed nebo sn\'ed\'9een\'ed za\'f8\'edzen\'ed (v\'e8etn\'ec nutn\'e9 \'fapravy st\'e1vaj\'edc\'edho povrchu vozovky nebo chodn\'edku).\par  
}</t>
  </si>
  <si>
    <t>11</t>
  </si>
  <si>
    <t>915211</t>
  </si>
  <si>
    <t>VODOROVNÉ DOPRAVNÍ ZNAČENÍ PLASTEM HLADKÉ - DODÁVKA A POKLÁDKA</t>
  </si>
  <si>
    <t>položka zahrnuje:  
- dodání a pokládku nátěrového materiálu (měří se pouze natíraná plocha)  
- předznačení a reflexní úpravu</t>
  </si>
  <si>
    <t>02</t>
  </si>
  <si>
    <t>Oprava povrchu III/39411 Padochov - Ivančice</t>
  </si>
  <si>
    <t>572213</t>
  </si>
  <si>
    <t>SPOJOVACÍ POSTŘIK Z EMULZE DO 0,5KG/M2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</si>
  <si>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</si>
  <si>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919112</t>
  </si>
  <si>
    <t>ŘEZÁNÍ ASFALTOVÉHO KRYTU VOZOVEK TL DO 100MM</t>
  </si>
  <si>
    <t>položka zahrnuje řezání vozovkové vrstvy v předepsané tloušťce, včetně spotřeby vody</t>
  </si>
  <si>
    <t>- položka výškové úpravy zahrnuje všechny nutné práce a materiály pro zvýšení nebo snížení zařízení (včetně nutné úpravy stávajícího povrchu vozovky nebo chodníku).</t>
  </si>
  <si>
    <t>89922</t>
  </si>
  <si>
    <t>VÝŠKOVÁ ÚPRAVA MŘÍŽÍ</t>
  </si>
  <si>
    <t>12</t>
  </si>
  <si>
    <t>574A04</t>
  </si>
  <si>
    <t>ASFALTOVÝ BETON PRO OBRUSNÉ VRSTVY ACO 11+, 11S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</si>
</sst>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ont="1" applyFill="1" applyBorder="1"/>
    <xf numFmtId="4" fontId="3" fillId="2" borderId="0" xfId="0" applyNumberFormat="1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0" fillId="2" borderId="4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4" fontId="3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center"/>
    </xf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1"/>
      <c r="B1" s="1"/>
      <c r="C1" s="1"/>
      <c r="D1" s="1"/>
      <c r="E1" s="1"/>
    </row>
    <row r="2" spans="1:5" ht="12.75" customHeight="1">
      <c r="A2" s="31"/>
      <c r="B2" s="32" t="s">
        <v>0</v>
      </c>
      <c r="C2" s="1"/>
      <c r="D2" s="1"/>
      <c r="E2" s="1"/>
    </row>
    <row r="3" spans="1:5" ht="20.1" customHeight="1">
      <c r="A3" s="31"/>
      <c r="B3" s="31"/>
      <c r="C3" s="1"/>
      <c r="D3" s="1"/>
      <c r="E3" s="1"/>
    </row>
    <row r="4" spans="1:5" ht="20.1" customHeight="1">
      <c r="A4" s="1"/>
      <c r="B4" s="33" t="s">
        <v>1</v>
      </c>
      <c r="C4" s="31"/>
      <c r="D4" s="31"/>
      <c r="E4" s="1"/>
    </row>
    <row r="5" spans="1:5" ht="12.75" customHeight="1">
      <c r="A5" s="1"/>
      <c r="B5" s="31" t="s">
        <v>2</v>
      </c>
      <c r="C5" s="31"/>
      <c r="D5" s="31"/>
      <c r="E5" s="1"/>
    </row>
    <row r="6" spans="1:5" ht="12.75" customHeight="1">
      <c r="A6" s="1"/>
      <c r="B6" s="3" t="s">
        <v>3</v>
      </c>
      <c r="C6" s="6">
        <f>SUM(C10:C11)</f>
        <v>0</v>
      </c>
      <c r="D6" s="1"/>
      <c r="E6" s="1"/>
    </row>
    <row r="7" spans="1:5" ht="12.75" customHeight="1">
      <c r="A7" s="1"/>
      <c r="B7" s="3" t="s">
        <v>4</v>
      </c>
      <c r="C7" s="6">
        <f>SUM(E10:E11)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22</v>
      </c>
      <c r="B10" s="15" t="s">
        <v>23</v>
      </c>
      <c r="C10" s="16">
        <f>'01'!I3</f>
        <v>0</v>
      </c>
      <c r="D10" s="16">
        <f>'01'!O2</f>
        <v>0</v>
      </c>
      <c r="E10" s="16">
        <f>C10+D10</f>
        <v>0</v>
      </c>
    </row>
    <row r="11" spans="1:5" ht="12.75" customHeight="1">
      <c r="A11" s="15" t="s">
        <v>87</v>
      </c>
      <c r="B11" s="15" t="s">
        <v>88</v>
      </c>
      <c r="C11" s="16">
        <f>'02'!I3</f>
        <v>0</v>
      </c>
      <c r="D11" s="16">
        <f>'02'!O2</f>
        <v>0</v>
      </c>
      <c r="E11" s="16">
        <f>C11+D11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workbookViewId="0" topLeftCell="A1">
      <pane ySplit="7" topLeftCell="A8" activePane="bottomLeft" state="frozen"/>
      <selection pane="bottomLeft" activeCell="H49" sqref="H4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19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20</v>
      </c>
    </row>
    <row r="3" spans="1:16" ht="15" customHeight="1">
      <c r="A3" t="s">
        <v>11</v>
      </c>
      <c r="B3" s="9" t="s">
        <v>13</v>
      </c>
      <c r="C3" s="35" t="s">
        <v>14</v>
      </c>
      <c r="D3" s="31"/>
      <c r="E3" s="10" t="s">
        <v>15</v>
      </c>
      <c r="F3" s="1"/>
      <c r="G3" s="8"/>
      <c r="H3" s="7" t="s">
        <v>22</v>
      </c>
      <c r="I3" s="30">
        <f>0+I8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36" t="s">
        <v>22</v>
      </c>
      <c r="D4" s="37"/>
      <c r="E4" s="13" t="s">
        <v>23</v>
      </c>
      <c r="F4" s="5"/>
      <c r="G4" s="5"/>
      <c r="H4" s="14"/>
      <c r="I4" s="14"/>
      <c r="O4" t="s">
        <v>18</v>
      </c>
      <c r="P4" t="s">
        <v>21</v>
      </c>
    </row>
    <row r="5" spans="1:16" ht="12.75" customHeight="1">
      <c r="A5" s="34" t="s">
        <v>24</v>
      </c>
      <c r="B5" s="34" t="s">
        <v>26</v>
      </c>
      <c r="C5" s="34" t="s">
        <v>28</v>
      </c>
      <c r="D5" s="34" t="s">
        <v>29</v>
      </c>
      <c r="E5" s="34" t="s">
        <v>30</v>
      </c>
      <c r="F5" s="34" t="s">
        <v>32</v>
      </c>
      <c r="G5" s="34" t="s">
        <v>33</v>
      </c>
      <c r="H5" s="34" t="s">
        <v>35</v>
      </c>
      <c r="I5" s="34"/>
      <c r="O5" t="s">
        <v>18</v>
      </c>
      <c r="P5" t="s">
        <v>21</v>
      </c>
    </row>
    <row r="6" spans="1:9" ht="12.75" customHeight="1">
      <c r="A6" s="34"/>
      <c r="B6" s="34"/>
      <c r="C6" s="34"/>
      <c r="D6" s="34"/>
      <c r="E6" s="34"/>
      <c r="F6" s="34"/>
      <c r="G6" s="34"/>
      <c r="H6" s="11" t="s">
        <v>36</v>
      </c>
      <c r="I6" s="11" t="s">
        <v>38</v>
      </c>
    </row>
    <row r="7" spans="1:9" ht="12.75" customHeight="1">
      <c r="A7" s="11" t="s">
        <v>25</v>
      </c>
      <c r="B7" s="11" t="s">
        <v>27</v>
      </c>
      <c r="C7" s="11" t="s">
        <v>21</v>
      </c>
      <c r="D7" s="11" t="s">
        <v>20</v>
      </c>
      <c r="E7" s="11" t="s">
        <v>31</v>
      </c>
      <c r="F7" s="11" t="s">
        <v>19</v>
      </c>
      <c r="G7" s="11" t="s">
        <v>34</v>
      </c>
      <c r="H7" s="11" t="s">
        <v>37</v>
      </c>
      <c r="I7" s="11" t="s">
        <v>39</v>
      </c>
    </row>
    <row r="8" spans="1:18" ht="12.75" customHeight="1">
      <c r="A8" s="14" t="s">
        <v>40</v>
      </c>
      <c r="B8" s="14"/>
      <c r="C8" s="18" t="s">
        <v>40</v>
      </c>
      <c r="D8" s="14"/>
      <c r="E8" s="19" t="s">
        <v>41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0+I9+I13+I17+I21+I25+I29+I33+I37+I41+I45+I49</f>
        <v>0</v>
      </c>
      <c r="R8">
        <f>0+O9+O13+O17+O21+O25+O29+O33+O37+O41+O45+O49</f>
        <v>0</v>
      </c>
    </row>
    <row r="9" spans="1:16" ht="12.75">
      <c r="A9" s="17" t="s">
        <v>42</v>
      </c>
      <c r="B9" s="21" t="s">
        <v>27</v>
      </c>
      <c r="C9" s="21" t="s">
        <v>43</v>
      </c>
      <c r="D9" s="17" t="s">
        <v>44</v>
      </c>
      <c r="E9" s="22" t="s">
        <v>45</v>
      </c>
      <c r="F9" s="23" t="s">
        <v>46</v>
      </c>
      <c r="G9" s="24">
        <v>1</v>
      </c>
      <c r="H9" s="25"/>
      <c r="I9" s="25">
        <f>ROUND(ROUND(H9,2)*ROUND(G9,5),2)</f>
        <v>0</v>
      </c>
      <c r="O9">
        <f>(I9*21)/100</f>
        <v>0</v>
      </c>
      <c r="P9" t="s">
        <v>21</v>
      </c>
    </row>
    <row r="10" spans="1:5" ht="12.75">
      <c r="A10" s="26" t="s">
        <v>47</v>
      </c>
      <c r="E10" s="27" t="s">
        <v>48</v>
      </c>
    </row>
    <row r="11" spans="1:5" ht="12.75">
      <c r="A11" s="28" t="s">
        <v>49</v>
      </c>
      <c r="E11" s="29" t="s">
        <v>44</v>
      </c>
    </row>
    <row r="12" spans="1:5" ht="12.75">
      <c r="A12" t="s">
        <v>50</v>
      </c>
      <c r="E12" s="27" t="s">
        <v>44</v>
      </c>
    </row>
    <row r="13" spans="1:16" ht="12.75">
      <c r="A13" s="17" t="s">
        <v>42</v>
      </c>
      <c r="B13" s="21" t="s">
        <v>21</v>
      </c>
      <c r="C13" s="21" t="s">
        <v>51</v>
      </c>
      <c r="D13" s="17" t="s">
        <v>44</v>
      </c>
      <c r="E13" s="22" t="s">
        <v>52</v>
      </c>
      <c r="F13" s="23" t="s">
        <v>53</v>
      </c>
      <c r="G13" s="24">
        <v>64.54</v>
      </c>
      <c r="H13" s="25"/>
      <c r="I13" s="25">
        <f>ROUND(ROUND(H13,2)*ROUND(G13,5),2)</f>
        <v>0</v>
      </c>
      <c r="O13">
        <f>(I13*21)/100</f>
        <v>0</v>
      </c>
      <c r="P13" t="s">
        <v>21</v>
      </c>
    </row>
    <row r="14" spans="1:5" ht="63.75">
      <c r="A14" s="26" t="s">
        <v>47</v>
      </c>
      <c r="E14" s="27" t="s">
        <v>54</v>
      </c>
    </row>
    <row r="15" spans="1:5" ht="12.75">
      <c r="A15" s="28" t="s">
        <v>49</v>
      </c>
      <c r="E15" s="29" t="s">
        <v>44</v>
      </c>
    </row>
    <row r="16" spans="1:5" ht="12.75">
      <c r="A16" t="s">
        <v>50</v>
      </c>
      <c r="E16" s="27" t="s">
        <v>44</v>
      </c>
    </row>
    <row r="17" spans="1:16" ht="12.75">
      <c r="A17" s="17" t="s">
        <v>42</v>
      </c>
      <c r="B17" s="21" t="s">
        <v>20</v>
      </c>
      <c r="C17" s="21" t="s">
        <v>55</v>
      </c>
      <c r="D17" s="17" t="s">
        <v>44</v>
      </c>
      <c r="E17" s="22" t="s">
        <v>56</v>
      </c>
      <c r="F17" s="23" t="s">
        <v>53</v>
      </c>
      <c r="G17" s="24">
        <v>64.54</v>
      </c>
      <c r="H17" s="25"/>
      <c r="I17" s="25">
        <f>ROUND(ROUND(H17,2)*ROUND(G17,5),2)</f>
        <v>0</v>
      </c>
      <c r="O17">
        <f>(I17*21)/100</f>
        <v>0</v>
      </c>
      <c r="P17" t="s">
        <v>21</v>
      </c>
    </row>
    <row r="18" spans="1:5" ht="25.5">
      <c r="A18" s="26" t="s">
        <v>47</v>
      </c>
      <c r="E18" s="27" t="s">
        <v>57</v>
      </c>
    </row>
    <row r="19" spans="1:5" ht="12.75">
      <c r="A19" s="28" t="s">
        <v>49</v>
      </c>
      <c r="E19" s="29" t="s">
        <v>44</v>
      </c>
    </row>
    <row r="20" spans="1:5" ht="12.75">
      <c r="A20" t="s">
        <v>50</v>
      </c>
      <c r="E20" s="27" t="s">
        <v>44</v>
      </c>
    </row>
    <row r="21" spans="1:16" ht="12.75">
      <c r="A21" s="17" t="s">
        <v>42</v>
      </c>
      <c r="B21" s="21" t="s">
        <v>31</v>
      </c>
      <c r="C21" s="21" t="s">
        <v>58</v>
      </c>
      <c r="D21" s="17" t="s">
        <v>44</v>
      </c>
      <c r="E21" s="22" t="s">
        <v>59</v>
      </c>
      <c r="F21" s="23" t="s">
        <v>60</v>
      </c>
      <c r="G21" s="24">
        <v>1131</v>
      </c>
      <c r="H21" s="25"/>
      <c r="I21" s="25">
        <f>ROUND(ROUND(H21,2)*ROUND(G21,5),2)</f>
        <v>0</v>
      </c>
      <c r="O21">
        <f>(I21*21)/100</f>
        <v>0</v>
      </c>
      <c r="P21" t="s">
        <v>21</v>
      </c>
    </row>
    <row r="22" spans="1:5" ht="255">
      <c r="A22" s="26" t="s">
        <v>47</v>
      </c>
      <c r="E22" s="27" t="s">
        <v>61</v>
      </c>
    </row>
    <row r="23" spans="1:5" ht="12.75">
      <c r="A23" s="28" t="s">
        <v>49</v>
      </c>
      <c r="E23" s="29" t="s">
        <v>44</v>
      </c>
    </row>
    <row r="24" spans="1:5" ht="12.75">
      <c r="A24" t="s">
        <v>50</v>
      </c>
      <c r="E24" s="27" t="s">
        <v>44</v>
      </c>
    </row>
    <row r="25" spans="1:16" ht="12.75">
      <c r="A25" s="17" t="s">
        <v>42</v>
      </c>
      <c r="B25" s="21" t="s">
        <v>19</v>
      </c>
      <c r="C25" s="21" t="s">
        <v>62</v>
      </c>
      <c r="D25" s="17" t="s">
        <v>44</v>
      </c>
      <c r="E25" s="22" t="s">
        <v>63</v>
      </c>
      <c r="F25" s="23" t="s">
        <v>60</v>
      </c>
      <c r="G25" s="24">
        <v>134</v>
      </c>
      <c r="H25" s="25"/>
      <c r="I25" s="25">
        <f>ROUND(ROUND(H25,2)*ROUND(G25,5),2)</f>
        <v>0</v>
      </c>
      <c r="O25">
        <f>(I25*21)/100</f>
        <v>0</v>
      </c>
      <c r="P25" t="s">
        <v>21</v>
      </c>
    </row>
    <row r="26" spans="1:5" ht="140.25">
      <c r="A26" s="26" t="s">
        <v>47</v>
      </c>
      <c r="E26" s="27" t="s">
        <v>64</v>
      </c>
    </row>
    <row r="27" spans="1:5" ht="12.75">
      <c r="A27" s="28" t="s">
        <v>49</v>
      </c>
      <c r="E27" s="29" t="s">
        <v>44</v>
      </c>
    </row>
    <row r="28" spans="1:5" ht="12.75">
      <c r="A28" t="s">
        <v>50</v>
      </c>
      <c r="E28" s="27" t="s">
        <v>44</v>
      </c>
    </row>
    <row r="29" spans="1:16" ht="12.75">
      <c r="A29" s="17" t="s">
        <v>42</v>
      </c>
      <c r="B29" s="21" t="s">
        <v>34</v>
      </c>
      <c r="C29" s="21" t="s">
        <v>65</v>
      </c>
      <c r="D29" s="17" t="s">
        <v>44</v>
      </c>
      <c r="E29" s="22" t="s">
        <v>66</v>
      </c>
      <c r="F29" s="23" t="s">
        <v>60</v>
      </c>
      <c r="G29" s="24">
        <v>1131</v>
      </c>
      <c r="H29" s="25"/>
      <c r="I29" s="25">
        <f>ROUND(ROUND(H29,2)*ROUND(G29,5),2)</f>
        <v>0</v>
      </c>
      <c r="O29">
        <f>(I29*21)/100</f>
        <v>0</v>
      </c>
      <c r="P29" t="s">
        <v>21</v>
      </c>
    </row>
    <row r="30" spans="1:5" ht="140.25">
      <c r="A30" s="26" t="s">
        <v>47</v>
      </c>
      <c r="E30" s="27" t="s">
        <v>64</v>
      </c>
    </row>
    <row r="31" spans="1:5" ht="12.75">
      <c r="A31" s="28" t="s">
        <v>49</v>
      </c>
      <c r="E31" s="29" t="s">
        <v>44</v>
      </c>
    </row>
    <row r="32" spans="1:5" ht="12.75">
      <c r="A32" t="s">
        <v>50</v>
      </c>
      <c r="E32" s="27" t="s">
        <v>44</v>
      </c>
    </row>
    <row r="33" spans="1:16" ht="12.75">
      <c r="A33" s="17" t="s">
        <v>42</v>
      </c>
      <c r="B33" s="21" t="s">
        <v>67</v>
      </c>
      <c r="C33" s="21" t="s">
        <v>68</v>
      </c>
      <c r="D33" s="17" t="s">
        <v>44</v>
      </c>
      <c r="E33" s="22" t="s">
        <v>69</v>
      </c>
      <c r="F33" s="23" t="s">
        <v>70</v>
      </c>
      <c r="G33" s="24">
        <v>175</v>
      </c>
      <c r="H33" s="25"/>
      <c r="I33" s="25">
        <f>ROUND(ROUND(H33,2)*ROUND(G33,5),2)</f>
        <v>0</v>
      </c>
      <c r="O33">
        <f>(I33*21)/100</f>
        <v>0</v>
      </c>
      <c r="P33" t="s">
        <v>21</v>
      </c>
    </row>
    <row r="34" spans="1:5" ht="38.25">
      <c r="A34" s="26" t="s">
        <v>47</v>
      </c>
      <c r="E34" s="27" t="s">
        <v>71</v>
      </c>
    </row>
    <row r="35" spans="1:5" ht="12.75">
      <c r="A35" s="28" t="s">
        <v>49</v>
      </c>
      <c r="E35" s="29" t="s">
        <v>44</v>
      </c>
    </row>
    <row r="36" spans="1:5" ht="12.75">
      <c r="A36" t="s">
        <v>50</v>
      </c>
      <c r="E36" s="27" t="s">
        <v>44</v>
      </c>
    </row>
    <row r="37" spans="1:16" ht="12.75">
      <c r="A37" s="17" t="s">
        <v>42</v>
      </c>
      <c r="B37" s="21" t="s">
        <v>72</v>
      </c>
      <c r="C37" s="21" t="s">
        <v>73</v>
      </c>
      <c r="D37" s="17" t="s">
        <v>44</v>
      </c>
      <c r="E37" s="22" t="s">
        <v>74</v>
      </c>
      <c r="F37" s="23" t="s">
        <v>60</v>
      </c>
      <c r="G37" s="24">
        <v>1131</v>
      </c>
      <c r="H37" s="25"/>
      <c r="I37" s="25">
        <f>ROUND(ROUND(H37,2)*ROUND(G37,5),2)</f>
        <v>0</v>
      </c>
      <c r="O37">
        <f>(I37*21)/100</f>
        <v>0</v>
      </c>
      <c r="P37" t="s">
        <v>21</v>
      </c>
    </row>
    <row r="38" spans="1:5" ht="25.5">
      <c r="A38" s="26" t="s">
        <v>47</v>
      </c>
      <c r="E38" s="27" t="s">
        <v>75</v>
      </c>
    </row>
    <row r="39" spans="1:5" ht="12.75">
      <c r="A39" s="28" t="s">
        <v>49</v>
      </c>
      <c r="E39" s="29" t="s">
        <v>44</v>
      </c>
    </row>
    <row r="40" spans="1:5" ht="12.75">
      <c r="A40" t="s">
        <v>50</v>
      </c>
      <c r="E40" s="27" t="s">
        <v>44</v>
      </c>
    </row>
    <row r="41" spans="1:16" ht="12.75">
      <c r="A41" s="17" t="s">
        <v>42</v>
      </c>
      <c r="B41" s="21" t="s">
        <v>37</v>
      </c>
      <c r="C41" s="21" t="s">
        <v>76</v>
      </c>
      <c r="D41" s="17" t="s">
        <v>44</v>
      </c>
      <c r="E41" s="22" t="s">
        <v>77</v>
      </c>
      <c r="F41" s="23" t="s">
        <v>78</v>
      </c>
      <c r="G41" s="24">
        <v>1</v>
      </c>
      <c r="H41" s="25"/>
      <c r="I41" s="25">
        <f>ROUND(ROUND(H41,2)*ROUND(G41,5),2)</f>
        <v>0</v>
      </c>
      <c r="O41">
        <f>(I41*21)/100</f>
        <v>0</v>
      </c>
      <c r="P41" t="s">
        <v>21</v>
      </c>
    </row>
    <row r="42" spans="1:5" ht="102">
      <c r="A42" s="26" t="s">
        <v>47</v>
      </c>
      <c r="E42" s="27" t="s">
        <v>79</v>
      </c>
    </row>
    <row r="43" spans="1:5" ht="12.75">
      <c r="A43" s="28" t="s">
        <v>49</v>
      </c>
      <c r="E43" s="29" t="s">
        <v>44</v>
      </c>
    </row>
    <row r="44" spans="1:5" ht="12.75">
      <c r="A44" t="s">
        <v>50</v>
      </c>
      <c r="E44" s="27" t="s">
        <v>44</v>
      </c>
    </row>
    <row r="45" spans="1:16" ht="12.75">
      <c r="A45" s="17" t="s">
        <v>42</v>
      </c>
      <c r="B45" s="21" t="s">
        <v>39</v>
      </c>
      <c r="C45" s="21" t="s">
        <v>80</v>
      </c>
      <c r="D45" s="17" t="s">
        <v>44</v>
      </c>
      <c r="E45" s="22" t="s">
        <v>81</v>
      </c>
      <c r="F45" s="23" t="s">
        <v>78</v>
      </c>
      <c r="G45" s="24">
        <v>6</v>
      </c>
      <c r="H45" s="25"/>
      <c r="I45" s="25">
        <f>ROUND(ROUND(H45,2)*ROUND(G45,5),2)</f>
        <v>0</v>
      </c>
      <c r="O45">
        <f>(I45*21)/100</f>
        <v>0</v>
      </c>
      <c r="P45" t="s">
        <v>21</v>
      </c>
    </row>
    <row r="46" spans="1:5" ht="102">
      <c r="A46" s="26" t="s">
        <v>47</v>
      </c>
      <c r="E46" s="27" t="s">
        <v>82</v>
      </c>
    </row>
    <row r="47" spans="1:5" ht="12.75">
      <c r="A47" s="28" t="s">
        <v>49</v>
      </c>
      <c r="E47" s="29" t="s">
        <v>44</v>
      </c>
    </row>
    <row r="48" spans="1:5" ht="12.75">
      <c r="A48" t="s">
        <v>50</v>
      </c>
      <c r="E48" s="27" t="s">
        <v>44</v>
      </c>
    </row>
    <row r="49" spans="1:16" ht="25.5">
      <c r="A49" s="17" t="s">
        <v>42</v>
      </c>
      <c r="B49" s="21" t="s">
        <v>83</v>
      </c>
      <c r="C49" s="21" t="s">
        <v>84</v>
      </c>
      <c r="D49" s="17" t="s">
        <v>44</v>
      </c>
      <c r="E49" s="22" t="s">
        <v>85</v>
      </c>
      <c r="F49" s="23" t="s">
        <v>60</v>
      </c>
      <c r="G49" s="24">
        <v>20.8</v>
      </c>
      <c r="H49" s="25"/>
      <c r="I49" s="25">
        <f>ROUND(ROUND(H49,2)*ROUND(G49,5),2)</f>
        <v>0</v>
      </c>
      <c r="O49">
        <f>(I49*21)/100</f>
        <v>0</v>
      </c>
      <c r="P49" t="s">
        <v>21</v>
      </c>
    </row>
    <row r="50" spans="1:5" ht="38.25">
      <c r="A50" s="26" t="s">
        <v>47</v>
      </c>
      <c r="E50" s="27" t="s">
        <v>86</v>
      </c>
    </row>
    <row r="51" spans="1:5" ht="12.75">
      <c r="A51" s="28" t="s">
        <v>49</v>
      </c>
      <c r="E51" s="29" t="s">
        <v>44</v>
      </c>
    </row>
    <row r="52" spans="1:5" ht="12.75">
      <c r="A52" t="s">
        <v>50</v>
      </c>
      <c r="E52" s="27" t="s">
        <v>44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600" verticalDpi="6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workbookViewId="0" topLeftCell="A1">
      <pane ySplit="7" topLeftCell="A11" activePane="bottomLeft" state="frozen"/>
      <selection pane="bottomLeft" activeCell="H53" sqref="H5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19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20</v>
      </c>
    </row>
    <row r="3" spans="1:16" ht="15" customHeight="1">
      <c r="A3" t="s">
        <v>11</v>
      </c>
      <c r="B3" s="9" t="s">
        <v>13</v>
      </c>
      <c r="C3" s="35" t="s">
        <v>14</v>
      </c>
      <c r="D3" s="31"/>
      <c r="E3" s="10" t="s">
        <v>15</v>
      </c>
      <c r="F3" s="1"/>
      <c r="G3" s="8"/>
      <c r="H3" s="7" t="s">
        <v>87</v>
      </c>
      <c r="I3" s="30">
        <f>0+I8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36" t="s">
        <v>87</v>
      </c>
      <c r="D4" s="37"/>
      <c r="E4" s="13" t="s">
        <v>88</v>
      </c>
      <c r="F4" s="5"/>
      <c r="G4" s="5"/>
      <c r="H4" s="14"/>
      <c r="I4" s="14"/>
      <c r="O4" t="s">
        <v>18</v>
      </c>
      <c r="P4" t="s">
        <v>21</v>
      </c>
    </row>
    <row r="5" spans="1:16" ht="12.75" customHeight="1">
      <c r="A5" s="34" t="s">
        <v>24</v>
      </c>
      <c r="B5" s="34" t="s">
        <v>26</v>
      </c>
      <c r="C5" s="34" t="s">
        <v>28</v>
      </c>
      <c r="D5" s="34" t="s">
        <v>29</v>
      </c>
      <c r="E5" s="34" t="s">
        <v>30</v>
      </c>
      <c r="F5" s="34" t="s">
        <v>32</v>
      </c>
      <c r="G5" s="34" t="s">
        <v>33</v>
      </c>
      <c r="H5" s="34" t="s">
        <v>35</v>
      </c>
      <c r="I5" s="34"/>
      <c r="O5" t="s">
        <v>18</v>
      </c>
      <c r="P5" t="s">
        <v>21</v>
      </c>
    </row>
    <row r="6" spans="1:9" ht="12.75" customHeight="1">
      <c r="A6" s="34"/>
      <c r="B6" s="34"/>
      <c r="C6" s="34"/>
      <c r="D6" s="34"/>
      <c r="E6" s="34"/>
      <c r="F6" s="34"/>
      <c r="G6" s="34"/>
      <c r="H6" s="11" t="s">
        <v>36</v>
      </c>
      <c r="I6" s="11" t="s">
        <v>38</v>
      </c>
    </row>
    <row r="7" spans="1:9" ht="12.75" customHeight="1">
      <c r="A7" s="11" t="s">
        <v>25</v>
      </c>
      <c r="B7" s="11" t="s">
        <v>27</v>
      </c>
      <c r="C7" s="11" t="s">
        <v>21</v>
      </c>
      <c r="D7" s="11" t="s">
        <v>20</v>
      </c>
      <c r="E7" s="11" t="s">
        <v>31</v>
      </c>
      <c r="F7" s="11" t="s">
        <v>19</v>
      </c>
      <c r="G7" s="11" t="s">
        <v>34</v>
      </c>
      <c r="H7" s="11" t="s">
        <v>37</v>
      </c>
      <c r="I7" s="11" t="s">
        <v>39</v>
      </c>
    </row>
    <row r="8" spans="1:18" ht="12.75" customHeight="1">
      <c r="A8" s="14" t="s">
        <v>40</v>
      </c>
      <c r="B8" s="14"/>
      <c r="C8" s="18" t="s">
        <v>40</v>
      </c>
      <c r="D8" s="14"/>
      <c r="E8" s="19" t="s">
        <v>41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0+I9+I13+I17+I21+I25+I29+I33+I37+I41+I45+I49+I53</f>
        <v>0</v>
      </c>
      <c r="R8">
        <f>0+O9+O13+O17+O21+O25+O29+O33+O37+O41+O45+O49+O53</f>
        <v>0</v>
      </c>
    </row>
    <row r="9" spans="1:16" ht="12.75">
      <c r="A9" s="17" t="s">
        <v>42</v>
      </c>
      <c r="B9" s="21" t="s">
        <v>27</v>
      </c>
      <c r="C9" s="21" t="s">
        <v>43</v>
      </c>
      <c r="D9" s="17" t="s">
        <v>44</v>
      </c>
      <c r="E9" s="22" t="s">
        <v>45</v>
      </c>
      <c r="F9" s="23" t="s">
        <v>46</v>
      </c>
      <c r="G9" s="24">
        <v>1</v>
      </c>
      <c r="H9" s="25"/>
      <c r="I9" s="25">
        <f>ROUND(ROUND(H9,2)*ROUND(G9,5),2)</f>
        <v>0</v>
      </c>
      <c r="O9">
        <f>(I9*21)/100</f>
        <v>0</v>
      </c>
      <c r="P9" t="s">
        <v>21</v>
      </c>
    </row>
    <row r="10" spans="1:5" ht="12.75">
      <c r="A10" s="26" t="s">
        <v>47</v>
      </c>
      <c r="E10" s="27" t="s">
        <v>48</v>
      </c>
    </row>
    <row r="11" spans="1:5" ht="12.75">
      <c r="A11" s="28" t="s">
        <v>49</v>
      </c>
      <c r="E11" s="29" t="s">
        <v>44</v>
      </c>
    </row>
    <row r="12" spans="1:5" ht="12.75">
      <c r="A12" t="s">
        <v>50</v>
      </c>
      <c r="E12" s="27" t="s">
        <v>44</v>
      </c>
    </row>
    <row r="13" spans="1:16" ht="12.75">
      <c r="A13" s="17" t="s">
        <v>42</v>
      </c>
      <c r="B13" s="21" t="s">
        <v>21</v>
      </c>
      <c r="C13" s="21" t="s">
        <v>51</v>
      </c>
      <c r="D13" s="17" t="s">
        <v>44</v>
      </c>
      <c r="E13" s="22" t="s">
        <v>52</v>
      </c>
      <c r="F13" s="23" t="s">
        <v>53</v>
      </c>
      <c r="G13" s="24">
        <v>19</v>
      </c>
      <c r="H13" s="25"/>
      <c r="I13" s="25">
        <f>ROUND(ROUND(H13,2)*ROUND(G13,5),2)</f>
        <v>0</v>
      </c>
      <c r="O13">
        <f>(I13*21)/100</f>
        <v>0</v>
      </c>
      <c r="P13" t="s">
        <v>21</v>
      </c>
    </row>
    <row r="14" spans="1:5" ht="63.75">
      <c r="A14" s="26" t="s">
        <v>47</v>
      </c>
      <c r="E14" s="27" t="s">
        <v>54</v>
      </c>
    </row>
    <row r="15" spans="1:5" ht="12.75">
      <c r="A15" s="28" t="s">
        <v>49</v>
      </c>
      <c r="E15" s="29" t="s">
        <v>44</v>
      </c>
    </row>
    <row r="16" spans="1:5" ht="12.75">
      <c r="A16" t="s">
        <v>50</v>
      </c>
      <c r="E16" s="27" t="s">
        <v>44</v>
      </c>
    </row>
    <row r="17" spans="1:16" ht="12.75">
      <c r="A17" s="17" t="s">
        <v>42</v>
      </c>
      <c r="B17" s="21" t="s">
        <v>20</v>
      </c>
      <c r="C17" s="21" t="s">
        <v>55</v>
      </c>
      <c r="D17" s="17" t="s">
        <v>44</v>
      </c>
      <c r="E17" s="22" t="s">
        <v>56</v>
      </c>
      <c r="F17" s="23" t="s">
        <v>53</v>
      </c>
      <c r="G17" s="24">
        <v>19</v>
      </c>
      <c r="H17" s="25"/>
      <c r="I17" s="25">
        <f>ROUND(ROUND(H17,2)*ROUND(G17,5),2)</f>
        <v>0</v>
      </c>
      <c r="O17">
        <f>(I17*21)/100</f>
        <v>0</v>
      </c>
      <c r="P17" t="s">
        <v>21</v>
      </c>
    </row>
    <row r="18" spans="1:5" ht="25.5">
      <c r="A18" s="26" t="s">
        <v>47</v>
      </c>
      <c r="E18" s="27" t="s">
        <v>57</v>
      </c>
    </row>
    <row r="19" spans="1:5" ht="12.75">
      <c r="A19" s="28" t="s">
        <v>49</v>
      </c>
      <c r="E19" s="29" t="s">
        <v>44</v>
      </c>
    </row>
    <row r="20" spans="1:5" ht="12.75">
      <c r="A20" t="s">
        <v>50</v>
      </c>
      <c r="E20" s="27" t="s">
        <v>44</v>
      </c>
    </row>
    <row r="21" spans="1:16" ht="12.75">
      <c r="A21" s="17" t="s">
        <v>42</v>
      </c>
      <c r="B21" s="21" t="s">
        <v>31</v>
      </c>
      <c r="C21" s="21" t="s">
        <v>89</v>
      </c>
      <c r="D21" s="17" t="s">
        <v>44</v>
      </c>
      <c r="E21" s="22" t="s">
        <v>90</v>
      </c>
      <c r="F21" s="23" t="s">
        <v>60</v>
      </c>
      <c r="G21" s="24">
        <v>380</v>
      </c>
      <c r="H21" s="25"/>
      <c r="I21" s="25">
        <f>ROUND(ROUND(H21,2)*ROUND(G21,5),2)</f>
        <v>0</v>
      </c>
      <c r="O21">
        <f>(I21*21)/100</f>
        <v>0</v>
      </c>
      <c r="P21" t="s">
        <v>21</v>
      </c>
    </row>
    <row r="22" spans="1:5" ht="51">
      <c r="A22" s="26" t="s">
        <v>47</v>
      </c>
      <c r="E22" s="27" t="s">
        <v>91</v>
      </c>
    </row>
    <row r="23" spans="1:5" ht="12.75">
      <c r="A23" s="28" t="s">
        <v>49</v>
      </c>
      <c r="E23" s="29" t="s">
        <v>44</v>
      </c>
    </row>
    <row r="24" spans="1:5" ht="12.75">
      <c r="A24" t="s">
        <v>50</v>
      </c>
      <c r="E24" s="27" t="s">
        <v>44</v>
      </c>
    </row>
    <row r="25" spans="1:16" ht="12.75">
      <c r="A25" s="17" t="s">
        <v>42</v>
      </c>
      <c r="B25" s="21" t="s">
        <v>19</v>
      </c>
      <c r="C25" s="21" t="s">
        <v>65</v>
      </c>
      <c r="D25" s="17" t="s">
        <v>44</v>
      </c>
      <c r="E25" s="22" t="s">
        <v>66</v>
      </c>
      <c r="F25" s="23" t="s">
        <v>60</v>
      </c>
      <c r="G25" s="24">
        <v>380</v>
      </c>
      <c r="H25" s="25"/>
      <c r="I25" s="25">
        <f>ROUND(ROUND(H25,2)*ROUND(G25,5),2)</f>
        <v>0</v>
      </c>
      <c r="O25">
        <f>(I25*21)/100</f>
        <v>0</v>
      </c>
      <c r="P25" t="s">
        <v>21</v>
      </c>
    </row>
    <row r="26" spans="1:5" ht="140.25">
      <c r="A26" s="26" t="s">
        <v>47</v>
      </c>
      <c r="E26" s="27" t="s">
        <v>64</v>
      </c>
    </row>
    <row r="27" spans="1:5" ht="12.75">
      <c r="A27" s="28" t="s">
        <v>49</v>
      </c>
      <c r="E27" s="29" t="s">
        <v>44</v>
      </c>
    </row>
    <row r="28" spans="1:5" ht="12.75">
      <c r="A28" t="s">
        <v>50</v>
      </c>
      <c r="E28" s="27" t="s">
        <v>44</v>
      </c>
    </row>
    <row r="29" spans="1:16" ht="12.75">
      <c r="A29" s="17" t="s">
        <v>42</v>
      </c>
      <c r="B29" s="21" t="s">
        <v>34</v>
      </c>
      <c r="C29" s="21" t="s">
        <v>68</v>
      </c>
      <c r="D29" s="17" t="s">
        <v>44</v>
      </c>
      <c r="E29" s="22" t="s">
        <v>69</v>
      </c>
      <c r="F29" s="23" t="s">
        <v>70</v>
      </c>
      <c r="G29" s="24">
        <v>73.5</v>
      </c>
      <c r="H29" s="25"/>
      <c r="I29" s="25">
        <f>ROUND(ROUND(H29,2)*ROUND(G29,5),2)</f>
        <v>0</v>
      </c>
      <c r="O29">
        <f>(I29*21)/100</f>
        <v>0</v>
      </c>
      <c r="P29" t="s">
        <v>21</v>
      </c>
    </row>
    <row r="30" spans="1:5" ht="38.25">
      <c r="A30" s="26" t="s">
        <v>47</v>
      </c>
      <c r="E30" s="27" t="s">
        <v>71</v>
      </c>
    </row>
    <row r="31" spans="1:5" ht="12.75">
      <c r="A31" s="28" t="s">
        <v>49</v>
      </c>
      <c r="E31" s="29" t="s">
        <v>44</v>
      </c>
    </row>
    <row r="32" spans="1:5" ht="12.75">
      <c r="A32" t="s">
        <v>50</v>
      </c>
      <c r="E32" s="27" t="s">
        <v>44</v>
      </c>
    </row>
    <row r="33" spans="1:16" ht="12.75">
      <c r="A33" s="17" t="s">
        <v>42</v>
      </c>
      <c r="B33" s="21" t="s">
        <v>67</v>
      </c>
      <c r="C33" s="21" t="s">
        <v>92</v>
      </c>
      <c r="D33" s="17" t="s">
        <v>44</v>
      </c>
      <c r="E33" s="22" t="s">
        <v>93</v>
      </c>
      <c r="F33" s="23" t="s">
        <v>70</v>
      </c>
      <c r="G33" s="24">
        <v>23.5</v>
      </c>
      <c r="H33" s="25"/>
      <c r="I33" s="25">
        <f>ROUND(ROUND(H33,2)*ROUND(G33,5),2)</f>
        <v>0</v>
      </c>
      <c r="O33">
        <f>(I33*21)/100</f>
        <v>0</v>
      </c>
      <c r="P33" t="s">
        <v>21</v>
      </c>
    </row>
    <row r="34" spans="1:5" ht="25.5">
      <c r="A34" s="26" t="s">
        <v>47</v>
      </c>
      <c r="E34" s="27" t="s">
        <v>94</v>
      </c>
    </row>
    <row r="35" spans="1:5" ht="12.75">
      <c r="A35" s="28" t="s">
        <v>49</v>
      </c>
      <c r="E35" s="29" t="s">
        <v>44</v>
      </c>
    </row>
    <row r="36" spans="1:5" ht="12.75">
      <c r="A36" t="s">
        <v>50</v>
      </c>
      <c r="E36" s="27" t="s">
        <v>44</v>
      </c>
    </row>
    <row r="37" spans="1:16" ht="12.75">
      <c r="A37" s="17" t="s">
        <v>42</v>
      </c>
      <c r="B37" s="21" t="s">
        <v>72</v>
      </c>
      <c r="C37" s="21" t="s">
        <v>73</v>
      </c>
      <c r="D37" s="17" t="s">
        <v>44</v>
      </c>
      <c r="E37" s="22" t="s">
        <v>74</v>
      </c>
      <c r="F37" s="23" t="s">
        <v>60</v>
      </c>
      <c r="G37" s="24">
        <v>380</v>
      </c>
      <c r="H37" s="25"/>
      <c r="I37" s="25">
        <f>ROUND(ROUND(H37,2)*ROUND(G37,5),2)</f>
        <v>0</v>
      </c>
      <c r="O37">
        <f>(I37*21)/100</f>
        <v>0</v>
      </c>
      <c r="P37" t="s">
        <v>21</v>
      </c>
    </row>
    <row r="38" spans="1:5" ht="25.5">
      <c r="A38" s="26" t="s">
        <v>47</v>
      </c>
      <c r="E38" s="27" t="s">
        <v>75</v>
      </c>
    </row>
    <row r="39" spans="1:5" ht="12.75">
      <c r="A39" s="28" t="s">
        <v>49</v>
      </c>
      <c r="E39" s="29" t="s">
        <v>44</v>
      </c>
    </row>
    <row r="40" spans="1:5" ht="12.75">
      <c r="A40" t="s">
        <v>50</v>
      </c>
      <c r="E40" s="27" t="s">
        <v>44</v>
      </c>
    </row>
    <row r="41" spans="1:16" ht="12.75">
      <c r="A41" s="17" t="s">
        <v>42</v>
      </c>
      <c r="B41" s="21" t="s">
        <v>37</v>
      </c>
      <c r="C41" s="21" t="s">
        <v>80</v>
      </c>
      <c r="D41" s="17" t="s">
        <v>44</v>
      </c>
      <c r="E41" s="22" t="s">
        <v>81</v>
      </c>
      <c r="F41" s="23" t="s">
        <v>78</v>
      </c>
      <c r="G41" s="24">
        <v>1</v>
      </c>
      <c r="H41" s="25"/>
      <c r="I41" s="25">
        <f>ROUND(ROUND(H41,2)*ROUND(G41,5),2)</f>
        <v>0</v>
      </c>
      <c r="O41">
        <f>(I41*21)/100</f>
        <v>0</v>
      </c>
      <c r="P41" t="s">
        <v>21</v>
      </c>
    </row>
    <row r="42" spans="1:5" ht="38.25">
      <c r="A42" s="26" t="s">
        <v>47</v>
      </c>
      <c r="E42" s="27" t="s">
        <v>95</v>
      </c>
    </row>
    <row r="43" spans="1:5" ht="12.75">
      <c r="A43" s="28" t="s">
        <v>49</v>
      </c>
      <c r="E43" s="29" t="s">
        <v>44</v>
      </c>
    </row>
    <row r="44" spans="1:5" ht="12.75">
      <c r="A44" t="s">
        <v>50</v>
      </c>
      <c r="E44" s="27" t="s">
        <v>44</v>
      </c>
    </row>
    <row r="45" spans="1:16" ht="12.75">
      <c r="A45" s="17" t="s">
        <v>42</v>
      </c>
      <c r="B45" s="21" t="s">
        <v>39</v>
      </c>
      <c r="C45" s="21" t="s">
        <v>96</v>
      </c>
      <c r="D45" s="17" t="s">
        <v>44</v>
      </c>
      <c r="E45" s="22" t="s">
        <v>97</v>
      </c>
      <c r="F45" s="23" t="s">
        <v>78</v>
      </c>
      <c r="G45" s="24">
        <v>1</v>
      </c>
      <c r="H45" s="25"/>
      <c r="I45" s="25">
        <f>ROUND(ROUND(H45,2)*ROUND(G45,5),2)</f>
        <v>0</v>
      </c>
      <c r="O45">
        <f>(I45*21)/100</f>
        <v>0</v>
      </c>
      <c r="P45" t="s">
        <v>21</v>
      </c>
    </row>
    <row r="46" spans="1:5" ht="38.25">
      <c r="A46" s="26" t="s">
        <v>47</v>
      </c>
      <c r="E46" s="27" t="s">
        <v>95</v>
      </c>
    </row>
    <row r="47" spans="1:5" ht="12.75">
      <c r="A47" s="28" t="s">
        <v>49</v>
      </c>
      <c r="E47" s="29" t="s">
        <v>44</v>
      </c>
    </row>
    <row r="48" spans="1:5" ht="12.75">
      <c r="A48" t="s">
        <v>50</v>
      </c>
      <c r="E48" s="27" t="s">
        <v>44</v>
      </c>
    </row>
    <row r="49" spans="1:16" ht="12.75">
      <c r="A49" s="17" t="s">
        <v>42</v>
      </c>
      <c r="B49" s="21" t="s">
        <v>83</v>
      </c>
      <c r="C49" s="21" t="s">
        <v>76</v>
      </c>
      <c r="D49" s="17" t="s">
        <v>44</v>
      </c>
      <c r="E49" s="22" t="s">
        <v>77</v>
      </c>
      <c r="F49" s="23" t="s">
        <v>78</v>
      </c>
      <c r="G49" s="24">
        <v>1</v>
      </c>
      <c r="H49" s="25"/>
      <c r="I49" s="25">
        <f>ROUND(ROUND(H49,2)*ROUND(G49,5),2)</f>
        <v>0</v>
      </c>
      <c r="O49">
        <f>(I49*21)/100</f>
        <v>0</v>
      </c>
      <c r="P49" t="s">
        <v>21</v>
      </c>
    </row>
    <row r="50" spans="1:5" ht="38.25">
      <c r="A50" s="26" t="s">
        <v>47</v>
      </c>
      <c r="E50" s="27" t="s">
        <v>95</v>
      </c>
    </row>
    <row r="51" spans="1:5" ht="12.75">
      <c r="A51" s="28" t="s">
        <v>49</v>
      </c>
      <c r="E51" s="29" t="s">
        <v>44</v>
      </c>
    </row>
    <row r="52" spans="1:5" ht="12.75">
      <c r="A52" t="s">
        <v>50</v>
      </c>
      <c r="E52" s="27" t="s">
        <v>44</v>
      </c>
    </row>
    <row r="53" spans="1:16" ht="12.75">
      <c r="A53" s="17" t="s">
        <v>42</v>
      </c>
      <c r="B53" s="21" t="s">
        <v>98</v>
      </c>
      <c r="C53" s="21" t="s">
        <v>99</v>
      </c>
      <c r="D53" s="17" t="s">
        <v>44</v>
      </c>
      <c r="E53" s="22" t="s">
        <v>100</v>
      </c>
      <c r="F53" s="23" t="s">
        <v>53</v>
      </c>
      <c r="G53" s="24">
        <v>6.3</v>
      </c>
      <c r="H53" s="25"/>
      <c r="I53" s="25">
        <f>ROUND(ROUND(H53,2)*ROUND(G53,5),2)</f>
        <v>0</v>
      </c>
      <c r="O53">
        <f>(I53*21)/100</f>
        <v>0</v>
      </c>
      <c r="P53" t="s">
        <v>21</v>
      </c>
    </row>
    <row r="54" spans="1:5" ht="140.25">
      <c r="A54" s="26" t="s">
        <v>47</v>
      </c>
      <c r="E54" s="27" t="s">
        <v>64</v>
      </c>
    </row>
    <row r="55" spans="1:5" ht="12.75">
      <c r="A55" s="28" t="s">
        <v>49</v>
      </c>
      <c r="E55" s="29" t="s">
        <v>44</v>
      </c>
    </row>
    <row r="56" spans="1:5" ht="12.75">
      <c r="A56" t="s">
        <v>50</v>
      </c>
      <c r="E56" s="27" t="s">
        <v>44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Kiršová Iva</cp:lastModifiedBy>
  <cp:lastPrinted>2022-06-10T06:50:19Z</cp:lastPrinted>
  <dcterms:modified xsi:type="dcterms:W3CDTF">2022-06-10T10:43:00Z</dcterms:modified>
  <cp:category/>
  <cp:version/>
  <cp:contentType/>
  <cp:contentStatus/>
</cp:coreProperties>
</file>