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Dokumenty\Pracovní\Ď_Mosty JmK\oblast Sever\3744-1\"/>
    </mc:Choice>
  </mc:AlternateContent>
  <bookViews>
    <workbookView xWindow="240" yWindow="120" windowWidth="14940" windowHeight="9225"/>
  </bookViews>
  <sheets>
    <sheet name="Rekapitulace" sheetId="1" r:id="rId1"/>
    <sheet name="000_Vedlejší" sheetId="2" r:id="rId2"/>
    <sheet name="SO 201" sheetId="3" r:id="rId3"/>
  </sheets>
  <calcPr calcId="152511"/>
  <webPublishing codePage="0"/>
</workbook>
</file>

<file path=xl/calcChain.xml><?xml version="1.0" encoding="utf-8"?>
<calcChain xmlns="http://schemas.openxmlformats.org/spreadsheetml/2006/main">
  <c r="I17" i="3" l="1"/>
  <c r="O17" i="3" s="1"/>
  <c r="I13" i="3"/>
  <c r="O13" i="3" s="1"/>
  <c r="I9" i="3"/>
  <c r="O9" i="3" l="1"/>
  <c r="R8" i="3" s="1"/>
  <c r="Q8" i="3"/>
  <c r="I35" i="3"/>
  <c r="I31" i="3"/>
  <c r="I26" i="3"/>
  <c r="O26" i="3" s="1"/>
  <c r="I22" i="3"/>
  <c r="I22" i="2"/>
  <c r="O22" i="2" s="1"/>
  <c r="I18" i="2"/>
  <c r="O18" i="2" s="1"/>
  <c r="I14" i="2"/>
  <c r="O14" i="2" s="1"/>
  <c r="I10" i="2"/>
  <c r="O10" i="2" s="1"/>
  <c r="O31" i="3" l="1"/>
  <c r="Q30" i="3"/>
  <c r="Q21" i="3"/>
  <c r="R9" i="2"/>
  <c r="O9" i="2" s="1"/>
  <c r="O2" i="2" s="1"/>
  <c r="D10" i="1" s="1"/>
  <c r="O35" i="3"/>
  <c r="O22" i="3"/>
  <c r="R21" i="3" s="1"/>
  <c r="I21" i="3"/>
  <c r="I30" i="3"/>
  <c r="Q9" i="2"/>
  <c r="I9" i="2" s="1"/>
  <c r="I3" i="2" s="1"/>
  <c r="C10" i="1" s="1"/>
  <c r="R30" i="3" l="1"/>
  <c r="O30" i="3" s="1"/>
  <c r="O21" i="3"/>
  <c r="I8" i="3"/>
  <c r="I3" i="3" s="1"/>
  <c r="C11" i="1" s="1"/>
  <c r="E10" i="1"/>
  <c r="O8" i="3" l="1"/>
  <c r="O2" i="3" s="1"/>
  <c r="D11" i="1" s="1"/>
  <c r="E11" i="1" s="1"/>
  <c r="C7" i="1" s="1"/>
  <c r="C6" i="1"/>
</calcChain>
</file>

<file path=xl/sharedStrings.xml><?xml version="1.0" encoding="utf-8"?>
<sst xmlns="http://schemas.openxmlformats.org/spreadsheetml/2006/main" count="236" uniqueCount="98">
  <si>
    <t>Rekapitulace ceny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</si>
  <si>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</si>
  <si>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</si>
  <si>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</si>
  <si>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</si>
  <si>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</si>
  <si>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</si>
  <si>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</si>
  <si>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</si>
  <si>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</si>
  <si>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</si>
  <si>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</si>
  <si>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</si>
  <si>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</si>
  <si>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</si>
  <si>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</si>
  <si>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</si>
  <si>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</si>
  <si>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</si>
  <si>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</si>
  <si>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</si>
  <si>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</si>
  <si>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</si>
  <si>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</si>
  <si>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Vedlejší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</si>
  <si>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</si>
  <si>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</si>
  <si>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</si>
  <si>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</si>
  <si>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</si>
  <si>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</si>
  <si>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</si>
  <si>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</si>
  <si>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</si>
  <si>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</si>
  <si>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</si>
  <si>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</si>
  <si>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</si>
  <si>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</si>
  <si>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</si>
  <si>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</si>
  <si>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</si>
  <si>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</si>
  <si>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</si>
  <si>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</si>
  <si>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</si>
  <si>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00002</t>
  </si>
  <si>
    <t>R</t>
  </si>
  <si>
    <t>KPL</t>
  </si>
  <si>
    <t>PP</t>
  </si>
  <si>
    <t/>
  </si>
  <si>
    <t>VV</t>
  </si>
  <si>
    <t>TS</t>
  </si>
  <si>
    <t>00003</t>
  </si>
  <si>
    <t>Zřízení a odstranění zařízení staveniště - popsáno v obchodních podmínkách</t>
  </si>
  <si>
    <t>Zajištění provedení a výstupů veškerých zkoušek a revizí - popsáno v obchodních podmínkách, technických podmínkách a normách ČSN</t>
  </si>
  <si>
    <t>Návrh technologického postupu prací - popsáno v obchodních podmínkách</t>
  </si>
  <si>
    <t>SO 201</t>
  </si>
  <si>
    <t>7</t>
  </si>
  <si>
    <t>Přidružená stavební výroba</t>
  </si>
  <si>
    <t>78312</t>
  </si>
  <si>
    <t>PROTIKOROZ OCHRANA OCEL KONSTR NÁTĚREM VÍCEVRST</t>
  </si>
  <si>
    <t>M2</t>
  </si>
  <si>
    <t>Ocelové bezpečnostní zábradlí se svislou výplní, vč. PKO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</si>
  <si>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</si>
  <si>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78382</t>
  </si>
  <si>
    <t>NÁTĚRY BETON KONSTR TYP S2 (OS-B)</t>
  </si>
  <si>
    <t>Obě římsy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</si>
  <si>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</si>
  <si>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</si>
  <si>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Obě římsy 
Odvoz a likvidace vzniklého odpadu v režii zhotovitele</t>
  </si>
  <si>
    <t>položka zahrnuje očištění předepsaným způsobem včetně odklizení vzniklého odpadu</t>
  </si>
  <si>
    <t>93867</t>
  </si>
  <si>
    <t>OČIŠTĚNÍ OCEL KONSTR BROUŠENÍM</t>
  </si>
  <si>
    <t>Stavba: III/3744 Kladoruby, most 3744-1 přes Kladorubku</t>
  </si>
  <si>
    <t>Most ev.č. 3744-1</t>
  </si>
  <si>
    <t>Kladoruby, most 3744-1 přes Kladorubku</t>
  </si>
  <si>
    <t>III/3744</t>
  </si>
  <si>
    <t>00001</t>
  </si>
  <si>
    <t>00004</t>
  </si>
  <si>
    <t>Vytyčení obvodu prostoru staveniště - popsáno v obchodních podmínkách</t>
  </si>
  <si>
    <t>Úpravy povrchů, podlahy, výplně otvorů</t>
  </si>
  <si>
    <t>626111</t>
  </si>
  <si>
    <t>REPROFILACE PODHLEDŮ, SVISLÝCH PLOCH SANAČNÍ MALTOU JEDNOVRST TL 10MM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</si>
  <si>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</si>
  <si>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62641</t>
  </si>
  <si>
    <t>SJEDNOCUJÍCÍ STĚRKA JEMNOU MALTOU TL CCA 2MM</t>
  </si>
  <si>
    <t>OČIŠTĚNÍ BETON KONSTR OTRYSKÁNÍM TLAK VODOU DO 1000 BARŮ</t>
  </si>
  <si>
    <t>REPROFILACE PODHLEDŮ, SVISLÝCH PLOCH SANAČNÍ MALTOU JEDNOVRST TL 20MM</t>
  </si>
  <si>
    <t>svislé plochy říms</t>
  </si>
  <si>
    <t>vodorovné plochy říms a podhled říms</t>
  </si>
  <si>
    <t xml:space="preserve">obě římsy </t>
  </si>
  <si>
    <t>levá římsa 20,7*0,33=6,831 [A] 
pravá římsa 20,9*0,33=6,897 [B] 
Celkem: A+B=13,728 [C]</t>
  </si>
  <si>
    <t>levá římsa 20,7*(0,65+0,2)=17,595 [A] 
pravá římsa 20,9*(0,65+0,2)=17,765 [B] 
Celkem: A+B=35,360 [C]</t>
  </si>
  <si>
    <t>levá římsa 20,7*(0,65+0,33+0,2)=24,426 [A] 
pravá římsa 20,9*(0,65+0,33+0,2)=24,662 [B] 
Celkem: A+B=49,088 [C]</t>
  </si>
  <si>
    <t>Levá strana mostu 20,1*1,0=20,100 [A] 
Pravá strana mostu 20,1*1,0=20,100 [B] 
Celkem: A+B=40,200 [C]</t>
  </si>
  <si>
    <t>obě strany zábradlí 15%
Odvoz a likvidace vznikého odpadu v režii zhotovitele</t>
  </si>
  <si>
    <t>Levá strana mostu 20,100*0,15=3,015 [A] 
Pravá strana mostu 20,100*0,15=3,015 [B] 
Celkem: A+B=6,030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</si>
</sst>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1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</cellStyleXfs>
  <cellXfs count="55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9" fontId="8" fillId="0" borderId="1" xfId="6" applyNumberFormat="1" applyFont="1" applyBorder="1" applyAlignment="1">
      <alignment horizontal="right"/>
    </xf>
    <xf numFmtId="0" fontId="8" fillId="0" borderId="1" xfId="6" applyFont="1" applyBorder="1" applyAlignment="1">
      <alignment wrapText="1"/>
    </xf>
    <xf numFmtId="0" fontId="9" fillId="2" borderId="2" xfId="6" applyFont="1" applyFill="1" applyBorder="1" applyAlignment="1">
      <alignment horizontal="right"/>
    </xf>
    <xf numFmtId="0" fontId="9" fillId="2" borderId="5" xfId="6" applyFont="1" applyFill="1" applyBorder="1" applyAlignment="1">
      <alignment wrapText="1"/>
    </xf>
    <xf numFmtId="4" fontId="9" fillId="2" borderId="2" xfId="6" applyNumberFormat="1" applyFont="1" applyFill="1" applyBorder="1" applyAlignment="1">
      <alignment horizontal="center"/>
    </xf>
    <xf numFmtId="4" fontId="0" fillId="0" borderId="0" xfId="0" applyNumberFormat="1"/>
    <xf numFmtId="0" fontId="8" fillId="0" borderId="1" xfId="6" applyFont="1" applyBorder="1" applyAlignment="1">
      <alignment horizontal="left" vertical="center" wrapText="1"/>
    </xf>
    <xf numFmtId="0" fontId="10" fillId="0" borderId="1" xfId="6" applyFont="1" applyBorder="1" applyAlignment="1">
      <alignment horizontal="left" vertical="center" wrapText="1"/>
    </xf>
    <xf numFmtId="0" fontId="8" fillId="0" borderId="0" xfId="7"/>
    <xf numFmtId="0" fontId="0" fillId="0" borderId="1" xfId="6" applyFont="1" applyFill="1" applyBorder="1" applyAlignment="1">
      <alignment horizontal="right"/>
    </xf>
    <xf numFmtId="0" fontId="0" fillId="0" borderId="1" xfId="6" applyFont="1" applyFill="1" applyBorder="1"/>
    <xf numFmtId="0" fontId="0" fillId="0" borderId="1" xfId="6" applyFont="1" applyFill="1" applyBorder="1" applyAlignment="1">
      <alignment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3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A10" sqref="A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8"/>
      <c r="B1" s="1"/>
      <c r="C1" s="1"/>
      <c r="D1" s="1"/>
      <c r="E1" s="1"/>
    </row>
    <row r="2" spans="1:5" ht="12.75" customHeight="1" x14ac:dyDescent="0.2">
      <c r="A2" s="48"/>
      <c r="B2" s="49" t="s">
        <v>0</v>
      </c>
      <c r="C2" s="1"/>
      <c r="D2" s="1"/>
      <c r="E2" s="1"/>
    </row>
    <row r="3" spans="1:5" ht="20.100000000000001" customHeight="1" x14ac:dyDescent="0.2">
      <c r="A3" s="48"/>
      <c r="B3" s="48"/>
      <c r="C3" s="1"/>
      <c r="D3" s="1"/>
      <c r="E3" s="1"/>
    </row>
    <row r="4" spans="1:5" ht="20.100000000000001" customHeight="1" x14ac:dyDescent="0.3">
      <c r="A4" s="1"/>
      <c r="B4" s="50" t="s">
        <v>74</v>
      </c>
      <c r="C4" s="48"/>
      <c r="D4" s="48"/>
      <c r="E4" s="1"/>
    </row>
    <row r="5" spans="1:5" ht="12.75" customHeight="1" x14ac:dyDescent="0.2">
      <c r="A5" s="1"/>
      <c r="B5" s="48" t="s">
        <v>1</v>
      </c>
      <c r="C5" s="48"/>
      <c r="D5" s="48"/>
      <c r="E5" s="1"/>
    </row>
    <row r="6" spans="1:5" ht="12.75" customHeight="1" x14ac:dyDescent="0.2">
      <c r="A6" s="1"/>
      <c r="B6" s="3" t="s">
        <v>2</v>
      </c>
      <c r="C6" s="6">
        <f>SUM(C10:C11)</f>
        <v>0</v>
      </c>
      <c r="D6" s="1"/>
      <c r="E6" s="1"/>
    </row>
    <row r="7" spans="1:5" ht="12.75" customHeight="1" x14ac:dyDescent="0.2">
      <c r="A7" s="1"/>
      <c r="B7" s="3" t="s">
        <v>3</v>
      </c>
      <c r="C7" s="6">
        <f>SUM(E10:E11)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</row>
    <row r="10" spans="1:5" ht="12.75" customHeight="1" x14ac:dyDescent="0.2">
      <c r="A10" s="15" t="s">
        <v>24</v>
      </c>
      <c r="B10" s="15" t="s">
        <v>25</v>
      </c>
      <c r="C10" s="16">
        <f>'000_Vedlejší'!I3</f>
        <v>0</v>
      </c>
      <c r="D10" s="16">
        <f>'000_Vedlejší'!O2</f>
        <v>0</v>
      </c>
      <c r="E10" s="16">
        <f>C10+D10</f>
        <v>0</v>
      </c>
    </row>
    <row r="11" spans="1:5" ht="12.75" customHeight="1" x14ac:dyDescent="0.2">
      <c r="A11" s="32" t="s">
        <v>57</v>
      </c>
      <c r="B11" s="32" t="s">
        <v>75</v>
      </c>
      <c r="C11" s="33">
        <f>'SO 201'!I3</f>
        <v>0</v>
      </c>
      <c r="D11" s="33">
        <f>'SO 201'!O2</f>
        <v>0</v>
      </c>
      <c r="E11" s="3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pane ySplit="8" topLeftCell="A9" activePane="bottomLeft" state="frozen"/>
      <selection pane="bottomLeft" activeCell="B10" sqref="B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0+O9</f>
        <v>0</v>
      </c>
      <c r="P2" t="s">
        <v>22</v>
      </c>
    </row>
    <row r="3" spans="1:18" ht="15" customHeight="1" x14ac:dyDescent="0.25">
      <c r="A3" t="s">
        <v>10</v>
      </c>
      <c r="B3" s="10" t="s">
        <v>12</v>
      </c>
      <c r="C3" s="52" t="s">
        <v>77</v>
      </c>
      <c r="D3" s="48"/>
      <c r="E3" s="11" t="s">
        <v>76</v>
      </c>
      <c r="F3" s="1"/>
      <c r="G3" s="8"/>
      <c r="H3" s="7" t="s">
        <v>24</v>
      </c>
      <c r="I3" s="31">
        <f>0+I9</f>
        <v>0</v>
      </c>
      <c r="O3" t="s">
        <v>19</v>
      </c>
      <c r="P3" t="s">
        <v>23</v>
      </c>
    </row>
    <row r="4" spans="1:18" ht="15" customHeight="1" x14ac:dyDescent="0.25">
      <c r="A4" t="s">
        <v>13</v>
      </c>
      <c r="B4" s="10" t="s">
        <v>14</v>
      </c>
      <c r="C4" s="52" t="s">
        <v>15</v>
      </c>
      <c r="D4" s="48"/>
      <c r="E4" s="11" t="s">
        <v>16</v>
      </c>
      <c r="F4" s="1"/>
      <c r="G4" s="1"/>
      <c r="H4" s="9"/>
      <c r="I4" s="9"/>
      <c r="O4" t="s">
        <v>20</v>
      </c>
      <c r="P4" t="s">
        <v>23</v>
      </c>
    </row>
    <row r="5" spans="1:18" ht="12.75" customHeight="1" x14ac:dyDescent="0.25">
      <c r="A5" t="s">
        <v>17</v>
      </c>
      <c r="B5" s="13" t="s">
        <v>18</v>
      </c>
      <c r="C5" s="53" t="s">
        <v>24</v>
      </c>
      <c r="D5" s="54"/>
      <c r="E5" s="14" t="s">
        <v>25</v>
      </c>
      <c r="F5" s="5"/>
      <c r="G5" s="5"/>
      <c r="H5" s="5"/>
      <c r="I5" s="5"/>
      <c r="O5" t="s">
        <v>21</v>
      </c>
      <c r="P5" t="s">
        <v>23</v>
      </c>
    </row>
    <row r="6" spans="1:18" ht="12.75" customHeight="1" x14ac:dyDescent="0.2">
      <c r="A6" s="51" t="s">
        <v>26</v>
      </c>
      <c r="B6" s="51" t="s">
        <v>28</v>
      </c>
      <c r="C6" s="51" t="s">
        <v>30</v>
      </c>
      <c r="D6" s="51" t="s">
        <v>31</v>
      </c>
      <c r="E6" s="51" t="s">
        <v>32</v>
      </c>
      <c r="F6" s="51" t="s">
        <v>34</v>
      </c>
      <c r="G6" s="51" t="s">
        <v>36</v>
      </c>
      <c r="H6" s="51" t="s">
        <v>38</v>
      </c>
      <c r="I6" s="51"/>
    </row>
    <row r="7" spans="1:18" ht="12.75" customHeight="1" x14ac:dyDescent="0.2">
      <c r="A7" s="51"/>
      <c r="B7" s="51"/>
      <c r="C7" s="51"/>
      <c r="D7" s="51"/>
      <c r="E7" s="51"/>
      <c r="F7" s="51"/>
      <c r="G7" s="51"/>
      <c r="H7" s="12" t="s">
        <v>39</v>
      </c>
      <c r="I7" s="12" t="s">
        <v>41</v>
      </c>
    </row>
    <row r="8" spans="1:18" ht="12.75" customHeight="1" x14ac:dyDescent="0.2">
      <c r="A8" s="12" t="s">
        <v>27</v>
      </c>
      <c r="B8" s="12" t="s">
        <v>29</v>
      </c>
      <c r="C8" s="12" t="s">
        <v>23</v>
      </c>
      <c r="D8" s="12" t="s">
        <v>22</v>
      </c>
      <c r="E8" s="12" t="s">
        <v>33</v>
      </c>
      <c r="F8" s="12" t="s">
        <v>35</v>
      </c>
      <c r="G8" s="12" t="s">
        <v>37</v>
      </c>
      <c r="H8" s="12" t="s">
        <v>40</v>
      </c>
      <c r="I8" s="12" t="s">
        <v>42</v>
      </c>
    </row>
    <row r="9" spans="1:18" ht="12.75" customHeight="1" x14ac:dyDescent="0.2">
      <c r="A9" s="18" t="s">
        <v>43</v>
      </c>
      <c r="B9" s="18"/>
      <c r="C9" s="19" t="s">
        <v>27</v>
      </c>
      <c r="D9" s="18"/>
      <c r="E9" s="20" t="s">
        <v>44</v>
      </c>
      <c r="F9" s="18"/>
      <c r="G9" s="18"/>
      <c r="H9" s="18"/>
      <c r="I9" s="21">
        <f>0+Q9</f>
        <v>0</v>
      </c>
      <c r="O9">
        <f>0+R9</f>
        <v>0</v>
      </c>
      <c r="Q9">
        <f>0+I10+I14+I18+I22</f>
        <v>0</v>
      </c>
      <c r="R9">
        <f>0+O10+O14+O18+O22</f>
        <v>0</v>
      </c>
    </row>
    <row r="10" spans="1:18" x14ac:dyDescent="0.2">
      <c r="A10" s="17" t="s">
        <v>45</v>
      </c>
      <c r="B10" s="22">
        <v>1</v>
      </c>
      <c r="C10" s="36" t="s">
        <v>78</v>
      </c>
      <c r="D10" s="17" t="s">
        <v>47</v>
      </c>
      <c r="E10" s="37" t="s">
        <v>80</v>
      </c>
      <c r="F10" s="24" t="s">
        <v>48</v>
      </c>
      <c r="G10" s="25">
        <v>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23</v>
      </c>
    </row>
    <row r="11" spans="1:18" x14ac:dyDescent="0.2">
      <c r="A11" s="27" t="s">
        <v>49</v>
      </c>
      <c r="E11" s="28" t="s">
        <v>50</v>
      </c>
    </row>
    <row r="12" spans="1:18" x14ac:dyDescent="0.2">
      <c r="A12" s="29" t="s">
        <v>51</v>
      </c>
      <c r="E12" s="30" t="s">
        <v>50</v>
      </c>
    </row>
    <row r="13" spans="1:18" x14ac:dyDescent="0.2">
      <c r="A13" t="s">
        <v>52</v>
      </c>
      <c r="E13" s="28" t="s">
        <v>50</v>
      </c>
    </row>
    <row r="14" spans="1:18" x14ac:dyDescent="0.2">
      <c r="A14" s="17" t="s">
        <v>45</v>
      </c>
      <c r="B14" s="22">
        <v>2</v>
      </c>
      <c r="C14" s="36" t="s">
        <v>46</v>
      </c>
      <c r="D14" s="17" t="s">
        <v>47</v>
      </c>
      <c r="E14" s="37" t="s">
        <v>54</v>
      </c>
      <c r="F14" s="24" t="s">
        <v>48</v>
      </c>
      <c r="G14" s="25">
        <v>1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7" t="s">
        <v>49</v>
      </c>
      <c r="E15" s="28" t="s">
        <v>50</v>
      </c>
    </row>
    <row r="16" spans="1:18" x14ac:dyDescent="0.2">
      <c r="A16" s="29" t="s">
        <v>51</v>
      </c>
      <c r="E16" s="30" t="s">
        <v>50</v>
      </c>
    </row>
    <row r="17" spans="1:16" x14ac:dyDescent="0.2">
      <c r="A17" t="s">
        <v>52</v>
      </c>
      <c r="E17" s="28" t="s">
        <v>50</v>
      </c>
    </row>
    <row r="18" spans="1:16" ht="25.5" x14ac:dyDescent="0.2">
      <c r="A18" s="17" t="s">
        <v>45</v>
      </c>
      <c r="B18" s="22">
        <v>3</v>
      </c>
      <c r="C18" s="36" t="s">
        <v>53</v>
      </c>
      <c r="D18" s="17" t="s">
        <v>47</v>
      </c>
      <c r="E18" s="23" t="s">
        <v>55</v>
      </c>
      <c r="F18" s="24" t="s">
        <v>48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7" t="s">
        <v>49</v>
      </c>
      <c r="E19" s="28" t="s">
        <v>50</v>
      </c>
    </row>
    <row r="20" spans="1:16" x14ac:dyDescent="0.2">
      <c r="A20" s="29" t="s">
        <v>51</v>
      </c>
      <c r="E20" s="30" t="s">
        <v>50</v>
      </c>
    </row>
    <row r="21" spans="1:16" x14ac:dyDescent="0.2">
      <c r="A21" t="s">
        <v>52</v>
      </c>
      <c r="E21" s="28" t="s">
        <v>50</v>
      </c>
    </row>
    <row r="22" spans="1:16" x14ac:dyDescent="0.2">
      <c r="A22" s="17" t="s">
        <v>45</v>
      </c>
      <c r="B22" s="22">
        <v>4</v>
      </c>
      <c r="C22" s="36" t="s">
        <v>79</v>
      </c>
      <c r="D22" s="17" t="s">
        <v>47</v>
      </c>
      <c r="E22" s="23" t="s">
        <v>56</v>
      </c>
      <c r="F22" s="24" t="s">
        <v>48</v>
      </c>
      <c r="G22" s="25">
        <v>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27" t="s">
        <v>49</v>
      </c>
      <c r="E23" s="28" t="s">
        <v>50</v>
      </c>
    </row>
    <row r="24" spans="1:16" x14ac:dyDescent="0.2">
      <c r="A24" s="29" t="s">
        <v>51</v>
      </c>
      <c r="E24" s="30" t="s">
        <v>50</v>
      </c>
    </row>
    <row r="25" spans="1:16" x14ac:dyDescent="0.2">
      <c r="A25" t="s">
        <v>52</v>
      </c>
      <c r="E25" s="28" t="s">
        <v>50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B1" workbookViewId="0">
      <pane ySplit="7" topLeftCell="A8" activePane="bottomLeft" state="frozen"/>
      <selection pane="bottomLeft" activeCell="O1" sqref="O1:R104857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0.7109375" hidden="1" customWidth="1"/>
    <col min="18" max="18" width="9.140625" hidden="1" customWidth="1"/>
  </cols>
  <sheetData>
    <row r="1" spans="1:18" ht="12.75" customHeight="1" x14ac:dyDescent="0.2">
      <c r="A1" t="s">
        <v>9</v>
      </c>
      <c r="B1" s="1"/>
      <c r="C1" s="1"/>
      <c r="D1" s="1"/>
      <c r="E1" s="1"/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11</v>
      </c>
      <c r="F2" s="1"/>
      <c r="G2" s="1"/>
      <c r="H2" s="5"/>
      <c r="I2" s="5"/>
      <c r="O2">
        <f>0+O21+O30+O8</f>
        <v>0</v>
      </c>
      <c r="P2" t="s">
        <v>22</v>
      </c>
    </row>
    <row r="3" spans="1:18" ht="15" customHeight="1" x14ac:dyDescent="0.25">
      <c r="A3" t="s">
        <v>10</v>
      </c>
      <c r="B3" s="10" t="s">
        <v>12</v>
      </c>
      <c r="C3" s="52" t="s">
        <v>77</v>
      </c>
      <c r="D3" s="48"/>
      <c r="E3" s="11" t="s">
        <v>76</v>
      </c>
      <c r="F3" s="1"/>
      <c r="G3" s="8"/>
      <c r="H3" s="7" t="s">
        <v>57</v>
      </c>
      <c r="I3" s="31">
        <f>0+I21+I30+I8</f>
        <v>0</v>
      </c>
      <c r="O3" t="s">
        <v>19</v>
      </c>
      <c r="P3" t="s">
        <v>23</v>
      </c>
    </row>
    <row r="4" spans="1:18" ht="15" customHeight="1" x14ac:dyDescent="0.25">
      <c r="A4" t="s">
        <v>13</v>
      </c>
      <c r="B4" s="13" t="s">
        <v>18</v>
      </c>
      <c r="C4" s="53" t="s">
        <v>57</v>
      </c>
      <c r="D4" s="54"/>
      <c r="E4" s="14" t="s">
        <v>75</v>
      </c>
      <c r="F4" s="5"/>
      <c r="G4" s="5"/>
      <c r="H4" s="18"/>
      <c r="I4" s="18"/>
      <c r="O4" t="s">
        <v>20</v>
      </c>
      <c r="P4" t="s">
        <v>23</v>
      </c>
    </row>
    <row r="5" spans="1:18" ht="12.75" customHeight="1" x14ac:dyDescent="0.2">
      <c r="A5" s="51" t="s">
        <v>26</v>
      </c>
      <c r="B5" s="51" t="s">
        <v>28</v>
      </c>
      <c r="C5" s="51" t="s">
        <v>30</v>
      </c>
      <c r="D5" s="51" t="s">
        <v>31</v>
      </c>
      <c r="E5" s="51" t="s">
        <v>32</v>
      </c>
      <c r="F5" s="51" t="s">
        <v>34</v>
      </c>
      <c r="G5" s="51" t="s">
        <v>36</v>
      </c>
      <c r="H5" s="51" t="s">
        <v>38</v>
      </c>
      <c r="I5" s="51"/>
      <c r="O5" t="s">
        <v>21</v>
      </c>
      <c r="P5" t="s">
        <v>23</v>
      </c>
    </row>
    <row r="6" spans="1:18" ht="12.75" customHeight="1" x14ac:dyDescent="0.2">
      <c r="A6" s="51"/>
      <c r="B6" s="51"/>
      <c r="C6" s="51"/>
      <c r="D6" s="51"/>
      <c r="E6" s="51"/>
      <c r="F6" s="51"/>
      <c r="G6" s="51"/>
      <c r="H6" s="12" t="s">
        <v>39</v>
      </c>
      <c r="I6" s="12" t="s">
        <v>41</v>
      </c>
    </row>
    <row r="7" spans="1:18" ht="12.75" customHeight="1" x14ac:dyDescent="0.2">
      <c r="A7" s="12" t="s">
        <v>27</v>
      </c>
      <c r="B7" s="12" t="s">
        <v>29</v>
      </c>
      <c r="C7" s="12" t="s">
        <v>23</v>
      </c>
      <c r="D7" s="12" t="s">
        <v>22</v>
      </c>
      <c r="E7" s="12" t="s">
        <v>33</v>
      </c>
      <c r="F7" s="12" t="s">
        <v>35</v>
      </c>
      <c r="G7" s="12" t="s">
        <v>37</v>
      </c>
      <c r="H7" s="12" t="s">
        <v>40</v>
      </c>
      <c r="I7" s="12" t="s">
        <v>42</v>
      </c>
    </row>
    <row r="8" spans="1:18" ht="12.75" customHeight="1" x14ac:dyDescent="0.2">
      <c r="A8" s="5" t="s">
        <v>43</v>
      </c>
      <c r="B8" s="5"/>
      <c r="C8" s="38" t="s">
        <v>37</v>
      </c>
      <c r="D8" s="5"/>
      <c r="E8" s="39" t="s">
        <v>81</v>
      </c>
      <c r="F8" s="5"/>
      <c r="G8" s="5"/>
      <c r="H8" s="5"/>
      <c r="I8" s="40">
        <f>0+Q8</f>
        <v>0</v>
      </c>
      <c r="O8">
        <f>0+R8</f>
        <v>0</v>
      </c>
      <c r="Q8" s="41">
        <f>0+I9+I13+I17</f>
        <v>0</v>
      </c>
      <c r="R8">
        <f>0+O9+O13+O17</f>
        <v>0</v>
      </c>
    </row>
    <row r="9" spans="1:18" ht="25.5" x14ac:dyDescent="0.2">
      <c r="A9" s="17" t="s">
        <v>45</v>
      </c>
      <c r="B9" s="45">
        <v>1</v>
      </c>
      <c r="C9" s="45" t="s">
        <v>82</v>
      </c>
      <c r="D9" s="46" t="s">
        <v>50</v>
      </c>
      <c r="E9" s="47" t="s">
        <v>83</v>
      </c>
      <c r="F9" s="24" t="s">
        <v>62</v>
      </c>
      <c r="G9" s="25">
        <v>13.728</v>
      </c>
      <c r="H9" s="26">
        <v>0</v>
      </c>
      <c r="I9" s="26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7" t="s">
        <v>49</v>
      </c>
      <c r="E10" s="42" t="s">
        <v>89</v>
      </c>
    </row>
    <row r="11" spans="1:18" ht="38.25" x14ac:dyDescent="0.2">
      <c r="A11" s="29" t="s">
        <v>51</v>
      </c>
      <c r="E11" s="43" t="s">
        <v>92</v>
      </c>
    </row>
    <row r="12" spans="1:18" ht="76.5" x14ac:dyDescent="0.2">
      <c r="A12" t="s">
        <v>52</v>
      </c>
      <c r="E12" s="28" t="s">
        <v>84</v>
      </c>
    </row>
    <row r="13" spans="1:18" ht="25.5" x14ac:dyDescent="0.2">
      <c r="A13" s="17" t="s">
        <v>45</v>
      </c>
      <c r="B13" s="45">
        <v>2</v>
      </c>
      <c r="C13" s="45">
        <v>626112</v>
      </c>
      <c r="D13" s="46" t="s">
        <v>50</v>
      </c>
      <c r="E13" s="47" t="s">
        <v>88</v>
      </c>
      <c r="F13" s="24" t="s">
        <v>62</v>
      </c>
      <c r="G13" s="25">
        <v>35.36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7" t="s">
        <v>49</v>
      </c>
      <c r="E14" s="42" t="s">
        <v>90</v>
      </c>
    </row>
    <row r="15" spans="1:18" ht="38.25" x14ac:dyDescent="0.2">
      <c r="A15" s="29" t="s">
        <v>51</v>
      </c>
      <c r="E15" s="43" t="s">
        <v>93</v>
      </c>
    </row>
    <row r="16" spans="1:18" ht="76.5" x14ac:dyDescent="0.2">
      <c r="A16" t="s">
        <v>52</v>
      </c>
      <c r="E16" s="28" t="s">
        <v>84</v>
      </c>
    </row>
    <row r="17" spans="1:18" s="44" customFormat="1" x14ac:dyDescent="0.2">
      <c r="A17" s="17" t="s">
        <v>45</v>
      </c>
      <c r="B17" s="45">
        <v>3</v>
      </c>
      <c r="C17" s="45" t="s">
        <v>85</v>
      </c>
      <c r="D17" s="46" t="s">
        <v>50</v>
      </c>
      <c r="E17" s="47" t="s">
        <v>86</v>
      </c>
      <c r="F17" s="24" t="s">
        <v>62</v>
      </c>
      <c r="G17" s="25">
        <v>49.088000000000001</v>
      </c>
      <c r="H17" s="26">
        <v>0</v>
      </c>
      <c r="I17" s="26">
        <f>ROUND(ROUND(H17,2)*ROUND(G17,3),2)</f>
        <v>0</v>
      </c>
      <c r="O17" s="44">
        <f>(I17*21)/100</f>
        <v>0</v>
      </c>
      <c r="P17" s="44" t="s">
        <v>23</v>
      </c>
    </row>
    <row r="18" spans="1:18" s="44" customFormat="1" x14ac:dyDescent="0.2">
      <c r="A18" s="27" t="s">
        <v>49</v>
      </c>
      <c r="E18" s="42" t="s">
        <v>91</v>
      </c>
    </row>
    <row r="19" spans="1:18" s="44" customFormat="1" ht="38.25" x14ac:dyDescent="0.2">
      <c r="A19" s="29" t="s">
        <v>51</v>
      </c>
      <c r="E19" s="43" t="s">
        <v>94</v>
      </c>
    </row>
    <row r="20" spans="1:18" s="44" customFormat="1" ht="76.5" x14ac:dyDescent="0.2">
      <c r="A20" s="44" t="s">
        <v>52</v>
      </c>
      <c r="E20" s="28" t="s">
        <v>84</v>
      </c>
    </row>
    <row r="21" spans="1:18" ht="12.75" customHeight="1" x14ac:dyDescent="0.2">
      <c r="A21" s="18" t="s">
        <v>43</v>
      </c>
      <c r="B21" s="18"/>
      <c r="C21" s="19" t="s">
        <v>58</v>
      </c>
      <c r="D21" s="18"/>
      <c r="E21" s="20" t="s">
        <v>59</v>
      </c>
      <c r="F21" s="18"/>
      <c r="G21" s="18"/>
      <c r="H21" s="18"/>
      <c r="I21" s="21">
        <f>0+Q21</f>
        <v>0</v>
      </c>
      <c r="O21">
        <f>0+R21</f>
        <v>0</v>
      </c>
      <c r="Q21" s="41">
        <f>0+I22+I26</f>
        <v>0</v>
      </c>
      <c r="R21">
        <f>0+O22+O26</f>
        <v>0</v>
      </c>
    </row>
    <row r="22" spans="1:18" x14ac:dyDescent="0.2">
      <c r="A22" s="17" t="s">
        <v>45</v>
      </c>
      <c r="B22" s="45">
        <v>4</v>
      </c>
      <c r="C22" s="45" t="s">
        <v>60</v>
      </c>
      <c r="D22" s="46" t="s">
        <v>50</v>
      </c>
      <c r="E22" s="47" t="s">
        <v>61</v>
      </c>
      <c r="F22" s="24" t="s">
        <v>62</v>
      </c>
      <c r="G22" s="25">
        <v>40.200000000000003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23</v>
      </c>
    </row>
    <row r="23" spans="1:18" x14ac:dyDescent="0.2">
      <c r="A23" s="27" t="s">
        <v>49</v>
      </c>
      <c r="E23" s="28" t="s">
        <v>63</v>
      </c>
    </row>
    <row r="24" spans="1:18" ht="38.25" x14ac:dyDescent="0.2">
      <c r="A24" s="29" t="s">
        <v>51</v>
      </c>
      <c r="E24" s="30" t="s">
        <v>95</v>
      </c>
    </row>
    <row r="25" spans="1:18" ht="51" x14ac:dyDescent="0.2">
      <c r="A25" t="s">
        <v>52</v>
      </c>
      <c r="E25" s="28" t="s">
        <v>64</v>
      </c>
    </row>
    <row r="26" spans="1:18" x14ac:dyDescent="0.2">
      <c r="A26" s="17" t="s">
        <v>45</v>
      </c>
      <c r="B26" s="45">
        <v>5</v>
      </c>
      <c r="C26" s="45" t="s">
        <v>65</v>
      </c>
      <c r="D26" s="46" t="s">
        <v>50</v>
      </c>
      <c r="E26" s="47" t="s">
        <v>66</v>
      </c>
      <c r="F26" s="24" t="s">
        <v>62</v>
      </c>
      <c r="G26" s="25">
        <v>49.088000000000001</v>
      </c>
      <c r="H26" s="26">
        <v>0</v>
      </c>
      <c r="I26" s="26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27" t="s">
        <v>49</v>
      </c>
      <c r="E27" s="28" t="s">
        <v>67</v>
      </c>
    </row>
    <row r="28" spans="1:18" ht="38.25" x14ac:dyDescent="0.2">
      <c r="A28" s="29" t="s">
        <v>51</v>
      </c>
      <c r="E28" s="43" t="s">
        <v>94</v>
      </c>
    </row>
    <row r="29" spans="1:18" ht="51" x14ac:dyDescent="0.2">
      <c r="A29" t="s">
        <v>52</v>
      </c>
      <c r="E29" s="28" t="s">
        <v>68</v>
      </c>
    </row>
    <row r="30" spans="1:18" ht="12.75" customHeight="1" x14ac:dyDescent="0.2">
      <c r="A30" s="5" t="s">
        <v>43</v>
      </c>
      <c r="B30" s="5"/>
      <c r="C30" s="34" t="s">
        <v>40</v>
      </c>
      <c r="D30" s="5"/>
      <c r="E30" s="20" t="s">
        <v>69</v>
      </c>
      <c r="F30" s="5"/>
      <c r="G30" s="5"/>
      <c r="H30" s="5"/>
      <c r="I30" s="35">
        <f>0+Q30</f>
        <v>0</v>
      </c>
      <c r="O30">
        <f>0+R30</f>
        <v>0</v>
      </c>
      <c r="Q30" s="41">
        <f>0+I31+I35</f>
        <v>0</v>
      </c>
      <c r="R30">
        <f>0+O31+O35</f>
        <v>0</v>
      </c>
    </row>
    <row r="31" spans="1:18" x14ac:dyDescent="0.2">
      <c r="A31" s="17" t="s">
        <v>45</v>
      </c>
      <c r="B31" s="45">
        <v>6</v>
      </c>
      <c r="C31" s="45">
        <v>938543</v>
      </c>
      <c r="D31" s="46" t="s">
        <v>50</v>
      </c>
      <c r="E31" s="47" t="s">
        <v>87</v>
      </c>
      <c r="F31" s="24" t="s">
        <v>62</v>
      </c>
      <c r="G31" s="25">
        <v>49.088000000000001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23</v>
      </c>
    </row>
    <row r="32" spans="1:18" ht="25.5" x14ac:dyDescent="0.2">
      <c r="A32" s="27" t="s">
        <v>49</v>
      </c>
      <c r="E32" s="28" t="s">
        <v>70</v>
      </c>
    </row>
    <row r="33" spans="1:16" ht="38.25" x14ac:dyDescent="0.2">
      <c r="A33" s="29" t="s">
        <v>51</v>
      </c>
      <c r="E33" s="43" t="s">
        <v>94</v>
      </c>
    </row>
    <row r="34" spans="1:16" ht="25.5" x14ac:dyDescent="0.2">
      <c r="A34" t="s">
        <v>52</v>
      </c>
      <c r="E34" s="28" t="s">
        <v>71</v>
      </c>
    </row>
    <row r="35" spans="1:16" x14ac:dyDescent="0.2">
      <c r="A35" s="17" t="s">
        <v>45</v>
      </c>
      <c r="B35" s="45">
        <v>7</v>
      </c>
      <c r="C35" s="45" t="s">
        <v>72</v>
      </c>
      <c r="D35" s="46" t="s">
        <v>50</v>
      </c>
      <c r="E35" s="47" t="s">
        <v>73</v>
      </c>
      <c r="F35" s="24" t="s">
        <v>62</v>
      </c>
      <c r="G35" s="25">
        <v>6.03</v>
      </c>
      <c r="H35" s="26">
        <v>0</v>
      </c>
      <c r="I35" s="26">
        <f>ROUND(ROUND(H35,2)*ROUND(G35,3),2)</f>
        <v>0</v>
      </c>
      <c r="O35">
        <f>(I35*21)/100</f>
        <v>0</v>
      </c>
      <c r="P35" t="s">
        <v>23</v>
      </c>
    </row>
    <row r="36" spans="1:16" ht="25.5" x14ac:dyDescent="0.2">
      <c r="A36" s="27" t="s">
        <v>49</v>
      </c>
      <c r="E36" s="28" t="s">
        <v>96</v>
      </c>
    </row>
    <row r="37" spans="1:16" ht="38.25" x14ac:dyDescent="0.2">
      <c r="A37" s="29" t="s">
        <v>51</v>
      </c>
      <c r="E37" s="30" t="s">
        <v>97</v>
      </c>
    </row>
    <row r="38" spans="1:16" ht="25.5" x14ac:dyDescent="0.2">
      <c r="A38" t="s">
        <v>52</v>
      </c>
      <c r="E38" s="28" t="s">
        <v>71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000_Vedlejší</vt:lpstr>
      <vt:lpstr>SO 201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Procházková Zuzana</dc:creator>
  <cp:keywords/>
  <dc:description/>
  <cp:lastModifiedBy>Your User Name</cp:lastModifiedBy>
  <dcterms:created xsi:type="dcterms:W3CDTF">2022-06-09T08:56:35Z</dcterms:created>
  <dcterms:modified xsi:type="dcterms:W3CDTF">2022-06-09T08:57:55Z</dcterms:modified>
  <cp:category/>
  <cp:contentStatus/>
</cp:coreProperties>
</file>