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Rekapitulace!$G$8</definedName>
    <definedName name="HSV" localSheetId="1">Rekapitulace!$E$8</definedName>
    <definedName name="HZS" localSheetId="1">Rekapitulace!$I$8</definedName>
    <definedName name="JKSO">'Krycí list'!$G$2</definedName>
    <definedName name="MJ">'Krycí list'!$G$5</definedName>
    <definedName name="Mont" localSheetId="1">Rekapitulace!$H$8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Položky!$A$1:$M$37</definedName>
    <definedName name="_xlnm.Print_Area" localSheetId="1">Rekapitulace!$A$1:$I$8</definedName>
    <definedName name="PocetMJ">'Krycí list'!$G$6</definedName>
    <definedName name="Poznamka">'Krycí list'!$B$37</definedName>
    <definedName name="Projektant">'Krycí list'!$C$8</definedName>
    <definedName name="PSV" localSheetId="1">Rekapitulace!$F$8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AO39" i="9" l="1"/>
  <c r="AN39" i="9"/>
  <c r="AK38" i="9"/>
  <c r="AL38" i="9"/>
  <c r="BA27" i="9"/>
  <c r="BA23" i="9"/>
  <c r="BA21" i="9"/>
  <c r="G8" i="9"/>
  <c r="I8" i="9"/>
  <c r="K8" i="9"/>
  <c r="G9" i="9"/>
  <c r="M9" i="9" s="1"/>
  <c r="I9" i="9"/>
  <c r="K9" i="9"/>
  <c r="G10" i="9"/>
  <c r="M10" i="9" s="1"/>
  <c r="I10" i="9"/>
  <c r="K10" i="9"/>
  <c r="G11" i="9"/>
  <c r="M11" i="9" s="1"/>
  <c r="I11" i="9"/>
  <c r="K11" i="9"/>
  <c r="G12" i="9"/>
  <c r="M12" i="9" s="1"/>
  <c r="I12" i="9"/>
  <c r="K12" i="9"/>
  <c r="G13" i="9"/>
  <c r="M13" i="9" s="1"/>
  <c r="I13" i="9"/>
  <c r="K13" i="9"/>
  <c r="G14" i="9"/>
  <c r="M14" i="9" s="1"/>
  <c r="I14" i="9"/>
  <c r="K14" i="9"/>
  <c r="G15" i="9"/>
  <c r="M15" i="9" s="1"/>
  <c r="I15" i="9"/>
  <c r="K15" i="9"/>
  <c r="G16" i="9"/>
  <c r="M16" i="9" s="1"/>
  <c r="I16" i="9"/>
  <c r="K16" i="9"/>
  <c r="G17" i="9"/>
  <c r="M17" i="9" s="1"/>
  <c r="I17" i="9"/>
  <c r="K17" i="9"/>
  <c r="G18" i="9"/>
  <c r="M18" i="9" s="1"/>
  <c r="I18" i="9"/>
  <c r="K18" i="9"/>
  <c r="G19" i="9"/>
  <c r="M19" i="9" s="1"/>
  <c r="I19" i="9"/>
  <c r="K19" i="9"/>
  <c r="G20" i="9"/>
  <c r="M20" i="9" s="1"/>
  <c r="I20" i="9"/>
  <c r="K20" i="9"/>
  <c r="G22" i="9"/>
  <c r="M22" i="9" s="1"/>
  <c r="I22" i="9"/>
  <c r="K22" i="9"/>
  <c r="G24" i="9"/>
  <c r="M24" i="9" s="1"/>
  <c r="I24" i="9"/>
  <c r="K24" i="9"/>
  <c r="G25" i="9"/>
  <c r="M25" i="9" s="1"/>
  <c r="I25" i="9"/>
  <c r="K25" i="9"/>
  <c r="G26" i="9"/>
  <c r="M26" i="9" s="1"/>
  <c r="I26" i="9"/>
  <c r="K26" i="9"/>
  <c r="G28" i="9"/>
  <c r="M28" i="9" s="1"/>
  <c r="I28" i="9"/>
  <c r="K28" i="9"/>
  <c r="G29" i="9"/>
  <c r="M29" i="9" s="1"/>
  <c r="I29" i="9"/>
  <c r="K29" i="9"/>
  <c r="G30" i="9"/>
  <c r="M30" i="9" s="1"/>
  <c r="I30" i="9"/>
  <c r="K30" i="9"/>
  <c r="G31" i="9"/>
  <c r="M31" i="9" s="1"/>
  <c r="I31" i="9"/>
  <c r="K31" i="9"/>
  <c r="G32" i="9"/>
  <c r="M32" i="9" s="1"/>
  <c r="I32" i="9"/>
  <c r="K32" i="9"/>
  <c r="G33" i="9"/>
  <c r="M33" i="9" s="1"/>
  <c r="I33" i="9"/>
  <c r="K33" i="9"/>
  <c r="G34" i="9"/>
  <c r="M34" i="9" s="1"/>
  <c r="I34" i="9"/>
  <c r="K34" i="9"/>
  <c r="G35" i="9"/>
  <c r="M35" i="9" s="1"/>
  <c r="I35" i="9"/>
  <c r="K35" i="9"/>
  <c r="G36" i="9"/>
  <c r="M36" i="9" s="1"/>
  <c r="I36" i="9"/>
  <c r="K36" i="9"/>
  <c r="G37" i="9"/>
  <c r="M37" i="9" s="1"/>
  <c r="I37" i="9"/>
  <c r="K37" i="9"/>
  <c r="G8" i="2"/>
  <c r="H8" i="2"/>
  <c r="I8" i="2"/>
  <c r="G20" i="1"/>
  <c r="F20" i="1"/>
  <c r="D20" i="1"/>
  <c r="C31" i="1"/>
  <c r="C33" i="1"/>
  <c r="C1" i="2"/>
  <c r="H1" i="2"/>
  <c r="C2" i="2"/>
  <c r="G2" i="2"/>
  <c r="K7" i="9" l="1"/>
  <c r="F7" i="9"/>
  <c r="M8" i="9"/>
  <c r="M7" i="9" s="1"/>
  <c r="I7" i="9"/>
  <c r="F35" i="1"/>
</calcChain>
</file>

<file path=xl/sharedStrings.xml><?xml version="1.0" encoding="utf-8"?>
<sst xmlns="http://schemas.openxmlformats.org/spreadsheetml/2006/main" count="209" uniqueCount="140">
  <si>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</si>
  <si>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</si>
  <si>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</si>
  <si>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</si>
  <si>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</si>
  <si>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</si>
  <si>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</si>
  <si>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</si>
  <si>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</si>
  <si>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</si>
  <si>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</si>
  <si>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</si>
  <si>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</si>
  <si>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</si>
  <si>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</si>
  <si>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</si>
  <si>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</si>
  <si>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</si>
  <si>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</si>
  <si>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</si>
  <si>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</si>
  <si>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</si>
  <si>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</si>
  <si>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</si>
  <si>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</si>
  <si>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</si>
  <si>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</si>
  <si>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</si>
  <si>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</si>
  <si>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</si>
  <si>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</si>
  <si>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</si>
  <si>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</si>
  <si>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</si>
  <si>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</si>
  <si>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</si>
  <si>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</si>
  <si>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Dodávka</t>
  </si>
  <si>
    <t>Montáž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</si>
  <si>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</si>
  <si>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</si>
  <si>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</si>
  <si>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</si>
  <si>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</si>
  <si>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</si>
  <si>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</si>
  <si>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</si>
  <si>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</si>
  <si>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</si>
  <si>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</si>
  <si>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</si>
  <si>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</si>
  <si>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</si>
  <si>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</si>
  <si>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</si>
  <si>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</si>
  <si>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140392</t>
  </si>
  <si>
    <t>Hodonín - Nemocnice TGM</t>
  </si>
  <si>
    <t>01</t>
  </si>
  <si>
    <t>Hemodyalizační středisko</t>
  </si>
  <si>
    <t>Medicinální plyny</t>
  </si>
  <si>
    <t>DANIŠEVSKÝ spol. s r.o.</t>
  </si>
  <si>
    <t>MON</t>
  </si>
  <si>
    <t>Vedlejší náklady</t>
  </si>
  <si>
    <t>Ostatní náklady</t>
  </si>
  <si>
    <t xml:space="preserve">   Veselý Milan</t>
  </si>
  <si>
    <t xml:space="preserve">   </t>
  </si>
  <si>
    <t>Typ dílu</t>
  </si>
  <si>
    <t>804</t>
  </si>
  <si>
    <t>Rozvody medicinálních plynů</t>
  </si>
  <si>
    <t>CELKEM  OBJEKT</t>
  </si>
  <si>
    <t>Dodávka celk.</t>
  </si>
  <si>
    <t>Montáž celk.</t>
  </si>
  <si>
    <t>cena s DPH</t>
  </si>
  <si>
    <t>Díl:</t>
  </si>
  <si>
    <t xml:space="preserve">1539     </t>
  </si>
  <si>
    <t>D+M Trubka Cu průměr   8x1</t>
  </si>
  <si>
    <t>m</t>
  </si>
  <si>
    <t xml:space="preserve">0157     </t>
  </si>
  <si>
    <t xml:space="preserve">D+M Trubka Cu průměr 12x1 </t>
  </si>
  <si>
    <t xml:space="preserve">0159     </t>
  </si>
  <si>
    <t>D+M Trubka Cu průměr 18x1</t>
  </si>
  <si>
    <t xml:space="preserve">T0008    </t>
  </si>
  <si>
    <t>D+M Tvarovky Cu pr. 8</t>
  </si>
  <si>
    <t xml:space="preserve">ks    </t>
  </si>
  <si>
    <t xml:space="preserve">T0012    </t>
  </si>
  <si>
    <t>D+M Tvarovky Cu pr. 12</t>
  </si>
  <si>
    <t xml:space="preserve">T0018    </t>
  </si>
  <si>
    <t>D+M Tvarovky Cu pr. 18</t>
  </si>
  <si>
    <t xml:space="preserve">1322     </t>
  </si>
  <si>
    <t>D+M Pájka Ag 45 + pasta</t>
  </si>
  <si>
    <t>kg</t>
  </si>
  <si>
    <t>10001_139</t>
  </si>
  <si>
    <t xml:space="preserve">D+M Konzola trubek jednoduchá </t>
  </si>
  <si>
    <t>ks</t>
  </si>
  <si>
    <t>Pol__10</t>
  </si>
  <si>
    <t>Izolace potrubí uloženého v kolektoru</t>
  </si>
  <si>
    <t>m tr.</t>
  </si>
  <si>
    <t xml:space="preserve">1239     </t>
  </si>
  <si>
    <t>D+M Ocelový chránič 26x2,6- tr. svař.3/4", pr.18</t>
  </si>
  <si>
    <t xml:space="preserve">0913     </t>
  </si>
  <si>
    <t>D+M Ocelový chránič 38x2,6- tr. svař.1", pr.22</t>
  </si>
  <si>
    <t xml:space="preserve">PNR02    </t>
  </si>
  <si>
    <t>Napojení na stávající rozvody</t>
  </si>
  <si>
    <t>kpl</t>
  </si>
  <si>
    <t xml:space="preserve">VS1      </t>
  </si>
  <si>
    <t>Ventilová skříň pro 1 plyn, D+M Ventilová skříň pro 1 plyn se signalizací</t>
  </si>
  <si>
    <t>1x k.k.1/2", 1x záložní vstup, 1x manometr, 1x snímač tlaku</t>
  </si>
  <si>
    <t>D+M Ventilová skříň pro 1 plyn</t>
  </si>
  <si>
    <t xml:space="preserve">6511     </t>
  </si>
  <si>
    <t xml:space="preserve">4025     </t>
  </si>
  <si>
    <t>OFP 3100-A</t>
  </si>
  <si>
    <t>ZOB/116</t>
  </si>
  <si>
    <t xml:space="preserve">PPD02    </t>
  </si>
  <si>
    <t>Propláchnutí rozvodu dusíkem (na bm potrubí)</t>
  </si>
  <si>
    <t xml:space="preserve">990001   </t>
  </si>
  <si>
    <t>D+M ochranný plyn pro pájení Cu trubek</t>
  </si>
  <si>
    <t xml:space="preserve">m     </t>
  </si>
  <si>
    <t xml:space="preserve">PZR02    </t>
  </si>
  <si>
    <t>Značení potrubních rozvodů (na bm potrubí)</t>
  </si>
  <si>
    <t xml:space="preserve">PTZ02    </t>
  </si>
  <si>
    <t>Tlaková zkouška úseková</t>
  </si>
  <si>
    <t xml:space="preserve">PTZ01    </t>
  </si>
  <si>
    <t>Tlaková zkouška závěrečná</t>
  </si>
  <si>
    <t xml:space="preserve">PVR01    </t>
  </si>
  <si>
    <t>Výchozí revize rozvodů MP</t>
  </si>
  <si>
    <t xml:space="preserve">PSO01    </t>
  </si>
  <si>
    <t>Předání, proškolení obsluhy</t>
  </si>
  <si>
    <t xml:space="preserve">PZS01    </t>
  </si>
  <si>
    <t>Zakreslení skutečného stavu</t>
  </si>
  <si>
    <t xml:space="preserve">PVM01    </t>
  </si>
  <si>
    <t>Vedení montážních prací</t>
  </si>
  <si>
    <t>Dopr</t>
  </si>
  <si>
    <t>Dopravné</t>
  </si>
  <si>
    <t>1x k.k.1/2", 1x manometr</t>
  </si>
  <si>
    <t>Hemodialyzační středisko</t>
  </si>
  <si>
    <t>D+M Signalizace plynů klinická</t>
  </si>
  <si>
    <t>D+M Propojovací kabel signalizace 2x2x0,5 - na stěnu</t>
  </si>
  <si>
    <t>D+M Terminální jednotka-panel odběrný pod omítku s jehlovým ventilem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</si>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</sst>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18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5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" fontId="0" fillId="0" borderId="46" xfId="0" applyNumberFormat="1" applyBorder="1"/>
    <xf numFmtId="49" fontId="0" fillId="0" borderId="0" xfId="0" applyNumberFormat="1" applyBorder="1"/>
    <xf numFmtId="4" fontId="0" fillId="0" borderId="47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165" fontId="0" fillId="3" borderId="27" xfId="0" applyNumberFormat="1" applyFill="1" applyBorder="1" applyAlignment="1">
      <alignment vertical="top"/>
    </xf>
    <xf numFmtId="4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/>
    <xf numFmtId="0" fontId="17" fillId="0" borderId="0" xfId="0" applyNumberFormat="1" applyFont="1" applyAlignment="1">
      <alignment wrapText="1"/>
    </xf>
    <xf numFmtId="0" fontId="0" fillId="3" borderId="77" xfId="0" applyFill="1" applyBorder="1" applyAlignment="1">
      <alignment vertical="top"/>
    </xf>
    <xf numFmtId="49" fontId="0" fillId="3" borderId="78" xfId="0" applyNumberFormat="1" applyFill="1" applyBorder="1" applyAlignment="1">
      <alignment vertical="top"/>
    </xf>
    <xf numFmtId="49" fontId="0" fillId="3" borderId="78" xfId="0" applyNumberFormat="1" applyFill="1" applyBorder="1" applyAlignment="1">
      <alignment horizontal="left" vertical="top" wrapText="1"/>
    </xf>
    <xf numFmtId="0" fontId="0" fillId="3" borderId="79" xfId="0" applyFill="1" applyBorder="1" applyAlignment="1">
      <alignment wrapText="1"/>
    </xf>
    <xf numFmtId="0" fontId="15" fillId="0" borderId="10" xfId="0" applyNumberFormat="1" applyFont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165" fontId="15" fillId="0" borderId="47" xfId="0" applyNumberFormat="1" applyFont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4" fontId="15" fillId="0" borderId="10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4" fontId="15" fillId="0" borderId="80" xfId="0" applyNumberFormat="1" applyFont="1" applyBorder="1" applyAlignment="1">
      <alignment vertical="top" shrinkToFit="1"/>
    </xf>
    <xf numFmtId="0" fontId="0" fillId="3" borderId="78" xfId="0" applyFill="1" applyBorder="1" applyAlignment="1">
      <alignment horizontal="center" vertical="top" shrinkToFit="1"/>
    </xf>
    <xf numFmtId="165" fontId="0" fillId="3" borderId="78" xfId="0" applyNumberFormat="1" applyFill="1" applyBorder="1" applyAlignment="1">
      <alignment vertical="top"/>
    </xf>
    <xf numFmtId="4" fontId="0" fillId="3" borderId="25" xfId="0" applyNumberFormat="1" applyFill="1" applyBorder="1" applyAlignment="1">
      <alignment vertical="top"/>
    </xf>
    <xf numFmtId="4" fontId="0" fillId="3" borderId="77" xfId="0" applyNumberFormat="1" applyFill="1" applyBorder="1" applyAlignment="1">
      <alignment vertical="top"/>
    </xf>
    <xf numFmtId="0" fontId="0" fillId="3" borderId="78" xfId="0" applyFill="1" applyBorder="1" applyAlignment="1">
      <alignment vertical="top" wrapText="1"/>
    </xf>
    <xf numFmtId="0" fontId="0" fillId="3" borderId="78" xfId="0" applyFill="1" applyBorder="1" applyAlignment="1">
      <alignment wrapTex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28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165" fontId="15" fillId="0" borderId="48" xfId="0" applyNumberFormat="1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45" xfId="0" applyNumberFormat="1" applyFont="1" applyBorder="1" applyAlignment="1">
      <alignment vertical="top" shrinkToFit="1"/>
    </xf>
    <xf numFmtId="4" fontId="15" fillId="0" borderId="81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4" fontId="0" fillId="0" borderId="54" xfId="0" applyNumberFormat="1" applyBorder="1"/>
    <xf numFmtId="0" fontId="0" fillId="0" borderId="43" xfId="0" applyBorder="1"/>
    <xf numFmtId="4" fontId="0" fillId="0" borderId="10" xfId="0" applyNumberFormat="1" applyBorder="1"/>
    <xf numFmtId="0" fontId="0" fillId="0" borderId="9" xfId="0" applyBorder="1"/>
    <xf numFmtId="4" fontId="9" fillId="0" borderId="10" xfId="0" applyNumberFormat="1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9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22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K30" sqref="K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4"/>
      <c r="J1" s="51"/>
      <c r="K1" s="51"/>
    </row>
    <row r="2" spans="1:57" x14ac:dyDescent="0.2">
      <c r="A2" s="36" t="s">
        <v>1</v>
      </c>
      <c r="B2" s="49"/>
      <c r="C2" s="142" t="s">
        <v>58</v>
      </c>
      <c r="D2" s="230" t="s">
        <v>60</v>
      </c>
      <c r="E2" s="231"/>
      <c r="F2" s="75" t="s">
        <v>2</v>
      </c>
      <c r="G2" s="76"/>
      <c r="I2" s="144"/>
      <c r="J2" s="143" t="s">
        <v>60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4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4"/>
      <c r="J4" s="51"/>
      <c r="K4" s="51"/>
    </row>
    <row r="5" spans="1:57" x14ac:dyDescent="0.2">
      <c r="A5" s="84" t="s">
        <v>58</v>
      </c>
      <c r="B5" s="85"/>
      <c r="C5" s="227" t="s">
        <v>59</v>
      </c>
      <c r="D5" s="228"/>
      <c r="E5" s="229"/>
      <c r="F5" s="3" t="s">
        <v>7</v>
      </c>
      <c r="G5" s="31"/>
      <c r="I5" s="144"/>
      <c r="J5" s="51"/>
      <c r="K5" s="143" t="s">
        <v>59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4"/>
      <c r="J6" s="51"/>
      <c r="K6" s="51"/>
      <c r="O6" s="6"/>
    </row>
    <row r="7" spans="1:57" x14ac:dyDescent="0.2">
      <c r="A7" s="86" t="s">
        <v>56</v>
      </c>
      <c r="B7" s="85"/>
      <c r="C7" s="227" t="s">
        <v>57</v>
      </c>
      <c r="D7" s="228"/>
      <c r="E7" s="229"/>
      <c r="F7" s="7" t="s">
        <v>11</v>
      </c>
      <c r="G7" s="34"/>
      <c r="I7" s="144"/>
      <c r="J7" s="51"/>
      <c r="K7" s="143" t="s">
        <v>57</v>
      </c>
    </row>
    <row r="8" spans="1:57" x14ac:dyDescent="0.2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5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4"/>
      <c r="J9" s="51"/>
      <c r="K9" s="51"/>
    </row>
    <row r="10" spans="1:57" x14ac:dyDescent="0.2">
      <c r="A10" s="8" t="s">
        <v>14</v>
      </c>
      <c r="B10" s="3"/>
      <c r="C10" s="44"/>
      <c r="D10" s="44"/>
      <c r="E10" s="44"/>
      <c r="F10" s="13"/>
      <c r="G10" s="32"/>
      <c r="H10" s="14"/>
      <c r="I10" s="144"/>
      <c r="J10" s="146"/>
      <c r="K10" s="51"/>
    </row>
    <row r="11" spans="1:57" ht="13.5" customHeight="1" x14ac:dyDescent="0.2">
      <c r="A11" s="8" t="s">
        <v>15</v>
      </c>
      <c r="B11" s="3"/>
      <c r="C11" s="44"/>
      <c r="D11" s="44"/>
      <c r="E11" s="44"/>
      <c r="F11" s="15" t="s">
        <v>16</v>
      </c>
      <c r="G11" s="33"/>
      <c r="H11" s="12"/>
      <c r="I11" s="144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7" t="s">
        <v>61</v>
      </c>
      <c r="D12" s="47"/>
      <c r="E12" s="48"/>
      <c r="F12" s="18" t="s">
        <v>18</v>
      </c>
      <c r="G12" s="35"/>
      <c r="H12" s="12"/>
      <c r="I12" s="144"/>
      <c r="J12" s="51"/>
      <c r="K12" s="51"/>
    </row>
    <row r="13" spans="1:57" ht="28.5" customHeight="1" thickBot="1" x14ac:dyDescent="0.25">
      <c r="A13" s="80" t="s">
        <v>41</v>
      </c>
      <c r="B13" s="81"/>
      <c r="C13" s="81"/>
      <c r="D13" s="81"/>
      <c r="E13" s="82"/>
      <c r="F13" s="82"/>
      <c r="G13" s="83"/>
      <c r="H13" s="12"/>
      <c r="I13" s="144"/>
      <c r="J13" s="51"/>
      <c r="K13" s="51"/>
    </row>
    <row r="14" spans="1:57" ht="17.25" customHeight="1" thickBot="1" x14ac:dyDescent="0.25">
      <c r="A14" s="87"/>
      <c r="B14" s="107" t="s">
        <v>42</v>
      </c>
      <c r="C14" s="88"/>
      <c r="D14" s="89"/>
      <c r="E14" s="108" t="s">
        <v>37</v>
      </c>
      <c r="F14" s="108" t="s">
        <v>38</v>
      </c>
      <c r="G14" s="109" t="s">
        <v>43</v>
      </c>
      <c r="I14" s="144"/>
      <c r="J14" s="51"/>
      <c r="K14" s="51"/>
    </row>
    <row r="15" spans="1:57" ht="15.95" customHeight="1" x14ac:dyDescent="0.2">
      <c r="A15" s="19"/>
      <c r="B15" s="148" t="s">
        <v>35</v>
      </c>
      <c r="C15" s="110"/>
      <c r="D15" s="232">
        <v>0</v>
      </c>
      <c r="E15" s="233"/>
      <c r="F15" s="149">
        <v>0</v>
      </c>
      <c r="G15" s="105">
        <v>0</v>
      </c>
      <c r="I15" s="144"/>
      <c r="J15" s="51"/>
      <c r="K15" s="51"/>
    </row>
    <row r="16" spans="1:57" ht="15.95" customHeight="1" x14ac:dyDescent="0.2">
      <c r="A16" s="19"/>
      <c r="B16" s="150" t="s">
        <v>36</v>
      </c>
      <c r="C16" s="104"/>
      <c r="D16" s="234">
        <v>0</v>
      </c>
      <c r="E16" s="235"/>
      <c r="F16" s="151">
        <v>0</v>
      </c>
      <c r="G16" s="105">
        <v>0</v>
      </c>
      <c r="I16" s="144"/>
      <c r="J16" s="51"/>
      <c r="K16" s="51"/>
    </row>
    <row r="17" spans="1:11" ht="15.95" customHeight="1" x14ac:dyDescent="0.2">
      <c r="A17" s="19"/>
      <c r="B17" s="150" t="s">
        <v>62</v>
      </c>
      <c r="C17" s="104"/>
      <c r="D17" s="234"/>
      <c r="E17" s="235"/>
      <c r="F17" s="151"/>
      <c r="G17" s="105"/>
      <c r="I17" s="144"/>
      <c r="J17" s="51"/>
      <c r="K17" s="51"/>
    </row>
    <row r="18" spans="1:11" ht="15.95" customHeight="1" x14ac:dyDescent="0.2">
      <c r="A18" s="19"/>
      <c r="B18" s="152" t="s">
        <v>63</v>
      </c>
      <c r="C18" s="104"/>
      <c r="D18" s="234">
        <v>0</v>
      </c>
      <c r="E18" s="235"/>
      <c r="F18" s="151">
        <v>0</v>
      </c>
      <c r="G18" s="105">
        <v>0</v>
      </c>
      <c r="I18" s="144"/>
      <c r="J18" s="51"/>
      <c r="K18" s="51"/>
    </row>
    <row r="19" spans="1:11" ht="15.95" customHeight="1" x14ac:dyDescent="0.2">
      <c r="A19" s="19"/>
      <c r="B19" s="150" t="s">
        <v>64</v>
      </c>
      <c r="C19" s="104"/>
      <c r="D19" s="236">
        <v>0</v>
      </c>
      <c r="E19" s="237"/>
      <c r="F19" s="151">
        <v>0</v>
      </c>
      <c r="G19" s="105">
        <v>0</v>
      </c>
      <c r="I19" s="144"/>
      <c r="J19" s="51"/>
      <c r="K19" s="51"/>
    </row>
    <row r="20" spans="1:11" ht="15.95" customHeight="1" x14ac:dyDescent="0.2">
      <c r="A20" s="19"/>
      <c r="B20" s="12" t="s">
        <v>43</v>
      </c>
      <c r="C20" s="104"/>
      <c r="D20" s="234">
        <f>SUM(D15:D19)</f>
        <v>0</v>
      </c>
      <c r="E20" s="235"/>
      <c r="F20" s="151">
        <f>SUM(F15:F19)</f>
        <v>0</v>
      </c>
      <c r="G20" s="105">
        <f>SUM(G15:G19)</f>
        <v>0</v>
      </c>
      <c r="I20" s="144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5"/>
      <c r="G21" s="105"/>
      <c r="I21" s="144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5"/>
      <c r="G22" s="105"/>
      <c r="I22" s="144"/>
      <c r="J22" s="51"/>
      <c r="K22" s="51"/>
    </row>
    <row r="23" spans="1:11" ht="3" customHeight="1" thickBot="1" x14ac:dyDescent="0.25">
      <c r="A23" s="212"/>
      <c r="B23" s="213"/>
      <c r="C23" s="111"/>
      <c r="D23" s="113"/>
      <c r="E23" s="114"/>
      <c r="F23" s="116"/>
      <c r="G23" s="106"/>
      <c r="I23" s="144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4"/>
      <c r="J24" s="51"/>
      <c r="K24" s="51"/>
    </row>
    <row r="25" spans="1:11" x14ac:dyDescent="0.2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4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4"/>
      <c r="J26" s="51"/>
      <c r="K26" s="51"/>
    </row>
    <row r="27" spans="1:11" ht="34.5" customHeight="1" x14ac:dyDescent="0.2">
      <c r="A27" s="214" t="s">
        <v>65</v>
      </c>
      <c r="B27" s="215"/>
      <c r="C27" s="216"/>
      <c r="D27" s="217" t="s">
        <v>66</v>
      </c>
      <c r="E27" s="216"/>
      <c r="F27" s="217" t="s">
        <v>66</v>
      </c>
      <c r="G27" s="218"/>
      <c r="I27" s="144"/>
      <c r="J27" s="51"/>
      <c r="K27" s="51"/>
    </row>
    <row r="28" spans="1:11" ht="15.75" customHeight="1" x14ac:dyDescent="0.2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44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44"/>
      <c r="J29" s="51"/>
      <c r="K29" s="51"/>
    </row>
    <row r="30" spans="1:11" x14ac:dyDescent="0.2">
      <c r="A30" s="25" t="s">
        <v>26</v>
      </c>
      <c r="B30" s="26"/>
      <c r="C30" s="43">
        <v>15</v>
      </c>
      <c r="D30" s="26" t="s">
        <v>27</v>
      </c>
      <c r="E30" s="27"/>
      <c r="F30" s="225">
        <v>0</v>
      </c>
      <c r="G30" s="226"/>
      <c r="I30" s="144"/>
      <c r="J30" s="51"/>
      <c r="K30" s="51"/>
    </row>
    <row r="31" spans="1:11" x14ac:dyDescent="0.2">
      <c r="A31" s="25" t="s">
        <v>28</v>
      </c>
      <c r="B31" s="26"/>
      <c r="C31" s="43">
        <f>SazbaDPH1</f>
        <v>15</v>
      </c>
      <c r="D31" s="26" t="s">
        <v>29</v>
      </c>
      <c r="E31" s="27"/>
      <c r="F31" s="225">
        <v>0</v>
      </c>
      <c r="G31" s="226"/>
    </row>
    <row r="32" spans="1:11" x14ac:dyDescent="0.2">
      <c r="A32" s="25" t="s">
        <v>26</v>
      </c>
      <c r="B32" s="26"/>
      <c r="C32" s="43">
        <v>21</v>
      </c>
      <c r="D32" s="26" t="s">
        <v>29</v>
      </c>
      <c r="E32" s="27"/>
      <c r="F32" s="225"/>
      <c r="G32" s="226"/>
    </row>
    <row r="33" spans="1:11" x14ac:dyDescent="0.2">
      <c r="A33" s="25" t="s">
        <v>28</v>
      </c>
      <c r="B33" s="26"/>
      <c r="C33" s="43">
        <f>SazbaDPH2</f>
        <v>21</v>
      </c>
      <c r="D33" s="26" t="s">
        <v>29</v>
      </c>
      <c r="E33" s="27"/>
      <c r="F33" s="221"/>
      <c r="G33" s="222"/>
    </row>
    <row r="34" spans="1:11" ht="13.5" thickBot="1" x14ac:dyDescent="0.25">
      <c r="A34" s="25" t="s">
        <v>40</v>
      </c>
      <c r="B34" s="26"/>
      <c r="C34" s="43"/>
      <c r="D34" s="26"/>
      <c r="E34" s="27"/>
      <c r="F34" s="221"/>
      <c r="G34" s="222"/>
    </row>
    <row r="35" spans="1:11" s="28" customFormat="1" ht="19.5" customHeight="1" thickBot="1" x14ac:dyDescent="0.3">
      <c r="A35" s="100" t="s">
        <v>30</v>
      </c>
      <c r="B35" s="101"/>
      <c r="C35" s="102"/>
      <c r="D35" s="102"/>
      <c r="E35" s="103"/>
      <c r="F35" s="223">
        <f>SUM(F30:G34)</f>
        <v>0</v>
      </c>
      <c r="G35" s="224"/>
      <c r="J35" s="52"/>
      <c r="K35" s="52"/>
    </row>
    <row r="36" spans="1:11" ht="18" customHeight="1" x14ac:dyDescent="0.2">
      <c r="A36" s="29" t="s">
        <v>39</v>
      </c>
    </row>
    <row r="37" spans="1:11" x14ac:dyDescent="0.2">
      <c r="B37" s="219"/>
      <c r="C37" s="219"/>
      <c r="D37" s="219"/>
      <c r="E37" s="219"/>
      <c r="F37" s="219"/>
      <c r="G37" s="219"/>
      <c r="H37" t="s">
        <v>6</v>
      </c>
    </row>
    <row r="38" spans="1:11" ht="14.25" customHeight="1" x14ac:dyDescent="0.2">
      <c r="A38" s="29"/>
      <c r="B38" s="219"/>
      <c r="C38" s="219"/>
      <c r="D38" s="219"/>
      <c r="E38" s="219"/>
      <c r="F38" s="219"/>
      <c r="G38" s="219"/>
      <c r="H38" t="s">
        <v>6</v>
      </c>
    </row>
    <row r="39" spans="1:11" ht="12.75" customHeight="1" x14ac:dyDescent="0.2">
      <c r="A39" s="30"/>
      <c r="B39" s="219"/>
      <c r="C39" s="219"/>
      <c r="D39" s="219"/>
      <c r="E39" s="219"/>
      <c r="F39" s="219"/>
      <c r="G39" s="219"/>
      <c r="H39" t="s">
        <v>6</v>
      </c>
    </row>
    <row r="40" spans="1:11" x14ac:dyDescent="0.2">
      <c r="A40" s="30"/>
      <c r="B40" s="219"/>
      <c r="C40" s="219"/>
      <c r="D40" s="219"/>
      <c r="E40" s="219"/>
      <c r="F40" s="219"/>
      <c r="G40" s="219"/>
      <c r="H40" t="s">
        <v>6</v>
      </c>
    </row>
    <row r="41" spans="1:11" x14ac:dyDescent="0.2">
      <c r="A41" s="30"/>
      <c r="B41" s="219"/>
      <c r="C41" s="219"/>
      <c r="D41" s="219"/>
      <c r="E41" s="219"/>
      <c r="F41" s="219"/>
      <c r="G41" s="219"/>
      <c r="H41" t="s">
        <v>6</v>
      </c>
    </row>
    <row r="42" spans="1:11" x14ac:dyDescent="0.2">
      <c r="A42" s="30"/>
      <c r="B42" s="219"/>
      <c r="C42" s="219"/>
      <c r="D42" s="219"/>
      <c r="E42" s="219"/>
      <c r="F42" s="219"/>
      <c r="G42" s="219"/>
      <c r="H42" t="s">
        <v>6</v>
      </c>
    </row>
    <row r="43" spans="1:11" x14ac:dyDescent="0.2">
      <c r="A43" s="30"/>
      <c r="B43" s="219"/>
      <c r="C43" s="219"/>
      <c r="D43" s="219"/>
      <c r="E43" s="219"/>
      <c r="F43" s="219"/>
      <c r="G43" s="219"/>
      <c r="H43" t="s">
        <v>6</v>
      </c>
    </row>
    <row r="44" spans="1:11" x14ac:dyDescent="0.2">
      <c r="A44" s="30"/>
      <c r="B44" s="219"/>
      <c r="C44" s="219"/>
      <c r="D44" s="219"/>
      <c r="E44" s="219"/>
      <c r="F44" s="219"/>
      <c r="G44" s="219"/>
      <c r="H44" t="s">
        <v>6</v>
      </c>
    </row>
    <row r="45" spans="1:11" x14ac:dyDescent="0.2">
      <c r="A45" s="30"/>
      <c r="B45" s="219"/>
      <c r="C45" s="219"/>
      <c r="D45" s="219"/>
      <c r="E45" s="219"/>
      <c r="F45" s="219"/>
      <c r="G45" s="219"/>
      <c r="H45" t="s">
        <v>6</v>
      </c>
    </row>
    <row r="46" spans="1:11" ht="12.75" customHeight="1" x14ac:dyDescent="0.2">
      <c r="A46" s="30"/>
      <c r="B46" s="220"/>
      <c r="C46" s="220"/>
      <c r="D46" s="220"/>
      <c r="E46" s="220"/>
      <c r="F46" s="220"/>
      <c r="G46" s="220"/>
      <c r="H46" t="s">
        <v>6</v>
      </c>
    </row>
    <row r="47" spans="1:11" x14ac:dyDescent="0.2">
      <c r="B47" s="220"/>
      <c r="C47" s="220"/>
      <c r="D47" s="220"/>
      <c r="E47" s="220"/>
      <c r="F47" s="220"/>
      <c r="G47" s="220"/>
    </row>
    <row r="48" spans="1:11" x14ac:dyDescent="0.2">
      <c r="B48" s="220"/>
      <c r="C48" s="220"/>
      <c r="D48" s="220"/>
      <c r="E48" s="220"/>
      <c r="F48" s="220"/>
      <c r="G48" s="220"/>
    </row>
    <row r="49" spans="2:7" x14ac:dyDescent="0.2">
      <c r="B49" s="220"/>
      <c r="C49" s="220"/>
      <c r="D49" s="220"/>
      <c r="E49" s="220"/>
      <c r="F49" s="220"/>
      <c r="G49" s="220"/>
    </row>
    <row r="50" spans="2:7" x14ac:dyDescent="0.2">
      <c r="B50" s="220"/>
      <c r="C50" s="220"/>
      <c r="D50" s="220"/>
      <c r="E50" s="220"/>
      <c r="F50" s="220"/>
      <c r="G50" s="220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8" sqref="I8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8" t="s">
        <v>31</v>
      </c>
      <c r="B1" s="239"/>
      <c r="C1" s="53" t="str">
        <f>CONCATENATE(cislostavby," ",nazevstavby)</f>
        <v>140392 Hodonín - Nemocnice TGM</v>
      </c>
      <c r="D1" s="54"/>
      <c r="E1" s="61"/>
      <c r="F1" s="62"/>
      <c r="G1" s="63" t="s">
        <v>32</v>
      </c>
      <c r="H1" s="64" t="str">
        <f>CisloRozpoctu</f>
        <v>01</v>
      </c>
      <c r="I1" s="65"/>
    </row>
    <row r="2" spans="1:10" ht="12" thickBot="1" x14ac:dyDescent="0.25">
      <c r="A2" s="240" t="s">
        <v>33</v>
      </c>
      <c r="B2" s="241"/>
      <c r="C2" s="56" t="str">
        <f>CONCATENATE(cisloobjektu," ",nazevobjektu)</f>
        <v>01 Hemodyalizační středisko</v>
      </c>
      <c r="D2" s="57"/>
      <c r="E2" s="66"/>
      <c r="F2" s="67"/>
      <c r="G2" s="242" t="str">
        <f>NazevRozpoctu</f>
        <v>Medicinální plyny</v>
      </c>
      <c r="H2" s="243"/>
      <c r="I2" s="244"/>
    </row>
    <row r="3" spans="1:10" ht="12" thickTop="1" x14ac:dyDescent="0.2">
      <c r="F3" s="69"/>
    </row>
    <row r="4" spans="1:10" ht="19.5" customHeight="1" x14ac:dyDescent="0.25">
      <c r="A4" s="71" t="s">
        <v>44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4" t="s">
        <v>34</v>
      </c>
      <c r="B6" s="154"/>
      <c r="C6" s="155"/>
      <c r="D6" s="156"/>
      <c r="E6" s="157"/>
      <c r="F6" s="158" t="s">
        <v>67</v>
      </c>
      <c r="G6" s="158" t="s">
        <v>37</v>
      </c>
      <c r="H6" s="158" t="s">
        <v>38</v>
      </c>
      <c r="I6" s="159" t="s">
        <v>43</v>
      </c>
      <c r="J6" s="60"/>
    </row>
    <row r="7" spans="1:10" x14ac:dyDescent="0.2">
      <c r="A7" s="165" t="s">
        <v>68</v>
      </c>
      <c r="B7" s="160" t="s">
        <v>69</v>
      </c>
      <c r="C7" s="161"/>
      <c r="D7" s="161"/>
      <c r="E7" s="162"/>
      <c r="F7" s="163" t="s">
        <v>62</v>
      </c>
      <c r="G7" s="163"/>
      <c r="H7" s="163"/>
      <c r="I7" s="166"/>
      <c r="J7" s="59"/>
    </row>
    <row r="8" spans="1:10" ht="12" thickBot="1" x14ac:dyDescent="0.25">
      <c r="A8" s="167"/>
      <c r="B8" s="168" t="s">
        <v>70</v>
      </c>
      <c r="C8" s="169"/>
      <c r="D8" s="169"/>
      <c r="E8" s="170"/>
      <c r="F8" s="171"/>
      <c r="G8" s="171">
        <f>G7</f>
        <v>0</v>
      </c>
      <c r="H8" s="171">
        <f>H7</f>
        <v>0</v>
      </c>
      <c r="I8" s="172">
        <f>I7</f>
        <v>0</v>
      </c>
      <c r="J8" s="59"/>
    </row>
    <row r="9" spans="1:10" x14ac:dyDescent="0.2">
      <c r="A9" s="153"/>
      <c r="E9" s="70"/>
      <c r="F9" s="70"/>
      <c r="G9" s="70"/>
      <c r="H9" s="70"/>
      <c r="I9" s="70"/>
      <c r="J9" s="59"/>
    </row>
    <row r="10" spans="1:10" x14ac:dyDescent="0.2">
      <c r="E10" s="70"/>
      <c r="F10" s="70"/>
      <c r="G10" s="70"/>
      <c r="H10" s="70"/>
      <c r="I10" s="70"/>
      <c r="J10" s="59"/>
    </row>
    <row r="11" spans="1:10" x14ac:dyDescent="0.2">
      <c r="E11" s="70"/>
      <c r="F11" s="70"/>
      <c r="G11" s="70"/>
      <c r="H11" s="70"/>
      <c r="I11" s="70"/>
      <c r="J11" s="59"/>
    </row>
    <row r="12" spans="1:10" x14ac:dyDescent="0.2">
      <c r="E12" s="70"/>
      <c r="F12" s="70"/>
      <c r="G12" s="70"/>
      <c r="H12" s="70"/>
      <c r="I12" s="70"/>
      <c r="J12" s="59"/>
    </row>
    <row r="13" spans="1:10" x14ac:dyDescent="0.2">
      <c r="E13" s="70"/>
      <c r="F13" s="70"/>
      <c r="G13" s="70"/>
      <c r="H13" s="70"/>
      <c r="I13" s="70"/>
      <c r="J13" s="59"/>
    </row>
    <row r="14" spans="1:10" x14ac:dyDescent="0.2">
      <c r="E14" s="70"/>
      <c r="F14" s="70"/>
      <c r="G14" s="70"/>
      <c r="H14" s="70"/>
      <c r="I14" s="70"/>
      <c r="J14" s="59"/>
    </row>
    <row r="15" spans="1:10" x14ac:dyDescent="0.2">
      <c r="E15" s="70"/>
      <c r="F15" s="70"/>
      <c r="G15" s="70"/>
      <c r="H15" s="70"/>
      <c r="I15" s="70"/>
      <c r="J15" s="59"/>
    </row>
    <row r="16" spans="1:10" x14ac:dyDescent="0.2">
      <c r="E16" s="70"/>
      <c r="F16" s="70"/>
      <c r="G16" s="70"/>
      <c r="H16" s="70"/>
      <c r="I16" s="7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7" customWidth="1"/>
    <col min="2" max="2" width="14.42578125" style="117" customWidth="1"/>
    <col min="3" max="3" width="38.28515625" style="141" customWidth="1"/>
    <col min="4" max="4" width="4.5703125" style="117" customWidth="1"/>
    <col min="5" max="5" width="10.5703125" style="117" customWidth="1"/>
    <col min="6" max="6" width="9.85546875" style="117" customWidth="1"/>
    <col min="7" max="7" width="12.7109375" style="117" customWidth="1"/>
    <col min="8" max="16384" width="9.140625" style="117"/>
  </cols>
  <sheetData>
    <row r="1" spans="1:7" ht="16.5" thickBot="1" x14ac:dyDescent="0.25">
      <c r="A1" s="245" t="s">
        <v>45</v>
      </c>
      <c r="B1" s="245"/>
      <c r="C1" s="246"/>
      <c r="D1" s="245"/>
      <c r="E1" s="245"/>
      <c r="F1" s="245"/>
      <c r="G1" s="245"/>
    </row>
    <row r="2" spans="1:7" ht="13.5" thickTop="1" x14ac:dyDescent="0.2">
      <c r="A2" s="118" t="s">
        <v>46</v>
      </c>
      <c r="B2" s="119"/>
      <c r="C2" s="247"/>
      <c r="D2" s="247"/>
      <c r="E2" s="247"/>
      <c r="F2" s="247"/>
      <c r="G2" s="248"/>
    </row>
    <row r="3" spans="1:7" x14ac:dyDescent="0.2">
      <c r="A3" s="120" t="s">
        <v>47</v>
      </c>
      <c r="B3" s="121"/>
      <c r="C3" s="249"/>
      <c r="D3" s="249"/>
      <c r="E3" s="249"/>
      <c r="F3" s="249"/>
      <c r="G3" s="250"/>
    </row>
    <row r="4" spans="1:7" ht="13.5" thickBot="1" x14ac:dyDescent="0.25">
      <c r="A4" s="122" t="s">
        <v>48</v>
      </c>
      <c r="B4" s="123"/>
      <c r="C4" s="251"/>
      <c r="D4" s="251"/>
      <c r="E4" s="251"/>
      <c r="F4" s="251"/>
      <c r="G4" s="252"/>
    </row>
    <row r="5" spans="1:7" ht="14.25" thickTop="1" thickBot="1" x14ac:dyDescent="0.25">
      <c r="B5" s="124"/>
      <c r="C5" s="125"/>
      <c r="D5" s="126"/>
    </row>
    <row r="6" spans="1:7" ht="13.5" thickBot="1" x14ac:dyDescent="0.25">
      <c r="A6" s="127" t="s">
        <v>49</v>
      </c>
      <c r="B6" s="128" t="s">
        <v>50</v>
      </c>
      <c r="C6" s="129" t="s">
        <v>51</v>
      </c>
      <c r="D6" s="130" t="s">
        <v>52</v>
      </c>
      <c r="E6" s="131" t="s">
        <v>53</v>
      </c>
      <c r="F6" s="132" t="s">
        <v>54</v>
      </c>
      <c r="G6" s="133" t="s">
        <v>55</v>
      </c>
    </row>
    <row r="7" spans="1:7" ht="14.25" thickTop="1" thickBot="1" x14ac:dyDescent="0.25">
      <c r="A7" s="134"/>
      <c r="B7" s="135"/>
      <c r="C7" s="136"/>
      <c r="D7" s="137"/>
      <c r="E7" s="138"/>
      <c r="F7" s="139"/>
      <c r="G7" s="14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50"/>
  <sheetViews>
    <sheetView showGridLines="0" tabSelected="1" workbookViewId="0">
      <selection activeCell="AB6" sqref="AB6"/>
    </sheetView>
  </sheetViews>
  <sheetFormatPr defaultRowHeight="12.75" outlineLevelRow="1" x14ac:dyDescent="0.2"/>
  <cols>
    <col min="1" max="1" width="4.28515625" customWidth="1"/>
    <col min="2" max="2" width="12.85546875" style="178" customWidth="1"/>
    <col min="3" max="3" width="38.28515625" style="17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0.140625" bestFit="1" customWidth="1"/>
    <col min="11" max="11" width="10.140625" bestFit="1" customWidth="1"/>
    <col min="13" max="13" width="10.140625" bestFit="1" customWidth="1"/>
    <col min="14" max="26" width="0" hidden="1" customWidth="1"/>
    <col min="29" max="41" width="0" hidden="1" customWidth="1"/>
    <col min="53" max="53" width="73.42578125" customWidth="1"/>
  </cols>
  <sheetData>
    <row r="1" spans="1:60" ht="16.5" thickBot="1" x14ac:dyDescent="0.25">
      <c r="A1" s="245" t="s">
        <v>139</v>
      </c>
      <c r="B1" s="245"/>
      <c r="C1" s="246"/>
      <c r="D1" s="245"/>
      <c r="E1" s="245"/>
      <c r="F1" s="245"/>
      <c r="G1" s="245"/>
      <c r="H1" s="117"/>
      <c r="I1" s="117"/>
      <c r="J1" s="117"/>
    </row>
    <row r="2" spans="1:60" ht="13.5" thickTop="1" x14ac:dyDescent="0.2">
      <c r="A2" s="118" t="s">
        <v>46</v>
      </c>
      <c r="B2" s="119" t="s">
        <v>56</v>
      </c>
      <c r="C2" s="258" t="s">
        <v>57</v>
      </c>
      <c r="D2" s="247"/>
      <c r="E2" s="247"/>
      <c r="F2" s="247"/>
      <c r="G2" s="248"/>
      <c r="H2" s="117"/>
      <c r="I2" s="117"/>
      <c r="J2" s="117"/>
    </row>
    <row r="3" spans="1:60" x14ac:dyDescent="0.2">
      <c r="A3" s="120" t="s">
        <v>47</v>
      </c>
      <c r="B3" s="121" t="s">
        <v>58</v>
      </c>
      <c r="C3" s="259" t="s">
        <v>135</v>
      </c>
      <c r="D3" s="249"/>
      <c r="E3" s="249"/>
      <c r="F3" s="249"/>
      <c r="G3" s="250"/>
      <c r="H3" s="117"/>
      <c r="I3" s="117"/>
      <c r="J3" s="117"/>
    </row>
    <row r="4" spans="1:60" ht="13.5" thickBot="1" x14ac:dyDescent="0.25">
      <c r="A4" s="173" t="s">
        <v>48</v>
      </c>
      <c r="B4" s="174" t="s">
        <v>58</v>
      </c>
      <c r="C4" s="260" t="s">
        <v>60</v>
      </c>
      <c r="D4" s="261"/>
      <c r="E4" s="261"/>
      <c r="F4" s="261"/>
      <c r="G4" s="262"/>
      <c r="H4" s="117"/>
      <c r="I4" s="117"/>
      <c r="J4" s="117"/>
    </row>
    <row r="5" spans="1:60" ht="14.25" thickTop="1" thickBot="1" x14ac:dyDescent="0.25">
      <c r="A5" s="117"/>
      <c r="B5" s="124"/>
      <c r="C5" s="125"/>
      <c r="D5" s="126"/>
      <c r="E5" s="117"/>
      <c r="F5" s="117"/>
      <c r="G5" s="117"/>
      <c r="H5" s="117"/>
      <c r="I5" s="117"/>
      <c r="J5" s="117"/>
    </row>
    <row r="6" spans="1:60" ht="27" thickTop="1" thickBot="1" x14ac:dyDescent="0.25">
      <c r="A6" s="181" t="s">
        <v>49</v>
      </c>
      <c r="B6" s="182" t="s">
        <v>50</v>
      </c>
      <c r="C6" s="183" t="s">
        <v>51</v>
      </c>
      <c r="D6" s="192" t="s">
        <v>52</v>
      </c>
      <c r="E6" s="193" t="s">
        <v>53</v>
      </c>
      <c r="F6" s="194" t="s">
        <v>54</v>
      </c>
      <c r="G6" s="195" t="s">
        <v>55</v>
      </c>
      <c r="H6" s="196" t="s">
        <v>37</v>
      </c>
      <c r="I6" s="196" t="s">
        <v>71</v>
      </c>
      <c r="J6" s="196" t="s">
        <v>38</v>
      </c>
      <c r="K6" s="197" t="s">
        <v>72</v>
      </c>
      <c r="L6" s="197" t="s">
        <v>28</v>
      </c>
      <c r="M6" s="184" t="s">
        <v>73</v>
      </c>
    </row>
    <row r="7" spans="1:60" x14ac:dyDescent="0.2">
      <c r="A7" s="198" t="s">
        <v>74</v>
      </c>
      <c r="B7" s="199" t="s">
        <v>68</v>
      </c>
      <c r="C7" s="200" t="s">
        <v>69</v>
      </c>
      <c r="D7" s="175"/>
      <c r="E7" s="176"/>
      <c r="F7" s="263">
        <f>SUM(G8:G37)</f>
        <v>0</v>
      </c>
      <c r="G7" s="264"/>
      <c r="H7" s="177"/>
      <c r="I7" s="177">
        <f>SUM(I8:I37)</f>
        <v>0</v>
      </c>
      <c r="J7" s="177"/>
      <c r="K7" s="177">
        <f>SUM(K8:K37)</f>
        <v>0</v>
      </c>
      <c r="L7" s="201"/>
      <c r="M7" s="202">
        <f>SUM(M8:M37)</f>
        <v>0</v>
      </c>
    </row>
    <row r="8" spans="1:60" outlineLevel="1" x14ac:dyDescent="0.2">
      <c r="A8" s="190">
        <v>1</v>
      </c>
      <c r="B8" s="185" t="s">
        <v>75</v>
      </c>
      <c r="C8" s="210" t="s">
        <v>76</v>
      </c>
      <c r="D8" s="186" t="s">
        <v>77</v>
      </c>
      <c r="E8" s="187">
        <v>75</v>
      </c>
      <c r="F8" s="188"/>
      <c r="G8" s="188">
        <f t="shared" ref="G8:G20" si="0">E8*F8</f>
        <v>0</v>
      </c>
      <c r="H8" s="188"/>
      <c r="I8" s="188">
        <f t="shared" ref="I8:I20" si="1">E8*H8</f>
        <v>0</v>
      </c>
      <c r="J8" s="188"/>
      <c r="K8" s="188">
        <f t="shared" ref="K8:K20" si="2">E8*J8</f>
        <v>0</v>
      </c>
      <c r="L8" s="189">
        <v>21</v>
      </c>
      <c r="M8" s="191">
        <f t="shared" ref="M8:M20" si="3">G8*(1+L8/100)</f>
        <v>0</v>
      </c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</row>
    <row r="9" spans="1:60" outlineLevel="1" x14ac:dyDescent="0.2">
      <c r="A9" s="190">
        <v>2</v>
      </c>
      <c r="B9" s="185" t="s">
        <v>78</v>
      </c>
      <c r="C9" s="210" t="s">
        <v>79</v>
      </c>
      <c r="D9" s="186" t="s">
        <v>77</v>
      </c>
      <c r="E9" s="187">
        <v>15</v>
      </c>
      <c r="F9" s="188"/>
      <c r="G9" s="188">
        <f t="shared" si="0"/>
        <v>0</v>
      </c>
      <c r="H9" s="188"/>
      <c r="I9" s="188">
        <f t="shared" si="1"/>
        <v>0</v>
      </c>
      <c r="J9" s="188"/>
      <c r="K9" s="188">
        <f t="shared" si="2"/>
        <v>0</v>
      </c>
      <c r="L9" s="189">
        <v>21</v>
      </c>
      <c r="M9" s="191">
        <f t="shared" si="3"/>
        <v>0</v>
      </c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</row>
    <row r="10" spans="1:60" outlineLevel="1" x14ac:dyDescent="0.2">
      <c r="A10" s="190">
        <v>3</v>
      </c>
      <c r="B10" s="185" t="s">
        <v>80</v>
      </c>
      <c r="C10" s="210" t="s">
        <v>81</v>
      </c>
      <c r="D10" s="186" t="s">
        <v>77</v>
      </c>
      <c r="E10" s="187">
        <v>60</v>
      </c>
      <c r="F10" s="188"/>
      <c r="G10" s="188">
        <f t="shared" si="0"/>
        <v>0</v>
      </c>
      <c r="H10" s="188"/>
      <c r="I10" s="188">
        <f t="shared" si="1"/>
        <v>0</v>
      </c>
      <c r="J10" s="188"/>
      <c r="K10" s="188">
        <f t="shared" si="2"/>
        <v>0</v>
      </c>
      <c r="L10" s="189">
        <v>21</v>
      </c>
      <c r="M10" s="191">
        <f t="shared" si="3"/>
        <v>0</v>
      </c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</row>
    <row r="11" spans="1:60" outlineLevel="1" x14ac:dyDescent="0.2">
      <c r="A11" s="190">
        <v>4</v>
      </c>
      <c r="B11" s="185" t="s">
        <v>82</v>
      </c>
      <c r="C11" s="210" t="s">
        <v>83</v>
      </c>
      <c r="D11" s="186" t="s">
        <v>84</v>
      </c>
      <c r="E11" s="187">
        <v>25</v>
      </c>
      <c r="F11" s="188"/>
      <c r="G11" s="188">
        <f t="shared" si="0"/>
        <v>0</v>
      </c>
      <c r="H11" s="188"/>
      <c r="I11" s="188">
        <f t="shared" si="1"/>
        <v>0</v>
      </c>
      <c r="J11" s="188"/>
      <c r="K11" s="188">
        <f t="shared" si="2"/>
        <v>0</v>
      </c>
      <c r="L11" s="189">
        <v>21</v>
      </c>
      <c r="M11" s="191">
        <f t="shared" si="3"/>
        <v>0</v>
      </c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</row>
    <row r="12" spans="1:60" outlineLevel="1" x14ac:dyDescent="0.2">
      <c r="A12" s="190">
        <v>5</v>
      </c>
      <c r="B12" s="185" t="s">
        <v>85</v>
      </c>
      <c r="C12" s="210" t="s">
        <v>86</v>
      </c>
      <c r="D12" s="186" t="s">
        <v>84</v>
      </c>
      <c r="E12" s="187">
        <v>5</v>
      </c>
      <c r="F12" s="188"/>
      <c r="G12" s="188">
        <f t="shared" si="0"/>
        <v>0</v>
      </c>
      <c r="H12" s="188"/>
      <c r="I12" s="188">
        <f t="shared" si="1"/>
        <v>0</v>
      </c>
      <c r="J12" s="188"/>
      <c r="K12" s="188">
        <f t="shared" si="2"/>
        <v>0</v>
      </c>
      <c r="L12" s="189">
        <v>21</v>
      </c>
      <c r="M12" s="191">
        <f t="shared" si="3"/>
        <v>0</v>
      </c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</row>
    <row r="13" spans="1:60" outlineLevel="1" x14ac:dyDescent="0.2">
      <c r="A13" s="190">
        <v>6</v>
      </c>
      <c r="B13" s="185" t="s">
        <v>87</v>
      </c>
      <c r="C13" s="210" t="s">
        <v>88</v>
      </c>
      <c r="D13" s="186" t="s">
        <v>84</v>
      </c>
      <c r="E13" s="187">
        <v>20</v>
      </c>
      <c r="F13" s="188"/>
      <c r="G13" s="188">
        <f t="shared" si="0"/>
        <v>0</v>
      </c>
      <c r="H13" s="188"/>
      <c r="I13" s="188">
        <f t="shared" si="1"/>
        <v>0</v>
      </c>
      <c r="J13" s="188"/>
      <c r="K13" s="188">
        <f t="shared" si="2"/>
        <v>0</v>
      </c>
      <c r="L13" s="189">
        <v>21</v>
      </c>
      <c r="M13" s="191">
        <f t="shared" si="3"/>
        <v>0</v>
      </c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</row>
    <row r="14" spans="1:60" outlineLevel="1" x14ac:dyDescent="0.2">
      <c r="A14" s="190">
        <v>7</v>
      </c>
      <c r="B14" s="185" t="s">
        <v>89</v>
      </c>
      <c r="C14" s="210" t="s">
        <v>90</v>
      </c>
      <c r="D14" s="186" t="s">
        <v>91</v>
      </c>
      <c r="E14" s="187">
        <v>1.2</v>
      </c>
      <c r="F14" s="188"/>
      <c r="G14" s="188">
        <f t="shared" si="0"/>
        <v>0</v>
      </c>
      <c r="H14" s="188"/>
      <c r="I14" s="188">
        <f t="shared" si="1"/>
        <v>0</v>
      </c>
      <c r="J14" s="188"/>
      <c r="K14" s="188">
        <f t="shared" si="2"/>
        <v>0</v>
      </c>
      <c r="L14" s="189">
        <v>21</v>
      </c>
      <c r="M14" s="191">
        <f t="shared" si="3"/>
        <v>0</v>
      </c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</row>
    <row r="15" spans="1:60" outlineLevel="1" x14ac:dyDescent="0.2">
      <c r="A15" s="190">
        <v>8</v>
      </c>
      <c r="B15" s="185" t="s">
        <v>92</v>
      </c>
      <c r="C15" s="210" t="s">
        <v>93</v>
      </c>
      <c r="D15" s="186" t="s">
        <v>94</v>
      </c>
      <c r="E15" s="187">
        <v>70</v>
      </c>
      <c r="F15" s="188"/>
      <c r="G15" s="188">
        <f t="shared" si="0"/>
        <v>0</v>
      </c>
      <c r="H15" s="188"/>
      <c r="I15" s="188">
        <f t="shared" si="1"/>
        <v>0</v>
      </c>
      <c r="J15" s="188"/>
      <c r="K15" s="188">
        <f t="shared" si="2"/>
        <v>0</v>
      </c>
      <c r="L15" s="189">
        <v>21</v>
      </c>
      <c r="M15" s="191">
        <f t="shared" si="3"/>
        <v>0</v>
      </c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</row>
    <row r="16" spans="1:60" outlineLevel="1" x14ac:dyDescent="0.2">
      <c r="A16" s="190">
        <v>9</v>
      </c>
      <c r="B16" s="185" t="s">
        <v>95</v>
      </c>
      <c r="C16" s="210" t="s">
        <v>96</v>
      </c>
      <c r="D16" s="186" t="s">
        <v>97</v>
      </c>
      <c r="E16" s="187">
        <v>25</v>
      </c>
      <c r="F16" s="188"/>
      <c r="G16" s="188">
        <f t="shared" si="0"/>
        <v>0</v>
      </c>
      <c r="H16" s="188"/>
      <c r="I16" s="188">
        <f t="shared" si="1"/>
        <v>0</v>
      </c>
      <c r="J16" s="188"/>
      <c r="K16" s="188">
        <f t="shared" si="2"/>
        <v>0</v>
      </c>
      <c r="L16" s="189">
        <v>21</v>
      </c>
      <c r="M16" s="191">
        <f t="shared" si="3"/>
        <v>0</v>
      </c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</row>
    <row r="17" spans="1:60" outlineLevel="1" x14ac:dyDescent="0.2">
      <c r="A17" s="190">
        <v>10</v>
      </c>
      <c r="B17" s="185" t="s">
        <v>98</v>
      </c>
      <c r="C17" s="210" t="s">
        <v>99</v>
      </c>
      <c r="D17" s="186" t="s">
        <v>77</v>
      </c>
      <c r="E17" s="187">
        <v>1</v>
      </c>
      <c r="F17" s="188"/>
      <c r="G17" s="188">
        <f t="shared" si="0"/>
        <v>0</v>
      </c>
      <c r="H17" s="188"/>
      <c r="I17" s="188">
        <f t="shared" si="1"/>
        <v>0</v>
      </c>
      <c r="J17" s="188"/>
      <c r="K17" s="188">
        <f t="shared" si="2"/>
        <v>0</v>
      </c>
      <c r="L17" s="189">
        <v>21</v>
      </c>
      <c r="M17" s="191">
        <f t="shared" si="3"/>
        <v>0</v>
      </c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</row>
    <row r="18" spans="1:60" outlineLevel="1" x14ac:dyDescent="0.2">
      <c r="A18" s="190">
        <v>11</v>
      </c>
      <c r="B18" s="185" t="s">
        <v>100</v>
      </c>
      <c r="C18" s="210" t="s">
        <v>101</v>
      </c>
      <c r="D18" s="186" t="s">
        <v>77</v>
      </c>
      <c r="E18" s="187">
        <v>1</v>
      </c>
      <c r="F18" s="188"/>
      <c r="G18" s="188">
        <f t="shared" si="0"/>
        <v>0</v>
      </c>
      <c r="H18" s="188"/>
      <c r="I18" s="188">
        <f t="shared" si="1"/>
        <v>0</v>
      </c>
      <c r="J18" s="188"/>
      <c r="K18" s="188">
        <f t="shared" si="2"/>
        <v>0</v>
      </c>
      <c r="L18" s="189">
        <v>21</v>
      </c>
      <c r="M18" s="191">
        <f t="shared" si="3"/>
        <v>0</v>
      </c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</row>
    <row r="19" spans="1:60" outlineLevel="1" x14ac:dyDescent="0.2">
      <c r="A19" s="190">
        <v>12</v>
      </c>
      <c r="B19" s="185" t="s">
        <v>102</v>
      </c>
      <c r="C19" s="210" t="s">
        <v>103</v>
      </c>
      <c r="D19" s="186" t="s">
        <v>104</v>
      </c>
      <c r="E19" s="187">
        <v>1</v>
      </c>
      <c r="F19" s="188"/>
      <c r="G19" s="188">
        <f t="shared" si="0"/>
        <v>0</v>
      </c>
      <c r="H19" s="188"/>
      <c r="I19" s="188">
        <f t="shared" si="1"/>
        <v>0</v>
      </c>
      <c r="J19" s="188"/>
      <c r="K19" s="188">
        <f t="shared" si="2"/>
        <v>0</v>
      </c>
      <c r="L19" s="189">
        <v>21</v>
      </c>
      <c r="M19" s="191">
        <f t="shared" si="3"/>
        <v>0</v>
      </c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</row>
    <row r="20" spans="1:60" ht="22.5" outlineLevel="1" x14ac:dyDescent="0.2">
      <c r="A20" s="190">
        <v>13</v>
      </c>
      <c r="B20" s="185" t="s">
        <v>105</v>
      </c>
      <c r="C20" s="210" t="s">
        <v>106</v>
      </c>
      <c r="D20" s="186" t="s">
        <v>94</v>
      </c>
      <c r="E20" s="187">
        <v>1</v>
      </c>
      <c r="F20" s="188"/>
      <c r="G20" s="188">
        <f t="shared" si="0"/>
        <v>0</v>
      </c>
      <c r="H20" s="188"/>
      <c r="I20" s="188">
        <f t="shared" si="1"/>
        <v>0</v>
      </c>
      <c r="J20" s="188"/>
      <c r="K20" s="188">
        <f t="shared" si="2"/>
        <v>0</v>
      </c>
      <c r="L20" s="189">
        <v>21</v>
      </c>
      <c r="M20" s="191">
        <f t="shared" si="3"/>
        <v>0</v>
      </c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</row>
    <row r="21" spans="1:60" outlineLevel="1" x14ac:dyDescent="0.2">
      <c r="A21" s="190"/>
      <c r="B21" s="185"/>
      <c r="C21" s="253" t="s">
        <v>107</v>
      </c>
      <c r="D21" s="254"/>
      <c r="E21" s="255"/>
      <c r="F21" s="256"/>
      <c r="G21" s="257"/>
      <c r="H21" s="188"/>
      <c r="I21" s="188"/>
      <c r="J21" s="188"/>
      <c r="K21" s="188"/>
      <c r="L21" s="189"/>
      <c r="M21" s="191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80" t="str">
        <f>C21</f>
        <v>1x k.k.1/2", 1x záložní vstup, 1x manometr, 1x snímač tlaku</v>
      </c>
      <c r="BB21" s="179"/>
      <c r="BC21" s="179"/>
      <c r="BD21" s="179"/>
      <c r="BE21" s="179"/>
      <c r="BF21" s="179"/>
      <c r="BG21" s="179"/>
      <c r="BH21" s="179"/>
    </row>
    <row r="22" spans="1:60" outlineLevel="1" x14ac:dyDescent="0.2">
      <c r="A22" s="190">
        <v>14</v>
      </c>
      <c r="B22" s="185" t="s">
        <v>105</v>
      </c>
      <c r="C22" s="210" t="s">
        <v>108</v>
      </c>
      <c r="D22" s="186" t="s">
        <v>94</v>
      </c>
      <c r="E22" s="187">
        <v>1</v>
      </c>
      <c r="F22" s="188"/>
      <c r="G22" s="188">
        <f>E22*F22</f>
        <v>0</v>
      </c>
      <c r="H22" s="188"/>
      <c r="I22" s="188">
        <f>E22*H22</f>
        <v>0</v>
      </c>
      <c r="J22" s="188"/>
      <c r="K22" s="188">
        <f>E22*J22</f>
        <v>0</v>
      </c>
      <c r="L22" s="189">
        <v>21</v>
      </c>
      <c r="M22" s="191">
        <f>G22*(1+L22/100)</f>
        <v>0</v>
      </c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</row>
    <row r="23" spans="1:60" outlineLevel="1" x14ac:dyDescent="0.2">
      <c r="A23" s="190"/>
      <c r="B23" s="185"/>
      <c r="C23" s="253" t="s">
        <v>134</v>
      </c>
      <c r="D23" s="254"/>
      <c r="E23" s="255"/>
      <c r="F23" s="256"/>
      <c r="G23" s="257"/>
      <c r="H23" s="188"/>
      <c r="I23" s="188"/>
      <c r="J23" s="188"/>
      <c r="K23" s="188"/>
      <c r="L23" s="189"/>
      <c r="M23" s="191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80" t="str">
        <f>C23</f>
        <v>1x k.k.1/2", 1x manometr</v>
      </c>
      <c r="BB23" s="179"/>
      <c r="BC23" s="179"/>
      <c r="BD23" s="179"/>
      <c r="BE23" s="179"/>
      <c r="BF23" s="179"/>
      <c r="BG23" s="179"/>
      <c r="BH23" s="179"/>
    </row>
    <row r="24" spans="1:60" outlineLevel="1" x14ac:dyDescent="0.2">
      <c r="A24" s="190">
        <v>15</v>
      </c>
      <c r="B24" s="185" t="s">
        <v>109</v>
      </c>
      <c r="C24" s="210" t="s">
        <v>136</v>
      </c>
      <c r="D24" s="186" t="s">
        <v>94</v>
      </c>
      <c r="E24" s="187">
        <v>1</v>
      </c>
      <c r="F24" s="188"/>
      <c r="G24" s="188">
        <f>E24*F24</f>
        <v>0</v>
      </c>
      <c r="H24" s="188"/>
      <c r="I24" s="188">
        <f>E24*H24</f>
        <v>0</v>
      </c>
      <c r="J24" s="188"/>
      <c r="K24" s="188">
        <f>E24*J24</f>
        <v>0</v>
      </c>
      <c r="L24" s="189">
        <v>21</v>
      </c>
      <c r="M24" s="191">
        <f>G24*(1+L24/100)</f>
        <v>0</v>
      </c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</row>
    <row r="25" spans="1:60" ht="22.5" outlineLevel="1" x14ac:dyDescent="0.2">
      <c r="A25" s="190">
        <v>16</v>
      </c>
      <c r="B25" s="185" t="s">
        <v>110</v>
      </c>
      <c r="C25" s="210" t="s">
        <v>137</v>
      </c>
      <c r="D25" s="186" t="s">
        <v>77</v>
      </c>
      <c r="E25" s="187">
        <v>20</v>
      </c>
      <c r="F25" s="188"/>
      <c r="G25" s="188">
        <f>E25*F25</f>
        <v>0</v>
      </c>
      <c r="H25" s="188"/>
      <c r="I25" s="188">
        <f>E25*H25</f>
        <v>0</v>
      </c>
      <c r="J25" s="188"/>
      <c r="K25" s="188">
        <f>E25*J25</f>
        <v>0</v>
      </c>
      <c r="L25" s="189">
        <v>21</v>
      </c>
      <c r="M25" s="191">
        <f>G25*(1+L25/100)</f>
        <v>0</v>
      </c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</row>
    <row r="26" spans="1:60" ht="22.5" outlineLevel="1" x14ac:dyDescent="0.2">
      <c r="A26" s="190">
        <v>17</v>
      </c>
      <c r="B26" s="185" t="s">
        <v>111</v>
      </c>
      <c r="C26" s="210" t="s">
        <v>138</v>
      </c>
      <c r="D26" s="186" t="s">
        <v>94</v>
      </c>
      <c r="E26" s="187">
        <v>12</v>
      </c>
      <c r="F26" s="188"/>
      <c r="G26" s="188">
        <f>E26*F26</f>
        <v>0</v>
      </c>
      <c r="H26" s="188"/>
      <c r="I26" s="188">
        <f>E26*H26</f>
        <v>0</v>
      </c>
      <c r="J26" s="188"/>
      <c r="K26" s="188">
        <f>E26*J26</f>
        <v>0</v>
      </c>
      <c r="L26" s="189">
        <v>21</v>
      </c>
      <c r="M26" s="191">
        <f>G26*(1+L26/100)</f>
        <v>0</v>
      </c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</row>
    <row r="27" spans="1:60" outlineLevel="1" x14ac:dyDescent="0.2">
      <c r="A27" s="190"/>
      <c r="B27" s="185"/>
      <c r="C27" s="253" t="s">
        <v>112</v>
      </c>
      <c r="D27" s="254"/>
      <c r="E27" s="255"/>
      <c r="F27" s="256"/>
      <c r="G27" s="257"/>
      <c r="H27" s="188"/>
      <c r="I27" s="188"/>
      <c r="J27" s="188"/>
      <c r="K27" s="188"/>
      <c r="L27" s="189"/>
      <c r="M27" s="191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80" t="str">
        <f>C27</f>
        <v>ZOB/116</v>
      </c>
      <c r="BB27" s="179"/>
      <c r="BC27" s="179"/>
      <c r="BD27" s="179"/>
      <c r="BE27" s="179"/>
      <c r="BF27" s="179"/>
      <c r="BG27" s="179"/>
      <c r="BH27" s="179"/>
    </row>
    <row r="28" spans="1:60" outlineLevel="1" x14ac:dyDescent="0.2">
      <c r="A28" s="190">
        <v>18</v>
      </c>
      <c r="B28" s="185" t="s">
        <v>113</v>
      </c>
      <c r="C28" s="210" t="s">
        <v>114</v>
      </c>
      <c r="D28" s="186" t="s">
        <v>77</v>
      </c>
      <c r="E28" s="187">
        <v>150</v>
      </c>
      <c r="F28" s="188"/>
      <c r="G28" s="188">
        <f t="shared" ref="G28:G37" si="4">E28*F28</f>
        <v>0</v>
      </c>
      <c r="H28" s="188"/>
      <c r="I28" s="188">
        <f t="shared" ref="I28:I37" si="5">E28*H28</f>
        <v>0</v>
      </c>
      <c r="J28" s="188"/>
      <c r="K28" s="188">
        <f t="shared" ref="K28:K37" si="6">E28*J28</f>
        <v>0</v>
      </c>
      <c r="L28" s="189">
        <v>21</v>
      </c>
      <c r="M28" s="191">
        <f t="shared" ref="M28:M37" si="7">G28*(1+L28/100)</f>
        <v>0</v>
      </c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</row>
    <row r="29" spans="1:60" outlineLevel="1" x14ac:dyDescent="0.2">
      <c r="A29" s="190">
        <v>19</v>
      </c>
      <c r="B29" s="185" t="s">
        <v>115</v>
      </c>
      <c r="C29" s="210" t="s">
        <v>116</v>
      </c>
      <c r="D29" s="186" t="s">
        <v>117</v>
      </c>
      <c r="E29" s="187">
        <v>150</v>
      </c>
      <c r="F29" s="188"/>
      <c r="G29" s="188">
        <f t="shared" si="4"/>
        <v>0</v>
      </c>
      <c r="H29" s="188"/>
      <c r="I29" s="188">
        <f t="shared" si="5"/>
        <v>0</v>
      </c>
      <c r="J29" s="188"/>
      <c r="K29" s="188">
        <f t="shared" si="6"/>
        <v>0</v>
      </c>
      <c r="L29" s="189">
        <v>21</v>
      </c>
      <c r="M29" s="191">
        <f t="shared" si="7"/>
        <v>0</v>
      </c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</row>
    <row r="30" spans="1:60" outlineLevel="1" x14ac:dyDescent="0.2">
      <c r="A30" s="190">
        <v>20</v>
      </c>
      <c r="B30" s="185" t="s">
        <v>118</v>
      </c>
      <c r="C30" s="210" t="s">
        <v>119</v>
      </c>
      <c r="D30" s="186" t="s">
        <v>77</v>
      </c>
      <c r="E30" s="187">
        <v>150</v>
      </c>
      <c r="F30" s="188"/>
      <c r="G30" s="188">
        <f t="shared" si="4"/>
        <v>0</v>
      </c>
      <c r="H30" s="188"/>
      <c r="I30" s="188">
        <f t="shared" si="5"/>
        <v>0</v>
      </c>
      <c r="J30" s="188"/>
      <c r="K30" s="188">
        <f t="shared" si="6"/>
        <v>0</v>
      </c>
      <c r="L30" s="189">
        <v>21</v>
      </c>
      <c r="M30" s="191">
        <f t="shared" si="7"/>
        <v>0</v>
      </c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</row>
    <row r="31" spans="1:60" outlineLevel="1" x14ac:dyDescent="0.2">
      <c r="A31" s="190">
        <v>21</v>
      </c>
      <c r="B31" s="185" t="s">
        <v>120</v>
      </c>
      <c r="C31" s="210" t="s">
        <v>121</v>
      </c>
      <c r="D31" s="186" t="s">
        <v>104</v>
      </c>
      <c r="E31" s="187">
        <v>3</v>
      </c>
      <c r="F31" s="188"/>
      <c r="G31" s="188">
        <f t="shared" si="4"/>
        <v>0</v>
      </c>
      <c r="H31" s="188"/>
      <c r="I31" s="188">
        <f t="shared" si="5"/>
        <v>0</v>
      </c>
      <c r="J31" s="188"/>
      <c r="K31" s="188">
        <f t="shared" si="6"/>
        <v>0</v>
      </c>
      <c r="L31" s="189">
        <v>21</v>
      </c>
      <c r="M31" s="191">
        <f t="shared" si="7"/>
        <v>0</v>
      </c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</row>
    <row r="32" spans="1:60" outlineLevel="1" x14ac:dyDescent="0.2">
      <c r="A32" s="190">
        <v>22</v>
      </c>
      <c r="B32" s="185" t="s">
        <v>122</v>
      </c>
      <c r="C32" s="210" t="s">
        <v>123</v>
      </c>
      <c r="D32" s="186" t="s">
        <v>104</v>
      </c>
      <c r="E32" s="187">
        <v>1</v>
      </c>
      <c r="F32" s="188"/>
      <c r="G32" s="188">
        <f t="shared" si="4"/>
        <v>0</v>
      </c>
      <c r="H32" s="188"/>
      <c r="I32" s="188">
        <f t="shared" si="5"/>
        <v>0</v>
      </c>
      <c r="J32" s="188"/>
      <c r="K32" s="188">
        <f t="shared" si="6"/>
        <v>0</v>
      </c>
      <c r="L32" s="189">
        <v>21</v>
      </c>
      <c r="M32" s="191">
        <f t="shared" si="7"/>
        <v>0</v>
      </c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</row>
    <row r="33" spans="1:60" outlineLevel="1" x14ac:dyDescent="0.2">
      <c r="A33" s="190">
        <v>23</v>
      </c>
      <c r="B33" s="185" t="s">
        <v>124</v>
      </c>
      <c r="C33" s="210" t="s">
        <v>125</v>
      </c>
      <c r="D33" s="186" t="s">
        <v>104</v>
      </c>
      <c r="E33" s="187">
        <v>1</v>
      </c>
      <c r="F33" s="188"/>
      <c r="G33" s="188">
        <f t="shared" si="4"/>
        <v>0</v>
      </c>
      <c r="H33" s="188"/>
      <c r="I33" s="188">
        <f t="shared" si="5"/>
        <v>0</v>
      </c>
      <c r="J33" s="188"/>
      <c r="K33" s="188">
        <f t="shared" si="6"/>
        <v>0</v>
      </c>
      <c r="L33" s="189">
        <v>21</v>
      </c>
      <c r="M33" s="191">
        <f t="shared" si="7"/>
        <v>0</v>
      </c>
      <c r="N33" s="179"/>
      <c r="O33" s="179"/>
      <c r="P33" s="179"/>
      <c r="Q33" s="179"/>
      <c r="R33" s="179"/>
      <c r="S33" s="179"/>
      <c r="T33" s="179"/>
      <c r="U33" s="179"/>
      <c r="V33" s="179"/>
      <c r="W33" s="179"/>
      <c r="X33" s="179"/>
      <c r="Y33" s="179"/>
      <c r="Z33" s="179"/>
      <c r="AA33" s="179"/>
      <c r="AB33" s="179"/>
      <c r="AC33" s="179"/>
      <c r="AD33" s="179"/>
      <c r="AE33" s="179"/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</row>
    <row r="34" spans="1:60" outlineLevel="1" x14ac:dyDescent="0.2">
      <c r="A34" s="190">
        <v>24</v>
      </c>
      <c r="B34" s="185" t="s">
        <v>126</v>
      </c>
      <c r="C34" s="210" t="s">
        <v>127</v>
      </c>
      <c r="D34" s="186" t="s">
        <v>104</v>
      </c>
      <c r="E34" s="187">
        <v>1</v>
      </c>
      <c r="F34" s="188"/>
      <c r="G34" s="188">
        <f t="shared" si="4"/>
        <v>0</v>
      </c>
      <c r="H34" s="188"/>
      <c r="I34" s="188">
        <f t="shared" si="5"/>
        <v>0</v>
      </c>
      <c r="J34" s="188"/>
      <c r="K34" s="188">
        <f t="shared" si="6"/>
        <v>0</v>
      </c>
      <c r="L34" s="189">
        <v>21</v>
      </c>
      <c r="M34" s="191">
        <f t="shared" si="7"/>
        <v>0</v>
      </c>
      <c r="N34" s="179"/>
      <c r="O34" s="179"/>
      <c r="P34" s="179"/>
      <c r="Q34" s="179"/>
      <c r="R34" s="179"/>
      <c r="S34" s="179"/>
      <c r="T34" s="179"/>
      <c r="U34" s="179"/>
      <c r="V34" s="179"/>
      <c r="W34" s="179"/>
      <c r="X34" s="179"/>
      <c r="Y34" s="179"/>
      <c r="Z34" s="179"/>
      <c r="AA34" s="179"/>
      <c r="AB34" s="179"/>
      <c r="AC34" s="179"/>
      <c r="AD34" s="179"/>
      <c r="AE34" s="179"/>
      <c r="AF34" s="179"/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</row>
    <row r="35" spans="1:60" outlineLevel="1" x14ac:dyDescent="0.2">
      <c r="A35" s="190">
        <v>25</v>
      </c>
      <c r="B35" s="185" t="s">
        <v>128</v>
      </c>
      <c r="C35" s="210" t="s">
        <v>129</v>
      </c>
      <c r="D35" s="186" t="s">
        <v>104</v>
      </c>
      <c r="E35" s="187">
        <v>1</v>
      </c>
      <c r="F35" s="188"/>
      <c r="G35" s="188">
        <f t="shared" si="4"/>
        <v>0</v>
      </c>
      <c r="H35" s="188"/>
      <c r="I35" s="188">
        <f t="shared" si="5"/>
        <v>0</v>
      </c>
      <c r="J35" s="188"/>
      <c r="K35" s="188">
        <f t="shared" si="6"/>
        <v>0</v>
      </c>
      <c r="L35" s="189">
        <v>21</v>
      </c>
      <c r="M35" s="191">
        <f t="shared" si="7"/>
        <v>0</v>
      </c>
      <c r="N35" s="179"/>
      <c r="O35" s="179"/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  <c r="AB35" s="179"/>
      <c r="AC35" s="179"/>
      <c r="AD35" s="179"/>
      <c r="AE35" s="179"/>
      <c r="AF35" s="179"/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</row>
    <row r="36" spans="1:60" outlineLevel="1" x14ac:dyDescent="0.2">
      <c r="A36" s="190">
        <v>26</v>
      </c>
      <c r="B36" s="185" t="s">
        <v>130</v>
      </c>
      <c r="C36" s="210" t="s">
        <v>131</v>
      </c>
      <c r="D36" s="186" t="s">
        <v>104</v>
      </c>
      <c r="E36" s="187">
        <v>1</v>
      </c>
      <c r="F36" s="188"/>
      <c r="G36" s="188">
        <f t="shared" si="4"/>
        <v>0</v>
      </c>
      <c r="H36" s="188"/>
      <c r="I36" s="188">
        <f t="shared" si="5"/>
        <v>0</v>
      </c>
      <c r="J36" s="188"/>
      <c r="K36" s="188">
        <f t="shared" si="6"/>
        <v>0</v>
      </c>
      <c r="L36" s="189">
        <v>21</v>
      </c>
      <c r="M36" s="191">
        <f t="shared" si="7"/>
        <v>0</v>
      </c>
      <c r="N36" s="179"/>
      <c r="O36" s="179"/>
      <c r="P36" s="179"/>
      <c r="Q36" s="179"/>
      <c r="R36" s="179"/>
      <c r="S36" s="179"/>
      <c r="T36" s="179"/>
      <c r="U36" s="179"/>
      <c r="V36" s="179"/>
      <c r="W36" s="179"/>
      <c r="X36" s="179"/>
      <c r="Y36" s="179"/>
      <c r="Z36" s="179"/>
      <c r="AA36" s="179"/>
      <c r="AB36" s="179"/>
      <c r="AC36" s="179"/>
      <c r="AD36" s="179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</row>
    <row r="37" spans="1:60" ht="13.5" outlineLevel="1" thickBot="1" x14ac:dyDescent="0.25">
      <c r="A37" s="203">
        <v>27</v>
      </c>
      <c r="B37" s="204" t="s">
        <v>132</v>
      </c>
      <c r="C37" s="211" t="s">
        <v>133</v>
      </c>
      <c r="D37" s="205" t="s">
        <v>104</v>
      </c>
      <c r="E37" s="206">
        <v>1</v>
      </c>
      <c r="F37" s="207"/>
      <c r="G37" s="207">
        <f t="shared" si="4"/>
        <v>0</v>
      </c>
      <c r="H37" s="207"/>
      <c r="I37" s="207">
        <f t="shared" si="5"/>
        <v>0</v>
      </c>
      <c r="J37" s="207"/>
      <c r="K37" s="207">
        <f t="shared" si="6"/>
        <v>0</v>
      </c>
      <c r="L37" s="208">
        <v>21</v>
      </c>
      <c r="M37" s="209">
        <f t="shared" si="7"/>
        <v>0</v>
      </c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79"/>
      <c r="AA37" s="179"/>
      <c r="AB37" s="179"/>
      <c r="AC37" s="179"/>
      <c r="AD37" s="179"/>
      <c r="AE37" s="179"/>
      <c r="AF37" s="179"/>
      <c r="AG37" s="179"/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</row>
    <row r="38" spans="1:60" ht="12.75" customHeight="1" x14ac:dyDescent="0.2">
      <c r="A38" s="117"/>
      <c r="B38" s="124"/>
      <c r="C38" s="125"/>
      <c r="D38" s="117"/>
      <c r="E38" s="117"/>
      <c r="F38" s="117"/>
      <c r="G38" s="117"/>
      <c r="H38" s="117"/>
      <c r="I38" s="117"/>
      <c r="J38" s="117"/>
      <c r="AK38">
        <f>SUM(AK1:AK37)</f>
        <v>0</v>
      </c>
      <c r="AL38">
        <f>SUM(AL1:AL37)</f>
        <v>0</v>
      </c>
      <c r="AN38">
        <v>15</v>
      </c>
      <c r="AO38">
        <v>21</v>
      </c>
    </row>
    <row r="39" spans="1:60" ht="12.75" customHeight="1" x14ac:dyDescent="0.2">
      <c r="A39" s="117"/>
      <c r="B39" s="124"/>
      <c r="C39" s="125"/>
      <c r="D39" s="117"/>
      <c r="E39" s="117"/>
      <c r="F39" s="117"/>
      <c r="G39" s="117"/>
      <c r="H39" s="117"/>
      <c r="I39" s="117"/>
      <c r="J39" s="117"/>
      <c r="AN39">
        <f>SUMIF(AM8:AM38,AN38,G8:G38)</f>
        <v>0</v>
      </c>
      <c r="AO39">
        <f>SUMIF(AM8:AM38,AO38,G8:G38)</f>
        <v>0</v>
      </c>
    </row>
    <row r="40" spans="1:60" ht="12.75" customHeight="1" x14ac:dyDescent="0.2">
      <c r="A40" s="117"/>
      <c r="B40" s="124"/>
      <c r="C40" s="125"/>
      <c r="D40" s="117"/>
      <c r="E40" s="117"/>
      <c r="F40" s="117"/>
      <c r="G40" s="117"/>
      <c r="H40" s="117"/>
      <c r="I40" s="117"/>
      <c r="J40" s="117"/>
    </row>
    <row r="41" spans="1:60" ht="12.75" customHeight="1" x14ac:dyDescent="0.2">
      <c r="A41" s="117"/>
      <c r="B41" s="124"/>
      <c r="C41" s="125"/>
      <c r="D41" s="117"/>
      <c r="E41" s="117"/>
      <c r="F41" s="117"/>
      <c r="G41" s="117"/>
      <c r="H41" s="117"/>
      <c r="I41" s="117"/>
      <c r="J41" s="117"/>
    </row>
    <row r="42" spans="1:60" ht="12.75" customHeight="1" x14ac:dyDescent="0.2">
      <c r="A42" s="117"/>
      <c r="B42" s="124"/>
      <c r="C42" s="125"/>
      <c r="D42" s="117"/>
      <c r="E42" s="117"/>
      <c r="F42" s="117"/>
      <c r="G42" s="117"/>
      <c r="H42" s="117"/>
      <c r="I42" s="117"/>
      <c r="J42" s="117"/>
    </row>
    <row r="43" spans="1:60" ht="12.75" customHeight="1" x14ac:dyDescent="0.2">
      <c r="A43" s="117"/>
      <c r="B43" s="124"/>
      <c r="C43" s="125"/>
      <c r="D43" s="117"/>
      <c r="E43" s="117"/>
      <c r="F43" s="117"/>
      <c r="G43" s="117"/>
      <c r="H43" s="117"/>
      <c r="I43" s="117"/>
      <c r="J43" s="117"/>
    </row>
    <row r="44" spans="1:60" ht="12.75" customHeight="1" x14ac:dyDescent="0.2">
      <c r="A44" s="117"/>
      <c r="B44" s="124"/>
      <c r="C44" s="125"/>
      <c r="D44" s="117"/>
      <c r="E44" s="117"/>
      <c r="F44" s="117"/>
      <c r="G44" s="117"/>
      <c r="H44" s="117"/>
      <c r="I44" s="117"/>
      <c r="J44" s="117"/>
    </row>
    <row r="45" spans="1:60" ht="12.75" customHeight="1" x14ac:dyDescent="0.2">
      <c r="A45" s="117"/>
      <c r="B45" s="124"/>
      <c r="C45" s="125"/>
      <c r="D45" s="117"/>
      <c r="E45" s="117"/>
      <c r="F45" s="117"/>
      <c r="G45" s="117"/>
      <c r="H45" s="117"/>
      <c r="I45" s="117"/>
      <c r="J45" s="117"/>
    </row>
    <row r="46" spans="1:60" ht="12.75" customHeight="1" x14ac:dyDescent="0.2">
      <c r="A46" s="117"/>
      <c r="B46" s="124"/>
      <c r="C46" s="125"/>
      <c r="D46" s="117"/>
      <c r="E46" s="117"/>
      <c r="F46" s="117"/>
      <c r="G46" s="117"/>
      <c r="H46" s="117"/>
      <c r="I46" s="117"/>
      <c r="J46" s="117"/>
    </row>
    <row r="47" spans="1:60" ht="12.75" customHeight="1" x14ac:dyDescent="0.2">
      <c r="A47" s="117"/>
      <c r="B47" s="124"/>
      <c r="C47" s="125"/>
      <c r="D47" s="117"/>
      <c r="E47" s="117"/>
      <c r="F47" s="117"/>
      <c r="G47" s="117"/>
      <c r="H47" s="117"/>
      <c r="I47" s="117"/>
      <c r="J47" s="117"/>
    </row>
    <row r="48" spans="1:60" ht="12.75" customHeight="1" x14ac:dyDescent="0.2">
      <c r="A48" s="117"/>
      <c r="B48" s="124"/>
      <c r="C48" s="125"/>
      <c r="D48" s="117"/>
      <c r="E48" s="117"/>
      <c r="F48" s="117"/>
      <c r="G48" s="117"/>
      <c r="H48" s="117"/>
      <c r="I48" s="117"/>
      <c r="J48" s="117"/>
    </row>
    <row r="49" spans="1:10" ht="12.75" customHeight="1" x14ac:dyDescent="0.2">
      <c r="A49" s="117"/>
      <c r="B49" s="124"/>
      <c r="C49" s="125"/>
      <c r="D49" s="117"/>
      <c r="E49" s="117"/>
      <c r="F49" s="117"/>
      <c r="G49" s="117"/>
      <c r="H49" s="117"/>
      <c r="I49" s="117"/>
      <c r="J49" s="117"/>
    </row>
    <row r="50" spans="1:10" ht="12.75" customHeight="1" x14ac:dyDescent="0.2">
      <c r="A50" s="117"/>
      <c r="B50" s="124"/>
      <c r="C50" s="125"/>
      <c r="D50" s="117"/>
      <c r="E50" s="117"/>
      <c r="F50" s="117"/>
      <c r="G50" s="117"/>
      <c r="H50" s="117"/>
      <c r="I50" s="117"/>
      <c r="J50" s="117"/>
    </row>
  </sheetData>
  <mergeCells count="8">
    <mergeCell ref="C23:G23"/>
    <mergeCell ref="C27:G27"/>
    <mergeCell ref="A1:G1"/>
    <mergeCell ref="C2:G2"/>
    <mergeCell ref="C3:G3"/>
    <mergeCell ref="C4:G4"/>
    <mergeCell ref="F7:G7"/>
    <mergeCell ref="C21:G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Vesely, Milan</dc:creator>
  <cp:lastModifiedBy>Mach, Tomas</cp:lastModifiedBy>
  <cp:lastPrinted>2011-05-09T15:34:47Z</cp:lastPrinted>
  <dcterms:created xsi:type="dcterms:W3CDTF">2007-08-08T05:50:21Z</dcterms:created>
  <dcterms:modified xsi:type="dcterms:W3CDTF">2014-06-03T12:38:16Z</dcterms:modified>
</cp:coreProperties>
</file>