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<sst xmlns="http://schemas.openxmlformats.org/spreadsheetml/2006/main" count="293" uniqueCount="110">
  <si>
    <t>Rekapitulace ceny</t>
  </si>
  <si>
    <t>Stavba: III/38715 - Doubravník, most 38715-1 přes Svratku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</si>
  <si>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</si>
  <si>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</si>
  <si>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</si>
  <si>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</si>
  <si>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</si>
  <si>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</si>
  <si>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</si>
  <si>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</si>
  <si>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</si>
  <si>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</si>
  <si>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</si>
  <si>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</si>
  <si>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III/38715</t>
  </si>
  <si>
    <t>Doubravník, most 38715-1 přes Svratku</t>
  </si>
  <si>
    <t>O</t>
  </si>
  <si>
    <t>Rozpočet:</t>
  </si>
  <si>
    <t>0,00</t>
  </si>
  <si>
    <t>15,00</t>
  </si>
  <si>
    <t>21,00</t>
  </si>
  <si>
    <t>3</t>
  </si>
  <si>
    <t>2</t>
  </si>
  <si>
    <t>000</t>
  </si>
  <si>
    <t>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</si>
  <si>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</si>
  <si>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</si>
  <si>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</si>
  <si>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</si>
  <si>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</si>
  <si>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</si>
  <si>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</si>
  <si>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</si>
  <si>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</si>
  <si>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</si>
  <si>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</si>
  <si>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</si>
  <si>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</si>
  <si>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</si>
  <si>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</si>
  <si>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</si>
  <si>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</si>
  <si>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</si>
  <si>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</si>
  <si>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</si>
  <si>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00001</t>
  </si>
  <si>
    <t>R</t>
  </si>
  <si>
    <t>Vytyčení obvodu prostoru staveniště - popsáno v projektové dokumentaci</t>
  </si>
  <si>
    <t>KPL</t>
  </si>
  <si>
    <t>PP</t>
  </si>
  <si>
    <t/>
  </si>
  <si>
    <t>VV</t>
  </si>
  <si>
    <t>TS</t>
  </si>
  <si>
    <t>00002</t>
  </si>
  <si>
    <t>Zřízení a odstranění zařízení staveniště - popsáno v obchodních podmínkách</t>
  </si>
  <si>
    <t>00003</t>
  </si>
  <si>
    <t>Zajištění povolení zvláštního užívání komunikací - popsáno v obchodních podmínkách, v zákoně č. 13/1997 Sb., a vyhlášce č. 104/1997</t>
  </si>
  <si>
    <t>00004</t>
  </si>
  <si>
    <t>Zajištění provedení a výstupů veškerých zkoušek a revizí - popsáno v obchodních podmínkách, technických podmínkách a normách ČSN</t>
  </si>
  <si>
    <t>00005</t>
  </si>
  <si>
    <t>Návrh technologického postupu prací - popsáno v obchodních podmínkách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</si>
  <si>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</si>
  <si>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</si>
  <si>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  
Stávající svislé dopravní značky se pro potřeby PDZ zachovají a dle potřeby zakryjí, upraví nebo doplní. 
Přechodné SDZ (značky, směrovací desky, závory, semafor. souprava, světla) se umístí na nosičích a podkladních deskách včetně nutných přesunů dle jednotlivých fází (etap) výstavby, dodávka, montáž, demontáž.   
Délka trvání a způsob řešení každé etapy závisí na prováděcí firmě.</t>
  </si>
  <si>
    <t>zahrnuje veškeré náklady spojené s objednatelem požadovanými zařízeními</t>
  </si>
  <si>
    <t>SO 201</t>
  </si>
  <si>
    <t>Most</t>
  </si>
  <si>
    <t>014112</t>
  </si>
  <si>
    <t>POPLATKY ZA SKLÁDKU TYP S-IO (INERTNÍ ODPAD)</t>
  </si>
  <si>
    <t>T</t>
  </si>
  <si>
    <t>vozovkový kryt s asfalt. pojivem (pol. 113438):3,423*2,2=7,531 [A]</t>
  </si>
  <si>
    <t>zahrnuje veškeré poplatky provozovateli skládky související s uložením odpadu na skládce.</t>
  </si>
  <si>
    <t>Zemní práce</t>
  </si>
  <si>
    <t>113438</t>
  </si>
  <si>
    <t>ODSTRAN KRYTU ZPEVNĚNÝCH PLOCH S ASFALT POJIVEM VČET PODKLADU, ODVOZ DO 20KM</t>
  </si>
  <si>
    <t>M3</t>
  </si>
  <si>
    <t>chodníky levá i pravá strana - ostranění krytu tl. 4 cm</t>
  </si>
  <si>
    <t>chodník levá strana 41,0*1,05*0,04 =1,722 [A] 
chodník pravá strana 40,5*1,05*0,04=1,701 [B] 
Celkem: A+B=3,423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</si>
  <si>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</si>
  <si>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Komunikace</t>
  </si>
  <si>
    <t>575B51</t>
  </si>
  <si>
    <t>LITÝ ASFALT MA II (KŘIŽ, PARKOVIŠTĚ, ZASTÁVKY) 8 TL. 40MM</t>
  </si>
  <si>
    <t>M2</t>
  </si>
  <si>
    <t>chodníky levá i pravá strana</t>
  </si>
  <si>
    <t>chodník levá strana 41,0*1,05=43,050 [A]     
chodník pravá strana 40,5*1,05=42,525 [B] 
Celkem: A+B=85,575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</si>
  <si>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</si>
  <si>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Úpravy povrchů, podlahy, výplně otvorů</t>
  </si>
  <si>
    <t>626111</t>
  </si>
  <si>
    <t>REPROFILACE PODHLEDŮ, SVISLÝCH PLOCH SANAČNÍ MALTOU JEDNOVRST TL 10MM</t>
  </si>
  <si>
    <t>obě římsy + 4 koncové pilíře</t>
  </si>
  <si>
    <t>plocha říms vodorovná (41,0+40,5)*0,5-4*1,45*0,22=39,474 [A] 
plocha koncového pilíře 4*((1,45+1,45+0,22+0,22)*1,0+0,22*1,45)=14,636 [B] 
Celkem: A+B=54,110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</si>
  <si>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</si>
  <si>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62641</t>
  </si>
  <si>
    <t>SJEDNOCUJÍCÍ STĚRKA JEMNOU MALTOU TL CCA 2MM</t>
  </si>
  <si>
    <t>7</t>
  </si>
  <si>
    <t>Přidružená stavební výroba</t>
  </si>
  <si>
    <t>78312</t>
  </si>
  <si>
    <t>PROTIKOROZ OCHRANA OCEL KONSTR NÁTĚREM VÍCEVRST</t>
  </si>
  <si>
    <t>protikorozní ochrana na ocelovém bezpečnostním zábradlí se svislou výplní 
zahrnuje příplatek za ztížené podmínky provádění</t>
  </si>
  <si>
    <t>Levá strana mostu (41,0-2*1,45)*1,0=38,100 [A] 
Pravá strana mostu (40,5-2*1,45)*1,0=37,600 [B] 
Celkem: A+B=75,700 [C]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</si>
  <si>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</si>
  <si>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78382</t>
  </si>
  <si>
    <t>NÁTĚRY BETON KONSTR TYP S2 (OS-B)</t>
  </si>
  <si>
    <t>plocha říms vodorovná (41,0+40,5)*0,5-4*1,45*0,22=39,474 [A] 
plocha říms svislá (41,0+40,5)*0,3=24,450 [B] 
plocha koncového pilíře 4*((1,45+1,45+0,22+0,22)*1,0+(0,22*1,45))=14,636 [E] 
Celkem: A+B+E=78,560 [F]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</si>
  <si>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</si>
  <si>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Ostatní konstrukce a práce</t>
  </si>
  <si>
    <t>8</t>
  </si>
  <si>
    <t>938543</t>
  </si>
  <si>
    <t>OČIŠTĚNÍ BETON KONSTR OTRYSKÁNÍM TLAK VODOU DO 1000 BARŮ</t>
  </si>
  <si>
    <t>položka zahrnuje očištění předepsaným způsobem včetně odklizení vzniklého odpadu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</si>
</sst>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SUM(C10:C11)</f>
      </c>
      <c r="D6" s="1"/>
      <c r="E6" s="1"/>
    </row>
    <row r="7" spans="1:5" ht="12.75" customHeight="1">
      <c r="A7" s="1"/>
      <c r="B7" s="4" t="s">
        <v>4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'000'!I3</f>
      </c>
      <c r="D10" s="21">
        <f>'000'!O2</f>
      </c>
      <c r="E10" s="21">
        <f>C10+D10</f>
      </c>
    </row>
    <row r="11" spans="1:5" ht="12.75" customHeight="1">
      <c r="A11" s="20" t="s">
        <v>65</v>
      </c>
      <c r="B11" s="20" t="s">
        <v>66</v>
      </c>
      <c r="C11" s="21">
        <f>'SO 201'!I3</f>
      </c>
      <c r="D11" s="21">
        <f>'SO 201'!O2</f>
      </c>
      <c r="E11" s="21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8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6" t="s">
        <v>51</v>
      </c>
      <c r="E11" s="37" t="s">
        <v>50</v>
      </c>
    </row>
    <row r="12" spans="1:5" ht="12.75">
      <c r="A12" t="s">
        <v>52</v>
      </c>
      <c r="E12" s="35" t="s">
        <v>50</v>
      </c>
    </row>
    <row r="13" spans="1:16" ht="12.75">
      <c r="A13" s="25" t="s">
        <v>44</v>
      </c>
      <c r="B13" s="29" t="s">
        <v>22</v>
      </c>
      <c r="C13" s="29" t="s">
        <v>53</v>
      </c>
      <c r="D13" s="25" t="s">
        <v>46</v>
      </c>
      <c r="E13" s="30" t="s">
        <v>54</v>
      </c>
      <c r="F13" s="31" t="s">
        <v>48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49</v>
      </c>
      <c r="E14" s="35" t="s">
        <v>50</v>
      </c>
    </row>
    <row r="15" spans="1:5" ht="12.75">
      <c r="A15" s="36" t="s">
        <v>51</v>
      </c>
      <c r="E15" s="37" t="s">
        <v>50</v>
      </c>
    </row>
    <row r="16" spans="1:5" ht="12.75">
      <c r="A16" t="s">
        <v>52</v>
      </c>
      <c r="E16" s="35" t="s">
        <v>50</v>
      </c>
    </row>
    <row r="17" spans="1:16" ht="25.5">
      <c r="A17" s="25" t="s">
        <v>44</v>
      </c>
      <c r="B17" s="29" t="s">
        <v>21</v>
      </c>
      <c r="C17" s="29" t="s">
        <v>55</v>
      </c>
      <c r="D17" s="25" t="s">
        <v>46</v>
      </c>
      <c r="E17" s="30" t="s">
        <v>56</v>
      </c>
      <c r="F17" s="31" t="s">
        <v>48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22</v>
      </c>
    </row>
    <row r="18" spans="1:5" ht="12.75">
      <c r="A18" s="34" t="s">
        <v>49</v>
      </c>
      <c r="E18" s="35" t="s">
        <v>50</v>
      </c>
    </row>
    <row r="19" spans="1:5" ht="12.75">
      <c r="A19" s="36" t="s">
        <v>51</v>
      </c>
      <c r="E19" s="37" t="s">
        <v>50</v>
      </c>
    </row>
    <row r="20" spans="1:5" ht="12.75">
      <c r="A20" t="s">
        <v>52</v>
      </c>
      <c r="E20" s="35" t="s">
        <v>50</v>
      </c>
    </row>
    <row r="21" spans="1:16" ht="25.5">
      <c r="A21" s="25" t="s">
        <v>44</v>
      </c>
      <c r="B21" s="29" t="s">
        <v>32</v>
      </c>
      <c r="C21" s="29" t="s">
        <v>57</v>
      </c>
      <c r="D21" s="25" t="s">
        <v>46</v>
      </c>
      <c r="E21" s="30" t="s">
        <v>58</v>
      </c>
      <c r="F21" s="31" t="s">
        <v>48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22</v>
      </c>
    </row>
    <row r="22" spans="1:5" ht="12.75">
      <c r="A22" s="34" t="s">
        <v>49</v>
      </c>
      <c r="E22" s="35" t="s">
        <v>50</v>
      </c>
    </row>
    <row r="23" spans="1:5" ht="12.75">
      <c r="A23" s="36" t="s">
        <v>51</v>
      </c>
      <c r="E23" s="37" t="s">
        <v>50</v>
      </c>
    </row>
    <row r="24" spans="1:5" ht="12.75">
      <c r="A24" t="s">
        <v>52</v>
      </c>
      <c r="E24" s="35" t="s">
        <v>50</v>
      </c>
    </row>
    <row r="25" spans="1:16" ht="12.75">
      <c r="A25" s="25" t="s">
        <v>44</v>
      </c>
      <c r="B25" s="29" t="s">
        <v>34</v>
      </c>
      <c r="C25" s="29" t="s">
        <v>59</v>
      </c>
      <c r="D25" s="25" t="s">
        <v>46</v>
      </c>
      <c r="E25" s="30" t="s">
        <v>60</v>
      </c>
      <c r="F25" s="31" t="s">
        <v>48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49</v>
      </c>
      <c r="E26" s="35" t="s">
        <v>50</v>
      </c>
    </row>
    <row r="27" spans="1:5" ht="12.75">
      <c r="A27" s="36" t="s">
        <v>51</v>
      </c>
      <c r="E27" s="37" t="s">
        <v>50</v>
      </c>
    </row>
    <row r="28" spans="1:5" ht="12.75">
      <c r="A28" t="s">
        <v>52</v>
      </c>
      <c r="E28" s="35" t="s">
        <v>50</v>
      </c>
    </row>
    <row r="29" spans="1:16" ht="12.75">
      <c r="A29" s="25" t="s">
        <v>44</v>
      </c>
      <c r="B29" s="29" t="s">
        <v>36</v>
      </c>
      <c r="C29" s="29" t="s">
        <v>61</v>
      </c>
      <c r="D29" s="25" t="s">
        <v>50</v>
      </c>
      <c r="E29" s="30" t="s">
        <v>62</v>
      </c>
      <c r="F29" s="31" t="s">
        <v>48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7.5">
      <c r="A30" s="34" t="s">
        <v>49</v>
      </c>
      <c r="E30" s="35" t="s">
        <v>63</v>
      </c>
    </row>
    <row r="31" spans="1:5" ht="12.75">
      <c r="A31" s="36" t="s">
        <v>51</v>
      </c>
      <c r="E31" s="37" t="s">
        <v>50</v>
      </c>
    </row>
    <row r="32" spans="1:5" ht="12.75">
      <c r="A32" t="s">
        <v>52</v>
      </c>
      <c r="E32" s="35" t="s">
        <v>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0+O8+O13+O18+O23+O32+O41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65</v>
      </c>
      <c r="I3" s="38">
        <f>0+I8+I13+I18+I23+I32+I41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65</v>
      </c>
      <c r="D4" s="6"/>
      <c r="E4" s="18" t="s">
        <v>66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28</v>
      </c>
      <c r="C9" s="29" t="s">
        <v>67</v>
      </c>
      <c r="D9" s="25" t="s">
        <v>50</v>
      </c>
      <c r="E9" s="30" t="s">
        <v>68</v>
      </c>
      <c r="F9" s="31" t="s">
        <v>69</v>
      </c>
      <c r="G9" s="32">
        <v>7.531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6" t="s">
        <v>51</v>
      </c>
      <c r="E11" s="37" t="s">
        <v>70</v>
      </c>
    </row>
    <row r="12" spans="1:5" ht="25.5">
      <c r="A12" t="s">
        <v>52</v>
      </c>
      <c r="E12" s="35" t="s">
        <v>71</v>
      </c>
    </row>
    <row r="13" spans="1:18" ht="12.75" customHeight="1">
      <c r="A13" s="6" t="s">
        <v>42</v>
      </c>
      <c r="B13" s="6"/>
      <c r="C13" s="40" t="s">
        <v>28</v>
      </c>
      <c r="D13" s="6"/>
      <c r="E13" s="27" t="s">
        <v>72</v>
      </c>
      <c r="F13" s="6"/>
      <c r="G13" s="6"/>
      <c r="H13" s="6"/>
      <c r="I13" s="41">
        <f>0+Q13</f>
      </c>
      <c r="O13">
        <f>0+R13</f>
      </c>
      <c r="Q13">
        <f>0+I14</f>
      </c>
      <c r="R13">
        <f>0+O14</f>
      </c>
    </row>
    <row r="14" spans="1:16" ht="25.5">
      <c r="A14" s="25" t="s">
        <v>44</v>
      </c>
      <c r="B14" s="29" t="s">
        <v>22</v>
      </c>
      <c r="C14" s="29" t="s">
        <v>73</v>
      </c>
      <c r="D14" s="25" t="s">
        <v>50</v>
      </c>
      <c r="E14" s="30" t="s">
        <v>74</v>
      </c>
      <c r="F14" s="31" t="s">
        <v>75</v>
      </c>
      <c r="G14" s="32">
        <v>3.423</v>
      </c>
      <c r="H14" s="33">
        <v>0</v>
      </c>
      <c r="I14" s="33">
        <f>ROUND(ROUND(H14,2)*ROUND(G14,3),2)</f>
      </c>
      <c r="O14">
        <f>(I14*21)/100</f>
      </c>
      <c r="P14" t="s">
        <v>22</v>
      </c>
    </row>
    <row r="15" spans="1:5" ht="12.75">
      <c r="A15" s="34" t="s">
        <v>49</v>
      </c>
      <c r="E15" s="35" t="s">
        <v>76</v>
      </c>
    </row>
    <row r="16" spans="1:5" ht="38.25">
      <c r="A16" s="36" t="s">
        <v>51</v>
      </c>
      <c r="E16" s="37" t="s">
        <v>77</v>
      </c>
    </row>
    <row r="17" spans="1:5" ht="63.75">
      <c r="A17" t="s">
        <v>52</v>
      </c>
      <c r="E17" s="35" t="s">
        <v>78</v>
      </c>
    </row>
    <row r="18" spans="1:18" ht="12.75" customHeight="1">
      <c r="A18" s="6" t="s">
        <v>42</v>
      </c>
      <c r="B18" s="6"/>
      <c r="C18" s="40" t="s">
        <v>34</v>
      </c>
      <c r="D18" s="6"/>
      <c r="E18" s="27" t="s">
        <v>79</v>
      </c>
      <c r="F18" s="6"/>
      <c r="G18" s="6"/>
      <c r="H18" s="6"/>
      <c r="I18" s="41">
        <f>0+Q18</f>
      </c>
      <c r="O18">
        <f>0+R18</f>
      </c>
      <c r="Q18">
        <f>0+I19</f>
      </c>
      <c r="R18">
        <f>0+O19</f>
      </c>
    </row>
    <row r="19" spans="1:16" ht="12.75">
      <c r="A19" s="25" t="s">
        <v>44</v>
      </c>
      <c r="B19" s="29" t="s">
        <v>21</v>
      </c>
      <c r="C19" s="29" t="s">
        <v>80</v>
      </c>
      <c r="D19" s="25" t="s">
        <v>50</v>
      </c>
      <c r="E19" s="30" t="s">
        <v>81</v>
      </c>
      <c r="F19" s="31" t="s">
        <v>82</v>
      </c>
      <c r="G19" s="32">
        <v>85.575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49</v>
      </c>
      <c r="E20" s="35" t="s">
        <v>83</v>
      </c>
    </row>
    <row r="21" spans="1:5" ht="38.25">
      <c r="A21" s="36" t="s">
        <v>51</v>
      </c>
      <c r="E21" s="37" t="s">
        <v>84</v>
      </c>
    </row>
    <row r="22" spans="1:5" ht="140.25">
      <c r="A22" t="s">
        <v>52</v>
      </c>
      <c r="E22" s="35" t="s">
        <v>85</v>
      </c>
    </row>
    <row r="23" spans="1:18" ht="12.75" customHeight="1">
      <c r="A23" s="6" t="s">
        <v>42</v>
      </c>
      <c r="B23" s="6"/>
      <c r="C23" s="40" t="s">
        <v>36</v>
      </c>
      <c r="D23" s="6"/>
      <c r="E23" s="27" t="s">
        <v>86</v>
      </c>
      <c r="F23" s="6"/>
      <c r="G23" s="6"/>
      <c r="H23" s="6"/>
      <c r="I23" s="41">
        <f>0+Q23</f>
      </c>
      <c r="O23">
        <f>0+R23</f>
      </c>
      <c r="Q23">
        <f>0+I24+I28</f>
      </c>
      <c r="R23">
        <f>0+O24+O28</f>
      </c>
    </row>
    <row r="24" spans="1:16" ht="25.5">
      <c r="A24" s="25" t="s">
        <v>44</v>
      </c>
      <c r="B24" s="29" t="s">
        <v>32</v>
      </c>
      <c r="C24" s="29" t="s">
        <v>87</v>
      </c>
      <c r="D24" s="25" t="s">
        <v>50</v>
      </c>
      <c r="E24" s="30" t="s">
        <v>88</v>
      </c>
      <c r="F24" s="31" t="s">
        <v>82</v>
      </c>
      <c r="G24" s="32">
        <v>54.11</v>
      </c>
      <c r="H24" s="33">
        <v>0</v>
      </c>
      <c r="I24" s="33">
        <f>ROUND(ROUND(H24,2)*ROUND(G24,3),2)</f>
      </c>
      <c r="O24">
        <f>(I24*21)/100</f>
      </c>
      <c r="P24" t="s">
        <v>22</v>
      </c>
    </row>
    <row r="25" spans="1:5" ht="12.75">
      <c r="A25" s="34" t="s">
        <v>49</v>
      </c>
      <c r="E25" s="35" t="s">
        <v>89</v>
      </c>
    </row>
    <row r="26" spans="1:5" ht="38.25">
      <c r="A26" s="36" t="s">
        <v>51</v>
      </c>
      <c r="E26" s="37" t="s">
        <v>90</v>
      </c>
    </row>
    <row r="27" spans="1:5" ht="76.5">
      <c r="A27" t="s">
        <v>52</v>
      </c>
      <c r="E27" s="35" t="s">
        <v>91</v>
      </c>
    </row>
    <row r="28" spans="1:16" ht="12.75">
      <c r="A28" s="25" t="s">
        <v>44</v>
      </c>
      <c r="B28" s="29" t="s">
        <v>34</v>
      </c>
      <c r="C28" s="29" t="s">
        <v>92</v>
      </c>
      <c r="D28" s="25" t="s">
        <v>50</v>
      </c>
      <c r="E28" s="30" t="s">
        <v>93</v>
      </c>
      <c r="F28" s="31" t="s">
        <v>82</v>
      </c>
      <c r="G28" s="32">
        <v>54.11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49</v>
      </c>
      <c r="E29" s="35" t="s">
        <v>89</v>
      </c>
    </row>
    <row r="30" spans="1:5" ht="38.25">
      <c r="A30" s="36" t="s">
        <v>51</v>
      </c>
      <c r="E30" s="37" t="s">
        <v>90</v>
      </c>
    </row>
    <row r="31" spans="1:5" ht="76.5">
      <c r="A31" t="s">
        <v>52</v>
      </c>
      <c r="E31" s="35" t="s">
        <v>91</v>
      </c>
    </row>
    <row r="32" spans="1:18" ht="12.75" customHeight="1">
      <c r="A32" s="6" t="s">
        <v>42</v>
      </c>
      <c r="B32" s="6"/>
      <c r="C32" s="40" t="s">
        <v>94</v>
      </c>
      <c r="D32" s="6"/>
      <c r="E32" s="27" t="s">
        <v>95</v>
      </c>
      <c r="F32" s="6"/>
      <c r="G32" s="6"/>
      <c r="H32" s="6"/>
      <c r="I32" s="41">
        <f>0+Q32</f>
      </c>
      <c r="O32">
        <f>0+R32</f>
      </c>
      <c r="Q32">
        <f>0+I33+I37</f>
      </c>
      <c r="R32">
        <f>0+O33+O37</f>
      </c>
    </row>
    <row r="33" spans="1:16" ht="12.75">
      <c r="A33" s="25" t="s">
        <v>44</v>
      </c>
      <c r="B33" s="29" t="s">
        <v>36</v>
      </c>
      <c r="C33" s="29" t="s">
        <v>96</v>
      </c>
      <c r="D33" s="25" t="s">
        <v>46</v>
      </c>
      <c r="E33" s="30" t="s">
        <v>97</v>
      </c>
      <c r="F33" s="31" t="s">
        <v>82</v>
      </c>
      <c r="G33" s="32">
        <v>75.7</v>
      </c>
      <c r="H33" s="33">
        <v>0</v>
      </c>
      <c r="I33" s="33">
        <f>ROUND(ROUND(H33,2)*ROUND(G33,3),2)</f>
      </c>
      <c r="O33">
        <f>(I33*21)/100</f>
      </c>
      <c r="P33" t="s">
        <v>22</v>
      </c>
    </row>
    <row r="34" spans="1:5" ht="25.5">
      <c r="A34" s="34" t="s">
        <v>49</v>
      </c>
      <c r="E34" s="35" t="s">
        <v>98</v>
      </c>
    </row>
    <row r="35" spans="1:5" ht="38.25">
      <c r="A35" s="36" t="s">
        <v>51</v>
      </c>
      <c r="E35" s="37" t="s">
        <v>99</v>
      </c>
    </row>
    <row r="36" spans="1:5" ht="51">
      <c r="A36" t="s">
        <v>52</v>
      </c>
      <c r="E36" s="35" t="s">
        <v>100</v>
      </c>
    </row>
    <row r="37" spans="1:16" ht="12.75">
      <c r="A37" s="25" t="s">
        <v>44</v>
      </c>
      <c r="B37" s="29" t="s">
        <v>94</v>
      </c>
      <c r="C37" s="29" t="s">
        <v>101</v>
      </c>
      <c r="D37" s="25" t="s">
        <v>50</v>
      </c>
      <c r="E37" s="30" t="s">
        <v>102</v>
      </c>
      <c r="F37" s="31" t="s">
        <v>82</v>
      </c>
      <c r="G37" s="32">
        <v>78.56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49</v>
      </c>
      <c r="E38" s="35" t="s">
        <v>89</v>
      </c>
    </row>
    <row r="39" spans="1:5" ht="51">
      <c r="A39" s="36" t="s">
        <v>51</v>
      </c>
      <c r="E39" s="37" t="s">
        <v>103</v>
      </c>
    </row>
    <row r="40" spans="1:5" ht="51">
      <c r="A40" t="s">
        <v>52</v>
      </c>
      <c r="E40" s="35" t="s">
        <v>104</v>
      </c>
    </row>
    <row r="41" spans="1:18" ht="12.75" customHeight="1">
      <c r="A41" s="6" t="s">
        <v>42</v>
      </c>
      <c r="B41" s="6"/>
      <c r="C41" s="40" t="s">
        <v>39</v>
      </c>
      <c r="D41" s="6"/>
      <c r="E41" s="27" t="s">
        <v>105</v>
      </c>
      <c r="F41" s="6"/>
      <c r="G41" s="6"/>
      <c r="H41" s="6"/>
      <c r="I41" s="41">
        <f>0+Q41</f>
      </c>
      <c r="O41">
        <f>0+R41</f>
      </c>
      <c r="Q41">
        <f>0+I42</f>
      </c>
      <c r="R41">
        <f>0+O42</f>
      </c>
    </row>
    <row r="42" spans="1:16" ht="12.75">
      <c r="A42" s="25" t="s">
        <v>44</v>
      </c>
      <c r="B42" s="29" t="s">
        <v>106</v>
      </c>
      <c r="C42" s="29" t="s">
        <v>107</v>
      </c>
      <c r="D42" s="25" t="s">
        <v>50</v>
      </c>
      <c r="E42" s="30" t="s">
        <v>108</v>
      </c>
      <c r="F42" s="31" t="s">
        <v>82</v>
      </c>
      <c r="G42" s="32">
        <v>78.56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49</v>
      </c>
      <c r="E43" s="35" t="s">
        <v>89</v>
      </c>
    </row>
    <row r="44" spans="1:5" ht="51">
      <c r="A44" s="36" t="s">
        <v>51</v>
      </c>
      <c r="E44" s="37" t="s">
        <v>103</v>
      </c>
    </row>
    <row r="45" spans="1:5" ht="25.5">
      <c r="A45" t="s">
        <v>52</v>
      </c>
      <c r="E45" s="35" t="s">
        <v>109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