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zant.milos\Documents\2022\Stavby MR2\373 Křtiny\"/>
    </mc:Choice>
  </mc:AlternateContent>
  <bookViews>
    <workbookView xWindow="0" yWindow="0" windowWidth="20085" windowHeight="6990"/>
  </bookViews>
  <sheets>
    <sheet name="Rekapitulace" sheetId="3" r:id="rId1"/>
    <sheet name="Stavební náklady" sheetId="1" r:id="rId2"/>
    <sheet name="ON+VN" sheetId="2" r:id="rId3"/>
  </sheets>
  <definedNames>
    <definedName name="_xlnm.Print_Area" localSheetId="2">'ON+VN'!$B$2:$H$25</definedName>
    <definedName name="_xlnm.Print_Area" localSheetId="1">'Stavební náklady'!$B$2:$H$58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1" l="1"/>
  <c r="H39" i="1" l="1"/>
  <c r="H29" i="1" l="1"/>
  <c r="H7" i="1" l="1"/>
  <c r="H11" i="1"/>
  <c r="H22" i="1"/>
  <c r="H42" i="1"/>
  <c r="H36" i="1" l="1"/>
  <c r="H11" i="2" l="1"/>
  <c r="H9" i="2"/>
  <c r="H48" i="1" l="1"/>
  <c r="H15" i="1" l="1"/>
  <c r="H15" i="2" l="1"/>
  <c r="C8" i="3" s="1"/>
  <c r="H17" i="2" l="1"/>
  <c r="H19" i="2" l="1"/>
  <c r="D8" i="3"/>
  <c r="E8" i="3" s="1"/>
  <c r="H51" i="1"/>
  <c r="H54" i="1" s="1"/>
  <c r="C7" i="3" l="1"/>
  <c r="H56" i="1"/>
  <c r="H58" i="1" s="1"/>
  <c r="D7" i="3" l="1"/>
  <c r="D10" i="3" s="1"/>
  <c r="C10" i="3"/>
  <c r="E7" i="3" l="1"/>
  <c r="E10" i="3" s="1"/>
</calcChain>
</file>

<file path=xl/sharedStrings.xml><?xml version="1.0" encoding="utf-8"?>
<sst xmlns="http://schemas.openxmlformats.org/spreadsheetml/2006/main" count="95" uniqueCount="69">
  <si>
    <t>m</t>
  </si>
  <si>
    <t xml:space="preserve"> </t>
  </si>
  <si>
    <t>- uložení směsi dle předepsaného technologického předpisu, zhutnění vrstvy v předepsané tloušťce</t>
  </si>
  <si>
    <t>- zřízení vrstvy bez rozlišení šířky, pokládání vrstvy po etapách, včetně pracovních spar a spojů</t>
  </si>
  <si>
    <t>- úpravu napojení, ukončení podél obrubníků, dilatačních zařízení, odvodňovacích proužků, odvodňovačů, vpustí, šachet a pod.</t>
  </si>
  <si>
    <t>- nezahrnuje postřiky, nátěry</t>
  </si>
  <si>
    <t>- nezahrnuje těsnění podél obrubníků, dilatačních zařízení, odvodňovacích proužků, odvodňovačů, vpustí, šachet a pod.</t>
  </si>
  <si>
    <t>Celkem</t>
  </si>
  <si>
    <t>č.pol.</t>
  </si>
  <si>
    <t>popis položky</t>
  </si>
  <si>
    <t>m.j.</t>
  </si>
  <si>
    <t>počet m.j.</t>
  </si>
  <si>
    <t>cena m.j.</t>
  </si>
  <si>
    <t>cena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</si>
  <si>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</si>
  <si>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- zřízení vrstvy bez rozlišení šířky, pokládání vrstvy po etapách</t>
  </si>
  <si>
    <t>- úpravu napojení, ukončení</t>
  </si>
  <si>
    <t xml:space="preserve"> SPOJOVACÍ POSTŘIK Z EMULZE DO 0,5KG/M2</t>
  </si>
  <si>
    <t>vyfrézování drážky šířky do 20mm hloubky do 40mm</t>
  </si>
  <si>
    <t>vyčištění</t>
  </si>
  <si>
    <t>nátěr</t>
  </si>
  <si>
    <t>vyplnění předepsanou asfaltovou hmotou</t>
  </si>
  <si>
    <t>Poř. č.</t>
  </si>
  <si>
    <t>Ostatní a vedlejší náklady</t>
  </si>
  <si>
    <t>č.</t>
  </si>
  <si>
    <t>Položka - popis</t>
  </si>
  <si>
    <t>jednotka</t>
  </si>
  <si>
    <t>počet</t>
  </si>
  <si>
    <t>jedn. cena</t>
  </si>
  <si>
    <t>celkem</t>
  </si>
  <si>
    <t>Projednání a vyřízení uzavírky - popsáno v obchodních podmínkách,</t>
  </si>
  <si>
    <t>kpl</t>
  </si>
  <si>
    <t>v zákoně č. 13/1997 Sb. a vyhlášce č. 104/1997</t>
  </si>
  <si>
    <t>Zajištění provedení a výstupů veškerých zkoušek a revizí - popsáno v</t>
  </si>
  <si>
    <t>obchodních podmínkách, technických podmínkách a ČSN</t>
  </si>
  <si>
    <t>Ostatní a vedlejší náklady celkem bez DPH</t>
  </si>
  <si>
    <t>DPH 21 %</t>
  </si>
  <si>
    <t>Ostatní a vedlejší náklady celkem včetně DPH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</si>
  <si>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</si>
  <si>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</t>
  </si>
  <si>
    <t>02710</t>
  </si>
  <si>
    <t>Stavební náklady celkem včetně DPH</t>
  </si>
  <si>
    <t>Stavební náklady celkem bez DPH</t>
  </si>
  <si>
    <t>Rekapitulace</t>
  </si>
  <si>
    <t xml:space="preserve"> bez DPH</t>
  </si>
  <si>
    <t>DPH 21%</t>
  </si>
  <si>
    <t>včetně DPH</t>
  </si>
  <si>
    <t>574A43</t>
  </si>
  <si>
    <t xml:space="preserve"> ASFALTOVÝ BETON PRO OBRUSNÉ VRSTVY ACO 11,  TL. 50MM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</si>
  <si>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</si>
  <si>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>Položka výšková úprava zahrnuje všechny nutné práce a materiály pro zvýšení nebo snížení zařízení (včetně nutné úptravy stávajícího povrchu vozovky nebo chodníku)</t>
  </si>
  <si>
    <t>ks</t>
  </si>
  <si>
    <t xml:space="preserve"> TĚSNĚNÍ DILATAČNÍCH SPAR ASF ZÁLIVKOU MODIFIK PRŮŘ DO 800 MM2</t>
  </si>
  <si>
    <t>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demontáže; zajištění přístupů k sousedním nemovitostem</t>
  </si>
  <si>
    <t xml:space="preserve">Položka zahrnuje veškerou manipulaci s vybouranou sutí a s vybouranými hmotami </t>
  </si>
  <si>
    <t>574A03</t>
  </si>
  <si>
    <t xml:space="preserve"> ASFALTOVÝ BETON PRO OBRUSNÉ VRSTVY ACO 11</t>
  </si>
  <si>
    <t>89921</t>
  </si>
  <si>
    <t>VÝŠKOVÁ ÚPRAVA POKLOPŮ</t>
  </si>
  <si>
    <t>VÝŠKOVÁ ÚPRAVA KRYCÍCH HRNCŮ</t>
  </si>
  <si>
    <t xml:space="preserve">- položka výškové úpravy zahrnuje všechny nutné práce a materiály pro zvýšení nebo snížení zařízení (včetně nutné úpravy stávajícího povrchu vozovky nebo chodníku).
</t>
  </si>
  <si>
    <t>915111</t>
  </si>
  <si>
    <t>VODOROVNÉ DOPRAVNÍ ZNAČENÍ BARVOU HLADKÉ - DODÁVKA A POKLÁDKA</t>
  </si>
  <si>
    <t xml:space="preserve">položka zahrnuje:
- dodání a pokládku nátěrového materiálu (měří se pouze natíraná plocha)
- předznačení a reflexní úpravu
</t>
  </si>
  <si>
    <t>II/373 Křtiny</t>
  </si>
  <si>
    <t>VÝŠKOVÁ ÚPRAVA MŘÍŽÍ</t>
  </si>
  <si>
    <t xml:space="preserve"> FRÉZOVÁNÍ ZPEVNĚNÝCH PLOCH ASFALTOVÝCH, ODVOZ DO 8 KM</t>
  </si>
  <si>
    <t xml:space="preserve"> vč. uložení na skládku. Nezahrnuje poplatek za skládku; s odvozem do 8 km - skládka Jedovnice</t>
  </si>
  <si>
    <t>Stavební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</si>
</sst>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Kč&quot;;[Red]\-#,##0\ &quot;Kč&quot;"/>
  </numFmts>
  <fonts count="1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theme="1"/>
      <name val="Roboto"/>
      <family val="2"/>
    </font>
    <font>
      <sz val="10"/>
      <color theme="1"/>
      <name val="Roboto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4" fontId="0" fillId="0" borderId="3" xfId="0" applyNumberFormat="1" applyBorder="1"/>
    <xf numFmtId="0" fontId="0" fillId="0" borderId="2" xfId="0" applyBorder="1" applyAlignment="1">
      <alignment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" fontId="0" fillId="0" borderId="8" xfId="0" applyNumberFormat="1" applyBorder="1"/>
    <xf numFmtId="4" fontId="0" fillId="0" borderId="9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/>
    <xf numFmtId="4" fontId="1" fillId="0" borderId="3" xfId="0" applyNumberFormat="1" applyFont="1" applyBorder="1"/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3" xfId="0" applyBorder="1"/>
    <xf numFmtId="0" fontId="5" fillId="0" borderId="0" xfId="0" applyFont="1" applyAlignment="1">
      <alignment horizontal="center"/>
    </xf>
    <xf numFmtId="6" fontId="5" fillId="0" borderId="0" xfId="0" applyNumberFormat="1" applyFont="1" applyAlignment="1">
      <alignment horizontal="center"/>
    </xf>
    <xf numFmtId="0" fontId="6" fillId="0" borderId="0" xfId="0" applyFont="1" applyAlignment="1"/>
    <xf numFmtId="3" fontId="7" fillId="0" borderId="0" xfId="0" applyNumberFormat="1" applyFont="1" applyAlignment="1"/>
    <xf numFmtId="0" fontId="7" fillId="0" borderId="0" xfId="0" applyFont="1" applyAlignment="1"/>
    <xf numFmtId="4" fontId="7" fillId="0" borderId="0" xfId="0" applyNumberFormat="1" applyFont="1" applyAlignment="1"/>
    <xf numFmtId="0" fontId="7" fillId="0" borderId="0" xfId="0" applyFont="1" applyAlignment="1">
      <alignment vertical="center"/>
    </xf>
    <xf numFmtId="0" fontId="8" fillId="3" borderId="18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0" xfId="0" applyFont="1" applyFill="1" applyBorder="1" applyAlignment="1"/>
    <xf numFmtId="3" fontId="8" fillId="3" borderId="19" xfId="0" applyNumberFormat="1" applyFont="1" applyFill="1" applyBorder="1" applyAlignment="1">
      <alignment horizontal="center"/>
    </xf>
    <xf numFmtId="4" fontId="8" fillId="3" borderId="19" xfId="0" applyNumberFormat="1" applyFont="1" applyFill="1" applyBorder="1" applyAlignment="1">
      <alignment horizontal="center"/>
    </xf>
    <xf numFmtId="3" fontId="8" fillId="3" borderId="17" xfId="0" applyNumberFormat="1" applyFont="1" applyFill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2" xfId="0" applyFont="1" applyFill="1" applyBorder="1" applyAlignment="1"/>
    <xf numFmtId="3" fontId="9" fillId="0" borderId="22" xfId="0" applyNumberFormat="1" applyFont="1" applyBorder="1" applyAlignment="1">
      <alignment horizontal="center"/>
    </xf>
    <xf numFmtId="4" fontId="9" fillId="0" borderId="22" xfId="0" applyNumberFormat="1" applyFont="1" applyFill="1" applyBorder="1" applyAlignment="1"/>
    <xf numFmtId="4" fontId="9" fillId="0" borderId="22" xfId="0" applyNumberFormat="1" applyFont="1" applyBorder="1" applyAlignment="1"/>
    <xf numFmtId="3" fontId="9" fillId="0" borderId="23" xfId="0" applyNumberFormat="1" applyFont="1" applyBorder="1" applyAlignment="1"/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2" xfId="0" applyFont="1" applyFill="1" applyBorder="1" applyAlignment="1"/>
    <xf numFmtId="3" fontId="9" fillId="0" borderId="2" xfId="0" applyNumberFormat="1" applyFont="1" applyBorder="1" applyAlignment="1">
      <alignment horizontal="center"/>
    </xf>
    <xf numFmtId="4" fontId="9" fillId="0" borderId="2" xfId="0" applyNumberFormat="1" applyFont="1" applyFill="1" applyBorder="1" applyAlignment="1"/>
    <xf numFmtId="4" fontId="9" fillId="0" borderId="2" xfId="0" applyNumberFormat="1" applyFont="1" applyBorder="1" applyAlignment="1"/>
    <xf numFmtId="3" fontId="9" fillId="0" borderId="3" xfId="0" applyNumberFormat="1" applyFont="1" applyBorder="1" applyAlignment="1"/>
    <xf numFmtId="0" fontId="9" fillId="0" borderId="2" xfId="0" applyFont="1" applyBorder="1" applyAlignment="1"/>
    <xf numFmtId="0" fontId="9" fillId="0" borderId="4" xfId="0" applyFont="1" applyBorder="1" applyAlignment="1">
      <alignment horizontal="center"/>
    </xf>
    <xf numFmtId="6" fontId="9" fillId="0" borderId="5" xfId="0" applyNumberFormat="1" applyFont="1" applyBorder="1" applyAlignment="1">
      <alignment horizontal="center"/>
    </xf>
    <xf numFmtId="0" fontId="9" fillId="0" borderId="5" xfId="0" applyFont="1" applyFill="1" applyBorder="1" applyAlignment="1"/>
    <xf numFmtId="3" fontId="9" fillId="0" borderId="5" xfId="0" applyNumberFormat="1" applyFont="1" applyBorder="1" applyAlignment="1"/>
    <xf numFmtId="0" fontId="9" fillId="0" borderId="5" xfId="0" applyFont="1" applyBorder="1" applyAlignment="1"/>
    <xf numFmtId="4" fontId="9" fillId="0" borderId="5" xfId="0" applyNumberFormat="1" applyFont="1" applyBorder="1" applyAlignment="1"/>
    <xf numFmtId="3" fontId="9" fillId="0" borderId="6" xfId="0" applyNumberFormat="1" applyFont="1" applyBorder="1" applyAlignment="1"/>
    <xf numFmtId="0" fontId="9" fillId="0" borderId="0" xfId="0" applyFont="1" applyFill="1" applyBorder="1" applyAlignment="1"/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4" fontId="9" fillId="0" borderId="2" xfId="0" applyNumberFormat="1" applyFont="1" applyBorder="1" applyAlignment="1">
      <alignment vertical="center"/>
    </xf>
    <xf numFmtId="4" fontId="9" fillId="0" borderId="3" xfId="0" applyNumberFormat="1" applyFont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4" fontId="10" fillId="4" borderId="5" xfId="0" applyNumberFormat="1" applyFont="1" applyFill="1" applyBorder="1" applyAlignment="1">
      <alignment vertical="center"/>
    </xf>
    <xf numFmtId="4" fontId="10" fillId="4" borderId="6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vertical="center"/>
    </xf>
    <xf numFmtId="0" fontId="1" fillId="0" borderId="2" xfId="0" applyFont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wrapText="1"/>
    </xf>
    <xf numFmtId="0" fontId="0" fillId="0" borderId="26" xfId="0" applyBorder="1" applyAlignment="1">
      <alignment horizontal="center"/>
    </xf>
    <xf numFmtId="4" fontId="0" fillId="0" borderId="26" xfId="0" applyNumberFormat="1" applyBorder="1"/>
    <xf numFmtId="4" fontId="0" fillId="0" borderId="27" xfId="0" applyNumberFormat="1" applyBorder="1"/>
    <xf numFmtId="0" fontId="1" fillId="2" borderId="1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/>
    <xf numFmtId="4" fontId="1" fillId="2" borderId="6" xfId="0" applyNumberFormat="1" applyFont="1" applyFill="1" applyBorder="1"/>
    <xf numFmtId="0" fontId="0" fillId="0" borderId="13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3" fontId="9" fillId="0" borderId="27" xfId="0" applyNumberFormat="1" applyFont="1" applyBorder="1" applyAlignment="1"/>
    <xf numFmtId="0" fontId="1" fillId="0" borderId="2" xfId="0" applyFont="1" applyBorder="1" applyAlignment="1">
      <alignment horizontal="center" shrinkToFit="1"/>
    </xf>
    <xf numFmtId="0" fontId="0" fillId="0" borderId="2" xfId="0" applyFont="1" applyBorder="1" applyAlignment="1">
      <alignment shrinkToFit="1"/>
    </xf>
    <xf numFmtId="0" fontId="3" fillId="5" borderId="15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/>
    <xf numFmtId="0" fontId="3" fillId="5" borderId="11" xfId="0" applyFont="1" applyFill="1" applyBorder="1" applyAlignment="1">
      <alignment horizontal="center"/>
    </xf>
    <xf numFmtId="4" fontId="3" fillId="5" borderId="12" xfId="0" applyNumberFormat="1" applyFont="1" applyFill="1" applyBorder="1" applyAlignment="1">
      <alignment horizontal="center"/>
    </xf>
    <xf numFmtId="0" fontId="13" fillId="6" borderId="21" xfId="0" applyFont="1" applyFill="1" applyBorder="1" applyAlignment="1">
      <alignment vertical="center"/>
    </xf>
    <xf numFmtId="0" fontId="8" fillId="6" borderId="22" xfId="0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0" fontId="12" fillId="0" borderId="2" xfId="0" applyFont="1" applyBorder="1" applyAlignment="1">
      <alignment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/>
    <xf numFmtId="4" fontId="1" fillId="0" borderId="3" xfId="0" applyNumberFormat="1" applyFont="1" applyFill="1" applyBorder="1"/>
    <xf numFmtId="0" fontId="0" fillId="0" borderId="1" xfId="0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4" fontId="0" fillId="0" borderId="2" xfId="0" applyNumberFormat="1" applyFill="1" applyBorder="1"/>
    <xf numFmtId="4" fontId="0" fillId="0" borderId="3" xfId="0" applyNumberFormat="1" applyFill="1" applyBorder="1"/>
    <xf numFmtId="0" fontId="0" fillId="2" borderId="1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4" fontId="0" fillId="2" borderId="2" xfId="0" applyNumberFormat="1" applyFill="1" applyBorder="1"/>
    <xf numFmtId="4" fontId="0" fillId="2" borderId="3" xfId="0" applyNumberFormat="1" applyFill="1" applyBorder="1"/>
    <xf numFmtId="0" fontId="11" fillId="2" borderId="2" xfId="0" applyFont="1" applyFill="1" applyBorder="1"/>
    <xf numFmtId="0" fontId="1" fillId="2" borderId="2" xfId="0" applyFont="1" applyFill="1" applyBorder="1" applyAlignment="1">
      <alignment horizontal="center"/>
    </xf>
    <xf numFmtId="4" fontId="1" fillId="2" borderId="2" xfId="0" applyNumberFormat="1" applyFont="1" applyFill="1" applyBorder="1"/>
    <xf numFmtId="0" fontId="12" fillId="2" borderId="2" xfId="0" applyFont="1" applyFill="1" applyBorder="1"/>
    <xf numFmtId="0" fontId="0" fillId="0" borderId="2" xfId="0" applyFont="1" applyBorder="1"/>
    <xf numFmtId="0" fontId="0" fillId="0" borderId="13" xfId="0" applyFill="1" applyBorder="1" applyAlignment="1">
      <alignment horizontal="center"/>
    </xf>
    <xf numFmtId="0" fontId="15" fillId="0" borderId="2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4" fontId="0" fillId="0" borderId="2" xfId="0" applyNumberFormat="1" applyFont="1" applyFill="1" applyBorder="1"/>
    <xf numFmtId="4" fontId="0" fillId="0" borderId="3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00"/>
      <color rgb="FF596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3:E13"/>
  <sheetViews>
    <sheetView tabSelected="1" zoomScaleNormal="100" workbookViewId="0">
      <selection activeCell="B17" sqref="B17:B18"/>
    </sheetView>
  </sheetViews>
  <sheetFormatPr defaultRowHeight="15"/>
  <cols>
    <col min="2" max="2" width="43" customWidth="1"/>
    <col min="3" max="3" width="13.85546875" customWidth="1"/>
    <col min="4" max="4" width="14.42578125" customWidth="1"/>
    <col min="5" max="5" width="14.28515625" customWidth="1"/>
  </cols>
  <sheetData>
    <row r="3" spans="2:5" ht="21">
      <c r="B3" s="3" t="s">
        <v>64</v>
      </c>
    </row>
    <row r="4" spans="2:5" ht="15.75" thickBot="1"/>
    <row r="5" spans="2:5" ht="27" customHeight="1" thickTop="1">
      <c r="B5" s="95" t="s">
        <v>43</v>
      </c>
      <c r="C5" s="96" t="s">
        <v>44</v>
      </c>
      <c r="D5" s="96" t="s">
        <v>45</v>
      </c>
      <c r="E5" s="97" t="s">
        <v>46</v>
      </c>
    </row>
    <row r="6" spans="2:5">
      <c r="B6" s="61"/>
      <c r="C6" s="62"/>
      <c r="D6" s="62"/>
      <c r="E6" s="63"/>
    </row>
    <row r="7" spans="2:5">
      <c r="B7" s="61" t="s">
        <v>68</v>
      </c>
      <c r="C7" s="64">
        <f>'Stavební náklady'!H54</f>
        <v>0</v>
      </c>
      <c r="D7" s="64">
        <f>C7*0.21</f>
        <v>0</v>
      </c>
      <c r="E7" s="65">
        <f>SUM(C7:D7)</f>
        <v>0</v>
      </c>
    </row>
    <row r="8" spans="2:5">
      <c r="B8" s="61" t="s">
        <v>23</v>
      </c>
      <c r="C8" s="64">
        <f>'ON+VN'!H15</f>
        <v>0</v>
      </c>
      <c r="D8" s="64">
        <f>'ON+VN'!H17</f>
        <v>0</v>
      </c>
      <c r="E8" s="65">
        <f>SUM(C8:D8)</f>
        <v>0</v>
      </c>
    </row>
    <row r="9" spans="2:5">
      <c r="B9" s="61"/>
      <c r="C9" s="64"/>
      <c r="D9" s="64"/>
      <c r="E9" s="65" t="s">
        <v>1</v>
      </c>
    </row>
    <row r="10" spans="2:5" ht="15.75" thickBot="1">
      <c r="B10" s="66" t="s">
        <v>7</v>
      </c>
      <c r="C10" s="67">
        <f>SUM(C7:C9)</f>
        <v>0</v>
      </c>
      <c r="D10" s="67">
        <f>SUM(D7:D9)</f>
        <v>0</v>
      </c>
      <c r="E10" s="68">
        <f>SUM(E7:E9)</f>
        <v>0</v>
      </c>
    </row>
    <row r="11" spans="2:5" ht="15.75" thickTop="1"/>
    <row r="13" spans="2:5">
      <c r="E13" t="s">
        <v>1</v>
      </c>
    </row>
  </sheetData>
  <pageMargins left="0.7" right="0.7" top="0.78740157499999996" bottom="0.78740157499999996" header="0.3" footer="0.3"/>
  <pageSetup paperSize="9" scale="92" orientation="portrait" r:id="rId1"/>
  <headerFooter>
    <oddHeader>&amp;L&amp;"-,Kurzíva"&amp;14II/373 Křtiny
&amp;C&amp;"-,Kurzíva"&amp;14Rekapitulace&amp;R&amp;"-,Kurzíva"&amp;14Kontrolní rozpočet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2:I60"/>
  <sheetViews>
    <sheetView topLeftCell="A2" zoomScaleNormal="100" workbookViewId="0">
      <selection activeCell="G50" sqref="G6:G50"/>
    </sheetView>
  </sheetViews>
  <sheetFormatPr defaultRowHeight="15"/>
  <cols>
    <col min="2" max="2" width="9.140625" style="2"/>
    <col min="3" max="3" width="11.28515625" style="2" customWidth="1"/>
    <col min="4" max="4" width="84.42578125" customWidth="1"/>
    <col min="5" max="5" width="10.7109375" style="2" customWidth="1"/>
    <col min="6" max="7" width="10.7109375" customWidth="1"/>
    <col min="8" max="8" width="12.5703125" style="1" customWidth="1"/>
  </cols>
  <sheetData>
    <row r="2" spans="2:9" ht="21">
      <c r="D2" s="3" t="s">
        <v>64</v>
      </c>
    </row>
    <row r="4" spans="2:9" ht="15.75" thickBot="1"/>
    <row r="5" spans="2:9" ht="28.5" customHeight="1" thickTop="1" thickBot="1">
      <c r="B5" s="90" t="s">
        <v>22</v>
      </c>
      <c r="C5" s="91" t="s">
        <v>8</v>
      </c>
      <c r="D5" s="92" t="s">
        <v>9</v>
      </c>
      <c r="E5" s="93" t="s">
        <v>10</v>
      </c>
      <c r="F5" s="93" t="s">
        <v>11</v>
      </c>
      <c r="G5" s="93" t="s">
        <v>12</v>
      </c>
      <c r="H5" s="94" t="s">
        <v>13</v>
      </c>
    </row>
    <row r="6" spans="2:9" ht="15.75" customHeight="1" thickTop="1">
      <c r="B6" s="108"/>
      <c r="C6" s="109"/>
      <c r="D6" s="110"/>
      <c r="E6" s="111"/>
      <c r="F6" s="112"/>
      <c r="G6" s="112"/>
      <c r="H6" s="113"/>
    </row>
    <row r="7" spans="2:9" ht="17.25" customHeight="1">
      <c r="B7" s="20">
        <v>1</v>
      </c>
      <c r="C7" s="86">
        <v>113725</v>
      </c>
      <c r="D7" s="16" t="s">
        <v>66</v>
      </c>
      <c r="E7" s="88" t="s">
        <v>49</v>
      </c>
      <c r="F7" s="18">
        <v>156.82</v>
      </c>
      <c r="G7" s="18"/>
      <c r="H7" s="19">
        <f>ROUND(F7*G7,2)</f>
        <v>0</v>
      </c>
    </row>
    <row r="8" spans="2:9" ht="13.5" customHeight="1">
      <c r="B8" s="20"/>
      <c r="C8" s="5"/>
      <c r="D8" s="89" t="s">
        <v>54</v>
      </c>
      <c r="E8" s="17"/>
      <c r="F8" s="18"/>
      <c r="G8" s="18"/>
      <c r="H8" s="9"/>
    </row>
    <row r="9" spans="2:9" ht="13.5" customHeight="1">
      <c r="B9" s="20"/>
      <c r="C9" s="5"/>
      <c r="D9" s="118" t="s">
        <v>67</v>
      </c>
      <c r="E9" s="17"/>
      <c r="F9" s="18"/>
      <c r="G9" s="18"/>
      <c r="H9" s="9"/>
    </row>
    <row r="10" spans="2:9" ht="13.5" customHeight="1">
      <c r="B10" s="108"/>
      <c r="C10" s="109"/>
      <c r="D10" s="114"/>
      <c r="E10" s="115"/>
      <c r="F10" s="116"/>
      <c r="G10" s="116"/>
      <c r="H10" s="113"/>
    </row>
    <row r="11" spans="2:9" ht="17.25">
      <c r="B11" s="20">
        <v>2</v>
      </c>
      <c r="C11" s="15">
        <v>572213</v>
      </c>
      <c r="D11" s="16" t="s">
        <v>17</v>
      </c>
      <c r="E11" s="17" t="s">
        <v>14</v>
      </c>
      <c r="F11" s="18">
        <v>3136.4</v>
      </c>
      <c r="G11" s="18"/>
      <c r="H11" s="19">
        <f>ROUND(F11*G11,2)</f>
        <v>0</v>
      </c>
    </row>
    <row r="12" spans="2:9">
      <c r="B12" s="20"/>
      <c r="C12" s="5"/>
      <c r="D12" s="6" t="s">
        <v>15</v>
      </c>
      <c r="E12" s="6"/>
      <c r="F12" s="6"/>
      <c r="G12" s="6"/>
      <c r="H12" s="22"/>
    </row>
    <row r="13" spans="2:9">
      <c r="B13" s="20"/>
      <c r="C13" s="5"/>
      <c r="D13" s="6" t="s">
        <v>16</v>
      </c>
      <c r="E13" s="6"/>
      <c r="F13" s="6"/>
      <c r="G13" s="6"/>
      <c r="H13" s="22"/>
    </row>
    <row r="14" spans="2:9">
      <c r="B14" s="108"/>
      <c r="C14" s="109"/>
      <c r="D14" s="110" t="s">
        <v>1</v>
      </c>
      <c r="E14" s="111"/>
      <c r="F14" s="112"/>
      <c r="G14" s="112"/>
      <c r="H14" s="113"/>
    </row>
    <row r="15" spans="2:9" ht="17.25">
      <c r="B15" s="20">
        <v>3</v>
      </c>
      <c r="C15" s="86" t="s">
        <v>47</v>
      </c>
      <c r="D15" s="16" t="s">
        <v>48</v>
      </c>
      <c r="E15" s="17" t="s">
        <v>14</v>
      </c>
      <c r="F15" s="18">
        <v>3136.4</v>
      </c>
      <c r="G15" s="18"/>
      <c r="H15" s="19">
        <f>ROUND(F15*G15,2)</f>
        <v>0</v>
      </c>
      <c r="I15" t="s">
        <v>1</v>
      </c>
    </row>
    <row r="16" spans="2:9" ht="30">
      <c r="B16" s="20"/>
      <c r="C16" s="5"/>
      <c r="D16" s="10" t="s">
        <v>2</v>
      </c>
      <c r="E16" s="7"/>
      <c r="F16" s="8"/>
      <c r="G16" s="8"/>
      <c r="H16" s="9"/>
    </row>
    <row r="17" spans="2:8" ht="30">
      <c r="B17" s="20"/>
      <c r="C17" s="5"/>
      <c r="D17" s="10" t="s">
        <v>3</v>
      </c>
      <c r="E17" s="7"/>
      <c r="F17" s="8"/>
      <c r="G17" s="8"/>
      <c r="H17" s="9"/>
    </row>
    <row r="18" spans="2:8" ht="30">
      <c r="B18" s="20"/>
      <c r="C18" s="5"/>
      <c r="D18" s="10" t="s">
        <v>4</v>
      </c>
      <c r="E18" s="7"/>
      <c r="F18" s="8"/>
      <c r="G18" s="8"/>
      <c r="H18" s="9"/>
    </row>
    <row r="19" spans="2:8">
      <c r="B19" s="20"/>
      <c r="C19" s="5"/>
      <c r="D19" s="10" t="s">
        <v>5</v>
      </c>
      <c r="E19" s="7"/>
      <c r="F19" s="8"/>
      <c r="G19" s="8"/>
      <c r="H19" s="9"/>
    </row>
    <row r="20" spans="2:8" ht="30">
      <c r="B20" s="20"/>
      <c r="C20" s="5"/>
      <c r="D20" s="10" t="s">
        <v>6</v>
      </c>
      <c r="E20" s="7"/>
      <c r="F20" s="8"/>
      <c r="G20" s="8"/>
      <c r="H20" s="9"/>
    </row>
    <row r="21" spans="2:8">
      <c r="B21" s="108"/>
      <c r="C21" s="109"/>
      <c r="D21" s="110"/>
      <c r="E21" s="111"/>
      <c r="F21" s="112"/>
      <c r="G21" s="112"/>
      <c r="H21" s="113"/>
    </row>
    <row r="22" spans="2:8" ht="17.25">
      <c r="B22" s="20">
        <v>4</v>
      </c>
      <c r="C22" s="86" t="s">
        <v>55</v>
      </c>
      <c r="D22" s="16" t="s">
        <v>56</v>
      </c>
      <c r="E22" s="17" t="s">
        <v>49</v>
      </c>
      <c r="F22" s="18">
        <v>20</v>
      </c>
      <c r="G22" s="18"/>
      <c r="H22" s="19">
        <f>ROUND(F22*G22,2)</f>
        <v>0</v>
      </c>
    </row>
    <row r="23" spans="2:8" ht="30">
      <c r="B23" s="20"/>
      <c r="C23" s="5"/>
      <c r="D23" s="10" t="s">
        <v>2</v>
      </c>
      <c r="E23" s="7"/>
      <c r="F23" s="8"/>
      <c r="G23" s="8"/>
      <c r="H23" s="9"/>
    </row>
    <row r="24" spans="2:8" ht="30">
      <c r="B24" s="20"/>
      <c r="C24" s="5"/>
      <c r="D24" s="10" t="s">
        <v>3</v>
      </c>
      <c r="E24" s="7"/>
      <c r="F24" s="8"/>
      <c r="G24" s="8"/>
      <c r="H24" s="9"/>
    </row>
    <row r="25" spans="2:8" ht="30">
      <c r="B25" s="20"/>
      <c r="C25" s="5"/>
      <c r="D25" s="10" t="s">
        <v>4</v>
      </c>
      <c r="E25" s="7"/>
      <c r="F25" s="8"/>
      <c r="G25" s="8"/>
      <c r="H25" s="9"/>
    </row>
    <row r="26" spans="2:8">
      <c r="B26" s="20"/>
      <c r="C26" s="5"/>
      <c r="D26" s="10" t="s">
        <v>5</v>
      </c>
      <c r="E26" s="7"/>
      <c r="F26" s="8"/>
      <c r="G26" s="8"/>
      <c r="H26" s="9"/>
    </row>
    <row r="27" spans="2:8" ht="30">
      <c r="B27" s="20"/>
      <c r="C27" s="5"/>
      <c r="D27" s="10" t="s">
        <v>6</v>
      </c>
      <c r="E27" s="7"/>
      <c r="F27" s="8"/>
      <c r="G27" s="8"/>
      <c r="H27" s="9"/>
    </row>
    <row r="28" spans="2:8">
      <c r="B28" s="108"/>
      <c r="C28" s="109"/>
      <c r="D28" s="110"/>
      <c r="E28" s="111"/>
      <c r="F28" s="112"/>
      <c r="G28" s="112"/>
      <c r="H28" s="113"/>
    </row>
    <row r="29" spans="2:8">
      <c r="B29" s="119">
        <v>5</v>
      </c>
      <c r="C29" s="121" t="s">
        <v>57</v>
      </c>
      <c r="D29" s="122" t="s">
        <v>58</v>
      </c>
      <c r="E29" s="100" t="s">
        <v>51</v>
      </c>
      <c r="F29" s="101">
        <v>9</v>
      </c>
      <c r="G29" s="101"/>
      <c r="H29" s="19">
        <f>ROUND(F29*G29,2)</f>
        <v>0</v>
      </c>
    </row>
    <row r="30" spans="2:8" ht="38.25">
      <c r="B30" s="119"/>
      <c r="C30" s="103"/>
      <c r="D30" s="120" t="s">
        <v>60</v>
      </c>
      <c r="E30" s="105"/>
      <c r="F30" s="106"/>
      <c r="G30" s="106"/>
      <c r="H30" s="107"/>
    </row>
    <row r="31" spans="2:8">
      <c r="B31" s="108"/>
      <c r="C31" s="109"/>
      <c r="D31" s="110"/>
      <c r="E31" s="111"/>
      <c r="F31" s="112"/>
      <c r="G31" s="112"/>
      <c r="H31" s="113"/>
    </row>
    <row r="32" spans="2:8">
      <c r="B32" s="119">
        <v>6</v>
      </c>
      <c r="C32" s="86">
        <v>89922</v>
      </c>
      <c r="D32" s="99" t="s">
        <v>65</v>
      </c>
      <c r="E32" s="100" t="s">
        <v>51</v>
      </c>
      <c r="F32" s="101">
        <v>6</v>
      </c>
      <c r="G32" s="101"/>
      <c r="H32" s="102">
        <f>ROUND(F32*G32,2)</f>
        <v>0</v>
      </c>
    </row>
    <row r="33" spans="2:8" ht="24.75">
      <c r="B33" s="119"/>
      <c r="C33" s="103"/>
      <c r="D33" s="124" t="s">
        <v>50</v>
      </c>
      <c r="E33" s="105"/>
      <c r="F33" s="106"/>
      <c r="G33" s="106"/>
      <c r="H33" s="107"/>
    </row>
    <row r="34" spans="2:8" ht="51">
      <c r="B34" s="119"/>
      <c r="C34" s="125"/>
      <c r="D34" s="120" t="s">
        <v>63</v>
      </c>
      <c r="E34" s="126"/>
      <c r="F34" s="127"/>
      <c r="G34" s="127"/>
      <c r="H34" s="128"/>
    </row>
    <row r="35" spans="2:8">
      <c r="B35" s="108"/>
      <c r="C35" s="109"/>
      <c r="D35" s="110"/>
      <c r="E35" s="111"/>
      <c r="F35" s="112"/>
      <c r="G35" s="112"/>
      <c r="H35" s="113"/>
    </row>
    <row r="36" spans="2:8" s="4" customFormat="1" ht="17.25" customHeight="1">
      <c r="B36" s="20">
        <v>7</v>
      </c>
      <c r="C36" s="15">
        <v>89923</v>
      </c>
      <c r="D36" s="16" t="s">
        <v>59</v>
      </c>
      <c r="E36" s="17" t="s">
        <v>51</v>
      </c>
      <c r="F36" s="18">
        <v>35</v>
      </c>
      <c r="G36" s="18"/>
      <c r="H36" s="19">
        <f>ROUND(F36*G36,2)</f>
        <v>0</v>
      </c>
    </row>
    <row r="37" spans="2:8" s="4" customFormat="1" ht="30.75" customHeight="1">
      <c r="B37" s="20"/>
      <c r="C37" s="5"/>
      <c r="D37" s="98" t="s">
        <v>50</v>
      </c>
      <c r="E37" s="7"/>
      <c r="F37" s="8"/>
      <c r="G37" s="8"/>
      <c r="H37" s="9"/>
    </row>
    <row r="38" spans="2:8" s="4" customFormat="1" ht="17.25" customHeight="1">
      <c r="B38" s="108"/>
      <c r="C38" s="109"/>
      <c r="D38" s="117"/>
      <c r="E38" s="111"/>
      <c r="F38" s="112"/>
      <c r="G38" s="112"/>
      <c r="H38" s="113"/>
    </row>
    <row r="39" spans="2:8" s="4" customFormat="1" ht="17.25" customHeight="1">
      <c r="B39" s="119">
        <v>8</v>
      </c>
      <c r="C39" s="123" t="s">
        <v>61</v>
      </c>
      <c r="D39" s="122" t="s">
        <v>62</v>
      </c>
      <c r="E39" s="100" t="s">
        <v>14</v>
      </c>
      <c r="F39" s="101">
        <v>128</v>
      </c>
      <c r="G39" s="101"/>
      <c r="H39" s="102">
        <f>ROUND(F39*G39,2)</f>
        <v>0</v>
      </c>
    </row>
    <row r="40" spans="2:8" s="4" customFormat="1" ht="44.25" customHeight="1">
      <c r="B40" s="119"/>
      <c r="C40" s="103"/>
      <c r="D40" s="120" t="s">
        <v>63</v>
      </c>
      <c r="E40" s="105"/>
      <c r="F40" s="106"/>
      <c r="G40" s="106"/>
      <c r="H40" s="107"/>
    </row>
    <row r="41" spans="2:8" s="4" customFormat="1" ht="17.25" customHeight="1">
      <c r="B41" s="108"/>
      <c r="C41" s="109"/>
      <c r="D41" s="117"/>
      <c r="E41" s="111"/>
      <c r="F41" s="112"/>
      <c r="G41" s="112"/>
      <c r="H41" s="113"/>
    </row>
    <row r="42" spans="2:8" s="4" customFormat="1" ht="15" customHeight="1">
      <c r="B42" s="20">
        <v>9</v>
      </c>
      <c r="C42" s="86">
        <v>931326</v>
      </c>
      <c r="D42" s="99" t="s">
        <v>52</v>
      </c>
      <c r="E42" s="100" t="s">
        <v>0</v>
      </c>
      <c r="F42" s="101">
        <v>584.79999999999995</v>
      </c>
      <c r="G42" s="101"/>
      <c r="H42" s="102">
        <f>ROUND(F42*G42,2)</f>
        <v>0</v>
      </c>
    </row>
    <row r="43" spans="2:8" s="4" customFormat="1" ht="15" customHeight="1">
      <c r="B43" s="20"/>
      <c r="C43" s="103"/>
      <c r="D43" s="104" t="s">
        <v>18</v>
      </c>
      <c r="E43" s="105"/>
      <c r="F43" s="106"/>
      <c r="G43" s="106"/>
      <c r="H43" s="107"/>
    </row>
    <row r="44" spans="2:8" s="4" customFormat="1" ht="15" customHeight="1">
      <c r="B44" s="20"/>
      <c r="C44" s="103"/>
      <c r="D44" s="104" t="s">
        <v>19</v>
      </c>
      <c r="E44" s="105"/>
      <c r="F44" s="106"/>
      <c r="G44" s="106"/>
      <c r="H44" s="107"/>
    </row>
    <row r="45" spans="2:8" s="4" customFormat="1" ht="15" customHeight="1">
      <c r="B45" s="20"/>
      <c r="C45" s="103"/>
      <c r="D45" s="104" t="s">
        <v>20</v>
      </c>
      <c r="E45" s="105"/>
      <c r="F45" s="106"/>
      <c r="G45" s="106"/>
      <c r="H45" s="107"/>
    </row>
    <row r="46" spans="2:8" s="4" customFormat="1" ht="15" customHeight="1">
      <c r="B46" s="20"/>
      <c r="C46" s="103"/>
      <c r="D46" s="104" t="s">
        <v>21</v>
      </c>
      <c r="E46" s="105"/>
      <c r="F46" s="106"/>
      <c r="G46" s="106"/>
      <c r="H46" s="107"/>
    </row>
    <row r="47" spans="2:8">
      <c r="B47" s="108"/>
      <c r="C47" s="109"/>
      <c r="D47" s="117"/>
      <c r="E47" s="111"/>
      <c r="F47" s="112"/>
      <c r="G47" s="112"/>
      <c r="H47" s="113"/>
    </row>
    <row r="48" spans="2:8">
      <c r="B48" s="85">
        <v>10</v>
      </c>
      <c r="C48" s="71" t="s">
        <v>40</v>
      </c>
      <c r="D48" s="70" t="s">
        <v>38</v>
      </c>
      <c r="E48" s="17" t="s">
        <v>31</v>
      </c>
      <c r="F48" s="18">
        <v>1</v>
      </c>
      <c r="G48" s="18"/>
      <c r="H48" s="19">
        <f>ROUND(F48*G48,2)</f>
        <v>0</v>
      </c>
    </row>
    <row r="49" spans="2:8" ht="45">
      <c r="B49" s="73"/>
      <c r="C49" s="74"/>
      <c r="D49" s="75" t="s">
        <v>39</v>
      </c>
      <c r="E49" s="76"/>
      <c r="F49" s="77"/>
      <c r="G49" s="77"/>
      <c r="H49" s="78"/>
    </row>
    <row r="50" spans="2:8" ht="75">
      <c r="B50" s="21"/>
      <c r="C50" s="11"/>
      <c r="D50" s="72" t="s">
        <v>53</v>
      </c>
      <c r="E50" s="12"/>
      <c r="F50" s="13"/>
      <c r="G50" s="13"/>
      <c r="H50" s="14"/>
    </row>
    <row r="51" spans="2:8" ht="15.75" thickBot="1">
      <c r="B51" s="79"/>
      <c r="C51" s="80"/>
      <c r="D51" s="81" t="s">
        <v>7</v>
      </c>
      <c r="E51" s="82"/>
      <c r="F51" s="83"/>
      <c r="G51" s="83"/>
      <c r="H51" s="84">
        <f>SUM(H6:H50)</f>
        <v>0</v>
      </c>
    </row>
    <row r="52" spans="2:8" ht="15.75" thickTop="1"/>
    <row r="54" spans="2:8">
      <c r="D54" s="58" t="s">
        <v>42</v>
      </c>
      <c r="E54" s="59"/>
      <c r="F54" s="59"/>
      <c r="G54" s="59"/>
      <c r="H54" s="69">
        <f>SUM(H50:H53)</f>
        <v>0</v>
      </c>
    </row>
    <row r="55" spans="2:8">
      <c r="B55" s="1"/>
      <c r="C55"/>
      <c r="D55" s="59"/>
      <c r="E55" s="59"/>
      <c r="F55" s="59"/>
      <c r="G55" s="59"/>
      <c r="H55" s="69"/>
    </row>
    <row r="56" spans="2:8">
      <c r="B56" s="1"/>
      <c r="C56"/>
      <c r="D56" s="59" t="s">
        <v>36</v>
      </c>
      <c r="E56" s="59"/>
      <c r="F56" s="59"/>
      <c r="G56" s="59"/>
      <c r="H56" s="69">
        <f>H54*0.21</f>
        <v>0</v>
      </c>
    </row>
    <row r="57" spans="2:8">
      <c r="B57" s="1"/>
      <c r="C57"/>
      <c r="D57" s="59"/>
      <c r="E57" s="59"/>
      <c r="F57" s="59"/>
      <c r="G57" s="59"/>
      <c r="H57" s="69"/>
    </row>
    <row r="58" spans="2:8">
      <c r="B58" s="1"/>
      <c r="C58"/>
      <c r="D58" s="58" t="s">
        <v>41</v>
      </c>
      <c r="E58" s="59"/>
      <c r="F58" s="59"/>
      <c r="G58" s="59"/>
      <c r="H58" s="69">
        <f>SUM(H54:H57)</f>
        <v>0</v>
      </c>
    </row>
    <row r="59" spans="2:8">
      <c r="B59" s="1"/>
      <c r="C59"/>
      <c r="E59"/>
      <c r="H59"/>
    </row>
    <row r="60" spans="2:8">
      <c r="B60" s="1"/>
      <c r="C60"/>
      <c r="E60"/>
      <c r="H60"/>
    </row>
  </sheetData>
  <pageMargins left="0.7" right="0.7" top="0.78740157499999996" bottom="0.78740157499999996" header="0.3" footer="0.3"/>
  <pageSetup paperSize="9" scale="58" orientation="portrait" r:id="rId1"/>
  <headerFooter>
    <oddHeader>&amp;L&amp;"-,Kurzíva"&amp;14II/373 Křtiny
&amp;C&amp;"-,Kurzíva"&amp;14Stavební náklady&amp;R&amp;"-,Kurzíva"&amp;14Kontrolní  rozpočet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2:H21"/>
  <sheetViews>
    <sheetView zoomScaleNormal="100" workbookViewId="0">
      <selection activeCell="G9" sqref="G9:G12"/>
    </sheetView>
  </sheetViews>
  <sheetFormatPr defaultRowHeight="15"/>
  <cols>
    <col min="3" max="3" width="11.28515625" customWidth="1"/>
    <col min="4" max="4" width="59" customWidth="1"/>
    <col min="5" max="5" width="9.42578125" customWidth="1"/>
    <col min="6" max="6" width="8" customWidth="1"/>
    <col min="7" max="8" width="10.7109375" customWidth="1"/>
  </cols>
  <sheetData>
    <row r="2" spans="2:8" ht="21">
      <c r="D2" s="3" t="s">
        <v>64</v>
      </c>
    </row>
    <row r="6" spans="2:8">
      <c r="B6" s="2"/>
      <c r="C6" s="2"/>
      <c r="E6" s="2"/>
      <c r="H6" s="1"/>
    </row>
    <row r="7" spans="2:8" ht="16.5" thickBot="1">
      <c r="B7" s="23"/>
      <c r="C7" s="24" t="s">
        <v>1</v>
      </c>
      <c r="D7" s="25" t="s">
        <v>23</v>
      </c>
      <c r="E7" s="26"/>
      <c r="F7" s="27"/>
      <c r="G7" s="28"/>
      <c r="H7" s="26"/>
    </row>
    <row r="8" spans="2:8" ht="16.5" thickTop="1" thickBot="1">
      <c r="B8" s="30" t="s">
        <v>24</v>
      </c>
      <c r="C8" s="31" t="s">
        <v>1</v>
      </c>
      <c r="D8" s="32" t="s">
        <v>25</v>
      </c>
      <c r="E8" s="33" t="s">
        <v>26</v>
      </c>
      <c r="F8" s="31" t="s">
        <v>27</v>
      </c>
      <c r="G8" s="34" t="s">
        <v>28</v>
      </c>
      <c r="H8" s="35" t="s">
        <v>29</v>
      </c>
    </row>
    <row r="9" spans="2:8" ht="15.75" thickTop="1">
      <c r="B9" s="36">
        <v>1</v>
      </c>
      <c r="C9" s="37" t="s">
        <v>1</v>
      </c>
      <c r="D9" s="38" t="s">
        <v>30</v>
      </c>
      <c r="E9" s="39" t="s">
        <v>31</v>
      </c>
      <c r="F9" s="40">
        <v>1</v>
      </c>
      <c r="G9" s="41"/>
      <c r="H9" s="42">
        <f>F9*G9</f>
        <v>0</v>
      </c>
    </row>
    <row r="10" spans="2:8">
      <c r="B10" s="43"/>
      <c r="C10" s="44"/>
      <c r="D10" s="45" t="s">
        <v>32</v>
      </c>
      <c r="E10" s="46"/>
      <c r="F10" s="47"/>
      <c r="G10" s="48"/>
      <c r="H10" s="87"/>
    </row>
    <row r="11" spans="2:8">
      <c r="B11" s="43">
        <v>2</v>
      </c>
      <c r="C11" s="44"/>
      <c r="D11" s="50" t="s">
        <v>33</v>
      </c>
      <c r="E11" s="46" t="s">
        <v>31</v>
      </c>
      <c r="F11" s="47">
        <v>1</v>
      </c>
      <c r="G11" s="48"/>
      <c r="H11" s="49">
        <f>F11*G11</f>
        <v>0</v>
      </c>
    </row>
    <row r="12" spans="2:8" ht="15.75" thickBot="1">
      <c r="B12" s="51"/>
      <c r="C12" s="52" t="s">
        <v>1</v>
      </c>
      <c r="D12" s="53" t="s">
        <v>34</v>
      </c>
      <c r="E12" s="54"/>
      <c r="F12" s="55"/>
      <c r="G12" s="56"/>
      <c r="H12" s="57"/>
    </row>
    <row r="13" spans="2:8" ht="15.75" thickTop="1">
      <c r="B13" s="29"/>
      <c r="C13" s="29"/>
      <c r="D13" s="29"/>
      <c r="E13" s="29"/>
      <c r="F13" s="29"/>
      <c r="G13" s="29"/>
      <c r="H13" s="29"/>
    </row>
    <row r="14" spans="2:8">
      <c r="B14" s="29"/>
      <c r="C14" s="29"/>
      <c r="D14" s="29"/>
      <c r="E14" s="29"/>
      <c r="F14" s="29"/>
      <c r="G14" s="29"/>
      <c r="H14" s="29"/>
    </row>
    <row r="15" spans="2:8">
      <c r="B15" s="29"/>
      <c r="C15" s="29"/>
      <c r="D15" s="58" t="s">
        <v>35</v>
      </c>
      <c r="E15" s="59"/>
      <c r="F15" s="59"/>
      <c r="G15" s="59"/>
      <c r="H15" s="60">
        <f>SUM(H9:H14)</f>
        <v>0</v>
      </c>
    </row>
    <row r="16" spans="2:8">
      <c r="B16" s="29"/>
      <c r="C16" s="29"/>
      <c r="D16" s="59"/>
      <c r="E16" s="59"/>
      <c r="F16" s="59"/>
      <c r="G16" s="59"/>
      <c r="H16" s="59"/>
    </row>
    <row r="17" spans="2:8">
      <c r="B17" s="29"/>
      <c r="C17" s="29"/>
      <c r="D17" s="59" t="s">
        <v>36</v>
      </c>
      <c r="E17" s="59"/>
      <c r="F17" s="59"/>
      <c r="G17" s="59"/>
      <c r="H17" s="60">
        <f>H15*0.21</f>
        <v>0</v>
      </c>
    </row>
    <row r="18" spans="2:8">
      <c r="B18" s="29"/>
      <c r="C18" s="29"/>
      <c r="D18" s="59"/>
      <c r="E18" s="59"/>
      <c r="F18" s="59"/>
      <c r="G18" s="59"/>
      <c r="H18" s="59"/>
    </row>
    <row r="19" spans="2:8">
      <c r="B19" s="29"/>
      <c r="C19" s="29"/>
      <c r="D19" s="58" t="s">
        <v>37</v>
      </c>
      <c r="E19" s="59"/>
      <c r="F19" s="59"/>
      <c r="G19" s="59"/>
      <c r="H19" s="60">
        <f>SUM(H15:H18)</f>
        <v>0</v>
      </c>
    </row>
    <row r="20" spans="2:8">
      <c r="B20" s="2"/>
      <c r="C20" s="2"/>
      <c r="E20" s="2"/>
      <c r="H20" s="1"/>
    </row>
    <row r="21" spans="2:8">
      <c r="B21" s="2"/>
      <c r="C21" s="2"/>
      <c r="E21" s="2"/>
      <c r="H21" s="1"/>
    </row>
  </sheetData>
  <pageMargins left="0.7" right="0.7" top="0.78740157499999996" bottom="0.78740157499999996" header="0.3" footer="0.3"/>
  <pageSetup paperSize="9" scale="73" orientation="portrait" r:id="rId1"/>
  <headerFooter>
    <oddHeader>&amp;L&amp;"-,Kurzíva"&amp;14II/373 Křtiny
&amp;C&amp;"-,Kurzíva"&amp;14Ostatní a vedlejší náklady&amp;R&amp;"-,Kurzíva"&amp;14Kontrolní rozpočet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Stavební náklady</vt:lpstr>
      <vt:lpstr>ON+VN</vt:lpstr>
      <vt:lpstr>'ON+VN'!Oblast_tisku</vt:lpstr>
      <vt:lpstr>'Stavební náklady'!Oblast_tisku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 Miloš</dc:creator>
  <cp:lastModifiedBy>Bažant Miloš</cp:lastModifiedBy>
  <cp:lastPrinted>2022-06-16T10:59:50Z</cp:lastPrinted>
  <dcterms:created xsi:type="dcterms:W3CDTF">2018-05-28T10:42:46Z</dcterms:created>
  <dcterms:modified xsi:type="dcterms:W3CDTF">2022-07-25T10:31:45Z</dcterms:modified>
</cp:coreProperties>
</file>