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40" yWindow="120" windowWidth="14940" windowHeight="9225" activeTab="0"/>
  </bookViews>
  <sheets>
    <sheet name="Rekapitulace" sheetId="1" r:id="rId1"/>
    <sheet name="000_Ostatní" sheetId="2" r:id="rId2"/>
    <sheet name="000_Vedlejší" sheetId="3" r:id="rId3"/>
    <sheet name="Most" sheetId="4" r:id="rId4"/>
  </sheets>
  <definedNames>
    <definedName name="_xlnm.Print_Area" localSheetId="3">'Most'!$B$1:$I$47</definedName>
  </definedNames>
  <calcPr calcId="152511"/>
</workbook>
</file>

<file path=xl/sharedStrings.xml><?xml version="1.0" encoding="utf-8"?>
<sst xmlns="http://schemas.openxmlformats.org/spreadsheetml/2006/main" count="391" uniqueCount="127">
  <si>
    <t>Rekapitulace ceny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</si>
  <si>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</si>
  <si>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</si>
  <si>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</si>
  <si>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</si>
  <si>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</si>
  <si>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</si>
  <si>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</si>
  <si>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</si>
  <si>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</si>
  <si>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</si>
  <si>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</si>
  <si>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</si>
  <si>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O</t>
  </si>
  <si>
    <t>Objekt:</t>
  </si>
  <si>
    <t>000</t>
  </si>
  <si>
    <t>Ostatní a vedlejší náklady</t>
  </si>
  <si>
    <t>O1</t>
  </si>
  <si>
    <t>Rozpočet:</t>
  </si>
  <si>
    <t>0,00</t>
  </si>
  <si>
    <t>15,00</t>
  </si>
  <si>
    <t>21,00</t>
  </si>
  <si>
    <t>3</t>
  </si>
  <si>
    <t>2</t>
  </si>
  <si>
    <t>Ostatní</t>
  </si>
  <si>
    <t>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</si>
  <si>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</si>
  <si>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</si>
  <si>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</si>
  <si>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</si>
  <si>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</si>
  <si>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</si>
  <si>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</si>
  <si>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</si>
  <si>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</si>
  <si>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</si>
  <si>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</si>
  <si>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</si>
  <si>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</si>
  <si>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</si>
  <si>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</si>
  <si>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</si>
  <si>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</si>
  <si>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</si>
  <si>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</si>
  <si>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</si>
  <si>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</si>
  <si>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</si>
  <si>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</si>
  <si>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</si>
  <si>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</si>
  <si>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Přechodná úprava dopravního značení a objízdných tras, včetně údržby a úprav během stavebních prací v souladu s TP66 - "Zásady pro označování pracovních míst na PK a s platnými předpisy pro navrhování DZ na PK, vč. vyhlášky, kterou se provádějí pravidla provozu na pozemních komunikacích 294/2015 v platném znění.   
Stávající svislé dopravní značky se pro potřeby PDZ zachovají a dle potřeby zakryjí, upraví nebo doplní. 
Přechodné SDZ (značky, směrovací desky, závory, semafor. souprava, světla) se umístí na nosičích a podkladních deskách včetně nutných přesunů dle jednotlivých fází (etap) výstavby, dodávka, montáž, demontáž.   
Délka trvání a způsob řešení každé etapy závisí na prováděcí firmě.</t>
  </si>
  <si>
    <t>VV</t>
  </si>
  <si>
    <t>TS</t>
  </si>
  <si>
    <t>zahrnuje veškeré náklady spojené s objednatelem požadovanými zařízeními</t>
  </si>
  <si>
    <t>Vedlejší</t>
  </si>
  <si>
    <t>00001</t>
  </si>
  <si>
    <t>R</t>
  </si>
  <si>
    <t>Vytyčení veškerých inženýrských sítí v prostoru staveniště - popsáno v obchodních podmínkách  a v projektové dokumentaci</t>
  </si>
  <si>
    <t>00002</t>
  </si>
  <si>
    <t>Vytyčení obvodu prostoru staveniště - popsáno v projektové dokumentaci</t>
  </si>
  <si>
    <t>00003</t>
  </si>
  <si>
    <t>Zřízení a odstranění zařízení staveniště - popsáno v obchodních podmínkách</t>
  </si>
  <si>
    <t>00004</t>
  </si>
  <si>
    <t>Zajištění povolení k uzavírkám - popsáno v obchodních podmínkách, v zákoně č. 13/1997 Sb., a vyhlášce č. 104/1997</t>
  </si>
  <si>
    <t>00005</t>
  </si>
  <si>
    <t>Zajištění stanovení, umístění, údržbu, přemístění a odstranění dočasného dopravního značení - popsáno v projektové dokumentaci</t>
  </si>
  <si>
    <t>00006</t>
  </si>
  <si>
    <t>Zajištění povolení zvláštního užívání komunikací - popsáno v obchodních podmínkách, v zákoně č. 13/1997 Sb., a vyhlášce č. 104/1997</t>
  </si>
  <si>
    <t>7</t>
  </si>
  <si>
    <t>00011</t>
  </si>
  <si>
    <t>Ohlašování pohybu třetích osob na staveništi - popsáno v obchodních podmínkách</t>
  </si>
  <si>
    <t>8</t>
  </si>
  <si>
    <t>00014</t>
  </si>
  <si>
    <t>Zajištění provedení a výstupů veškerých zkoušek a revizí - popsáno v obchodních podmínkách, technických podmínkách a normách ČSN</t>
  </si>
  <si>
    <t>00018</t>
  </si>
  <si>
    <t>Návrh technologického postupu prací - popsáno v obchodních podmínkách</t>
  </si>
  <si>
    <t>Most</t>
  </si>
  <si>
    <t>938543</t>
  </si>
  <si>
    <t>OČIŠTĚNÍ BETON KONSTR OTRYSKÁNÍM TLAK VODOU DO 1000 BARŮ</t>
  </si>
  <si>
    <t>M2</t>
  </si>
  <si>
    <t>položka zahrnuje očištění předepsaným způsobem včetně odklizení vzniklého odpadu</t>
  </si>
  <si>
    <t>Úpravy povrchů, podlahy, výplně otvorů</t>
  </si>
  <si>
    <t>626111</t>
  </si>
  <si>
    <t>REPROFILACE PODHLEDŮ, SVISLÝCH PLOCH SANAČNÍ MALTOU JEDNOVRST TL 10MM</t>
  </si>
  <si>
    <t>položka zahrnuje:  
dodávku veškerého materiálu potřebného pro předepsanou úpravu v předepsané kvalitě nutné vyspravení podkladu, případně zatření spar zdiva  
položení vrstvy v předepsané tloušťce potřebná lešení a podpěrné konstrukce</t>
  </si>
  <si>
    <t>626122</t>
  </si>
  <si>
    <t>REPROFILACE PODHLEDŮ, SVISLÝCH PLOCH SANAČNÍ MALTOU DVOUVRST TL 50MM</t>
  </si>
  <si>
    <t>62631</t>
  </si>
  <si>
    <t>SPOJOVACÍ MŮSTEK MEZI STARÝM A NOVÝM BETONEM</t>
  </si>
  <si>
    <t>Spojovací můstek bude použit v případě, že to konktrétní sanační hmota vyžaduje. V opačném případě se položka neuplatní.</t>
  </si>
  <si>
    <t>62652</t>
  </si>
  <si>
    <t>OCHRANA VÝZTUŽE PŘI NEDOSTATEČNÉM KRYTÍ</t>
  </si>
  <si>
    <t>Protikorozní ochrana obnažené výztuže nátěrem obsahujícím inhibitory koroze.</t>
  </si>
  <si>
    <t>položka zahrnuje:  
dodávku veškerého materiálu potřebného pro předepsanou úpravu v předepsané kvalitě položení vrstvy v předepsané tloušťce  
potřebná lešení a podpěrné konstrukce</t>
  </si>
  <si>
    <t>Přidružená stavební výroba</t>
  </si>
  <si>
    <t>78381</t>
  </si>
  <si>
    <t>NÁTĚRY BETON KONSTR TYP S1 (OS-A)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</si>
  <si>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</si>
  <si>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M</t>
  </si>
  <si>
    <t>Ostatní konstrukce a práce</t>
  </si>
  <si>
    <t>položka zahrnuje dodávku a osazení předepsaného materiálu, očištění ploch spáry před úpravou, očištění okolí spáry po úpravě  
nezahrnuje těsnící profil</t>
  </si>
  <si>
    <t>931334</t>
  </si>
  <si>
    <t>TĚSNĚNÍ DILATAČNÍCH SPAR POLYURETANOVÝM TMELEM PRŮŘEZU DO 400MM2</t>
  </si>
  <si>
    <t>938652</t>
  </si>
  <si>
    <t>OČIŠTĚNÍ OCEL KONSTR OTRYSKÁNÍM NA SUCHO KŘEMIČ PÍSKEM</t>
  </si>
  <si>
    <t>Očištění obnažené výztuže na stupeň Sa2,5. Plocha odhadnuta jako 10% plochy čištění betonového povrchu.</t>
  </si>
  <si>
    <t>94190</t>
  </si>
  <si>
    <t>LEHKÉ PRACOVNÍ LEŠENÍ DO 1,5 KPA</t>
  </si>
  <si>
    <t>KUS</t>
  </si>
  <si>
    <t>Lešení pro trýskání povrchu a proveden sanací. S pevnou podlahou a s oplachtováním. Ochrana musí zamezit spad čehokoliv do prostoru pojížděné dálnice. Rozsah lešení nutno upravit dle postupu provádění prací, včetně přesunů. Komplet.</t>
  </si>
  <si>
    <t>Položka zahrnuje dovoz, montáž, údržbu, opotřebení (nájemné), demontáž, konzervaci, odvoz.</t>
  </si>
  <si>
    <t>ev.č. 3833-1</t>
  </si>
  <si>
    <t>0,5 * 60 =30,000 [A]</t>
  </si>
  <si>
    <t>Krajní nosník NK 2*2,8*54,800 =306,880 [A]
Římsa (podhled a svislá část) 2*0,6*61,8 =74,160 [B] 
Krajní vzpěry 2*(0,8 + 0,45)*5,03*4 =50,300 [C] 
A+B+C =431,340 [D]</t>
  </si>
  <si>
    <t>0,4 * 431,34 =172,536 [A]</t>
  </si>
  <si>
    <t>0,6 * 431,34 =258,804 [A]</t>
  </si>
  <si>
    <t>431,340 =431,340 [A]</t>
  </si>
  <si>
    <t>43,134 =43,134  [A]</t>
  </si>
  <si>
    <t>0,1 * 431,34 =43,134 [A]</t>
  </si>
  <si>
    <t>Tmelení dilatačních spár (2x30=60ks, šířka cca 20mm, délka spáry 0,5 m) mezi prefabrikáty říms trvale pružným tmelem.</t>
  </si>
  <si>
    <t>Sanace krajních nosníků nosné konstrukce mostu, podhledu a svislé části říms  a krajních vzpěr do hloubky 10 mm, odhad 40% plochy.</t>
  </si>
  <si>
    <t>Očištění krajních nosníků nosné konstrukce mostu, podhledu a svislé části říms  a krajních vzpěr tlakovou vodou.</t>
  </si>
  <si>
    <t>Sanace krajních nosníků nosné konstrukce mostu, podhledu a svislé části říms  a krajních vzpěr do hloubky 50 mm, odhad 60% plochy.</t>
  </si>
  <si>
    <t>Hydrofobní nátěr krajních nosníků nosné konstrukce mostu, podhledu a svislé části říms  a krajních vzpěr na bázi silanů.</t>
  </si>
  <si>
    <t>Stavba: III/3833 Velatice, most 3833-1 přes D1</t>
  </si>
  <si>
    <t>III/3833 Velatice, most 3833-1 přes D1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</si>
</sst>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7">
    <font>
      <sz val="10"/>
      <name val="Arial"/>
      <family val="2"/>
    </font>
    <font>
      <b/>
      <sz val="16"/>
      <color rgb="FF00000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1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ont="1" applyFill="1" applyBorder="1"/>
    <xf numFmtId="4" fontId="3" fillId="2" borderId="0" xfId="0" applyNumberFormat="1" applyFont="1" applyFill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/>
    <xf numFmtId="0" fontId="0" fillId="2" borderId="4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/>
    <xf numFmtId="0" fontId="0" fillId="2" borderId="5" xfId="0" applyFont="1" applyFill="1" applyBorder="1"/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wrapText="1"/>
    </xf>
    <xf numFmtId="4" fontId="3" fillId="2" borderId="5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4" fontId="0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center"/>
    </xf>
    <xf numFmtId="4" fontId="0" fillId="0" borderId="0" xfId="0" applyNumberFormat="1"/>
    <xf numFmtId="0" fontId="0" fillId="2" borderId="0" xfId="0" applyFont="1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0" fillId="2" borderId="2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A10" sqref="A1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7"/>
      <c r="B1" s="1"/>
      <c r="C1" s="1"/>
      <c r="D1" s="1"/>
      <c r="E1" s="1"/>
    </row>
    <row r="2" spans="1:5" ht="12.75" customHeight="1">
      <c r="A2" s="37"/>
      <c r="B2" s="38" t="s">
        <v>0</v>
      </c>
      <c r="C2" s="1"/>
      <c r="D2" s="1"/>
      <c r="E2" s="1"/>
    </row>
    <row r="3" spans="1:5" ht="20.1" customHeight="1">
      <c r="A3" s="37"/>
      <c r="B3" s="37"/>
      <c r="C3" s="1"/>
      <c r="D3" s="1"/>
      <c r="E3" s="1"/>
    </row>
    <row r="4" spans="1:5" ht="20.1" customHeight="1">
      <c r="A4" s="1"/>
      <c r="B4" s="39" t="s">
        <v>125</v>
      </c>
      <c r="C4" s="37"/>
      <c r="D4" s="37"/>
      <c r="E4" s="1"/>
    </row>
    <row r="5" spans="1:5" ht="12.75" customHeight="1">
      <c r="A5" s="1"/>
      <c r="B5" s="37" t="s">
        <v>1</v>
      </c>
      <c r="C5" s="37"/>
      <c r="D5" s="37"/>
      <c r="E5" s="1"/>
    </row>
    <row r="6" spans="1:5" ht="12.75" customHeight="1">
      <c r="A6" s="1"/>
      <c r="B6" s="3" t="s">
        <v>2</v>
      </c>
      <c r="C6" s="6">
        <f>SUM(C10:C12)</f>
        <v>0</v>
      </c>
      <c r="D6" s="1"/>
      <c r="E6" s="1"/>
    </row>
    <row r="7" spans="1:5" ht="12.75" customHeight="1">
      <c r="A7" s="1"/>
      <c r="B7" s="3" t="s">
        <v>3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5" t="s">
        <v>24</v>
      </c>
      <c r="B10" s="15" t="s">
        <v>25</v>
      </c>
      <c r="C10" s="16">
        <f>'000_Ostatní'!I3</f>
        <v>0</v>
      </c>
      <c r="D10" s="16">
        <f>'000_Ostatní'!O2</f>
        <v>0</v>
      </c>
      <c r="E10" s="16">
        <f>C10+D10</f>
        <v>0</v>
      </c>
    </row>
    <row r="11" spans="1:5" ht="12.75" customHeight="1">
      <c r="A11" s="15" t="s">
        <v>55</v>
      </c>
      <c r="B11" s="15" t="s">
        <v>25</v>
      </c>
      <c r="C11" s="16">
        <f>'000_Vedlejší'!I3</f>
        <v>0</v>
      </c>
      <c r="D11" s="16">
        <f>'000_Vedlejší'!O2</f>
        <v>0</v>
      </c>
      <c r="E11" s="16">
        <f>C11+D11</f>
        <v>0</v>
      </c>
    </row>
    <row r="12" spans="1:5" ht="12.75" customHeight="1">
      <c r="A12" s="32" t="s">
        <v>77</v>
      </c>
      <c r="B12" s="32" t="s">
        <v>112</v>
      </c>
      <c r="C12" s="33">
        <f>Most!I3</f>
        <v>0</v>
      </c>
      <c r="D12" s="33">
        <f>Most!O2</f>
        <v>0</v>
      </c>
      <c r="E12" s="33">
        <f>C12+D12</f>
        <v>0</v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workbookViewId="0" topLeftCell="A1">
      <pane ySplit="8" topLeftCell="A9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1"/>
      <c r="D3" s="37"/>
      <c r="E3" s="11" t="s">
        <v>126</v>
      </c>
      <c r="F3" s="1"/>
      <c r="G3" s="8"/>
      <c r="H3" s="7" t="s">
        <v>24</v>
      </c>
      <c r="I3" s="31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1" t="s">
        <v>15</v>
      </c>
      <c r="D4" s="37"/>
      <c r="E4" s="11" t="s">
        <v>16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2" t="s">
        <v>24</v>
      </c>
      <c r="D5" s="43"/>
      <c r="E5" s="14" t="s">
        <v>25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8" t="s">
        <v>43</v>
      </c>
      <c r="B9" s="18"/>
      <c r="C9" s="19" t="s">
        <v>27</v>
      </c>
      <c r="D9" s="18"/>
      <c r="E9" s="20" t="s">
        <v>44</v>
      </c>
      <c r="F9" s="18"/>
      <c r="G9" s="18"/>
      <c r="H9" s="18"/>
      <c r="I9" s="21">
        <f>0+Q9</f>
        <v>0</v>
      </c>
      <c r="O9">
        <f>0+R9</f>
        <v>0</v>
      </c>
      <c r="Q9">
        <f>0+I10</f>
        <v>0</v>
      </c>
      <c r="R9">
        <f>0+O10</f>
        <v>0</v>
      </c>
    </row>
    <row r="10" spans="1:16" ht="12.75">
      <c r="A10" s="17" t="s">
        <v>45</v>
      </c>
      <c r="B10" s="22" t="s">
        <v>29</v>
      </c>
      <c r="C10" s="22" t="s">
        <v>46</v>
      </c>
      <c r="D10" s="17" t="s">
        <v>47</v>
      </c>
      <c r="E10" s="23" t="s">
        <v>48</v>
      </c>
      <c r="F10" s="24" t="s">
        <v>49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40.25">
      <c r="A11" s="27" t="s">
        <v>50</v>
      </c>
      <c r="E11" s="28" t="s">
        <v>51</v>
      </c>
    </row>
    <row r="12" spans="1:5" ht="12.75">
      <c r="A12" s="29" t="s">
        <v>52</v>
      </c>
      <c r="E12" s="30" t="s">
        <v>47</v>
      </c>
    </row>
    <row r="13" spans="1:5" ht="12.75">
      <c r="A13" t="s">
        <v>53</v>
      </c>
      <c r="E13" s="28" t="s">
        <v>54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5" right="0.75" top="1" bottom="1" header="0.5" footer="0.5"/>
  <pageSetup fitToHeight="0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workbookViewId="0" topLeftCell="A1">
      <pane ySplit="8" topLeftCell="A9" activePane="bottomLeft" state="frozen"/>
      <selection pane="bottomLeft" activeCell="B10" sqref="B10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11</v>
      </c>
      <c r="F2" s="1"/>
      <c r="G2" s="1"/>
      <c r="H2" s="5"/>
      <c r="I2" s="5"/>
      <c r="O2">
        <f>0+O9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1"/>
      <c r="D3" s="37"/>
      <c r="E3" s="11" t="s">
        <v>126</v>
      </c>
      <c r="F3" s="1"/>
      <c r="G3" s="8"/>
      <c r="H3" s="7" t="s">
        <v>55</v>
      </c>
      <c r="I3" s="31">
        <f>0+I9</f>
        <v>0</v>
      </c>
      <c r="O3" t="s">
        <v>19</v>
      </c>
      <c r="P3" t="s">
        <v>23</v>
      </c>
    </row>
    <row r="4" spans="1:16" ht="15" customHeight="1">
      <c r="A4" t="s">
        <v>13</v>
      </c>
      <c r="B4" s="10" t="s">
        <v>14</v>
      </c>
      <c r="C4" s="41" t="s">
        <v>15</v>
      </c>
      <c r="D4" s="37"/>
      <c r="E4" s="11" t="s">
        <v>16</v>
      </c>
      <c r="F4" s="1"/>
      <c r="G4" s="1"/>
      <c r="H4" s="9"/>
      <c r="I4" s="9"/>
      <c r="O4" t="s">
        <v>20</v>
      </c>
      <c r="P4" t="s">
        <v>23</v>
      </c>
    </row>
    <row r="5" spans="1:16" ht="12.75" customHeight="1">
      <c r="A5" t="s">
        <v>17</v>
      </c>
      <c r="B5" s="13" t="s">
        <v>18</v>
      </c>
      <c r="C5" s="42" t="s">
        <v>55</v>
      </c>
      <c r="D5" s="43"/>
      <c r="E5" s="14" t="s">
        <v>25</v>
      </c>
      <c r="F5" s="5"/>
      <c r="G5" s="5"/>
      <c r="H5" s="5"/>
      <c r="I5" s="5"/>
      <c r="O5" t="s">
        <v>21</v>
      </c>
      <c r="P5" t="s">
        <v>23</v>
      </c>
    </row>
    <row r="6" spans="1:9" ht="12.75" customHeight="1">
      <c r="A6" s="40" t="s">
        <v>26</v>
      </c>
      <c r="B6" s="40" t="s">
        <v>28</v>
      </c>
      <c r="C6" s="40" t="s">
        <v>30</v>
      </c>
      <c r="D6" s="40" t="s">
        <v>31</v>
      </c>
      <c r="E6" s="40" t="s">
        <v>32</v>
      </c>
      <c r="F6" s="40" t="s">
        <v>34</v>
      </c>
      <c r="G6" s="40" t="s">
        <v>36</v>
      </c>
      <c r="H6" s="40" t="s">
        <v>38</v>
      </c>
      <c r="I6" s="40"/>
    </row>
    <row r="7" spans="1:9" ht="12.75" customHeight="1">
      <c r="A7" s="40"/>
      <c r="B7" s="40"/>
      <c r="C7" s="40"/>
      <c r="D7" s="40"/>
      <c r="E7" s="40"/>
      <c r="F7" s="40"/>
      <c r="G7" s="40"/>
      <c r="H7" s="12" t="s">
        <v>39</v>
      </c>
      <c r="I7" s="12" t="s">
        <v>41</v>
      </c>
    </row>
    <row r="8" spans="1:9" ht="12.75" customHeight="1">
      <c r="A8" s="12" t="s">
        <v>27</v>
      </c>
      <c r="B8" s="12" t="s">
        <v>29</v>
      </c>
      <c r="C8" s="12" t="s">
        <v>23</v>
      </c>
      <c r="D8" s="12" t="s">
        <v>22</v>
      </c>
      <c r="E8" s="12" t="s">
        <v>33</v>
      </c>
      <c r="F8" s="12" t="s">
        <v>35</v>
      </c>
      <c r="G8" s="12" t="s">
        <v>37</v>
      </c>
      <c r="H8" s="12" t="s">
        <v>40</v>
      </c>
      <c r="I8" s="12" t="s">
        <v>42</v>
      </c>
    </row>
    <row r="9" spans="1:18" ht="12.75" customHeight="1">
      <c r="A9" s="18" t="s">
        <v>43</v>
      </c>
      <c r="B9" s="18"/>
      <c r="C9" s="19" t="s">
        <v>27</v>
      </c>
      <c r="D9" s="18"/>
      <c r="E9" s="20" t="s">
        <v>44</v>
      </c>
      <c r="F9" s="18"/>
      <c r="G9" s="18"/>
      <c r="H9" s="18"/>
      <c r="I9" s="21">
        <f>0+Q9</f>
        <v>0</v>
      </c>
      <c r="O9">
        <f>0+R9</f>
        <v>0</v>
      </c>
      <c r="Q9">
        <f>0+I10+I14+I18+I22+I26+I30+I34+I38+I42</f>
        <v>0</v>
      </c>
      <c r="R9">
        <f>0+O10+O14+O18+O22+O26+O30+O34+O38+O42</f>
        <v>0</v>
      </c>
    </row>
    <row r="10" spans="1:16" ht="25.5">
      <c r="A10" s="17" t="s">
        <v>45</v>
      </c>
      <c r="B10" s="22" t="s">
        <v>29</v>
      </c>
      <c r="C10" s="22" t="s">
        <v>56</v>
      </c>
      <c r="D10" s="17" t="s">
        <v>57</v>
      </c>
      <c r="E10" s="23" t="s">
        <v>58</v>
      </c>
      <c r="F10" s="24" t="s">
        <v>49</v>
      </c>
      <c r="G10" s="25">
        <v>1</v>
      </c>
      <c r="H10" s="26">
        <v>0</v>
      </c>
      <c r="I10" s="26">
        <f>ROUND(ROUND(H10,2)*ROUND(G10,3),2)</f>
        <v>0</v>
      </c>
      <c r="O10">
        <f>(I10*21)/100</f>
        <v>0</v>
      </c>
      <c r="P10" t="s">
        <v>23</v>
      </c>
    </row>
    <row r="11" spans="1:5" ht="12.75">
      <c r="A11" s="27" t="s">
        <v>50</v>
      </c>
      <c r="E11" s="28" t="s">
        <v>47</v>
      </c>
    </row>
    <row r="12" spans="1:5" ht="12.75">
      <c r="A12" s="29" t="s">
        <v>52</v>
      </c>
      <c r="E12" s="30" t="s">
        <v>47</v>
      </c>
    </row>
    <row r="13" spans="1:5" ht="12.75">
      <c r="A13" t="s">
        <v>53</v>
      </c>
      <c r="E13" s="28" t="s">
        <v>47</v>
      </c>
    </row>
    <row r="14" spans="1:16" ht="12.75">
      <c r="A14" s="17" t="s">
        <v>45</v>
      </c>
      <c r="B14" s="22" t="s">
        <v>23</v>
      </c>
      <c r="C14" s="22" t="s">
        <v>59</v>
      </c>
      <c r="D14" s="17" t="s">
        <v>57</v>
      </c>
      <c r="E14" s="23" t="s">
        <v>60</v>
      </c>
      <c r="F14" s="24" t="s">
        <v>49</v>
      </c>
      <c r="G14" s="25">
        <v>1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23</v>
      </c>
    </row>
    <row r="15" spans="1:5" ht="12.75">
      <c r="A15" s="27" t="s">
        <v>50</v>
      </c>
      <c r="E15" s="28" t="s">
        <v>47</v>
      </c>
    </row>
    <row r="16" spans="1:5" ht="12.75">
      <c r="A16" s="29" t="s">
        <v>52</v>
      </c>
      <c r="E16" s="30" t="s">
        <v>47</v>
      </c>
    </row>
    <row r="17" spans="1:5" ht="12.75">
      <c r="A17" t="s">
        <v>53</v>
      </c>
      <c r="E17" s="28" t="s">
        <v>47</v>
      </c>
    </row>
    <row r="18" spans="1:16" ht="12.75">
      <c r="A18" s="17" t="s">
        <v>45</v>
      </c>
      <c r="B18" s="22" t="s">
        <v>22</v>
      </c>
      <c r="C18" s="22" t="s">
        <v>61</v>
      </c>
      <c r="D18" s="17" t="s">
        <v>57</v>
      </c>
      <c r="E18" s="23" t="s">
        <v>62</v>
      </c>
      <c r="F18" s="24" t="s">
        <v>49</v>
      </c>
      <c r="G18" s="25">
        <v>1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23</v>
      </c>
    </row>
    <row r="19" spans="1:5" ht="12.75">
      <c r="A19" s="27" t="s">
        <v>50</v>
      </c>
      <c r="E19" s="28" t="s">
        <v>47</v>
      </c>
    </row>
    <row r="20" spans="1:5" ht="12.75">
      <c r="A20" s="29" t="s">
        <v>52</v>
      </c>
      <c r="E20" s="30" t="s">
        <v>47</v>
      </c>
    </row>
    <row r="21" spans="1:5" ht="12.75">
      <c r="A21" t="s">
        <v>53</v>
      </c>
      <c r="E21" s="28" t="s">
        <v>47</v>
      </c>
    </row>
    <row r="22" spans="1:16" ht="25.5">
      <c r="A22" s="17" t="s">
        <v>45</v>
      </c>
      <c r="B22" s="22" t="s">
        <v>33</v>
      </c>
      <c r="C22" s="22" t="s">
        <v>63</v>
      </c>
      <c r="D22" s="17" t="s">
        <v>57</v>
      </c>
      <c r="E22" s="23" t="s">
        <v>64</v>
      </c>
      <c r="F22" s="24" t="s">
        <v>49</v>
      </c>
      <c r="G22" s="25">
        <v>1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>
      <c r="A23" s="27" t="s">
        <v>50</v>
      </c>
      <c r="E23" s="28" t="s">
        <v>47</v>
      </c>
    </row>
    <row r="24" spans="1:5" ht="12.75">
      <c r="A24" s="29" t="s">
        <v>52</v>
      </c>
      <c r="E24" s="30" t="s">
        <v>47</v>
      </c>
    </row>
    <row r="25" spans="1:5" ht="12.75">
      <c r="A25" t="s">
        <v>53</v>
      </c>
      <c r="E25" s="28" t="s">
        <v>47</v>
      </c>
    </row>
    <row r="26" spans="1:16" ht="25.5">
      <c r="A26" s="17" t="s">
        <v>45</v>
      </c>
      <c r="B26" s="22" t="s">
        <v>35</v>
      </c>
      <c r="C26" s="22" t="s">
        <v>65</v>
      </c>
      <c r="D26" s="17" t="s">
        <v>57</v>
      </c>
      <c r="E26" s="23" t="s">
        <v>66</v>
      </c>
      <c r="F26" s="24" t="s">
        <v>49</v>
      </c>
      <c r="G26" s="25">
        <v>1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7" t="s">
        <v>50</v>
      </c>
      <c r="E27" s="28" t="s">
        <v>47</v>
      </c>
    </row>
    <row r="28" spans="1:5" ht="12.75">
      <c r="A28" s="29" t="s">
        <v>52</v>
      </c>
      <c r="E28" s="30" t="s">
        <v>47</v>
      </c>
    </row>
    <row r="29" spans="1:5" ht="12.75">
      <c r="A29" t="s">
        <v>53</v>
      </c>
      <c r="E29" s="28" t="s">
        <v>47</v>
      </c>
    </row>
    <row r="30" spans="1:16" ht="25.5">
      <c r="A30" s="17" t="s">
        <v>45</v>
      </c>
      <c r="B30" s="22" t="s">
        <v>37</v>
      </c>
      <c r="C30" s="22" t="s">
        <v>67</v>
      </c>
      <c r="D30" s="17" t="s">
        <v>57</v>
      </c>
      <c r="E30" s="23" t="s">
        <v>68</v>
      </c>
      <c r="F30" s="24" t="s">
        <v>49</v>
      </c>
      <c r="G30" s="25">
        <v>1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23</v>
      </c>
    </row>
    <row r="31" spans="1:5" ht="12.75">
      <c r="A31" s="27" t="s">
        <v>50</v>
      </c>
      <c r="E31" s="28" t="s">
        <v>47</v>
      </c>
    </row>
    <row r="32" spans="1:5" ht="12.75">
      <c r="A32" s="29" t="s">
        <v>52</v>
      </c>
      <c r="E32" s="30" t="s">
        <v>47</v>
      </c>
    </row>
    <row r="33" spans="1:5" ht="12.75">
      <c r="A33" t="s">
        <v>53</v>
      </c>
      <c r="E33" s="28" t="s">
        <v>47</v>
      </c>
    </row>
    <row r="34" spans="1:16" ht="12.75">
      <c r="A34" s="17" t="s">
        <v>45</v>
      </c>
      <c r="B34" s="22" t="s">
        <v>69</v>
      </c>
      <c r="C34" s="22" t="s">
        <v>70</v>
      </c>
      <c r="D34" s="17" t="s">
        <v>57</v>
      </c>
      <c r="E34" s="23" t="s">
        <v>71</v>
      </c>
      <c r="F34" s="24" t="s">
        <v>49</v>
      </c>
      <c r="G34" s="25">
        <v>1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>
      <c r="A35" s="27" t="s">
        <v>50</v>
      </c>
      <c r="E35" s="28" t="s">
        <v>47</v>
      </c>
    </row>
    <row r="36" spans="1:5" ht="12.75">
      <c r="A36" s="29" t="s">
        <v>52</v>
      </c>
      <c r="E36" s="30" t="s">
        <v>47</v>
      </c>
    </row>
    <row r="37" spans="1:5" ht="12.75">
      <c r="A37" t="s">
        <v>53</v>
      </c>
      <c r="E37" s="28" t="s">
        <v>47</v>
      </c>
    </row>
    <row r="38" spans="1:16" ht="25.5">
      <c r="A38" s="17" t="s">
        <v>45</v>
      </c>
      <c r="B38" s="22" t="s">
        <v>72</v>
      </c>
      <c r="C38" s="22" t="s">
        <v>73</v>
      </c>
      <c r="D38" s="17" t="s">
        <v>57</v>
      </c>
      <c r="E38" s="23" t="s">
        <v>74</v>
      </c>
      <c r="F38" s="24" t="s">
        <v>49</v>
      </c>
      <c r="G38" s="25">
        <v>1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23</v>
      </c>
    </row>
    <row r="39" spans="1:5" ht="12.75">
      <c r="A39" s="27" t="s">
        <v>50</v>
      </c>
      <c r="E39" s="28" t="s">
        <v>47</v>
      </c>
    </row>
    <row r="40" spans="1:5" ht="12.75">
      <c r="A40" s="29" t="s">
        <v>52</v>
      </c>
      <c r="E40" s="30" t="s">
        <v>47</v>
      </c>
    </row>
    <row r="41" spans="1:5" ht="12.75">
      <c r="A41" t="s">
        <v>53</v>
      </c>
      <c r="E41" s="28" t="s">
        <v>47</v>
      </c>
    </row>
    <row r="42" spans="1:16" ht="12.75">
      <c r="A42" s="17" t="s">
        <v>45</v>
      </c>
      <c r="B42" s="22" t="s">
        <v>40</v>
      </c>
      <c r="C42" s="22" t="s">
        <v>75</v>
      </c>
      <c r="D42" s="17" t="s">
        <v>57</v>
      </c>
      <c r="E42" s="23" t="s">
        <v>76</v>
      </c>
      <c r="F42" s="24" t="s">
        <v>49</v>
      </c>
      <c r="G42" s="25">
        <v>1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23</v>
      </c>
    </row>
    <row r="43" spans="1:5" ht="12.75">
      <c r="A43" s="27" t="s">
        <v>50</v>
      </c>
      <c r="E43" s="28" t="s">
        <v>47</v>
      </c>
    </row>
    <row r="44" spans="1:5" ht="12.75">
      <c r="A44" s="29" t="s">
        <v>52</v>
      </c>
      <c r="E44" s="30" t="s">
        <v>47</v>
      </c>
    </row>
    <row r="45" spans="1:5" ht="12.75">
      <c r="A45" t="s">
        <v>53</v>
      </c>
      <c r="E45" s="28" t="s">
        <v>47</v>
      </c>
    </row>
  </sheetData>
  <mergeCells count="11">
    <mergeCell ref="A6:A7"/>
    <mergeCell ref="B6:B7"/>
    <mergeCell ref="C6:C7"/>
    <mergeCell ref="D6:D7"/>
    <mergeCell ref="E6:E7"/>
    <mergeCell ref="F6:F7"/>
    <mergeCell ref="G6:G7"/>
    <mergeCell ref="H6:I6"/>
    <mergeCell ref="C3:D3"/>
    <mergeCell ref="C4:D4"/>
    <mergeCell ref="C5:D5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workbookViewId="0" topLeftCell="B1">
      <pane ySplit="7" topLeftCell="A8" activePane="bottomLeft" state="frozen"/>
      <selection pane="bottomLeft" activeCell="Q1" sqref="Q1:R1048576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  <col min="17" max="17" width="10.7109375" style="0" hidden="1" customWidth="1"/>
    <col min="18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P1" t="s">
        <v>22</v>
      </c>
    </row>
    <row r="2" spans="2:16" ht="24.95" customHeight="1">
      <c r="B2" s="1"/>
      <c r="C2" s="1"/>
      <c r="D2" s="1"/>
      <c r="E2" s="2" t="s">
        <v>11</v>
      </c>
      <c r="F2" s="1"/>
      <c r="G2" s="1"/>
      <c r="H2" s="5"/>
      <c r="I2" s="5"/>
      <c r="O2">
        <f>0+O8+O13+O30+O35</f>
        <v>0</v>
      </c>
      <c r="P2" t="s">
        <v>22</v>
      </c>
    </row>
    <row r="3" spans="1:16" ht="15" customHeight="1">
      <c r="A3" t="s">
        <v>10</v>
      </c>
      <c r="B3" s="10" t="s">
        <v>12</v>
      </c>
      <c r="C3" s="41"/>
      <c r="D3" s="37"/>
      <c r="E3" s="11" t="s">
        <v>126</v>
      </c>
      <c r="F3" s="1"/>
      <c r="G3" s="8"/>
      <c r="H3" s="7" t="s">
        <v>77</v>
      </c>
      <c r="I3" s="31">
        <f>0+I8+I13+I30+I35</f>
        <v>0</v>
      </c>
      <c r="O3" t="s">
        <v>19</v>
      </c>
      <c r="P3" t="s">
        <v>23</v>
      </c>
    </row>
    <row r="4" spans="1:16" ht="15" customHeight="1">
      <c r="A4" t="s">
        <v>13</v>
      </c>
      <c r="B4" s="13" t="s">
        <v>18</v>
      </c>
      <c r="C4" s="42" t="s">
        <v>77</v>
      </c>
      <c r="D4" s="43"/>
      <c r="E4" s="14" t="s">
        <v>112</v>
      </c>
      <c r="F4" s="5"/>
      <c r="G4" s="5"/>
      <c r="H4" s="18"/>
      <c r="I4" s="18"/>
      <c r="O4" t="s">
        <v>20</v>
      </c>
      <c r="P4" t="s">
        <v>23</v>
      </c>
    </row>
    <row r="5" spans="1:16" ht="12.75" customHeight="1">
      <c r="A5" s="40" t="s">
        <v>26</v>
      </c>
      <c r="B5" s="40" t="s">
        <v>28</v>
      </c>
      <c r="C5" s="40" t="s">
        <v>30</v>
      </c>
      <c r="D5" s="40" t="s">
        <v>31</v>
      </c>
      <c r="E5" s="40" t="s">
        <v>32</v>
      </c>
      <c r="F5" s="40" t="s">
        <v>34</v>
      </c>
      <c r="G5" s="40" t="s">
        <v>36</v>
      </c>
      <c r="H5" s="40" t="s">
        <v>38</v>
      </c>
      <c r="I5" s="40"/>
      <c r="O5" t="s">
        <v>21</v>
      </c>
      <c r="P5" t="s">
        <v>23</v>
      </c>
    </row>
    <row r="6" spans="1:9" ht="12.75" customHeight="1">
      <c r="A6" s="40"/>
      <c r="B6" s="40"/>
      <c r="C6" s="40"/>
      <c r="D6" s="40"/>
      <c r="E6" s="40"/>
      <c r="F6" s="40"/>
      <c r="G6" s="40"/>
      <c r="H6" s="12" t="s">
        <v>39</v>
      </c>
      <c r="I6" s="12" t="s">
        <v>41</v>
      </c>
    </row>
    <row r="7" spans="1:9" ht="12.75" customHeight="1">
      <c r="A7" s="12" t="s">
        <v>27</v>
      </c>
      <c r="B7" s="12" t="s">
        <v>29</v>
      </c>
      <c r="C7" s="12" t="s">
        <v>23</v>
      </c>
      <c r="D7" s="12" t="s">
        <v>22</v>
      </c>
      <c r="E7" s="12" t="s">
        <v>33</v>
      </c>
      <c r="F7" s="12" t="s">
        <v>35</v>
      </c>
      <c r="G7" s="12" t="s">
        <v>37</v>
      </c>
      <c r="H7" s="12" t="s">
        <v>40</v>
      </c>
      <c r="I7" s="12" t="s">
        <v>42</v>
      </c>
    </row>
    <row r="8" spans="1:18" ht="12.75" customHeight="1">
      <c r="A8" s="18" t="s">
        <v>43</v>
      </c>
      <c r="B8" s="18"/>
      <c r="C8" s="19" t="s">
        <v>27</v>
      </c>
      <c r="D8" s="18"/>
      <c r="E8" s="20" t="s">
        <v>44</v>
      </c>
      <c r="F8" s="18"/>
      <c r="G8" s="18"/>
      <c r="H8" s="18"/>
      <c r="I8" s="21">
        <f>0+Q8</f>
        <v>0</v>
      </c>
      <c r="O8">
        <f>0+R8</f>
        <v>0</v>
      </c>
      <c r="Q8">
        <f>0+I9</f>
        <v>0</v>
      </c>
      <c r="R8">
        <f>0+O9</f>
        <v>0</v>
      </c>
    </row>
    <row r="9" spans="1:16" ht="12.75">
      <c r="A9" s="17" t="s">
        <v>45</v>
      </c>
      <c r="B9" s="22">
        <v>1</v>
      </c>
      <c r="C9" s="22" t="s">
        <v>78</v>
      </c>
      <c r="D9" s="17" t="s">
        <v>47</v>
      </c>
      <c r="E9" s="23" t="s">
        <v>79</v>
      </c>
      <c r="F9" s="24" t="s">
        <v>80</v>
      </c>
      <c r="G9" s="25">
        <v>431.34</v>
      </c>
      <c r="H9" s="26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25.5">
      <c r="A10" s="27" t="s">
        <v>50</v>
      </c>
      <c r="E10" s="28" t="s">
        <v>122</v>
      </c>
    </row>
    <row r="11" spans="1:5" ht="51" customHeight="1">
      <c r="A11" s="29" t="s">
        <v>52</v>
      </c>
      <c r="E11" s="30" t="s">
        <v>114</v>
      </c>
    </row>
    <row r="12" spans="1:5" ht="25.5">
      <c r="A12" t="s">
        <v>53</v>
      </c>
      <c r="E12" s="28" t="s">
        <v>81</v>
      </c>
    </row>
    <row r="13" spans="1:18" ht="12.75" customHeight="1">
      <c r="A13" s="5" t="s">
        <v>43</v>
      </c>
      <c r="B13" s="5"/>
      <c r="C13" s="34" t="s">
        <v>37</v>
      </c>
      <c r="D13" s="5"/>
      <c r="E13" s="20" t="s">
        <v>82</v>
      </c>
      <c r="F13" s="5"/>
      <c r="G13" s="5"/>
      <c r="H13" s="5"/>
      <c r="I13" s="35">
        <f>0+Q13</f>
        <v>0</v>
      </c>
      <c r="O13">
        <f>0+R13</f>
        <v>0</v>
      </c>
      <c r="Q13">
        <f>0+I14+I18+I22+I26</f>
        <v>0</v>
      </c>
      <c r="R13">
        <f>0+O14+O18+O22+O26</f>
        <v>0</v>
      </c>
    </row>
    <row r="14" spans="1:16" ht="25.5">
      <c r="A14" s="17" t="s">
        <v>45</v>
      </c>
      <c r="B14" s="22">
        <v>2</v>
      </c>
      <c r="C14" s="22" t="s">
        <v>83</v>
      </c>
      <c r="D14" s="17" t="s">
        <v>47</v>
      </c>
      <c r="E14" s="23" t="s">
        <v>84</v>
      </c>
      <c r="F14" s="24" t="s">
        <v>80</v>
      </c>
      <c r="G14" s="25">
        <v>172.536</v>
      </c>
      <c r="H14" s="26">
        <v>0</v>
      </c>
      <c r="I14" s="26">
        <f>ROUND(ROUND(H14,2)*ROUND(G14,3),2)</f>
        <v>0</v>
      </c>
      <c r="O14">
        <f>(I14*21)/100</f>
        <v>0</v>
      </c>
      <c r="P14" t="s">
        <v>23</v>
      </c>
    </row>
    <row r="15" spans="1:5" ht="25.5">
      <c r="A15" s="27" t="s">
        <v>50</v>
      </c>
      <c r="E15" s="28" t="s">
        <v>121</v>
      </c>
    </row>
    <row r="16" spans="1:5" ht="12.75">
      <c r="A16" s="29" t="s">
        <v>52</v>
      </c>
      <c r="E16" s="30" t="s">
        <v>115</v>
      </c>
    </row>
    <row r="17" spans="1:5" ht="51">
      <c r="A17" t="s">
        <v>53</v>
      </c>
      <c r="E17" s="28" t="s">
        <v>85</v>
      </c>
    </row>
    <row r="18" spans="1:16" ht="25.5">
      <c r="A18" s="17" t="s">
        <v>45</v>
      </c>
      <c r="B18" s="22">
        <v>3</v>
      </c>
      <c r="C18" s="22" t="s">
        <v>86</v>
      </c>
      <c r="D18" s="17" t="s">
        <v>47</v>
      </c>
      <c r="E18" s="23" t="s">
        <v>87</v>
      </c>
      <c r="F18" s="24" t="s">
        <v>80</v>
      </c>
      <c r="G18" s="25">
        <v>258.804</v>
      </c>
      <c r="H18" s="26">
        <v>0</v>
      </c>
      <c r="I18" s="26">
        <f>ROUND(ROUND(H18,2)*ROUND(G18,3),2)</f>
        <v>0</v>
      </c>
      <c r="O18">
        <f>(I18*21)/100</f>
        <v>0</v>
      </c>
      <c r="P18" t="s">
        <v>23</v>
      </c>
    </row>
    <row r="19" spans="1:5" ht="25.5">
      <c r="A19" s="27" t="s">
        <v>50</v>
      </c>
      <c r="E19" s="28" t="s">
        <v>123</v>
      </c>
    </row>
    <row r="20" spans="1:5" ht="12.75">
      <c r="A20" s="29" t="s">
        <v>52</v>
      </c>
      <c r="E20" s="30" t="s">
        <v>116</v>
      </c>
    </row>
    <row r="21" spans="1:5" ht="51">
      <c r="A21" t="s">
        <v>53</v>
      </c>
      <c r="E21" s="28" t="s">
        <v>85</v>
      </c>
    </row>
    <row r="22" spans="1:16" ht="12.75">
      <c r="A22" s="17" t="s">
        <v>45</v>
      </c>
      <c r="B22" s="22">
        <v>4</v>
      </c>
      <c r="C22" s="22" t="s">
        <v>88</v>
      </c>
      <c r="D22" s="17" t="s">
        <v>47</v>
      </c>
      <c r="E22" s="23" t="s">
        <v>89</v>
      </c>
      <c r="F22" s="24" t="s">
        <v>80</v>
      </c>
      <c r="G22" s="25">
        <v>431.34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23</v>
      </c>
    </row>
    <row r="23" spans="1:5" ht="25.5">
      <c r="A23" s="27" t="s">
        <v>50</v>
      </c>
      <c r="E23" s="28" t="s">
        <v>90</v>
      </c>
    </row>
    <row r="24" spans="1:5" ht="12.75">
      <c r="A24" s="29" t="s">
        <v>52</v>
      </c>
      <c r="E24" s="30" t="s">
        <v>117</v>
      </c>
    </row>
    <row r="25" spans="1:5" ht="51">
      <c r="A25" t="s">
        <v>53</v>
      </c>
      <c r="E25" s="28" t="s">
        <v>85</v>
      </c>
    </row>
    <row r="26" spans="1:16" ht="12.75">
      <c r="A26" s="17" t="s">
        <v>45</v>
      </c>
      <c r="B26" s="22">
        <v>5</v>
      </c>
      <c r="C26" s="22" t="s">
        <v>91</v>
      </c>
      <c r="D26" s="17" t="s">
        <v>47</v>
      </c>
      <c r="E26" s="23" t="s">
        <v>92</v>
      </c>
      <c r="F26" s="24" t="s">
        <v>80</v>
      </c>
      <c r="G26" s="25">
        <v>43.134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23</v>
      </c>
    </row>
    <row r="27" spans="1:5" ht="12.75">
      <c r="A27" s="27" t="s">
        <v>50</v>
      </c>
      <c r="E27" s="28" t="s">
        <v>93</v>
      </c>
    </row>
    <row r="28" spans="1:5" ht="12.75">
      <c r="A28" s="29" t="s">
        <v>52</v>
      </c>
      <c r="E28" s="30" t="s">
        <v>118</v>
      </c>
    </row>
    <row r="29" spans="1:5" ht="51">
      <c r="A29" t="s">
        <v>53</v>
      </c>
      <c r="E29" s="28" t="s">
        <v>94</v>
      </c>
    </row>
    <row r="30" spans="1:18" ht="12.75" customHeight="1">
      <c r="A30" s="5" t="s">
        <v>43</v>
      </c>
      <c r="B30" s="5"/>
      <c r="C30" s="34" t="s">
        <v>69</v>
      </c>
      <c r="D30" s="5"/>
      <c r="E30" s="20" t="s">
        <v>95</v>
      </c>
      <c r="F30" s="5"/>
      <c r="G30" s="5"/>
      <c r="H30" s="5"/>
      <c r="I30" s="35">
        <f>0+Q30</f>
        <v>0</v>
      </c>
      <c r="O30">
        <f>0+R30</f>
        <v>0</v>
      </c>
      <c r="Q30">
        <f>0+I31</f>
        <v>0</v>
      </c>
      <c r="R30">
        <f>0+O31</f>
        <v>0</v>
      </c>
    </row>
    <row r="31" spans="1:16" ht="12.75">
      <c r="A31" s="17" t="s">
        <v>45</v>
      </c>
      <c r="B31" s="22">
        <v>6</v>
      </c>
      <c r="C31" s="22" t="s">
        <v>96</v>
      </c>
      <c r="D31" s="17" t="s">
        <v>47</v>
      </c>
      <c r="E31" s="23" t="s">
        <v>97</v>
      </c>
      <c r="F31" s="24" t="s">
        <v>80</v>
      </c>
      <c r="G31" s="25">
        <v>431.34</v>
      </c>
      <c r="H31" s="26">
        <v>0</v>
      </c>
      <c r="I31" s="26">
        <f>ROUND(ROUND(H31,2)*ROUND(G31,3),2)</f>
        <v>0</v>
      </c>
      <c r="O31">
        <f>(I31*21)/100</f>
        <v>0</v>
      </c>
      <c r="P31" t="s">
        <v>23</v>
      </c>
    </row>
    <row r="32" spans="1:5" ht="25.5">
      <c r="A32" s="27" t="s">
        <v>50</v>
      </c>
      <c r="E32" s="28" t="s">
        <v>124</v>
      </c>
    </row>
    <row r="33" spans="1:5" ht="12.75">
      <c r="A33" s="29" t="s">
        <v>52</v>
      </c>
      <c r="E33" s="30" t="s">
        <v>117</v>
      </c>
    </row>
    <row r="34" spans="1:5" ht="51">
      <c r="A34" t="s">
        <v>53</v>
      </c>
      <c r="E34" s="28" t="s">
        <v>98</v>
      </c>
    </row>
    <row r="35" spans="1:18" ht="12.75" customHeight="1">
      <c r="A35" s="5" t="s">
        <v>43</v>
      </c>
      <c r="B35" s="5"/>
      <c r="C35" s="34" t="s">
        <v>40</v>
      </c>
      <c r="D35" s="5"/>
      <c r="E35" s="20" t="s">
        <v>100</v>
      </c>
      <c r="F35" s="5"/>
      <c r="G35" s="5"/>
      <c r="H35" s="5"/>
      <c r="I35" s="35">
        <f>0+Q35</f>
        <v>0</v>
      </c>
      <c r="O35">
        <f>0+R35</f>
        <v>0</v>
      </c>
      <c r="Q35" s="36">
        <f>0+I36+I40+I44</f>
        <v>0</v>
      </c>
      <c r="R35">
        <f>0+O36+O40+O44</f>
        <v>0</v>
      </c>
    </row>
    <row r="36" spans="1:16" ht="25.5">
      <c r="A36" s="17" t="s">
        <v>45</v>
      </c>
      <c r="B36" s="22">
        <v>7</v>
      </c>
      <c r="C36" s="22" t="s">
        <v>102</v>
      </c>
      <c r="D36" s="17" t="s">
        <v>47</v>
      </c>
      <c r="E36" s="23" t="s">
        <v>103</v>
      </c>
      <c r="F36" s="24" t="s">
        <v>99</v>
      </c>
      <c r="G36" s="25">
        <v>30</v>
      </c>
      <c r="H36" s="26">
        <v>0</v>
      </c>
      <c r="I36" s="26">
        <f>ROUND(ROUND(H36,2)*ROUND(G36,3),2)</f>
        <v>0</v>
      </c>
      <c r="O36">
        <f>(I36*21)/100</f>
        <v>0</v>
      </c>
      <c r="P36" t="s">
        <v>23</v>
      </c>
    </row>
    <row r="37" spans="1:5" ht="25.5">
      <c r="A37" s="27" t="s">
        <v>50</v>
      </c>
      <c r="E37" s="28" t="s">
        <v>120</v>
      </c>
    </row>
    <row r="38" spans="1:5" ht="12.75">
      <c r="A38" s="29" t="s">
        <v>52</v>
      </c>
      <c r="E38" s="30" t="s">
        <v>113</v>
      </c>
    </row>
    <row r="39" spans="1:5" ht="38.25" customHeight="1">
      <c r="A39" t="s">
        <v>53</v>
      </c>
      <c r="E39" s="28" t="s">
        <v>101</v>
      </c>
    </row>
    <row r="40" spans="1:16" ht="12.75">
      <c r="A40" s="17" t="s">
        <v>45</v>
      </c>
      <c r="B40" s="22">
        <v>8</v>
      </c>
      <c r="C40" s="22" t="s">
        <v>104</v>
      </c>
      <c r="D40" s="17" t="s">
        <v>47</v>
      </c>
      <c r="E40" s="23" t="s">
        <v>105</v>
      </c>
      <c r="F40" s="24" t="s">
        <v>80</v>
      </c>
      <c r="G40" s="25">
        <v>43.134</v>
      </c>
      <c r="H40" s="26">
        <v>0</v>
      </c>
      <c r="I40" s="26">
        <f>ROUND(ROUND(H40,2)*ROUND(G40,3),2)</f>
        <v>0</v>
      </c>
      <c r="O40">
        <f>(I40*21)/100</f>
        <v>0</v>
      </c>
      <c r="P40" t="s">
        <v>23</v>
      </c>
    </row>
    <row r="41" spans="1:5" ht="25.5">
      <c r="A41" s="27" t="s">
        <v>50</v>
      </c>
      <c r="E41" s="28" t="s">
        <v>106</v>
      </c>
    </row>
    <row r="42" spans="1:5" ht="12.75">
      <c r="A42" s="29" t="s">
        <v>52</v>
      </c>
      <c r="E42" s="30" t="s">
        <v>119</v>
      </c>
    </row>
    <row r="43" spans="1:5" ht="25.5">
      <c r="A43" t="s">
        <v>53</v>
      </c>
      <c r="E43" s="28" t="s">
        <v>81</v>
      </c>
    </row>
    <row r="44" spans="1:16" ht="12.75">
      <c r="A44" s="17" t="s">
        <v>45</v>
      </c>
      <c r="B44" s="22">
        <v>9</v>
      </c>
      <c r="C44" s="22" t="s">
        <v>107</v>
      </c>
      <c r="D44" s="17" t="s">
        <v>57</v>
      </c>
      <c r="E44" s="23" t="s">
        <v>108</v>
      </c>
      <c r="F44" s="24" t="s">
        <v>109</v>
      </c>
      <c r="G44" s="25">
        <v>1</v>
      </c>
      <c r="H44" s="26">
        <v>0</v>
      </c>
      <c r="I44" s="26">
        <f>ROUND(ROUND(H44,2)*ROUND(G44,3),2)</f>
        <v>0</v>
      </c>
      <c r="O44">
        <f>(I44*21)/100</f>
        <v>0</v>
      </c>
      <c r="P44" t="s">
        <v>23</v>
      </c>
    </row>
    <row r="45" spans="1:5" ht="38.25" customHeight="1">
      <c r="A45" s="27" t="s">
        <v>50</v>
      </c>
      <c r="E45" s="28" t="s">
        <v>110</v>
      </c>
    </row>
    <row r="46" spans="1:5" ht="12.75">
      <c r="A46" s="29" t="s">
        <v>52</v>
      </c>
      <c r="E46" s="30" t="s">
        <v>47</v>
      </c>
    </row>
    <row r="47" spans="1:5" ht="25.5">
      <c r="A47" t="s">
        <v>53</v>
      </c>
      <c r="E47" s="28" t="s">
        <v>111</v>
      </c>
    </row>
  </sheetData>
  <mergeCells count="10">
    <mergeCell ref="A5:A6"/>
    <mergeCell ref="B5:B6"/>
    <mergeCell ref="C5:C6"/>
    <mergeCell ref="D5:D6"/>
    <mergeCell ref="E5:E6"/>
    <mergeCell ref="F5:F6"/>
    <mergeCell ref="G5:G6"/>
    <mergeCell ref="H5:I5"/>
    <mergeCell ref="C3:D3"/>
    <mergeCell ref="C4:D4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Procházková Zuzana</dc:creator>
  <cp:keywords/>
  <dc:description/>
  <cp:lastModifiedBy>Your User Name</cp:lastModifiedBy>
  <cp:lastPrinted>2022-08-01T08:56:44Z</cp:lastPrinted>
  <dcterms:created xsi:type="dcterms:W3CDTF">2022-08-04T08:51:56Z</dcterms:created>
  <dcterms:modified xsi:type="dcterms:W3CDTF">2022-08-04T08:53:16Z</dcterms:modified>
  <cp:category/>
  <cp:version/>
  <cp:contentType/>
  <cp:contentStatus/>
</cp:coreProperties>
</file>