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09_ZS-Blansko\Rekonstrukce plynové kotelny\02_Komunikace s dodavateli\Vysvětletní č. 1\2. pokus\"/>
    </mc:Choice>
  </mc:AlternateContent>
  <xr:revisionPtr revIDLastSave="0" documentId="13_ncr:1_{FDB8A331-4AA2-4574-8CC8-560DD1A55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D.1 D.1.2 Pol" sheetId="12" r:id="rId3"/>
    <sheet name="D.1 D.1.4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'D.1 D.1.2 Pol'!$1:$7</definedName>
    <definedName name="_xlnm.Print_Titles" localSheetId="3">'D.1 D.1.4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'D.1 D.1.2 Pol'!$A$1:$Y$79</definedName>
    <definedName name="_xlnm.Print_Area" localSheetId="3">'D.1 D.1.4 Pol'!$A$1:$Y$293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H43" i="1" s="1"/>
  <c r="I43" i="1" s="1"/>
  <c r="G42" i="1"/>
  <c r="F42" i="1"/>
  <c r="G41" i="1"/>
  <c r="F41" i="1"/>
  <c r="G39" i="1"/>
  <c r="F39" i="1"/>
  <c r="G292" i="13"/>
  <c r="BA289" i="13"/>
  <c r="BA287" i="13"/>
  <c r="BA282" i="13"/>
  <c r="G9" i="13"/>
  <c r="I9" i="13"/>
  <c r="I8" i="13" s="1"/>
  <c r="K9" i="13"/>
  <c r="M9" i="13"/>
  <c r="O9" i="13"/>
  <c r="O8" i="13" s="1"/>
  <c r="Q9" i="13"/>
  <c r="Q8" i="13" s="1"/>
  <c r="V9" i="13"/>
  <c r="V8" i="13" s="1"/>
  <c r="G10" i="13"/>
  <c r="M10" i="13" s="1"/>
  <c r="I10" i="13"/>
  <c r="K10" i="13"/>
  <c r="K8" i="13" s="1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2" i="13"/>
  <c r="M22" i="13" s="1"/>
  <c r="I22" i="13"/>
  <c r="I21" i="13" s="1"/>
  <c r="K22" i="13"/>
  <c r="K21" i="13" s="1"/>
  <c r="O22" i="13"/>
  <c r="Q22" i="13"/>
  <c r="V22" i="13"/>
  <c r="V21" i="13" s="1"/>
  <c r="G23" i="13"/>
  <c r="I23" i="13"/>
  <c r="K23" i="13"/>
  <c r="M23" i="13"/>
  <c r="O23" i="13"/>
  <c r="Q23" i="13"/>
  <c r="V23" i="13"/>
  <c r="G24" i="13"/>
  <c r="I24" i="13"/>
  <c r="K24" i="13"/>
  <c r="M24" i="13"/>
  <c r="O24" i="13"/>
  <c r="O21" i="13" s="1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Q21" i="13" s="1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G46" i="13" s="1"/>
  <c r="I47" i="13"/>
  <c r="I46" i="13" s="1"/>
  <c r="K47" i="13"/>
  <c r="O47" i="13"/>
  <c r="O46" i="13" s="1"/>
  <c r="Q47" i="13"/>
  <c r="V47" i="13"/>
  <c r="G49" i="13"/>
  <c r="M49" i="13" s="1"/>
  <c r="I49" i="13"/>
  <c r="K49" i="13"/>
  <c r="K46" i="13" s="1"/>
  <c r="O49" i="13"/>
  <c r="Q49" i="13"/>
  <c r="Q46" i="13" s="1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V46" i="13" s="1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4" i="13"/>
  <c r="M64" i="13" s="1"/>
  <c r="I64" i="13"/>
  <c r="I63" i="13" s="1"/>
  <c r="K64" i="13"/>
  <c r="O64" i="13"/>
  <c r="O63" i="13" s="1"/>
  <c r="Q64" i="13"/>
  <c r="Q63" i="13" s="1"/>
  <c r="V64" i="13"/>
  <c r="V63" i="13" s="1"/>
  <c r="G66" i="13"/>
  <c r="M66" i="13" s="1"/>
  <c r="I66" i="13"/>
  <c r="K66" i="13"/>
  <c r="K63" i="13" s="1"/>
  <c r="O66" i="13"/>
  <c r="Q66" i="13"/>
  <c r="V66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K87" i="13"/>
  <c r="G88" i="13"/>
  <c r="G87" i="13" s="1"/>
  <c r="I88" i="13"/>
  <c r="I87" i="13" s="1"/>
  <c r="K88" i="13"/>
  <c r="M88" i="13"/>
  <c r="O88" i="13"/>
  <c r="O87" i="13" s="1"/>
  <c r="Q88" i="13"/>
  <c r="Q87" i="13" s="1"/>
  <c r="V88" i="13"/>
  <c r="G89" i="13"/>
  <c r="M89" i="13" s="1"/>
  <c r="I89" i="13"/>
  <c r="K89" i="13"/>
  <c r="O89" i="13"/>
  <c r="Q89" i="13"/>
  <c r="V89" i="13"/>
  <c r="V87" i="13" s="1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I94" i="13"/>
  <c r="K94" i="13"/>
  <c r="M94" i="13"/>
  <c r="O94" i="13"/>
  <c r="Q94" i="13"/>
  <c r="V94" i="13"/>
  <c r="K96" i="13"/>
  <c r="G97" i="13"/>
  <c r="G96" i="13" s="1"/>
  <c r="I97" i="13"/>
  <c r="I96" i="13" s="1"/>
  <c r="K97" i="13"/>
  <c r="M97" i="13"/>
  <c r="O97" i="13"/>
  <c r="O96" i="13" s="1"/>
  <c r="Q97" i="13"/>
  <c r="Q96" i="13" s="1"/>
  <c r="V97" i="13"/>
  <c r="G98" i="13"/>
  <c r="M98" i="13" s="1"/>
  <c r="I98" i="13"/>
  <c r="K98" i="13"/>
  <c r="O98" i="13"/>
  <c r="Q98" i="13"/>
  <c r="V98" i="13"/>
  <c r="V96" i="13" s="1"/>
  <c r="G101" i="13"/>
  <c r="I101" i="13"/>
  <c r="I100" i="13" s="1"/>
  <c r="K101" i="13"/>
  <c r="M101" i="13"/>
  <c r="O101" i="13"/>
  <c r="O100" i="13" s="1"/>
  <c r="Q101" i="13"/>
  <c r="V101" i="13"/>
  <c r="V100" i="13" s="1"/>
  <c r="G102" i="13"/>
  <c r="M102" i="13" s="1"/>
  <c r="I102" i="13"/>
  <c r="K102" i="13"/>
  <c r="O102" i="13"/>
  <c r="Q102" i="13"/>
  <c r="V102" i="13"/>
  <c r="G103" i="13"/>
  <c r="G100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K100" i="13" s="1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Q100" i="13" s="1"/>
  <c r="V108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G121" i="13"/>
  <c r="I121" i="13"/>
  <c r="K121" i="13"/>
  <c r="M121" i="13"/>
  <c r="O121" i="13"/>
  <c r="Q121" i="13"/>
  <c r="V121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5" i="13"/>
  <c r="G134" i="13" s="1"/>
  <c r="I135" i="13"/>
  <c r="K135" i="13"/>
  <c r="K134" i="13" s="1"/>
  <c r="M135" i="13"/>
  <c r="O135" i="13"/>
  <c r="Q135" i="13"/>
  <c r="Q134" i="13" s="1"/>
  <c r="V135" i="13"/>
  <c r="G137" i="13"/>
  <c r="I137" i="13"/>
  <c r="K137" i="13"/>
  <c r="M137" i="13"/>
  <c r="O137" i="13"/>
  <c r="O134" i="13" s="1"/>
  <c r="Q137" i="13"/>
  <c r="V137" i="13"/>
  <c r="G139" i="13"/>
  <c r="I139" i="13"/>
  <c r="K139" i="13"/>
  <c r="M139" i="13"/>
  <c r="O139" i="13"/>
  <c r="Q139" i="13"/>
  <c r="V139" i="13"/>
  <c r="G141" i="13"/>
  <c r="M141" i="13" s="1"/>
  <c r="I141" i="13"/>
  <c r="K141" i="13"/>
  <c r="O141" i="13"/>
  <c r="Q141" i="13"/>
  <c r="V141" i="13"/>
  <c r="G143" i="13"/>
  <c r="I143" i="13"/>
  <c r="K143" i="13"/>
  <c r="M143" i="13"/>
  <c r="O143" i="13"/>
  <c r="Q143" i="13"/>
  <c r="V143" i="13"/>
  <c r="V134" i="13" s="1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I134" i="13" s="1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1" i="13"/>
  <c r="I151" i="13"/>
  <c r="K151" i="13"/>
  <c r="M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9" i="13"/>
  <c r="I159" i="13"/>
  <c r="K159" i="13"/>
  <c r="M159" i="13"/>
  <c r="O159" i="13"/>
  <c r="Q159" i="13"/>
  <c r="V159" i="13"/>
  <c r="G161" i="13"/>
  <c r="I161" i="13"/>
  <c r="K161" i="13"/>
  <c r="M161" i="13"/>
  <c r="O161" i="13"/>
  <c r="Q161" i="13"/>
  <c r="V161" i="13"/>
  <c r="G163" i="13"/>
  <c r="I163" i="13"/>
  <c r="K163" i="13"/>
  <c r="M163" i="13"/>
  <c r="O163" i="13"/>
  <c r="Q163" i="13"/>
  <c r="V163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70" i="13"/>
  <c r="I170" i="13"/>
  <c r="K170" i="13"/>
  <c r="K169" i="13" s="1"/>
  <c r="M170" i="13"/>
  <c r="O170" i="13"/>
  <c r="Q170" i="13"/>
  <c r="Q169" i="13" s="1"/>
  <c r="V170" i="13"/>
  <c r="G171" i="13"/>
  <c r="G169" i="13" s="1"/>
  <c r="I171" i="13"/>
  <c r="K171" i="13"/>
  <c r="M171" i="13"/>
  <c r="O171" i="13"/>
  <c r="O169" i="13" s="1"/>
  <c r="Q171" i="13"/>
  <c r="V171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5" i="13"/>
  <c r="I175" i="13"/>
  <c r="K175" i="13"/>
  <c r="M175" i="13"/>
  <c r="O175" i="13"/>
  <c r="Q175" i="13"/>
  <c r="V175" i="13"/>
  <c r="V169" i="13" s="1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I169" i="13" s="1"/>
  <c r="K178" i="13"/>
  <c r="O178" i="13"/>
  <c r="Q178" i="13"/>
  <c r="V178" i="13"/>
  <c r="G179" i="13"/>
  <c r="I179" i="13"/>
  <c r="K179" i="13"/>
  <c r="M179" i="13"/>
  <c r="O179" i="13"/>
  <c r="Q179" i="13"/>
  <c r="V179" i="13"/>
  <c r="G181" i="13"/>
  <c r="I181" i="13"/>
  <c r="K181" i="13"/>
  <c r="M181" i="13"/>
  <c r="O181" i="13"/>
  <c r="Q181" i="13"/>
  <c r="V181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I194" i="13"/>
  <c r="K194" i="13"/>
  <c r="M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I208" i="13"/>
  <c r="K208" i="13"/>
  <c r="M208" i="13"/>
  <c r="O208" i="13"/>
  <c r="Q208" i="13"/>
  <c r="V208" i="13"/>
  <c r="G209" i="13"/>
  <c r="I209" i="13"/>
  <c r="K209" i="13"/>
  <c r="M209" i="13"/>
  <c r="O209" i="13"/>
  <c r="Q209" i="13"/>
  <c r="V209" i="13"/>
  <c r="G210" i="13"/>
  <c r="I210" i="13"/>
  <c r="K210" i="13"/>
  <c r="M210" i="13"/>
  <c r="O210" i="13"/>
  <c r="Q210" i="13"/>
  <c r="V210" i="13"/>
  <c r="G211" i="13"/>
  <c r="M211" i="13" s="1"/>
  <c r="I211" i="13"/>
  <c r="K211" i="13"/>
  <c r="O211" i="13"/>
  <c r="Q211" i="13"/>
  <c r="V211" i="13"/>
  <c r="G214" i="13"/>
  <c r="I214" i="13"/>
  <c r="K214" i="13"/>
  <c r="M214" i="13"/>
  <c r="O214" i="13"/>
  <c r="Q214" i="13"/>
  <c r="V214" i="13"/>
  <c r="G217" i="13"/>
  <c r="M217" i="13" s="1"/>
  <c r="I217" i="13"/>
  <c r="K217" i="13"/>
  <c r="O217" i="13"/>
  <c r="Q217" i="13"/>
  <c r="V217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I222" i="13"/>
  <c r="K222" i="13"/>
  <c r="M222" i="13"/>
  <c r="O222" i="13"/>
  <c r="Q222" i="13"/>
  <c r="V222" i="13"/>
  <c r="G224" i="13"/>
  <c r="I224" i="13"/>
  <c r="I223" i="13" s="1"/>
  <c r="K224" i="13"/>
  <c r="M224" i="13"/>
  <c r="O224" i="13"/>
  <c r="O223" i="13" s="1"/>
  <c r="Q224" i="13"/>
  <c r="Q223" i="13" s="1"/>
  <c r="V224" i="13"/>
  <c r="G225" i="13"/>
  <c r="M225" i="13" s="1"/>
  <c r="M223" i="13" s="1"/>
  <c r="I225" i="13"/>
  <c r="K225" i="13"/>
  <c r="K223" i="13" s="1"/>
  <c r="O225" i="13"/>
  <c r="Q225" i="13"/>
  <c r="V225" i="13"/>
  <c r="V223" i="13" s="1"/>
  <c r="G226" i="13"/>
  <c r="I226" i="13"/>
  <c r="K226" i="13"/>
  <c r="M226" i="13"/>
  <c r="O226" i="13"/>
  <c r="Q226" i="13"/>
  <c r="V226" i="13"/>
  <c r="G228" i="13"/>
  <c r="M228" i="13" s="1"/>
  <c r="I228" i="13"/>
  <c r="K228" i="13"/>
  <c r="O228" i="13"/>
  <c r="Q228" i="13"/>
  <c r="V228" i="13"/>
  <c r="G230" i="13"/>
  <c r="M230" i="13" s="1"/>
  <c r="I230" i="13"/>
  <c r="K230" i="13"/>
  <c r="O230" i="13"/>
  <c r="Q230" i="13"/>
  <c r="V230" i="13"/>
  <c r="I232" i="13"/>
  <c r="V232" i="13"/>
  <c r="G233" i="13"/>
  <c r="I233" i="13"/>
  <c r="K233" i="13"/>
  <c r="K232" i="13" s="1"/>
  <c r="M233" i="13"/>
  <c r="M232" i="13" s="1"/>
  <c r="O233" i="13"/>
  <c r="O232" i="13" s="1"/>
  <c r="Q233" i="13"/>
  <c r="Q232" i="13" s="1"/>
  <c r="V233" i="13"/>
  <c r="G236" i="13"/>
  <c r="G232" i="13" s="1"/>
  <c r="I236" i="13"/>
  <c r="K236" i="13"/>
  <c r="M236" i="13"/>
  <c r="O236" i="13"/>
  <c r="Q236" i="13"/>
  <c r="V236" i="13"/>
  <c r="G238" i="13"/>
  <c r="I238" i="13"/>
  <c r="K238" i="13"/>
  <c r="M238" i="13"/>
  <c r="O238" i="13"/>
  <c r="Q238" i="13"/>
  <c r="V238" i="13"/>
  <c r="G240" i="13"/>
  <c r="I240" i="13"/>
  <c r="I239" i="13" s="1"/>
  <c r="K240" i="13"/>
  <c r="M240" i="13"/>
  <c r="O240" i="13"/>
  <c r="Q240" i="13"/>
  <c r="V240" i="13"/>
  <c r="V239" i="13" s="1"/>
  <c r="G241" i="13"/>
  <c r="M241" i="13" s="1"/>
  <c r="I241" i="13"/>
  <c r="K241" i="13"/>
  <c r="O241" i="13"/>
  <c r="O239" i="13" s="1"/>
  <c r="Q241" i="13"/>
  <c r="V241" i="13"/>
  <c r="G242" i="13"/>
  <c r="G239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I244" i="13"/>
  <c r="K244" i="13"/>
  <c r="K239" i="13" s="1"/>
  <c r="M244" i="13"/>
  <c r="O244" i="13"/>
  <c r="Q244" i="13"/>
  <c r="V244" i="13"/>
  <c r="G245" i="13"/>
  <c r="I245" i="13"/>
  <c r="K245" i="13"/>
  <c r="M245" i="13"/>
  <c r="O245" i="13"/>
  <c r="Q245" i="13"/>
  <c r="V245" i="13"/>
  <c r="G246" i="13"/>
  <c r="I246" i="13"/>
  <c r="K246" i="13"/>
  <c r="M246" i="13"/>
  <c r="O246" i="13"/>
  <c r="Q246" i="13"/>
  <c r="V246" i="13"/>
  <c r="G247" i="13"/>
  <c r="M247" i="13" s="1"/>
  <c r="I247" i="13"/>
  <c r="K247" i="13"/>
  <c r="O247" i="13"/>
  <c r="Q247" i="13"/>
  <c r="Q239" i="13" s="1"/>
  <c r="V247" i="13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I252" i="13"/>
  <c r="K252" i="13"/>
  <c r="M252" i="13"/>
  <c r="O252" i="13"/>
  <c r="Q252" i="13"/>
  <c r="V252" i="13"/>
  <c r="G253" i="13"/>
  <c r="I253" i="13"/>
  <c r="K253" i="13"/>
  <c r="M253" i="13"/>
  <c r="O253" i="13"/>
  <c r="Q253" i="13"/>
  <c r="V253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G256" i="13"/>
  <c r="I256" i="13"/>
  <c r="K256" i="13"/>
  <c r="M256" i="13"/>
  <c r="O256" i="13"/>
  <c r="Q256" i="13"/>
  <c r="V256" i="13"/>
  <c r="G257" i="13"/>
  <c r="M257" i="13" s="1"/>
  <c r="I257" i="13"/>
  <c r="K257" i="13"/>
  <c r="O257" i="13"/>
  <c r="Q257" i="13"/>
  <c r="V257" i="13"/>
  <c r="G258" i="13"/>
  <c r="M258" i="13" s="1"/>
  <c r="I258" i="13"/>
  <c r="K258" i="13"/>
  <c r="O258" i="13"/>
  <c r="Q258" i="13"/>
  <c r="V258" i="13"/>
  <c r="G259" i="13"/>
  <c r="M259" i="13" s="1"/>
  <c r="I259" i="13"/>
  <c r="K259" i="13"/>
  <c r="O259" i="13"/>
  <c r="Q259" i="13"/>
  <c r="V259" i="13"/>
  <c r="G260" i="13"/>
  <c r="I260" i="13"/>
  <c r="K260" i="13"/>
  <c r="M260" i="13"/>
  <c r="O260" i="13"/>
  <c r="Q260" i="13"/>
  <c r="V260" i="13"/>
  <c r="G261" i="13"/>
  <c r="I261" i="13"/>
  <c r="K261" i="13"/>
  <c r="M261" i="13"/>
  <c r="O261" i="13"/>
  <c r="Q261" i="13"/>
  <c r="V261" i="13"/>
  <c r="G262" i="13"/>
  <c r="I262" i="13"/>
  <c r="K262" i="13"/>
  <c r="M262" i="13"/>
  <c r="O262" i="13"/>
  <c r="Q262" i="13"/>
  <c r="V262" i="13"/>
  <c r="G263" i="13"/>
  <c r="M263" i="13" s="1"/>
  <c r="I263" i="13"/>
  <c r="K263" i="13"/>
  <c r="O263" i="13"/>
  <c r="Q263" i="13"/>
  <c r="V263" i="13"/>
  <c r="G264" i="13"/>
  <c r="I264" i="13"/>
  <c r="K264" i="13"/>
  <c r="M264" i="13"/>
  <c r="O264" i="13"/>
  <c r="Q264" i="13"/>
  <c r="V264" i="13"/>
  <c r="G265" i="13"/>
  <c r="M265" i="13" s="1"/>
  <c r="I265" i="13"/>
  <c r="K265" i="13"/>
  <c r="O265" i="13"/>
  <c r="Q265" i="13"/>
  <c r="V265" i="13"/>
  <c r="G266" i="13"/>
  <c r="M266" i="13" s="1"/>
  <c r="I266" i="13"/>
  <c r="K266" i="13"/>
  <c r="O266" i="13"/>
  <c r="Q266" i="13"/>
  <c r="V266" i="13"/>
  <c r="G267" i="13"/>
  <c r="M267" i="13" s="1"/>
  <c r="I267" i="13"/>
  <c r="K267" i="13"/>
  <c r="O267" i="13"/>
  <c r="Q267" i="13"/>
  <c r="V267" i="13"/>
  <c r="G268" i="13"/>
  <c r="I268" i="13"/>
  <c r="K268" i="13"/>
  <c r="M268" i="13"/>
  <c r="O268" i="13"/>
  <c r="Q268" i="13"/>
  <c r="V268" i="13"/>
  <c r="G269" i="13"/>
  <c r="I269" i="13"/>
  <c r="K269" i="13"/>
  <c r="M269" i="13"/>
  <c r="O269" i="13"/>
  <c r="Q269" i="13"/>
  <c r="V269" i="13"/>
  <c r="G270" i="13"/>
  <c r="I270" i="13"/>
  <c r="K270" i="13"/>
  <c r="M270" i="13"/>
  <c r="O270" i="13"/>
  <c r="Q270" i="13"/>
  <c r="V270" i="13"/>
  <c r="G271" i="13"/>
  <c r="M271" i="13" s="1"/>
  <c r="I271" i="13"/>
  <c r="K271" i="13"/>
  <c r="O271" i="13"/>
  <c r="Q271" i="13"/>
  <c r="V271" i="13"/>
  <c r="G272" i="13"/>
  <c r="I272" i="13"/>
  <c r="K272" i="13"/>
  <c r="M272" i="13"/>
  <c r="O272" i="13"/>
  <c r="Q272" i="13"/>
  <c r="V272" i="13"/>
  <c r="G273" i="13"/>
  <c r="M273" i="13" s="1"/>
  <c r="I273" i="13"/>
  <c r="K273" i="13"/>
  <c r="O273" i="13"/>
  <c r="Q273" i="13"/>
  <c r="V273" i="13"/>
  <c r="G274" i="13"/>
  <c r="M274" i="13" s="1"/>
  <c r="I274" i="13"/>
  <c r="K274" i="13"/>
  <c r="O274" i="13"/>
  <c r="Q274" i="13"/>
  <c r="V274" i="13"/>
  <c r="G275" i="13"/>
  <c r="M275" i="13" s="1"/>
  <c r="I275" i="13"/>
  <c r="K275" i="13"/>
  <c r="O275" i="13"/>
  <c r="Q275" i="13"/>
  <c r="V275" i="13"/>
  <c r="G276" i="13"/>
  <c r="I276" i="13"/>
  <c r="K276" i="13"/>
  <c r="M276" i="13"/>
  <c r="O276" i="13"/>
  <c r="Q276" i="13"/>
  <c r="V276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V280" i="13"/>
  <c r="G281" i="13"/>
  <c r="G280" i="13" s="1"/>
  <c r="I281" i="13"/>
  <c r="I280" i="13" s="1"/>
  <c r="K281" i="13"/>
  <c r="K280" i="13" s="1"/>
  <c r="O281" i="13"/>
  <c r="O280" i="13" s="1"/>
  <c r="Q281" i="13"/>
  <c r="V281" i="13"/>
  <c r="G284" i="13"/>
  <c r="M284" i="13" s="1"/>
  <c r="I284" i="13"/>
  <c r="K284" i="13"/>
  <c r="O284" i="13"/>
  <c r="Q284" i="13"/>
  <c r="Q280" i="13" s="1"/>
  <c r="V284" i="13"/>
  <c r="G286" i="13"/>
  <c r="M286" i="13" s="1"/>
  <c r="I286" i="13"/>
  <c r="K286" i="13"/>
  <c r="O286" i="13"/>
  <c r="Q286" i="13"/>
  <c r="V286" i="13"/>
  <c r="G288" i="13"/>
  <c r="I288" i="13"/>
  <c r="K288" i="13"/>
  <c r="M288" i="13"/>
  <c r="O288" i="13"/>
  <c r="Q288" i="13"/>
  <c r="V288" i="13"/>
  <c r="AE292" i="13"/>
  <c r="AF292" i="13"/>
  <c r="G78" i="12"/>
  <c r="BA76" i="12"/>
  <c r="BA74" i="12"/>
  <c r="BA71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AF78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V52" i="12"/>
  <c r="G53" i="12"/>
  <c r="I53" i="12"/>
  <c r="I52" i="12" s="1"/>
  <c r="K53" i="12"/>
  <c r="M53" i="12"/>
  <c r="O53" i="12"/>
  <c r="Q53" i="12"/>
  <c r="Q52" i="12" s="1"/>
  <c r="V53" i="12"/>
  <c r="G54" i="12"/>
  <c r="G52" i="12" s="1"/>
  <c r="I54" i="12"/>
  <c r="K54" i="12"/>
  <c r="O54" i="12"/>
  <c r="O52" i="12" s="1"/>
  <c r="Q54" i="12"/>
  <c r="V54" i="12"/>
  <c r="G55" i="12"/>
  <c r="I55" i="12"/>
  <c r="K55" i="12"/>
  <c r="M55" i="12"/>
  <c r="O55" i="12"/>
  <c r="Q55" i="12"/>
  <c r="V55" i="12"/>
  <c r="G57" i="12"/>
  <c r="M57" i="12" s="1"/>
  <c r="I57" i="12"/>
  <c r="K57" i="12"/>
  <c r="K52" i="12" s="1"/>
  <c r="O57" i="12"/>
  <c r="Q57" i="12"/>
  <c r="V57" i="12"/>
  <c r="G59" i="12"/>
  <c r="I59" i="12"/>
  <c r="K59" i="12"/>
  <c r="M59" i="12"/>
  <c r="O59" i="12"/>
  <c r="Q59" i="12"/>
  <c r="V59" i="12"/>
  <c r="G61" i="12"/>
  <c r="O61" i="12"/>
  <c r="G62" i="12"/>
  <c r="M62" i="12" s="1"/>
  <c r="I62" i="12"/>
  <c r="I61" i="12" s="1"/>
  <c r="K62" i="12"/>
  <c r="O62" i="12"/>
  <c r="Q62" i="12"/>
  <c r="Q61" i="12" s="1"/>
  <c r="V62" i="12"/>
  <c r="G65" i="12"/>
  <c r="M65" i="12" s="1"/>
  <c r="I65" i="12"/>
  <c r="K65" i="12"/>
  <c r="K61" i="12" s="1"/>
  <c r="O65" i="12"/>
  <c r="Q65" i="12"/>
  <c r="V65" i="12"/>
  <c r="V61" i="12" s="1"/>
  <c r="G67" i="12"/>
  <c r="I67" i="12"/>
  <c r="K67" i="12"/>
  <c r="M67" i="12"/>
  <c r="O67" i="12"/>
  <c r="Q67" i="12"/>
  <c r="V67" i="12"/>
  <c r="G69" i="12"/>
  <c r="O69" i="12"/>
  <c r="G70" i="12"/>
  <c r="I70" i="12"/>
  <c r="I69" i="12" s="1"/>
  <c r="K70" i="12"/>
  <c r="M70" i="12"/>
  <c r="O70" i="12"/>
  <c r="Q70" i="12"/>
  <c r="Q69" i="12" s="1"/>
  <c r="V70" i="12"/>
  <c r="G73" i="12"/>
  <c r="M73" i="12" s="1"/>
  <c r="I73" i="12"/>
  <c r="K73" i="12"/>
  <c r="K69" i="12" s="1"/>
  <c r="O73" i="12"/>
  <c r="Q73" i="12"/>
  <c r="V73" i="12"/>
  <c r="V69" i="12" s="1"/>
  <c r="G75" i="12"/>
  <c r="I75" i="12"/>
  <c r="K75" i="12"/>
  <c r="M75" i="12"/>
  <c r="O75" i="12"/>
  <c r="Q75" i="12"/>
  <c r="V75" i="12"/>
  <c r="AE78" i="12"/>
  <c r="I20" i="1"/>
  <c r="I19" i="1"/>
  <c r="I18" i="1"/>
  <c r="I17" i="1"/>
  <c r="I16" i="1"/>
  <c r="F44" i="1"/>
  <c r="G44" i="1"/>
  <c r="G25" i="1" s="1"/>
  <c r="A25" i="1" s="1"/>
  <c r="H42" i="1"/>
  <c r="I42" i="1" s="1"/>
  <c r="H41" i="1"/>
  <c r="I41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I69" i="1" l="1"/>
  <c r="J68" i="1" s="1"/>
  <c r="G28" i="1"/>
  <c r="G26" i="1"/>
  <c r="A26" i="1"/>
  <c r="G23" i="1"/>
  <c r="M169" i="13"/>
  <c r="M100" i="13"/>
  <c r="M63" i="13"/>
  <c r="M87" i="13"/>
  <c r="M239" i="13"/>
  <c r="M96" i="13"/>
  <c r="M134" i="13"/>
  <c r="M21" i="13"/>
  <c r="G21" i="13"/>
  <c r="M16" i="13"/>
  <c r="M8" i="13" s="1"/>
  <c r="G223" i="13"/>
  <c r="G63" i="13"/>
  <c r="M281" i="13"/>
  <c r="M280" i="13" s="1"/>
  <c r="M47" i="13"/>
  <c r="M46" i="13" s="1"/>
  <c r="M242" i="13"/>
  <c r="M103" i="13"/>
  <c r="M61" i="12"/>
  <c r="M69" i="12"/>
  <c r="M54" i="12"/>
  <c r="M52" i="12" s="1"/>
  <c r="M26" i="12"/>
  <c r="M8" i="12" s="1"/>
  <c r="G8" i="12"/>
  <c r="I21" i="1"/>
  <c r="I39" i="1"/>
  <c r="I44" i="1" s="1"/>
  <c r="J64" i="1" l="1"/>
  <c r="J66" i="1"/>
  <c r="J62" i="1"/>
  <c r="J57" i="1"/>
  <c r="J60" i="1"/>
  <c r="J56" i="1"/>
  <c r="J58" i="1"/>
  <c r="J59" i="1"/>
  <c r="J55" i="1"/>
  <c r="J61" i="1"/>
  <c r="J67" i="1"/>
  <c r="J65" i="1"/>
  <c r="J63" i="1"/>
  <c r="A23" i="1"/>
  <c r="J41" i="1"/>
  <c r="J42" i="1"/>
  <c r="J43" i="1"/>
  <c r="J39" i="1"/>
  <c r="J44" i="1" s="1"/>
  <c r="J69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51F153E-FA8D-4446-8318-D48C17C66F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EC8EB0-24C1-49DB-ACFC-8B4E82201C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688CE79-7DC3-419C-B019-A264883ADE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7AB152-872C-46AB-A92C-624F8E75CC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<sst xmlns="http://schemas.openxmlformats.org/spreadsheetml/2006/main" count="2575" uniqueCount="709">
  <si>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</si>
  <si>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</si>
  <si>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</si>
  <si>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</si>
  <si>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</si>
  <si>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</si>
  <si>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</si>
  <si>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</si>
  <si>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</si>
  <si>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</si>
  <si>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</si>
  <si>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</si>
  <si>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</si>
  <si>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</si>
  <si>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</si>
  <si>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</si>
  <si>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</si>
  <si>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</si>
  <si>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</si>
  <si>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</si>
  <si>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</si>
  <si>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</si>
  <si>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</si>
  <si>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</si>
  <si>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</si>
  <si>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</si>
  <si>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</si>
  <si>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</si>
  <si>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</si>
  <si>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</si>
  <si>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</si>
  <si>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</si>
  <si>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</si>
  <si>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</si>
  <si>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</si>
  <si>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</si>
  <si>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</si>
  <si>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</si>
  <si>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</si>
  <si>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</si>
  <si>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</si>
  <si>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MVl22/10</t>
  </si>
  <si>
    <t>Rekonstrukce kotelny Základní školy Blansko, Nad Čertovkou, příspěvková organizace</t>
  </si>
  <si>
    <t>Základní škola Blansko, Nad Čertovkou, příspěvková organizace</t>
  </si>
  <si>
    <t>Nad Čertovkou 2304/17</t>
  </si>
  <si>
    <t>Blansko</t>
  </si>
  <si>
    <t>67801</t>
  </si>
  <si>
    <t>62076060</t>
  </si>
  <si>
    <t>Stavba</t>
  </si>
  <si>
    <t>Stavební objekt</t>
  </si>
  <si>
    <t>D.1</t>
  </si>
  <si>
    <t>Kotelna</t>
  </si>
  <si>
    <t>D.1.2</t>
  </si>
  <si>
    <t>Rozvod plynu</t>
  </si>
  <si>
    <t>D.1.4</t>
  </si>
  <si>
    <t>Vytápění a ohřev vody</t>
  </si>
  <si>
    <t>Celkem za stavbu</t>
  </si>
  <si>
    <t>CZK</t>
  </si>
  <si>
    <t>#POPS</t>
  </si>
  <si>
    <t>Popis stavby: MVl22/10 - Rekonstrukce kotelny Základní školy Blansko, Nad Čertovkou, příspěvková organizace</t>
  </si>
  <si>
    <t>#POPO</t>
  </si>
  <si>
    <t>Popis objektu: D.1 - Kotelna</t>
  </si>
  <si>
    <t>#POPR</t>
  </si>
  <si>
    <t>Popis rozpočtu: D.1.2 - Rozvod plynu</t>
  </si>
  <si>
    <t>Popis rozpočtu: D.1.4 - Vytápění a ohřev vody</t>
  </si>
  <si>
    <t>Rekapitulace dílů</t>
  </si>
  <si>
    <t>Typ dílu</t>
  </si>
  <si>
    <t>700</t>
  </si>
  <si>
    <t>HZS - hodinové zúčtovací sazby, zkoušky, revize</t>
  </si>
  <si>
    <t>700B</t>
  </si>
  <si>
    <t>Demontáže</t>
  </si>
  <si>
    <t>713</t>
  </si>
  <si>
    <t>Izolace tepelné</t>
  </si>
  <si>
    <t>723</t>
  </si>
  <si>
    <t>Vnitřní plynovod</t>
  </si>
  <si>
    <t>724</t>
  </si>
  <si>
    <t>Strojní vybavení</t>
  </si>
  <si>
    <t>731</t>
  </si>
  <si>
    <t>Kotelny</t>
  </si>
  <si>
    <t>731-1</t>
  </si>
  <si>
    <t>Odkouření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</si>
  <si>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</si>
  <si>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</si>
  <si>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</si>
  <si>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</si>
  <si>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</si>
  <si>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</si>
  <si>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</si>
  <si>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</si>
  <si>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</si>
  <si>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</si>
  <si>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M36.1</t>
  </si>
  <si>
    <t>Měření a regulace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</si>
  <si>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</si>
  <si>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</si>
  <si>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</si>
  <si>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</si>
  <si>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</si>
  <si>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</si>
  <si>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</si>
  <si>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</si>
  <si>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</si>
  <si>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</si>
  <si>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</si>
  <si>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</si>
  <si>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</si>
  <si>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</si>
  <si>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</si>
  <si>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</si>
  <si>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</si>
  <si>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</si>
  <si>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</si>
  <si>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</si>
  <si>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</si>
  <si>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</si>
  <si>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</si>
  <si>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</si>
  <si>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</si>
  <si>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</si>
  <si>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</si>
  <si>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</si>
  <si>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</si>
  <si>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</si>
  <si>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</si>
  <si>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723120202R00</t>
  </si>
  <si>
    <t>Potrubí z trubek černých závitových svařovaných DN 15</t>
  </si>
  <si>
    <t>m</t>
  </si>
  <si>
    <t>800-721</t>
  </si>
  <si>
    <t>RTS 22/ II</t>
  </si>
  <si>
    <t>Práce</t>
  </si>
  <si>
    <t>Důležitá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</si>
  <si>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</si>
  <si>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</si>
  <si>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</si>
  <si>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</si>
  <si>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</si>
  <si>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</si>
  <si>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723120206R00</t>
  </si>
  <si>
    <t>Potrubí z trubek černých závitových svařovaných DN 40</t>
  </si>
  <si>
    <t>Běžná</t>
  </si>
  <si>
    <t>723150312R00</t>
  </si>
  <si>
    <t>Potrubí ocelové hladké černé svařované D 57 mm, s 2,9 mm</t>
  </si>
  <si>
    <t>723150318R00</t>
  </si>
  <si>
    <t>Potrubí ocelové hladké černé svařované D 219 mm, s 6,3 mm</t>
  </si>
  <si>
    <t>723150349R00</t>
  </si>
  <si>
    <t>Zhotovení redukce kováním 1DN, DN 200/125</t>
  </si>
  <si>
    <t>kus</t>
  </si>
  <si>
    <t>723150356R00</t>
  </si>
  <si>
    <t>Zhotovení redukce kováním 2 DN, DN 125/65</t>
  </si>
  <si>
    <t>723150366R00</t>
  </si>
  <si>
    <t>Potrubí ocel. černé svařované - chráničky D 44,5 mm, s 2,6 mm</t>
  </si>
  <si>
    <t>723150369R00</t>
  </si>
  <si>
    <t>Potrubí ocel. černé svařované - chráničky D 89 mm, s 3,6 mm</t>
  </si>
  <si>
    <t>723190206R00</t>
  </si>
  <si>
    <t>Přípojka plynovodu z trubek závitových, černých, DN 40</t>
  </si>
  <si>
    <t>soubor</t>
  </si>
  <si>
    <t>včetně tvarovek, bez zednických výpomocí,</t>
  </si>
  <si>
    <t>Včetně vyvedení a upevnění výpustek.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</si>
  <si>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</si>
  <si>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</si>
  <si>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</si>
  <si>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</si>
  <si>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</si>
  <si>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</si>
  <si>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723190912R00</t>
  </si>
  <si>
    <t>Opravy plynovodního potrubí navaření odbočky na potrubí  DN 15</t>
  </si>
  <si>
    <t>723190916R00</t>
  </si>
  <si>
    <t>Opravy plynovodního potrubí navaření odbočky na potrubí  DN 40</t>
  </si>
  <si>
    <t>723190917R00</t>
  </si>
  <si>
    <t>Opravy plynovodního potrubí navaření odbočky na potrubí  DN 50</t>
  </si>
  <si>
    <t>723219102R00</t>
  </si>
  <si>
    <t>Montáž plynovodních přírubových armatur DN 50</t>
  </si>
  <si>
    <t>723229102R00</t>
  </si>
  <si>
    <t>Montáž armatur plynovodních s jedním závitem G 1/2"</t>
  </si>
  <si>
    <t>723239101R00</t>
  </si>
  <si>
    <t>Montáž plynovodních armatur se dvěma závity  , G 1/2"</t>
  </si>
  <si>
    <t>723239105R00</t>
  </si>
  <si>
    <t>Montáž plynovodních armatur se dvěma závity  , G 6/4"</t>
  </si>
  <si>
    <t>723239106R00</t>
  </si>
  <si>
    <t>Montáž plynovodních armatur se dvěma závity  , G 2"</t>
  </si>
  <si>
    <t>733193939R00</t>
  </si>
  <si>
    <t>Opravy rozvodu potrubí z ocelových trubek hladkých  zaslepení potrubí dýnkem  D 219 mm</t>
  </si>
  <si>
    <t>800-731</t>
  </si>
  <si>
    <t>734421130PL1T00</t>
  </si>
  <si>
    <t>Tlakoměr plyn. 0-5 kPa, D160, vč. pl. kohoutu a smyčky</t>
  </si>
  <si>
    <t>Vlastní</t>
  </si>
  <si>
    <t>Indiv</t>
  </si>
  <si>
    <t>42237023.AR</t>
  </si>
  <si>
    <t>kohout kulový F-F vnitřní-vnitřní závit; pro plyn; PN 1; 1/2 "; ovládání páčka</t>
  </si>
  <si>
    <t>SPCM</t>
  </si>
  <si>
    <t>Specifikace</t>
  </si>
  <si>
    <t>POL3_</t>
  </si>
  <si>
    <t>42237027.AR</t>
  </si>
  <si>
    <t>kohout kulový F-F vnitřní-vnitřní závit; pro plyn; PN 1; 6/4 "; ovládání páčka</t>
  </si>
  <si>
    <t>42237028.AR</t>
  </si>
  <si>
    <t>kohout kulový F-F vnitřní-vnitřní závit; pro plyn; PN 1; 2 "; ovládání páčka</t>
  </si>
  <si>
    <t>422662697T</t>
  </si>
  <si>
    <t>Filtr plynový FO 40F-Z</t>
  </si>
  <si>
    <t>42274340R</t>
  </si>
  <si>
    <t>rychlouzávěr pro topné plyny, vzduch, neagresivní plyny; 1-stupňový,bezpečnostní,automatický; PN 40; DN 50; l = 230,0 mm; prac. teplota -10 až 70 °C; připojení přírubové; těleso uhlíková ocel</t>
  </si>
  <si>
    <t>Bezpečnostní membránový uzávěr plynu BAP DN50-NT : 1</t>
  </si>
  <si>
    <t>VV</t>
  </si>
  <si>
    <t>551310172R</t>
  </si>
  <si>
    <t>kohout kulový vzorkovací; pro plyn; přímý; PN 5; 1/2 "</t>
  </si>
  <si>
    <t>998723101R00</t>
  </si>
  <si>
    <t>Přesun hmot pro vnitřní plynovod v objektech výšky do 6 m</t>
  </si>
  <si>
    <t>t</t>
  </si>
  <si>
    <t>Přesun hmot</t>
  </si>
  <si>
    <t>POL7_</t>
  </si>
  <si>
    <t>vodorovně do 50 m</t>
  </si>
  <si>
    <t>767995101R00</t>
  </si>
  <si>
    <t>Výroba a montáž atypických kovovových doplňků staveb hmotnosti do 5 kg</t>
  </si>
  <si>
    <t>kg</t>
  </si>
  <si>
    <t>800-767</t>
  </si>
  <si>
    <t>767995102R00</t>
  </si>
  <si>
    <t>Výroba a montáž atypických kovovových doplňků staveb hmotnosti přes 5 do 10 kg</t>
  </si>
  <si>
    <t>55399994R</t>
  </si>
  <si>
    <t>výrobek kovový zámečnický, atypický</t>
  </si>
  <si>
    <t>Kotvy, úhelníky apod.atypické výrobky : 15</t>
  </si>
  <si>
    <t>55399999R</t>
  </si>
  <si>
    <t>Ocelové výrobky - kotvy a spojky-atypické prvky : 25</t>
  </si>
  <si>
    <t>998767101R00</t>
  </si>
  <si>
    <t>Přesun hmot pro kovové stavební doplňk. konstrukce v objektech výšky do 6 m</t>
  </si>
  <si>
    <t>50 m vodorovně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</si>
  <si>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</si>
  <si>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</si>
  <si>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</si>
  <si>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</si>
  <si>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18+6+0,5</t>
  </si>
  <si>
    <t>783425350R00</t>
  </si>
  <si>
    <t>Nátěry potrubí a armatur syntetické potrubí, do DN 100 mm, dvojnásobné s 1x emailováním a základním nátěrem</t>
  </si>
  <si>
    <t>783220010RAC</t>
  </si>
  <si>
    <t>Nátěry kovových doplňkových konstrukcí syntetické dvojnásobý krycí s emailováním</t>
  </si>
  <si>
    <t>m2</t>
  </si>
  <si>
    <t>AP-PSV</t>
  </si>
  <si>
    <t>Agregovaná položka</t>
  </si>
  <si>
    <t>POL2_</t>
  </si>
  <si>
    <t>d219 : 3,14*0,219*2,5+3,14*0,219*0,219/4*2</t>
  </si>
  <si>
    <t>005231010R</t>
  </si>
  <si>
    <t>Revize</t>
  </si>
  <si>
    <t>Soubor</t>
  </si>
  <si>
    <t>VRN</t>
  </si>
  <si>
    <t>POL99_8</t>
  </si>
  <si>
    <t>náklady spojené s provedením všech technickými normami předepsaných zkoušek a revizí stavebních konstrukcí nebo stavebních prací.</t>
  </si>
  <si>
    <t>Revize plynu : 1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</si>
  <si>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</si>
  <si>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</si>
  <si>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</si>
  <si>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</si>
  <si>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</si>
  <si>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</si>
  <si>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</si>
  <si>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</si>
  <si>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732339993R00</t>
  </si>
  <si>
    <t>Nádoby expanzní tlakové Zkoušky a revize revize expanzní tlakové nádoby do 500 l</t>
  </si>
  <si>
    <t>732339993R50</t>
  </si>
  <si>
    <t>Revize expanzní tlakové nádoby do 50 l</t>
  </si>
  <si>
    <t>R01</t>
  </si>
  <si>
    <t>Servis - uvedení do provozu, zaškolení obsluhy - plyn.kotle</t>
  </si>
  <si>
    <t>kpl.</t>
  </si>
  <si>
    <t>R02</t>
  </si>
  <si>
    <t>Servis - uvedení do provozu, zaškolení obsluhy - úpravny vody</t>
  </si>
  <si>
    <t>R03</t>
  </si>
  <si>
    <t>Servis - uvedení do provozu, zaškolení obsluhy - exp.automatu</t>
  </si>
  <si>
    <t>R04</t>
  </si>
  <si>
    <t>Výchozí revize tlak.nádoby - expanzomat</t>
  </si>
  <si>
    <t>POL1_1</t>
  </si>
  <si>
    <t>R05</t>
  </si>
  <si>
    <t>Revize spalinové cesty</t>
  </si>
  <si>
    <t>R06</t>
  </si>
  <si>
    <t>Topná zkouška</t>
  </si>
  <si>
    <t>hod</t>
  </si>
  <si>
    <t>R07</t>
  </si>
  <si>
    <t>Odborná prohlídka kotelny</t>
  </si>
  <si>
    <t>kpl</t>
  </si>
  <si>
    <t>R08</t>
  </si>
  <si>
    <t>Revizní knihy kotlů</t>
  </si>
  <si>
    <t>904     R03</t>
  </si>
  <si>
    <t>Hzs-zkousky v ramci montaz.praci, Napuštění systému upravenou vodou, odvzdušnění</t>
  </si>
  <si>
    <t>HZS</t>
  </si>
  <si>
    <t>POL10_0</t>
  </si>
  <si>
    <t>904     R04</t>
  </si>
  <si>
    <t>Hzs-zkousky v ramci montaz.praci, Koordinace s ost.profesemi (ZTI, VZT, MaR+elektro)</t>
  </si>
  <si>
    <t>722181812R00</t>
  </si>
  <si>
    <t>Demontáž plstěných pásů z trub do D 50</t>
  </si>
  <si>
    <t>722181817R00</t>
  </si>
  <si>
    <t>Demontáž plstěných pásů z trub přes 50 do D 150</t>
  </si>
  <si>
    <t>731201813R00</t>
  </si>
  <si>
    <t>Demontáž kotlů ocelových žárotrubných skříňových s polomechanickým roštem o výkonu přes 75 do 120 kW</t>
  </si>
  <si>
    <t>731890801R00</t>
  </si>
  <si>
    <t>Vnitrostaveništní přemístění demontovaných hmot umístěných ve výšce (hloubce) do 6 m</t>
  </si>
  <si>
    <t>POL1_7</t>
  </si>
  <si>
    <t>kotelen vodorovně 100 m, umístěných ve výšce (hloubce)</t>
  </si>
  <si>
    <t>732110813R00</t>
  </si>
  <si>
    <t>Demontáž rozdělovačů a sběračů přes 200 do DN 300</t>
  </si>
  <si>
    <t>732320812R00</t>
  </si>
  <si>
    <t>Demontáž nádrží beztlakých nebo tlakových - odpojení od rozvodů potrubí  nádrží o obsahu do 100 l</t>
  </si>
  <si>
    <t>732320815R00</t>
  </si>
  <si>
    <t>Demontáž nádrží beztlakých nebo tlakových - odpojení od rozvodů potrubí  nádrží o obsahu přes 500 do 1 000 l</t>
  </si>
  <si>
    <t>732420812R00</t>
  </si>
  <si>
    <t>Demontáž čerpadel oběhových spirálních(do potrubí) DN 40</t>
  </si>
  <si>
    <t>732420813R00</t>
  </si>
  <si>
    <t>Demontáž čerpadel oběhových spirálních(do potrubí) DN 50</t>
  </si>
  <si>
    <t>732890801R00</t>
  </si>
  <si>
    <t>Vnitrostaveništní přemístění demontovaných hmot strojoven z objektu výšky do 6 m</t>
  </si>
  <si>
    <t>vodorovně 100 m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</si>
  <si>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</si>
  <si>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</si>
  <si>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</si>
  <si>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</si>
  <si>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733120832R00</t>
  </si>
  <si>
    <t>Demontáž potrubí z ocelových trubek hladkých přes 89 do D 133</t>
  </si>
  <si>
    <t>733890801R00</t>
  </si>
  <si>
    <t>Vnitrostaveništní přemístění demontovaných hmot rozvodů potrubí vodorovně do 100 m  z objektů výšky do 6 m</t>
  </si>
  <si>
    <t>734100811R00</t>
  </si>
  <si>
    <t>Demontáž přírubových armatur se dvěma přírubami, do DN 50</t>
  </si>
  <si>
    <t>734200822R00</t>
  </si>
  <si>
    <t>Demontáž závitových armatur se dvěma závity, přes 1/2 do G 1"</t>
  </si>
  <si>
    <t>734200823R00</t>
  </si>
  <si>
    <t>Demontáž závitových armatur se dvěma závity, přes 1 do G 6/4"</t>
  </si>
  <si>
    <t>734200824R00</t>
  </si>
  <si>
    <t>Demontáž závitových armatur se dvěma závity, přes 6/4 do G 2"</t>
  </si>
  <si>
    <t>735494811R00</t>
  </si>
  <si>
    <t>Vypuštění vody z otopných soustav bez kotlů, ohříváků, zásobníků a nádrží</t>
  </si>
  <si>
    <t>( bez kotlů, ohříváků, zásobníků a nádrží )</t>
  </si>
  <si>
    <t>979981101R00</t>
  </si>
  <si>
    <t>Odvoz a likvidace suti bez příměsí - kontejnerem do 3 t</t>
  </si>
  <si>
    <t>801-3</t>
  </si>
  <si>
    <t>RTS 18/ II</t>
  </si>
  <si>
    <t>Přesun suti</t>
  </si>
  <si>
    <t>POL8_</t>
  </si>
  <si>
    <t>722182001RT2</t>
  </si>
  <si>
    <t>Montáž tepelné izolace potrubí samolepicí spoj a příčné stažení páskou, do DN 25</t>
  </si>
  <si>
    <t>24+3</t>
  </si>
  <si>
    <t>722182004RT2</t>
  </si>
  <si>
    <t>Montáž tepelné izolace potrubí samolepicí spoj a příčné stažení páskou, přes DN 25 do DN 40</t>
  </si>
  <si>
    <t>6+16</t>
  </si>
  <si>
    <t>722182006RT2</t>
  </si>
  <si>
    <t>Montáž tepelné izolace potrubí samolepicí spoj a příčné stažení páskou, přes DN 40 do DN 80</t>
  </si>
  <si>
    <t>9+18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</si>
  <si>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</si>
  <si>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</si>
  <si>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</si>
  <si>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</si>
  <si>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</si>
  <si>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</si>
  <si>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</si>
  <si>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</si>
  <si>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</si>
  <si>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</si>
  <si>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631547317R</t>
  </si>
  <si>
    <t>pouzdro potrubní řezané; minerální vlákno; povrchová úprava Al fólie se skelnou mřížkou; vnitřní průměr 48,0 mm; tl. izolace 50,0 mm; provozní teplota  do 250 °C; tepelná vodivost (10°C) 0,0330 W/mK; tepelná vodivost (50°C) 0,037 W/mK</t>
  </si>
  <si>
    <t>631547319R</t>
  </si>
  <si>
    <t>pouzdro potrubní řezané; minerální vlákno; povrchová úprava Al fólie se skelnou mřížkou; vnitřní průměr 60,0 mm; tl. izolace 50,0 mm; provozní teplota  do 250 °C; tepelná vodivost (10°C) 0,0330 W/mK; tepelná vodivost (50°C) 0,037 W/mK</t>
  </si>
  <si>
    <t>631547623R</t>
  </si>
  <si>
    <t>pouzdro potrubní řezané; minerální vlákno; povrchová úprava Al fólie se skelnou mřížkou; vnitřní průměr 89,0 mm; tl. izolace 80,0 mm; provozní teplota  do 250 °C; tepelná vodivost (10°C) 0,0330 W/mK; tepelná vodivost (50°C) 0,037 W/mK</t>
  </si>
  <si>
    <t>998713101R00</t>
  </si>
  <si>
    <t>Přesun hmot pro izolace tepelné v objektech výšky do 6 m</t>
  </si>
  <si>
    <t>800-713</t>
  </si>
  <si>
    <t>721194103R00</t>
  </si>
  <si>
    <t>Zřízení přípojek na potrubí D 32 mm, materiál ve specifikaci</t>
  </si>
  <si>
    <t>vyvedení a upevnění odpadních výpustek,</t>
  </si>
  <si>
    <t>722172713R00</t>
  </si>
  <si>
    <t>Potrubí z plastických hmot polypropylenové potrubí PP-R, D 32 mm, s 4,4 mm, PN 16, polyfúzně svařované, bez zednických výpomocí</t>
  </si>
  <si>
    <t>včetně tvarovek, bez zednických výpomocí</t>
  </si>
  <si>
    <t>odvod kondenzátu : 8</t>
  </si>
  <si>
    <t>722190222R00</t>
  </si>
  <si>
    <t>Přípojka vodovodní pro pevné připojení z ocelových závitových pozinkovaných běžných trubek 11 353.0, pro pevné připojení, DN 20</t>
  </si>
  <si>
    <t>montáž/dopojení úpravny vody a dopouštění : 1</t>
  </si>
  <si>
    <t>722190223R00</t>
  </si>
  <si>
    <t>Přípojka vodovodní pro pevné připojení z ocelových závitových pozinkovaných běžných trubek 11 353.0, pro pevné připojení, DN 25</t>
  </si>
  <si>
    <t>ZTI - dopojení/vystrojení stáv. ohřívače : 1</t>
  </si>
  <si>
    <t>722190504R00</t>
  </si>
  <si>
    <t>Přípojka odsávací,  , DN 32</t>
  </si>
  <si>
    <t>RTS 19/ I</t>
  </si>
  <si>
    <t>montáž/dopojení netral.boxu : 2</t>
  </si>
  <si>
    <t>722280106R00</t>
  </si>
  <si>
    <t>Tlakové zkoušky vodovodního potrubí do DN 32</t>
  </si>
  <si>
    <t>732291912R00</t>
  </si>
  <si>
    <t>Ostatní opravy ohříváků a výměníků tepla zpětné připojení potrubí  TUV a cirkulace</t>
  </si>
  <si>
    <t>732291913R00</t>
  </si>
  <si>
    <t>Ostatní opravy ohříváků a výměníků tepla zpětné připojení potrubí  studené vody</t>
  </si>
  <si>
    <t>732339105R00</t>
  </si>
  <si>
    <t>Nádoby expanzní tlakové Montáž nádob expanzních tlakových o obsahu 80 l</t>
  </si>
  <si>
    <t>43632401DKL</t>
  </si>
  <si>
    <t>Zařízení pro úpravu topné vody - pro kotelny o výkonu do 300kW, demineralizace-dle požadavku výrobce kotlů</t>
  </si>
  <si>
    <t>48466608R</t>
  </si>
  <si>
    <t>nádrž tlaková vertikální s pryžovým vyměnitelným vakem, neprůtočná, bez uzavírací a vypouštěcí armatury; pro soustavy TUV; objem 80 l; d nádrže 480 mm; uložení: stojaté na podstavcových nohou; přetlak plynu 4,0 bar; prac. tlak do 10 bar; prac. látka plyn; prac. teplota do 70 °C; připojení G 1"; barva modrá</t>
  </si>
  <si>
    <t>870063702900021248T</t>
  </si>
  <si>
    <t>Zakázka topení NK300T.BA zařízení pro automatické doplňování vody s potr. oddě</t>
  </si>
  <si>
    <t>KS</t>
  </si>
  <si>
    <t>PT</t>
  </si>
  <si>
    <t>Nedokončená</t>
  </si>
  <si>
    <t>90001393822T</t>
  </si>
  <si>
    <t>Příslušenství k expanzním nádobám  - průtočná armatura 3/4"</t>
  </si>
  <si>
    <t>998724101R00</t>
  </si>
  <si>
    <t>Přesun hmot pro strojní vybavení v objektech výšky do 6 m</t>
  </si>
  <si>
    <t>731159316R00</t>
  </si>
  <si>
    <t>Montáž kotlů litinových teplovodních plynových o výhřevné ploše 2,3m2 do 6 článků</t>
  </si>
  <si>
    <t>4841184D</t>
  </si>
  <si>
    <t>Kotel stacionární, plynový kondenzační, výkon 120kW, AlSi výměník</t>
  </si>
  <si>
    <t>4848156590D</t>
  </si>
  <si>
    <t>Přísl. kotle - kaskádový řadič kotlů</t>
  </si>
  <si>
    <t>4848156591W</t>
  </si>
  <si>
    <t>Přísl. kotle - neutralizač. zařízení s boosterem, s posilovacím čerpadlem 5W, 230V, s vzduchovous hadicí se zpětnou klapkou</t>
  </si>
  <si>
    <t>4848156592W</t>
  </si>
  <si>
    <t>Přísl. kotle - pojistná skupina s připojením 2", 2 poj.ventily 3bar, manometr, aut.OV</t>
  </si>
  <si>
    <t>4848156593W</t>
  </si>
  <si>
    <t>Přísl. kotle - souprava připoj.přírub 40/6</t>
  </si>
  <si>
    <t>998731101R00</t>
  </si>
  <si>
    <t>Přesun hmot pro kotelny umístěné ve výšce (hloubce) do 6 m</t>
  </si>
  <si>
    <t>314841196RA0</t>
  </si>
  <si>
    <t>Odkouření - komín PP DN150, dl.cca 20m,vč. dopojení kouřovodů, stavebních přípomocí</t>
  </si>
  <si>
    <t>998731202R00</t>
  </si>
  <si>
    <t>Přesun hmot pro kotelny umístěné ve výšce (hloubce) do 12 m</t>
  </si>
  <si>
    <t>732119195R00</t>
  </si>
  <si>
    <t>Rozdělovače a sběrače dodávka těles ve specifikaci  tělěs rozdělovačů a sběračů o délce 1 m, DN 250</t>
  </si>
  <si>
    <t>732119295R00</t>
  </si>
  <si>
    <t>Rozdělovače a sběrače dodávka těles ve specifikaci  příplatek k ceně za montáž každých dalších i započaytých 0,5 m délky tělěsa, DN 250</t>
  </si>
  <si>
    <t>732199100RM1</t>
  </si>
  <si>
    <t>Montáž orientačních štítků s dodávkou orientačního štítku</t>
  </si>
  <si>
    <t>732339102R00</t>
  </si>
  <si>
    <t>Nádoby expanzní tlakové Montáž nádob expanzních tlakových o obsahu 25 l</t>
  </si>
  <si>
    <t>732349103R00</t>
  </si>
  <si>
    <t>Nádoby válcové tlakové Montáž anuloidu III - průtok 12 m3/hod</t>
  </si>
  <si>
    <t>732429112R00</t>
  </si>
  <si>
    <t>Čerpadla teplovodní Montáž čerpadel teplovodních oběhových spirálních DN 40</t>
  </si>
  <si>
    <t>Odkaz na mn. položky pořadí 77 : 1,00000</t>
  </si>
  <si>
    <t>Odkaz na mn. položky pořadí 79 : 3,00000</t>
  </si>
  <si>
    <t>732429113R00</t>
  </si>
  <si>
    <t>Čerpadla teplovodní Montáž čerpadel teplovodních oběhových spirálních DN 50</t>
  </si>
  <si>
    <t>Odkaz na mn. položky pořadí 78 : 3,00000</t>
  </si>
  <si>
    <t>722190226EX</t>
  </si>
  <si>
    <t>Montáž expanzního automatu</t>
  </si>
  <si>
    <t>42640220G</t>
  </si>
  <si>
    <t>Čerpadlo oběhové elektronicky řízené 25-60, G 6/4" , Jmenovitý průtok: 5,0 m3/h Max. dopravní výška: 60 dm Max. provozní tlak: 10 bar</t>
  </si>
  <si>
    <t>STR.11 : 1</t>
  </si>
  <si>
    <t>42640230G</t>
  </si>
  <si>
    <t>Čerpadlo oběhové elektronicky řízené 32-80, G 2" , Jmenovitý průtok: 5,0 m3/h Max. dopravní výška: 80 dm Max. provozní tlak: 10 bar</t>
  </si>
  <si>
    <t>STR.07 : 1</t>
  </si>
  <si>
    <t>STR.08 : 1</t>
  </si>
  <si>
    <t>STR.10 : 1</t>
  </si>
  <si>
    <t>42640240G</t>
  </si>
  <si>
    <t>Čerpadlo oběhové elektronicky řízené 40-120 F, DN 40, Jmenovitý průtok: 14,4 m3/h Max. dopravní výška: 120 dm Max. provozní tlak: 10 bar</t>
  </si>
  <si>
    <t>STR.09 : 1</t>
  </si>
  <si>
    <t>STR.12 : 1</t>
  </si>
  <si>
    <t>STR.13 : 1</t>
  </si>
  <si>
    <t>48466203R</t>
  </si>
  <si>
    <t>nádrž tlaková expanzní membránová; pro topné a chladící soustavy; objem 25 l; d nádrže 280 mm; uložení: stojatý; max. přetlak do 6 bar; přetlak plynu 1,5 bar; prac. látka plyn; membrána vyměnitelná; prac. teplota do 70 °C; připojení R 3/4"; barva bílá, červená, šedá</t>
  </si>
  <si>
    <t>4848165103R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</si>
  <si>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12,00 m3/h; průměr tělesa D 219 mm; d hrdla = 89 mm; výška 1550 mm - včetně nohou </t>
  </si>
  <si>
    <t>STR.03 : 1</t>
  </si>
  <si>
    <t>870063722090T</t>
  </si>
  <si>
    <t>Expanzní automat, max. výkon 500kW, objem do 5,8 m3</t>
  </si>
  <si>
    <t>STR.05 : 1</t>
  </si>
  <si>
    <t>876372209201T</t>
  </si>
  <si>
    <t>Kombinovaný rozdělovač-sběrač, modul 200, PN6, L=4850 mm, včetně izolace a stojanu</t>
  </si>
  <si>
    <t>STR.02 : 1</t>
  </si>
  <si>
    <t>90001393821T</t>
  </si>
  <si>
    <t>Příslušenství k expanzním nádobám  - bezpečnostní kulový uzávěr se zajištěním 3/4"</t>
  </si>
  <si>
    <t>998732201R00</t>
  </si>
  <si>
    <t>Přesun hmot pro strojovny v objektech výšky do 6 m</t>
  </si>
  <si>
    <t>733111114R00</t>
  </si>
  <si>
    <t>Potrubí z trubek závitových ocelových bezešvých, běžných, v kotelnách a strojovnách, DN 20</t>
  </si>
  <si>
    <t>733111115R00</t>
  </si>
  <si>
    <t>Potrubí z trubek závitových ocelových bezešvých, běžných, v kotelnách a strojovnách, DN 25</t>
  </si>
  <si>
    <t>733111116R00</t>
  </si>
  <si>
    <t>Potrubí z trubek závitových ocelových bezešvých, běžných, v kotelnách a strojovnách, DN 32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</si>
  <si>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</si>
  <si>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</si>
  <si>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</si>
  <si>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</si>
  <si>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</si>
  <si>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</si>
  <si>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</si>
  <si>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</si>
  <si>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733113117R00</t>
  </si>
  <si>
    <t>Potrubí z trubek závitových příplatek k ceně za zhotovení přípojky z ocelových trubek závitových,  ,  , DN 40</t>
  </si>
  <si>
    <t>733113118R00</t>
  </si>
  <si>
    <t>Potrubí z trubek závitových příplatek k ceně za zhotovení přípojky z ocelových trubek závitových,  ,  , DN 50</t>
  </si>
  <si>
    <t>733121225R00</t>
  </si>
  <si>
    <t>Potrubí z trubek hladkých ocelových bezešvých tvářených za tepla  v kotelnách a strojovnách, D 89, tloušťka stěny 3,6 mm</t>
  </si>
  <si>
    <t>733123125R00</t>
  </si>
  <si>
    <t>Potrubí z trubek hladkých příplatek k ceně za zhotovení přípojky z trubek hladkých  D 89, tloušťka stěny 3,6 mm</t>
  </si>
  <si>
    <t>733124123R00</t>
  </si>
  <si>
    <t>Potrubí z trubek hladkých zhotovení trubkových přechodů jednostranných přímých z trubek ocelových hladkých  kováním, z DN 80, na DN 40</t>
  </si>
  <si>
    <t>733123916R00</t>
  </si>
  <si>
    <t>Svařovaný spoj potrubí ocelového D 44,5 mm</t>
  </si>
  <si>
    <t>733123917R00</t>
  </si>
  <si>
    <t>Svařovaný spoj potrubí ocelového D 51 mm</t>
  </si>
  <si>
    <t>733123919R00</t>
  </si>
  <si>
    <t>Svařovaný spoj potrubí ocelového D 60 mm</t>
  </si>
  <si>
    <t>733190106R00</t>
  </si>
  <si>
    <t>Tlakové zkoušky potrubí ocelových závitových, plastových, měděných do DN 32</t>
  </si>
  <si>
    <t>Včetně dodávky vody, uzavření a zabezpečení konců potrubí.</t>
  </si>
  <si>
    <t>24+3+6</t>
  </si>
  <si>
    <t>733190107R00</t>
  </si>
  <si>
    <t>Tlakové zkoušky potrubí ocelových závitových, plastových, měděných přes DN 32 do DN 40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</si>
  <si>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</si>
  <si>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</si>
  <si>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</si>
  <si>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</si>
  <si>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733191926R00</t>
  </si>
  <si>
    <t>Opravy rozvodu potrubí z ocelových trubek závitových normálních i zesílených  navaření odbočky na dosavadní potrubí, DN 32</t>
  </si>
  <si>
    <t>733191927R00</t>
  </si>
  <si>
    <t>Opravy rozvodu potrubí z ocelových trubek závitových normálních i zesílených  navaření odbočky na dosavadní potrubí, DN 40</t>
  </si>
  <si>
    <t>733191928R00</t>
  </si>
  <si>
    <t>Opravy rozvodu potrubí z ocelových trubek závitových normálních i zesílených  navaření odbočky na dosavadní potrubí, DN 50</t>
  </si>
  <si>
    <t>998733101R00</t>
  </si>
  <si>
    <t>Přesun hmot pro rozvody potrubí v objektech výšky do 6 m</t>
  </si>
  <si>
    <t>722269111R00</t>
  </si>
  <si>
    <t>Montáž vodoměru závitového jednovtokového suchoběžného, G 1/2"</t>
  </si>
  <si>
    <t>722269114R00</t>
  </si>
  <si>
    <t>Montáž vodoměru závitového jednovtokového suchoběžného, G 5/4"</t>
  </si>
  <si>
    <t>734255135R00</t>
  </si>
  <si>
    <t>Ventil pojistný závitový 6,0 bar, mosazný, DN 25, vnitřní-vnitřní závit, včetně dodávky materiálu</t>
  </si>
  <si>
    <t>734109116R00</t>
  </si>
  <si>
    <t>Montáž přírubových armatur se dvěma přírubami, PN 0,6, DN 80, bez dodávky materiálu</t>
  </si>
  <si>
    <t>Odkaz na mn. položky pořadí 148 : 1,00000</t>
  </si>
  <si>
    <t>734163417R00</t>
  </si>
  <si>
    <t>Filtr s výměnnou vložkou, litinový, DN 80, PN 16, spoj s navařením přírub, včetně dodávky materiálu</t>
  </si>
  <si>
    <t>734173413R00</t>
  </si>
  <si>
    <t>Přírubový spoj PN 1,6/I MPa, DN 40, včetně dodávky materiálu</t>
  </si>
  <si>
    <t>734173417R00</t>
  </si>
  <si>
    <t>Přírubový spoj PN 1,6/I MPa, DN 80, včetně dodávky materiálu</t>
  </si>
  <si>
    <t>734193218R00</t>
  </si>
  <si>
    <t>Klapka mezipřírubová uzavírací a regulační, litinová, PN 16, spoj bez navaření přírub, DN 80, včetně dodávky materiálu</t>
  </si>
  <si>
    <t>734209116R00</t>
  </si>
  <si>
    <t>Montáž závitové armatury se dvěma závity, G 5/4", bez dodávky materiálu</t>
  </si>
  <si>
    <t>Odkaz na mn. položky pořadí 147 : 2,00000</t>
  </si>
  <si>
    <t>734209124R00</t>
  </si>
  <si>
    <t>Montáž závitové armatury se třemi závity, G 3/4", bez dodávky materiálu</t>
  </si>
  <si>
    <t>Odkaz na mn. položky pořadí 144 : 1,00000</t>
  </si>
  <si>
    <t>734209125R00</t>
  </si>
  <si>
    <t>Montáž závitové armatury se třemi závity, G 1", bez dodávky materiálu</t>
  </si>
  <si>
    <t>Odkaz na mn. položky pořadí 145 : 1,00000</t>
  </si>
  <si>
    <t>734209126R00</t>
  </si>
  <si>
    <t>Montáž závitové armatury se třemi závity, G 5/4", bez dodávky materiálu</t>
  </si>
  <si>
    <t>Odkaz na mn. položky pořadí 146 : 2,00000</t>
  </si>
  <si>
    <t>734209127R00</t>
  </si>
  <si>
    <t>Montáž závitové armatury se třemi závity, G 6/4", bez dodávky materiálu</t>
  </si>
  <si>
    <t>pojistná skupina : 2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</si>
  <si>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</si>
  <si>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</si>
  <si>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</si>
  <si>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</si>
  <si>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</si>
  <si>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</si>
  <si>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</si>
  <si>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</si>
  <si>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</si>
  <si>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</si>
  <si>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</si>
  <si>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</si>
  <si>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</si>
  <si>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</si>
  <si>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734245122R00</t>
  </si>
  <si>
    <t>Ventil zpětný, mosazný, DN 20, PN 16, vnitřní-vnitřní závit, včetně dodávky materiálu</t>
  </si>
  <si>
    <t>734245124R00</t>
  </si>
  <si>
    <t>Ventil zpětný, mosazný, DN 32, PN 10, vnitřní-vnitřní závit, včetně dodávky materiálu</t>
  </si>
  <si>
    <t>734245125R00</t>
  </si>
  <si>
    <t>Ventil zpětný, mosazný, DN 40, PN 10, vnitřní-vnitřní závit, včetně dodávky materiálu</t>
  </si>
  <si>
    <t>734245126R00</t>
  </si>
  <si>
    <t>Ventil zpětný, mosazný, DN 50, PN 10, vnitřní-vnitřní závit, včetně dodávky materiálu</t>
  </si>
  <si>
    <t>734245426R00</t>
  </si>
  <si>
    <t>Klapka zpětná, mosazná, DN 50, PN 12, vnitřní-vnitřní závit, včetně dodávky materiálu</t>
  </si>
  <si>
    <t>734263316R00</t>
  </si>
  <si>
    <t>Šroubení topenářské, přímé, mosazné, DN 40, PN 10, včetně dodávky materiálu</t>
  </si>
  <si>
    <t>734291113R00</t>
  </si>
  <si>
    <t>Kohout kulový, napouštěcí a vypouštěcí, mosazný, DN 15, PN 10, včetně dodávky materiálu</t>
  </si>
  <si>
    <t>734291114R00</t>
  </si>
  <si>
    <t>Kohout kulový, napouštěcí a vypouštěcí, mosazný, DN 20, PN 10, včetně dodávky materiálu</t>
  </si>
  <si>
    <t>734295212R00</t>
  </si>
  <si>
    <t>Filtr mosazný, DN 20, PN 20, vnitřní-vnitřní závit, včetně dodávky materiálu</t>
  </si>
  <si>
    <t>734295214R00</t>
  </si>
  <si>
    <t>Filtr mosazný, DN 32, PN 20, vnitřní-vnitřní závit,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</si>
  <si>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</si>
  <si>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</si>
  <si>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</si>
  <si>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</si>
  <si>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734413122R00</t>
  </si>
  <si>
    <t>Teploměr s jímkou D 63 mm, délka jímky 50 mm, T = 0 až 120°C, včetně dodávky materiálu</t>
  </si>
  <si>
    <t>734421160R00</t>
  </si>
  <si>
    <t>Tlakoměr deformační 0-10 MPa č. 03322, D 100, včetně dodávky materiálu</t>
  </si>
  <si>
    <t>734494213R00</t>
  </si>
  <si>
    <t>Návarek s trubkovým závitem G 1/2", včetně dodávky materiálu</t>
  </si>
  <si>
    <t>422185101R</t>
  </si>
  <si>
    <t>armatura regulační ventil třícestný se servopohonem, 3/4", Kv 6; PN 10; T +5 až + 110°C; napájení 230 V, 50 Hz; IP 32; pro MIX 3, MIX 4 a kotlové sestavy do 5/4", doba otevření 120 s, úhel otevření 90°; materiál mosaz OT 58</t>
  </si>
  <si>
    <t xml:space="preserve">Kvs 4 : </t>
  </si>
  <si>
    <t>STR.16 : 1</t>
  </si>
  <si>
    <t>422185102R</t>
  </si>
  <si>
    <t>armatura regulační ventil třícestný se servopohonem, 1", Kv 8; PN 10; T +5 až + 110°C; napájení 230 V, 50 Hz; IP 32; pro MIX 3, MIX 4 a kotlové sestavy do 5/4", doba otevření 120 s, úhel otevření 90°; materiál mosaz OT 58</t>
  </si>
  <si>
    <t xml:space="preserve">Kvs 10 : </t>
  </si>
  <si>
    <t>STR.15 : 1</t>
  </si>
  <si>
    <t>422185105R</t>
  </si>
  <si>
    <t>armatura regulační ventil třícestný se servopohonem, 5/4", Kv 18; PN 10; T +5 až + 110°C; napájení 230 V, 50 Hz; IP 32; pro MIX 3, MIX 4 a kotlové sestavy do 5/4", doba otevření 120 s, úhel otevření 90°; materiál mosaz OT 58</t>
  </si>
  <si>
    <t xml:space="preserve">Kvs 16 : </t>
  </si>
  <si>
    <t>STR.14 : 2</t>
  </si>
  <si>
    <t>5512001878O</t>
  </si>
  <si>
    <t>Odkalovač nečistot s magnetem DN32</t>
  </si>
  <si>
    <t>5624R</t>
  </si>
  <si>
    <t>Odlučovač nečistot a kalů, přírubový, DN80</t>
  </si>
  <si>
    <t>998734101R00</t>
  </si>
  <si>
    <t>Přesun hmot pro armatury v objektech výšky do 6 m</t>
  </si>
  <si>
    <t>55399994.AR</t>
  </si>
  <si>
    <t>výrobek kovový jednoduchý kotevní</t>
  </si>
  <si>
    <t>Kotvy, úhelníky, atyp. prvky : 15</t>
  </si>
  <si>
    <t>783424140R00</t>
  </si>
  <si>
    <t>Nátěry potrubí a armatur syntetické potrubí, do DN 50 mm, dvojnásobné se základním nátěrem</t>
  </si>
  <si>
    <t>24+3+6+16+9</t>
  </si>
  <si>
    <t>783425150R00</t>
  </si>
  <si>
    <t>Nátěry potrubí a armatur syntetické potrubí, do DN 100 mm, dvojnásobné se základním nátěrem</t>
  </si>
  <si>
    <t>783220010RAB</t>
  </si>
  <si>
    <t>Nátěry kovových doplňkových konstrukcí syntetické základní a dvojnásobný krycí</t>
  </si>
  <si>
    <t>M36-001</t>
  </si>
  <si>
    <t>Dodávka rozvaděče RMK komplet vč. Výzbroje</t>
  </si>
  <si>
    <t>ks</t>
  </si>
  <si>
    <t>POL3_0</t>
  </si>
  <si>
    <t>M36-002</t>
  </si>
  <si>
    <t>Spínaný zdroj-adaptér 230VAC/24 VDC 100W</t>
  </si>
  <si>
    <t>M36-003</t>
  </si>
  <si>
    <t>Regulátor 8DO,8AO,8AI,4AO, GSM modul</t>
  </si>
  <si>
    <t>M36-004</t>
  </si>
  <si>
    <t>Modul 8AI.8DO</t>
  </si>
  <si>
    <t>M36-005</t>
  </si>
  <si>
    <t>Displej dotykový RS485,ethernet, 7 palců</t>
  </si>
  <si>
    <t>M36-006</t>
  </si>
  <si>
    <t>Ústředna pro snímače úniku plynu</t>
  </si>
  <si>
    <t>M36-007</t>
  </si>
  <si>
    <t>Dodávky k RMK-montáž rozvodnic do 50 kg</t>
  </si>
  <si>
    <t>M36-008</t>
  </si>
  <si>
    <t>Manostat tlaku 63-630 kPa</t>
  </si>
  <si>
    <t>M36-009</t>
  </si>
  <si>
    <t>Servopohon 24V proporcionální řízený 0-10V včetně montážní sady na směšovač</t>
  </si>
  <si>
    <t>M36-010</t>
  </si>
  <si>
    <t>Servopohon trojbodový 230V včetně montážní sady na směšovač</t>
  </si>
  <si>
    <t>M36-011</t>
  </si>
  <si>
    <t>Termostat kapilárový 30-90°C</t>
  </si>
  <si>
    <t>M36-012</t>
  </si>
  <si>
    <t>Čidlo plynu</t>
  </si>
  <si>
    <t>M36-013</t>
  </si>
  <si>
    <t>Čidlo koncentrace CO</t>
  </si>
  <si>
    <t>M36-014</t>
  </si>
  <si>
    <t>Čidlo teploty pro regulátory příložné čidlo NI1000: 30 - 130°C, 2s:</t>
  </si>
  <si>
    <t>M36-015</t>
  </si>
  <si>
    <t>Venkovní čidlo teploty NI1000 50 - 70°C IP54:</t>
  </si>
  <si>
    <t>M36-016</t>
  </si>
  <si>
    <t>Čidlo teploty do jímky NI1000: 0 - 95°C, 30s, kabel 2m:</t>
  </si>
  <si>
    <t>M36-017</t>
  </si>
  <si>
    <t>Jímka do zásobníku TUV dl. 300Mm</t>
  </si>
  <si>
    <t>M36-018</t>
  </si>
  <si>
    <t>Snímač tlaku 0-600 kP, 4-20mA vč. Kohoutu</t>
  </si>
  <si>
    <t>M36-019</t>
  </si>
  <si>
    <t>Plováčkový spínač hladiny svislý,30 - +130°C, 250VAC,100VAC,1A (R)(15W),2m vodič</t>
  </si>
  <si>
    <t>M36-020</t>
  </si>
  <si>
    <t>Elektroinstalační krabice v uzavřeném provedení plastové: s krytím IP 54:</t>
  </si>
  <si>
    <t>M36-021</t>
  </si>
  <si>
    <t>Svorkovnice krabicová 273-112 2x1 - 2,5 mm2</t>
  </si>
  <si>
    <t>M36-022</t>
  </si>
  <si>
    <t>CYKY 3x1,5 mm2 pevně</t>
  </si>
  <si>
    <t>M36-023</t>
  </si>
  <si>
    <t>CYKY-J 3x4 mm2 pevně</t>
  </si>
  <si>
    <t>M36-024</t>
  </si>
  <si>
    <t>Kabel stíněný JYSTY 1x 2x0,8 mm2 pevně</t>
  </si>
  <si>
    <t>M36-025</t>
  </si>
  <si>
    <t>Kabel stíněný JYSTY 2x 2x0,8 mm2 pevně</t>
  </si>
  <si>
    <t>M36-026</t>
  </si>
  <si>
    <t>Kabel stíněný JYTY-O 2x1 mm2 pevně</t>
  </si>
  <si>
    <t>M36-027</t>
  </si>
  <si>
    <t>Kabel stíněný JYTY-O 4x1 mm2 pevně</t>
  </si>
  <si>
    <t>M36-028</t>
  </si>
  <si>
    <t>Popisovací štítek na kabel</t>
  </si>
  <si>
    <t>M36-029</t>
  </si>
  <si>
    <t>Nosné konstrukce-kabelový žlab drátěný vč.spojek a spoj.mat. - 50/50</t>
  </si>
  <si>
    <t>M36-030</t>
  </si>
  <si>
    <t>Trubka elektroinstalační plast 20</t>
  </si>
  <si>
    <t>M36-031</t>
  </si>
  <si>
    <t>Trubka elektroinstalační plast 25</t>
  </si>
  <si>
    <t>M36-032</t>
  </si>
  <si>
    <t>Ocelové nosné konstrukce pro přístr. do 5 kg</t>
  </si>
  <si>
    <t>M36-033</t>
  </si>
  <si>
    <t>Pospojování a uzemnění-vodič jednožilový,izolace PVC - CY 6mm2 pevně</t>
  </si>
  <si>
    <t>M36-034</t>
  </si>
  <si>
    <t>Svorka -prov.Cu SP 01 připojovací</t>
  </si>
  <si>
    <t>M36-035</t>
  </si>
  <si>
    <t>svorka – Bečov vč. Příslušenství</t>
  </si>
  <si>
    <t>M36-036</t>
  </si>
  <si>
    <t>Montáž elektro</t>
  </si>
  <si>
    <t>OPN</t>
  </si>
  <si>
    <t>POL13_-1</t>
  </si>
  <si>
    <t>M36-037</t>
  </si>
  <si>
    <t>Vytvoření software Amit</t>
  </si>
  <si>
    <t>d.b.</t>
  </si>
  <si>
    <t>M36-038</t>
  </si>
  <si>
    <t>Software pro vzdálený dispečink. Cena za licenci a za naparametrování</t>
  </si>
  <si>
    <t>POL13_0</t>
  </si>
  <si>
    <t>M36-039</t>
  </si>
  <si>
    <t>Komplexní zkoušení</t>
  </si>
  <si>
    <t>M36-040</t>
  </si>
  <si>
    <t>Revize elektro výchozí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</si>
  <si>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</si>
  <si>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</si>
  <si>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</si>
  <si>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prováděcí dokumentace MaR : 1</t>
  </si>
  <si>
    <t>005124010R</t>
  </si>
  <si>
    <t>Koordinační činnost</t>
  </si>
  <si>
    <t>POL99_2</t>
  </si>
  <si>
    <t>Koordinace stavebních a technologických dodávek stavby.</t>
  </si>
  <si>
    <t>vč. MaR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</si>
</sst>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0" t="s">
        <v>39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5">
      <c r="A2" s="2"/>
      <c r="B2" s="76" t="s">
        <v>22</v>
      </c>
      <c r="C2" s="77"/>
      <c r="D2" s="78" t="s">
        <v>41</v>
      </c>
      <c r="E2" s="236" t="s">
        <v>42</v>
      </c>
      <c r="F2" s="237"/>
      <c r="G2" s="237"/>
      <c r="H2" s="237"/>
      <c r="I2" s="237"/>
      <c r="J2" s="238"/>
      <c r="O2" s="1"/>
    </row>
    <row r="3" spans="1:15" ht="27" hidden="1" customHeight="1" x14ac:dyDescent="0.25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5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5">
      <c r="A5" s="2"/>
      <c r="B5" s="31" t="s">
        <v>40</v>
      </c>
      <c r="D5" s="224" t="s">
        <v>43</v>
      </c>
      <c r="E5" s="225"/>
      <c r="F5" s="225"/>
      <c r="G5" s="225"/>
      <c r="H5" s="18" t="s">
        <v>38</v>
      </c>
      <c r="I5" s="85" t="s">
        <v>47</v>
      </c>
      <c r="J5" s="8"/>
    </row>
    <row r="6" spans="1:15" ht="15.75" customHeight="1" x14ac:dyDescent="0.25">
      <c r="A6" s="2"/>
      <c r="B6" s="28"/>
      <c r="C6" s="55"/>
      <c r="D6" s="226" t="s">
        <v>44</v>
      </c>
      <c r="E6" s="227"/>
      <c r="F6" s="227"/>
      <c r="G6" s="22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84" t="s">
        <v>46</v>
      </c>
      <c r="E7" s="228" t="s">
        <v>45</v>
      </c>
      <c r="F7" s="229"/>
      <c r="G7" s="22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3"/>
      <c r="E11" s="243"/>
      <c r="F11" s="243"/>
      <c r="G11" s="243"/>
      <c r="H11" s="18" t="s">
        <v>38</v>
      </c>
      <c r="I11" s="87"/>
      <c r="J11" s="8"/>
    </row>
    <row r="12" spans="1:15" ht="15.75" customHeight="1" x14ac:dyDescent="0.25">
      <c r="A12" s="2"/>
      <c r="B12" s="28"/>
      <c r="C12" s="55"/>
      <c r="D12" s="219"/>
      <c r="E12" s="219"/>
      <c r="F12" s="219"/>
      <c r="G12" s="219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SUMIF(F55:F68,A16,I55:I68)+SUMIF(F55:F68,"PSU",I55:I68)</f>
        <v>0</v>
      </c>
      <c r="J16" s="210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SUMIF(F55:F68,A17,I55:I68)</f>
        <v>0</v>
      </c>
      <c r="J17" s="210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SUMIF(F55:F68,A18,I55:I68)</f>
        <v>0</v>
      </c>
      <c r="J18" s="210"/>
    </row>
    <row r="19" spans="1:10" ht="23.25" customHeight="1" x14ac:dyDescent="0.25">
      <c r="A19" s="140" t="s">
        <v>94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SUMIF(F55:F68,A19,I55:I68)</f>
        <v>0</v>
      </c>
      <c r="J19" s="210"/>
    </row>
    <row r="20" spans="1:10" ht="23.25" customHeight="1" x14ac:dyDescent="0.25">
      <c r="A20" s="140" t="s">
        <v>93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SUMIF(F55:F68,A20,I55:I68)</f>
        <v>0</v>
      </c>
      <c r="J20" s="210"/>
    </row>
    <row r="21" spans="1:10" ht="23.25" customHeight="1" x14ac:dyDescent="0.25">
      <c r="A21" s="2"/>
      <c r="B21" s="48" t="s">
        <v>29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3">
        <f>A27</f>
        <v>0</v>
      </c>
      <c r="H29" s="213"/>
      <c r="I29" s="213"/>
      <c r="J29" s="120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5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48</v>
      </c>
      <c r="C39" s="201"/>
      <c r="D39" s="201"/>
      <c r="E39" s="201"/>
      <c r="F39" s="100">
        <f>'D.1 D.1.2 Pol'!AE78+'D.1 D.1.4 Pol'!AE292</f>
        <v>0</v>
      </c>
      <c r="G39" s="101">
        <f>'D.1 D.1.2 Pol'!AF78+'D.1 D.1.4 Pol'!AF292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5">
      <c r="A40" s="89">
        <v>2</v>
      </c>
      <c r="B40" s="104"/>
      <c r="C40" s="202" t="s">
        <v>49</v>
      </c>
      <c r="D40" s="202"/>
      <c r="E40" s="202"/>
      <c r="F40" s="105"/>
      <c r="G40" s="106"/>
      <c r="H40" s="106">
        <f>(F40*SazbaDPH1/100)+(G40*SazbaDPH2/100)</f>
        <v>0</v>
      </c>
      <c r="I40" s="106"/>
      <c r="J40" s="107"/>
    </row>
    <row r="41" spans="1:10" ht="25.5" customHeight="1" x14ac:dyDescent="0.25">
      <c r="A41" s="89">
        <v>2</v>
      </c>
      <c r="B41" s="104" t="s">
        <v>50</v>
      </c>
      <c r="C41" s="202" t="s">
        <v>51</v>
      </c>
      <c r="D41" s="202"/>
      <c r="E41" s="202"/>
      <c r="F41" s="105">
        <f>'D.1 D.1.2 Pol'!AE78+'D.1 D.1.4 Pol'!AE292</f>
        <v>0</v>
      </c>
      <c r="G41" s="106">
        <f>'D.1 D.1.2 Pol'!AF78+'D.1 D.1.4 Pol'!AF292</f>
        <v>0</v>
      </c>
      <c r="H41" s="106">
        <f>(F41*SazbaDPH1/100)+(G41*SazbaDPH2/100)</f>
        <v>0</v>
      </c>
      <c r="I41" s="106">
        <f>F41+G41+H41</f>
        <v>0</v>
      </c>
      <c r="J41" s="107" t="str">
        <f>IF(_xlfn.SINGLE(CenaCelkemVypocet)=0,"",I41/_xlfn.SINGLE(CenaCelkemVypocet)*100)</f>
        <v/>
      </c>
    </row>
    <row r="42" spans="1:10" ht="25.5" customHeight="1" x14ac:dyDescent="0.25">
      <c r="A42" s="89">
        <v>3</v>
      </c>
      <c r="B42" s="108" t="s">
        <v>52</v>
      </c>
      <c r="C42" s="201" t="s">
        <v>53</v>
      </c>
      <c r="D42" s="201"/>
      <c r="E42" s="201"/>
      <c r="F42" s="109">
        <f>'D.1 D.1.2 Pol'!AE78</f>
        <v>0</v>
      </c>
      <c r="G42" s="102">
        <f>'D.1 D.1.2 Pol'!AF78</f>
        <v>0</v>
      </c>
      <c r="H42" s="102">
        <f>(F42*SazbaDPH1/100)+(G42*SazbaDPH2/100)</f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5">
      <c r="A43" s="89">
        <v>3</v>
      </c>
      <c r="B43" s="108" t="s">
        <v>54</v>
      </c>
      <c r="C43" s="201" t="s">
        <v>55</v>
      </c>
      <c r="D43" s="201"/>
      <c r="E43" s="201"/>
      <c r="F43" s="109">
        <f>'D.1 D.1.4 Pol'!AE292</f>
        <v>0</v>
      </c>
      <c r="G43" s="102">
        <f>'D.1 D.1.4 Pol'!AF292</f>
        <v>0</v>
      </c>
      <c r="H43" s="102">
        <f>(F43*SazbaDPH1/100)+(G43*SazbaDPH2/100)</f>
        <v>0</v>
      </c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5">
      <c r="A44" s="89"/>
      <c r="B44" s="198" t="s">
        <v>56</v>
      </c>
      <c r="C44" s="199"/>
      <c r="D44" s="199"/>
      <c r="E44" s="200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6" spans="1:10" x14ac:dyDescent="0.25">
      <c r="A46" t="s">
        <v>58</v>
      </c>
      <c r="B46" t="s">
        <v>59</v>
      </c>
    </row>
    <row r="47" spans="1:10" x14ac:dyDescent="0.25">
      <c r="A47" t="s">
        <v>60</v>
      </c>
      <c r="B47" t="s">
        <v>61</v>
      </c>
    </row>
    <row r="48" spans="1:10" x14ac:dyDescent="0.25">
      <c r="A48" t="s">
        <v>62</v>
      </c>
      <c r="B48" t="s">
        <v>63</v>
      </c>
    </row>
    <row r="49" spans="1:10" x14ac:dyDescent="0.25">
      <c r="A49" t="s">
        <v>62</v>
      </c>
      <c r="B49" t="s">
        <v>64</v>
      </c>
    </row>
    <row r="52" spans="1:10" ht="15.6" x14ac:dyDescent="0.3">
      <c r="B52" s="121" t="s">
        <v>65</v>
      </c>
    </row>
    <row r="54" spans="1:10" ht="25.5" customHeight="1" x14ac:dyDescent="0.25">
      <c r="A54" s="123"/>
      <c r="B54" s="126" t="s">
        <v>17</v>
      </c>
      <c r="C54" s="126" t="s">
        <v>5</v>
      </c>
      <c r="D54" s="127"/>
      <c r="E54" s="127"/>
      <c r="F54" s="128" t="s">
        <v>66</v>
      </c>
      <c r="G54" s="128"/>
      <c r="H54" s="128"/>
      <c r="I54" s="128" t="s">
        <v>29</v>
      </c>
      <c r="J54" s="128" t="s">
        <v>0</v>
      </c>
    </row>
    <row r="55" spans="1:10" ht="36.75" customHeight="1" x14ac:dyDescent="0.25">
      <c r="A55" s="124"/>
      <c r="B55" s="129" t="s">
        <v>67</v>
      </c>
      <c r="C55" s="196" t="s">
        <v>68</v>
      </c>
      <c r="D55" s="197"/>
      <c r="E55" s="197"/>
      <c r="F55" s="136" t="s">
        <v>25</v>
      </c>
      <c r="G55" s="137"/>
      <c r="H55" s="137"/>
      <c r="I55" s="137">
        <f>'D.1 D.1.4 Pol'!G8</f>
        <v>0</v>
      </c>
      <c r="J55" s="133" t="str">
        <f>IF(I69=0,"",I55/I69*100)</f>
        <v/>
      </c>
    </row>
    <row r="56" spans="1:10" ht="36.75" customHeight="1" x14ac:dyDescent="0.25">
      <c r="A56" s="124"/>
      <c r="B56" s="129" t="s">
        <v>69</v>
      </c>
      <c r="C56" s="196" t="s">
        <v>70</v>
      </c>
      <c r="D56" s="197"/>
      <c r="E56" s="197"/>
      <c r="F56" s="136" t="s">
        <v>25</v>
      </c>
      <c r="G56" s="137"/>
      <c r="H56" s="137"/>
      <c r="I56" s="137">
        <f>'D.1 D.1.4 Pol'!G21</f>
        <v>0</v>
      </c>
      <c r="J56" s="133" t="str">
        <f>IF(I69=0,"",I56/I69*100)</f>
        <v/>
      </c>
    </row>
    <row r="57" spans="1:10" ht="36.75" customHeight="1" x14ac:dyDescent="0.25">
      <c r="A57" s="124"/>
      <c r="B57" s="129" t="s">
        <v>71</v>
      </c>
      <c r="C57" s="196" t="s">
        <v>72</v>
      </c>
      <c r="D57" s="197"/>
      <c r="E57" s="197"/>
      <c r="F57" s="136" t="s">
        <v>25</v>
      </c>
      <c r="G57" s="137"/>
      <c r="H57" s="137"/>
      <c r="I57" s="137">
        <f>'D.1 D.1.4 Pol'!G46</f>
        <v>0</v>
      </c>
      <c r="J57" s="133" t="str">
        <f>IF(I69=0,"",I57/I69*100)</f>
        <v/>
      </c>
    </row>
    <row r="58" spans="1:10" ht="36.75" customHeight="1" x14ac:dyDescent="0.25">
      <c r="A58" s="124"/>
      <c r="B58" s="129" t="s">
        <v>73</v>
      </c>
      <c r="C58" s="196" t="s">
        <v>74</v>
      </c>
      <c r="D58" s="197"/>
      <c r="E58" s="197"/>
      <c r="F58" s="136" t="s">
        <v>25</v>
      </c>
      <c r="G58" s="137"/>
      <c r="H58" s="137"/>
      <c r="I58" s="137">
        <f>'D.1 D.1.2 Pol'!G8</f>
        <v>0</v>
      </c>
      <c r="J58" s="133" t="str">
        <f>IF(I69=0,"",I58/I69*100)</f>
        <v/>
      </c>
    </row>
    <row r="59" spans="1:10" ht="36.75" customHeight="1" x14ac:dyDescent="0.25">
      <c r="A59" s="124"/>
      <c r="B59" s="129" t="s">
        <v>75</v>
      </c>
      <c r="C59" s="196" t="s">
        <v>76</v>
      </c>
      <c r="D59" s="197"/>
      <c r="E59" s="197"/>
      <c r="F59" s="136" t="s">
        <v>25</v>
      </c>
      <c r="G59" s="137"/>
      <c r="H59" s="137"/>
      <c r="I59" s="137">
        <f>'D.1 D.1.4 Pol'!G63</f>
        <v>0</v>
      </c>
      <c r="J59" s="133" t="str">
        <f>IF(I69=0,"",I59/I69*100)</f>
        <v/>
      </c>
    </row>
    <row r="60" spans="1:10" ht="36.75" customHeight="1" x14ac:dyDescent="0.25">
      <c r="A60" s="124"/>
      <c r="B60" s="129" t="s">
        <v>77</v>
      </c>
      <c r="C60" s="196" t="s">
        <v>78</v>
      </c>
      <c r="D60" s="197"/>
      <c r="E60" s="197"/>
      <c r="F60" s="136" t="s">
        <v>25</v>
      </c>
      <c r="G60" s="137"/>
      <c r="H60" s="137"/>
      <c r="I60" s="137">
        <f>'D.1 D.1.4 Pol'!G87</f>
        <v>0</v>
      </c>
      <c r="J60" s="133" t="str">
        <f>IF(I69=0,"",I60/I69*100)</f>
        <v/>
      </c>
    </row>
    <row r="61" spans="1:10" ht="36.75" customHeight="1" x14ac:dyDescent="0.25">
      <c r="A61" s="124"/>
      <c r="B61" s="129" t="s">
        <v>79</v>
      </c>
      <c r="C61" s="196" t="s">
        <v>80</v>
      </c>
      <c r="D61" s="197"/>
      <c r="E61" s="197"/>
      <c r="F61" s="136" t="s">
        <v>25</v>
      </c>
      <c r="G61" s="137"/>
      <c r="H61" s="137"/>
      <c r="I61" s="137">
        <f>'D.1 D.1.4 Pol'!G96</f>
        <v>0</v>
      </c>
      <c r="J61" s="133" t="str">
        <f>IF(I69=0,"",I61/I69*100)</f>
        <v/>
      </c>
    </row>
    <row r="62" spans="1:10" ht="36.75" customHeight="1" x14ac:dyDescent="0.25">
      <c r="A62" s="124"/>
      <c r="B62" s="129" t="s">
        <v>81</v>
      </c>
      <c r="C62" s="196" t="s">
        <v>82</v>
      </c>
      <c r="D62" s="197"/>
      <c r="E62" s="197"/>
      <c r="F62" s="136" t="s">
        <v>25</v>
      </c>
      <c r="G62" s="137"/>
      <c r="H62" s="137"/>
      <c r="I62" s="137">
        <f>'D.1 D.1.4 Pol'!G100</f>
        <v>0</v>
      </c>
      <c r="J62" s="133" t="str">
        <f>IF(I69=0,"",I62/I69*100)</f>
        <v/>
      </c>
    </row>
    <row r="63" spans="1:10" ht="36.75" customHeight="1" x14ac:dyDescent="0.25">
      <c r="A63" s="124"/>
      <c r="B63" s="129" t="s">
        <v>83</v>
      </c>
      <c r="C63" s="196" t="s">
        <v>84</v>
      </c>
      <c r="D63" s="197"/>
      <c r="E63" s="197"/>
      <c r="F63" s="136" t="s">
        <v>25</v>
      </c>
      <c r="G63" s="137"/>
      <c r="H63" s="137"/>
      <c r="I63" s="137">
        <f>'D.1 D.1.4 Pol'!G134</f>
        <v>0</v>
      </c>
      <c r="J63" s="133" t="str">
        <f>IF(I69=0,"",I63/I69*100)</f>
        <v/>
      </c>
    </row>
    <row r="64" spans="1:10" ht="36.75" customHeight="1" x14ac:dyDescent="0.25">
      <c r="A64" s="124"/>
      <c r="B64" s="129" t="s">
        <v>85</v>
      </c>
      <c r="C64" s="196" t="s">
        <v>86</v>
      </c>
      <c r="D64" s="197"/>
      <c r="E64" s="197"/>
      <c r="F64" s="136" t="s">
        <v>25</v>
      </c>
      <c r="G64" s="137"/>
      <c r="H64" s="137"/>
      <c r="I64" s="137">
        <f>'D.1 D.1.4 Pol'!G169</f>
        <v>0</v>
      </c>
      <c r="J64" s="133" t="str">
        <f>IF(I69=0,"",I64/I69*100)</f>
        <v/>
      </c>
    </row>
    <row r="65" spans="1:10" ht="36.75" customHeight="1" x14ac:dyDescent="0.25">
      <c r="A65" s="124"/>
      <c r="B65" s="129" t="s">
        <v>87</v>
      </c>
      <c r="C65" s="196" t="s">
        <v>88</v>
      </c>
      <c r="D65" s="197"/>
      <c r="E65" s="197"/>
      <c r="F65" s="136" t="s">
        <v>25</v>
      </c>
      <c r="G65" s="137"/>
      <c r="H65" s="137"/>
      <c r="I65" s="137">
        <f>'D.1 D.1.2 Pol'!G52+'D.1 D.1.4 Pol'!G223</f>
        <v>0</v>
      </c>
      <c r="J65" s="133" t="str">
        <f>IF(I69=0,"",I65/I69*100)</f>
        <v/>
      </c>
    </row>
    <row r="66" spans="1:10" ht="36.75" customHeight="1" x14ac:dyDescent="0.25">
      <c r="A66" s="124"/>
      <c r="B66" s="129" t="s">
        <v>89</v>
      </c>
      <c r="C66" s="196" t="s">
        <v>90</v>
      </c>
      <c r="D66" s="197"/>
      <c r="E66" s="197"/>
      <c r="F66" s="136" t="s">
        <v>25</v>
      </c>
      <c r="G66" s="137"/>
      <c r="H66" s="137"/>
      <c r="I66" s="137">
        <f>'D.1 D.1.2 Pol'!G61+'D.1 D.1.4 Pol'!G232</f>
        <v>0</v>
      </c>
      <c r="J66" s="133" t="str">
        <f>IF(I69=0,"",I66/I69*100)</f>
        <v/>
      </c>
    </row>
    <row r="67" spans="1:10" ht="36.75" customHeight="1" x14ac:dyDescent="0.25">
      <c r="A67" s="124"/>
      <c r="B67" s="129" t="s">
        <v>91</v>
      </c>
      <c r="C67" s="196" t="s">
        <v>92</v>
      </c>
      <c r="D67" s="197"/>
      <c r="E67" s="197"/>
      <c r="F67" s="136" t="s">
        <v>26</v>
      </c>
      <c r="G67" s="137"/>
      <c r="H67" s="137"/>
      <c r="I67" s="137">
        <f>'D.1 D.1.4 Pol'!G239</f>
        <v>0</v>
      </c>
      <c r="J67" s="133" t="str">
        <f>IF(I69=0,"",I67/I69*100)</f>
        <v/>
      </c>
    </row>
    <row r="68" spans="1:10" ht="36.75" customHeight="1" x14ac:dyDescent="0.25">
      <c r="A68" s="124"/>
      <c r="B68" s="129" t="s">
        <v>93</v>
      </c>
      <c r="C68" s="196" t="s">
        <v>28</v>
      </c>
      <c r="D68" s="197"/>
      <c r="E68" s="197"/>
      <c r="F68" s="136" t="s">
        <v>93</v>
      </c>
      <c r="G68" s="137"/>
      <c r="H68" s="137"/>
      <c r="I68" s="137">
        <f>'D.1 D.1.2 Pol'!G69+'D.1 D.1.4 Pol'!G280</f>
        <v>0</v>
      </c>
      <c r="J68" s="133" t="str">
        <f>IF(I69=0,"",I68/I69*100)</f>
        <v/>
      </c>
    </row>
    <row r="69" spans="1:10" ht="25.5" customHeight="1" x14ac:dyDescent="0.25">
      <c r="A69" s="125"/>
      <c r="B69" s="130" t="s">
        <v>1</v>
      </c>
      <c r="C69" s="131"/>
      <c r="D69" s="132"/>
      <c r="E69" s="132"/>
      <c r="F69" s="138"/>
      <c r="G69" s="139"/>
      <c r="H69" s="139"/>
      <c r="I69" s="139">
        <f>SUM(I55:I68)</f>
        <v>0</v>
      </c>
      <c r="J69" s="134">
        <f>SUM(J55:J68)</f>
        <v>0</v>
      </c>
    </row>
    <row r="70" spans="1:10" x14ac:dyDescent="0.25">
      <c r="F70" s="88"/>
      <c r="G70" s="88"/>
      <c r="H70" s="88"/>
      <c r="I70" s="88"/>
      <c r="J70" s="135"/>
    </row>
    <row r="71" spans="1:10" x14ac:dyDescent="0.25">
      <c r="F71" s="88"/>
      <c r="G71" s="88"/>
      <c r="H71" s="88"/>
      <c r="I71" s="88"/>
      <c r="J71" s="135"/>
    </row>
    <row r="72" spans="1:10" x14ac:dyDescent="0.25">
      <c r="F72" s="88"/>
      <c r="G72" s="88"/>
      <c r="H72" s="88"/>
      <c r="I72" s="88"/>
      <c r="J72" s="135"/>
    </row>
  </sheetData>
  <sheetProtection algorithmName="SHA-512" hashValue="etgBVJj5O9VpsXQPNcYqw8GyzuX23oChb0R6kfINHITbPc9aa3KfKnjD4OtP95i8Lci/EQnvh9kqUqCRSkTrsA==" saltValue="pSKHNau+Z3svMzIU9LI08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50" t="s">
        <v>7</v>
      </c>
      <c r="B2" s="49"/>
      <c r="C2" s="249"/>
      <c r="D2" s="249"/>
      <c r="E2" s="249"/>
      <c r="F2" s="249"/>
      <c r="G2" s="250"/>
    </row>
    <row r="3" spans="1:7" ht="24.9" customHeight="1" x14ac:dyDescent="0.25">
      <c r="A3" s="50" t="s">
        <v>8</v>
      </c>
      <c r="B3" s="49"/>
      <c r="C3" s="249"/>
      <c r="D3" s="249"/>
      <c r="E3" s="249"/>
      <c r="F3" s="249"/>
      <c r="G3" s="250"/>
    </row>
    <row r="4" spans="1:7" ht="24.9" customHeight="1" x14ac:dyDescent="0.25">
      <c r="A4" s="50" t="s">
        <v>9</v>
      </c>
      <c r="B4" s="49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sheetProtection algorithmName="SHA-512" hashValue="5SM8LYZTj3bGi5jOy8f4QqqmyZQPlyF9z11myUzWN1/JKVEYFcctxLJsBSFBhVo+F7sOCuX72BHjogC33m6C4Q==" saltValue="7qwApDSrKaE5B0R3DYk8Q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D2E4-71EE-4076-A456-C5302E2DF70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95</v>
      </c>
      <c r="B1" s="257"/>
      <c r="C1" s="257"/>
      <c r="D1" s="257"/>
      <c r="E1" s="257"/>
      <c r="F1" s="257"/>
      <c r="G1" s="257"/>
      <c r="AG1" t="s">
        <v>96</v>
      </c>
    </row>
    <row r="2" spans="1:60" ht="24.9" customHeight="1" x14ac:dyDescent="0.25">
      <c r="A2" s="141" t="s">
        <v>7</v>
      </c>
      <c r="B2" s="49" t="s">
        <v>41</v>
      </c>
      <c r="C2" s="258" t="s">
        <v>42</v>
      </c>
      <c r="D2" s="259"/>
      <c r="E2" s="259"/>
      <c r="F2" s="259"/>
      <c r="G2" s="260"/>
      <c r="AG2" t="s">
        <v>97</v>
      </c>
    </row>
    <row r="3" spans="1:60" ht="24.9" customHeight="1" x14ac:dyDescent="0.25">
      <c r="A3" s="141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2" t="s">
        <v>97</v>
      </c>
      <c r="AG3" t="s">
        <v>98</v>
      </c>
    </row>
    <row r="4" spans="1:60" ht="24.9" customHeight="1" x14ac:dyDescent="0.25">
      <c r="A4" s="142" t="s">
        <v>9</v>
      </c>
      <c r="B4" s="143" t="s">
        <v>52</v>
      </c>
      <c r="C4" s="261" t="s">
        <v>53</v>
      </c>
      <c r="D4" s="262"/>
      <c r="E4" s="262"/>
      <c r="F4" s="262"/>
      <c r="G4" s="263"/>
      <c r="AG4" t="s">
        <v>99</v>
      </c>
    </row>
    <row r="5" spans="1:60" x14ac:dyDescent="0.25">
      <c r="D5" s="10"/>
    </row>
    <row r="6" spans="1:60" ht="39.6" x14ac:dyDescent="0.25">
      <c r="A6" s="145" t="s">
        <v>100</v>
      </c>
      <c r="B6" s="147" t="s">
        <v>101</v>
      </c>
      <c r="C6" s="147" t="s">
        <v>102</v>
      </c>
      <c r="D6" s="146" t="s">
        <v>103</v>
      </c>
      <c r="E6" s="145" t="s">
        <v>104</v>
      </c>
      <c r="F6" s="144" t="s">
        <v>105</v>
      </c>
      <c r="G6" s="145" t="s">
        <v>29</v>
      </c>
      <c r="H6" s="148" t="s">
        <v>30</v>
      </c>
      <c r="I6" s="148" t="s">
        <v>106</v>
      </c>
      <c r="J6" s="148" t="s">
        <v>31</v>
      </c>
      <c r="K6" s="148" t="s">
        <v>107</v>
      </c>
      <c r="L6" s="148" t="s">
        <v>108</v>
      </c>
      <c r="M6" s="148" t="s">
        <v>109</v>
      </c>
      <c r="N6" s="148" t="s">
        <v>110</v>
      </c>
      <c r="O6" s="148" t="s">
        <v>111</v>
      </c>
      <c r="P6" s="148" t="s">
        <v>112</v>
      </c>
      <c r="Q6" s="148" t="s">
        <v>113</v>
      </c>
      <c r="R6" s="148" t="s">
        <v>114</v>
      </c>
      <c r="S6" s="148" t="s">
        <v>115</v>
      </c>
      <c r="T6" s="148" t="s">
        <v>116</v>
      </c>
      <c r="U6" s="148" t="s">
        <v>117</v>
      </c>
      <c r="V6" s="148" t="s">
        <v>118</v>
      </c>
      <c r="W6" s="148" t="s">
        <v>119</v>
      </c>
      <c r="X6" s="148" t="s">
        <v>120</v>
      </c>
      <c r="Y6" s="148" t="s">
        <v>121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5" t="s">
        <v>122</v>
      </c>
      <c r="B8" s="166" t="s">
        <v>73</v>
      </c>
      <c r="C8" s="187" t="s">
        <v>74</v>
      </c>
      <c r="D8" s="167"/>
      <c r="E8" s="168"/>
      <c r="F8" s="169"/>
      <c r="G8" s="169">
        <f>SUMIF(AG9:AG51,"&lt;&gt;NOR",G9:G51)</f>
        <v>0</v>
      </c>
      <c r="H8" s="169"/>
      <c r="I8" s="169">
        <f>SUM(I9:I51)</f>
        <v>0</v>
      </c>
      <c r="J8" s="169"/>
      <c r="K8" s="169">
        <f>SUM(K9:K51)</f>
        <v>0</v>
      </c>
      <c r="L8" s="169"/>
      <c r="M8" s="169">
        <f>SUM(M9:M51)</f>
        <v>0</v>
      </c>
      <c r="N8" s="168"/>
      <c r="O8" s="168">
        <f>SUM(O9:O51)</f>
        <v>0.54</v>
      </c>
      <c r="P8" s="168"/>
      <c r="Q8" s="168">
        <f>SUM(Q9:Q51)</f>
        <v>0</v>
      </c>
      <c r="R8" s="169"/>
      <c r="S8" s="169"/>
      <c r="T8" s="170"/>
      <c r="U8" s="164"/>
      <c r="V8" s="164">
        <f>SUM(V9:V51)</f>
        <v>50.459999999999994</v>
      </c>
      <c r="W8" s="164"/>
      <c r="X8" s="164"/>
      <c r="Y8" s="164"/>
      <c r="AG8" t="s">
        <v>123</v>
      </c>
    </row>
    <row r="9" spans="1:60" outlineLevel="1" x14ac:dyDescent="0.25">
      <c r="A9" s="172">
        <v>1</v>
      </c>
      <c r="B9" s="173" t="s">
        <v>124</v>
      </c>
      <c r="C9" s="188" t="s">
        <v>125</v>
      </c>
      <c r="D9" s="174" t="s">
        <v>126</v>
      </c>
      <c r="E9" s="175">
        <v>18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5.0899999999999999E-3</v>
      </c>
      <c r="O9" s="175">
        <f>ROUND(E9*N9,2)</f>
        <v>0.09</v>
      </c>
      <c r="P9" s="175">
        <v>0</v>
      </c>
      <c r="Q9" s="175">
        <f>ROUND(E9*P9,2)</f>
        <v>0</v>
      </c>
      <c r="R9" s="177" t="s">
        <v>127</v>
      </c>
      <c r="S9" s="177" t="s">
        <v>128</v>
      </c>
      <c r="T9" s="178" t="s">
        <v>128</v>
      </c>
      <c r="U9" s="160">
        <v>0.53100000000000003</v>
      </c>
      <c r="V9" s="160">
        <f>ROUND(E9*U9,2)</f>
        <v>9.56</v>
      </c>
      <c r="W9" s="160"/>
      <c r="X9" s="160" t="s">
        <v>129</v>
      </c>
      <c r="Y9" s="160" t="s">
        <v>130</v>
      </c>
      <c r="Z9" s="149"/>
      <c r="AA9" s="149"/>
      <c r="AB9" s="149"/>
      <c r="AC9" s="149"/>
      <c r="AD9" s="149"/>
      <c r="AE9" s="149"/>
      <c r="AF9" s="149"/>
      <c r="AG9" s="149" t="s">
        <v>131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5">
      <c r="A10" s="156"/>
      <c r="B10" s="157"/>
      <c r="C10" s="251" t="s">
        <v>132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133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5">
      <c r="A11" s="156"/>
      <c r="B11" s="157"/>
      <c r="C11" s="255" t="s">
        <v>134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5">
      <c r="A12" s="156"/>
      <c r="B12" s="157"/>
      <c r="C12" s="255" t="s">
        <v>136</v>
      </c>
      <c r="D12" s="256"/>
      <c r="E12" s="256"/>
      <c r="F12" s="256"/>
      <c r="G12" s="256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135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2">
        <v>2</v>
      </c>
      <c r="B13" s="173" t="s">
        <v>137</v>
      </c>
      <c r="C13" s="188" t="s">
        <v>138</v>
      </c>
      <c r="D13" s="174" t="s">
        <v>126</v>
      </c>
      <c r="E13" s="175">
        <v>6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2.1690000000000001E-2</v>
      </c>
      <c r="O13" s="175">
        <f>ROUND(E13*N13,2)</f>
        <v>0.13</v>
      </c>
      <c r="P13" s="175">
        <v>0</v>
      </c>
      <c r="Q13" s="175">
        <f>ROUND(E13*P13,2)</f>
        <v>0</v>
      </c>
      <c r="R13" s="177" t="s">
        <v>127</v>
      </c>
      <c r="S13" s="177" t="s">
        <v>128</v>
      </c>
      <c r="T13" s="178" t="s">
        <v>128</v>
      </c>
      <c r="U13" s="160">
        <v>0.79300000000000004</v>
      </c>
      <c r="V13" s="160">
        <f>ROUND(E13*U13,2)</f>
        <v>4.76</v>
      </c>
      <c r="W13" s="160"/>
      <c r="X13" s="160" t="s">
        <v>129</v>
      </c>
      <c r="Y13" s="160" t="s">
        <v>139</v>
      </c>
      <c r="Z13" s="149"/>
      <c r="AA13" s="149"/>
      <c r="AB13" s="149"/>
      <c r="AC13" s="149"/>
      <c r="AD13" s="149"/>
      <c r="AE13" s="149"/>
      <c r="AF13" s="149"/>
      <c r="AG13" s="149" t="s">
        <v>131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5">
      <c r="A14" s="156"/>
      <c r="B14" s="157"/>
      <c r="C14" s="251" t="s">
        <v>132</v>
      </c>
      <c r="D14" s="252"/>
      <c r="E14" s="252"/>
      <c r="F14" s="252"/>
      <c r="G14" s="252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5">
      <c r="A15" s="156"/>
      <c r="B15" s="157"/>
      <c r="C15" s="255" t="s">
        <v>134</v>
      </c>
      <c r="D15" s="256"/>
      <c r="E15" s="256"/>
      <c r="F15" s="256"/>
      <c r="G15" s="256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135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5">
      <c r="A16" s="156"/>
      <c r="B16" s="157"/>
      <c r="C16" s="255" t="s">
        <v>136</v>
      </c>
      <c r="D16" s="256"/>
      <c r="E16" s="256"/>
      <c r="F16" s="256"/>
      <c r="G16" s="256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135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2">
        <v>3</v>
      </c>
      <c r="B17" s="173" t="s">
        <v>140</v>
      </c>
      <c r="C17" s="188" t="s">
        <v>141</v>
      </c>
      <c r="D17" s="174" t="s">
        <v>126</v>
      </c>
      <c r="E17" s="175">
        <v>12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8.0599999999999995E-3</v>
      </c>
      <c r="O17" s="175">
        <f>ROUND(E17*N17,2)</f>
        <v>0.1</v>
      </c>
      <c r="P17" s="175">
        <v>0</v>
      </c>
      <c r="Q17" s="175">
        <f>ROUND(E17*P17,2)</f>
        <v>0</v>
      </c>
      <c r="R17" s="177" t="s">
        <v>127</v>
      </c>
      <c r="S17" s="177" t="s">
        <v>128</v>
      </c>
      <c r="T17" s="178" t="s">
        <v>128</v>
      </c>
      <c r="U17" s="160">
        <v>0.53700000000000003</v>
      </c>
      <c r="V17" s="160">
        <f>ROUND(E17*U17,2)</f>
        <v>6.44</v>
      </c>
      <c r="W17" s="160"/>
      <c r="X17" s="160" t="s">
        <v>129</v>
      </c>
      <c r="Y17" s="160" t="s">
        <v>139</v>
      </c>
      <c r="Z17" s="149"/>
      <c r="AA17" s="149"/>
      <c r="AB17" s="149"/>
      <c r="AC17" s="149"/>
      <c r="AD17" s="149"/>
      <c r="AE17" s="149"/>
      <c r="AF17" s="149"/>
      <c r="AG17" s="149" t="s">
        <v>131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5">
      <c r="A18" s="156"/>
      <c r="B18" s="157"/>
      <c r="C18" s="253" t="s">
        <v>134</v>
      </c>
      <c r="D18" s="254"/>
      <c r="E18" s="254"/>
      <c r="F18" s="254"/>
      <c r="G18" s="254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135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5">
      <c r="A19" s="156"/>
      <c r="B19" s="157"/>
      <c r="C19" s="255" t="s">
        <v>136</v>
      </c>
      <c r="D19" s="256"/>
      <c r="E19" s="256"/>
      <c r="F19" s="256"/>
      <c r="G19" s="256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135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2">
        <v>4</v>
      </c>
      <c r="B20" s="173" t="s">
        <v>142</v>
      </c>
      <c r="C20" s="188" t="s">
        <v>143</v>
      </c>
      <c r="D20" s="174" t="s">
        <v>126</v>
      </c>
      <c r="E20" s="175">
        <v>2.5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5.0529999999999999E-2</v>
      </c>
      <c r="O20" s="175">
        <f>ROUND(E20*N20,2)</f>
        <v>0.13</v>
      </c>
      <c r="P20" s="175">
        <v>0</v>
      </c>
      <c r="Q20" s="175">
        <f>ROUND(E20*P20,2)</f>
        <v>0</v>
      </c>
      <c r="R20" s="177" t="s">
        <v>127</v>
      </c>
      <c r="S20" s="177" t="s">
        <v>128</v>
      </c>
      <c r="T20" s="178" t="s">
        <v>128</v>
      </c>
      <c r="U20" s="160">
        <v>1.446</v>
      </c>
      <c r="V20" s="160">
        <f>ROUND(E20*U20,2)</f>
        <v>3.62</v>
      </c>
      <c r="W20" s="160"/>
      <c r="X20" s="160" t="s">
        <v>129</v>
      </c>
      <c r="Y20" s="160" t="s">
        <v>139</v>
      </c>
      <c r="Z20" s="149"/>
      <c r="AA20" s="149"/>
      <c r="AB20" s="149"/>
      <c r="AC20" s="149"/>
      <c r="AD20" s="149"/>
      <c r="AE20" s="149"/>
      <c r="AF20" s="149"/>
      <c r="AG20" s="149" t="s">
        <v>131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5">
      <c r="A21" s="156"/>
      <c r="B21" s="157"/>
      <c r="C21" s="253" t="s">
        <v>134</v>
      </c>
      <c r="D21" s="254"/>
      <c r="E21" s="254"/>
      <c r="F21" s="254"/>
      <c r="G21" s="254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135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5">
      <c r="A22" s="156"/>
      <c r="B22" s="157"/>
      <c r="C22" s="255" t="s">
        <v>136</v>
      </c>
      <c r="D22" s="256"/>
      <c r="E22" s="256"/>
      <c r="F22" s="256"/>
      <c r="G22" s="256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9">
        <v>5</v>
      </c>
      <c r="B23" s="180" t="s">
        <v>144</v>
      </c>
      <c r="C23" s="189" t="s">
        <v>145</v>
      </c>
      <c r="D23" s="181" t="s">
        <v>146</v>
      </c>
      <c r="E23" s="182">
        <v>1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6.5399999999999998E-3</v>
      </c>
      <c r="O23" s="182">
        <f>ROUND(E23*N23,2)</f>
        <v>0.01</v>
      </c>
      <c r="P23" s="182">
        <v>0</v>
      </c>
      <c r="Q23" s="182">
        <f>ROUND(E23*P23,2)</f>
        <v>0</v>
      </c>
      <c r="R23" s="184" t="s">
        <v>127</v>
      </c>
      <c r="S23" s="184" t="s">
        <v>128</v>
      </c>
      <c r="T23" s="185" t="s">
        <v>128</v>
      </c>
      <c r="U23" s="160">
        <v>4.3639999999999999</v>
      </c>
      <c r="V23" s="160">
        <f>ROUND(E23*U23,2)</f>
        <v>4.3600000000000003</v>
      </c>
      <c r="W23" s="160"/>
      <c r="X23" s="160" t="s">
        <v>129</v>
      </c>
      <c r="Y23" s="160" t="s">
        <v>139</v>
      </c>
      <c r="Z23" s="149"/>
      <c r="AA23" s="149"/>
      <c r="AB23" s="149"/>
      <c r="AC23" s="149"/>
      <c r="AD23" s="149"/>
      <c r="AE23" s="149"/>
      <c r="AF23" s="149"/>
      <c r="AG23" s="149" t="s">
        <v>131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79">
        <v>6</v>
      </c>
      <c r="B24" s="180" t="s">
        <v>147</v>
      </c>
      <c r="C24" s="189" t="s">
        <v>148</v>
      </c>
      <c r="D24" s="181" t="s">
        <v>146</v>
      </c>
      <c r="E24" s="182">
        <v>1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2">
        <v>4.6800000000000001E-3</v>
      </c>
      <c r="O24" s="182">
        <f>ROUND(E24*N24,2)</f>
        <v>0</v>
      </c>
      <c r="P24" s="182">
        <v>0</v>
      </c>
      <c r="Q24" s="182">
        <f>ROUND(E24*P24,2)</f>
        <v>0</v>
      </c>
      <c r="R24" s="184" t="s">
        <v>127</v>
      </c>
      <c r="S24" s="184" t="s">
        <v>128</v>
      </c>
      <c r="T24" s="185" t="s">
        <v>128</v>
      </c>
      <c r="U24" s="160">
        <v>3.1230000000000002</v>
      </c>
      <c r="V24" s="160">
        <f>ROUND(E24*U24,2)</f>
        <v>3.12</v>
      </c>
      <c r="W24" s="160"/>
      <c r="X24" s="160" t="s">
        <v>129</v>
      </c>
      <c r="Y24" s="160" t="s">
        <v>139</v>
      </c>
      <c r="Z24" s="149"/>
      <c r="AA24" s="149"/>
      <c r="AB24" s="149"/>
      <c r="AC24" s="149"/>
      <c r="AD24" s="149"/>
      <c r="AE24" s="149"/>
      <c r="AF24" s="149"/>
      <c r="AG24" s="149" t="s">
        <v>131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79">
        <v>7</v>
      </c>
      <c r="B25" s="180" t="s">
        <v>149</v>
      </c>
      <c r="C25" s="189" t="s">
        <v>150</v>
      </c>
      <c r="D25" s="181" t="s">
        <v>126</v>
      </c>
      <c r="E25" s="182">
        <v>0.5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2">
        <v>3.0100000000000001E-3</v>
      </c>
      <c r="O25" s="182">
        <f>ROUND(E25*N25,2)</f>
        <v>0</v>
      </c>
      <c r="P25" s="182">
        <v>0</v>
      </c>
      <c r="Q25" s="182">
        <f>ROUND(E25*P25,2)</f>
        <v>0</v>
      </c>
      <c r="R25" s="184" t="s">
        <v>127</v>
      </c>
      <c r="S25" s="184" t="s">
        <v>128</v>
      </c>
      <c r="T25" s="185" t="s">
        <v>128</v>
      </c>
      <c r="U25" s="160">
        <v>0.28999999999999998</v>
      </c>
      <c r="V25" s="160">
        <f>ROUND(E25*U25,2)</f>
        <v>0.15</v>
      </c>
      <c r="W25" s="160"/>
      <c r="X25" s="160" t="s">
        <v>129</v>
      </c>
      <c r="Y25" s="160" t="s">
        <v>139</v>
      </c>
      <c r="Z25" s="149"/>
      <c r="AA25" s="149"/>
      <c r="AB25" s="149"/>
      <c r="AC25" s="149"/>
      <c r="AD25" s="149"/>
      <c r="AE25" s="149"/>
      <c r="AF25" s="149"/>
      <c r="AG25" s="149" t="s">
        <v>131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79">
        <v>8</v>
      </c>
      <c r="B26" s="180" t="s">
        <v>151</v>
      </c>
      <c r="C26" s="189" t="s">
        <v>152</v>
      </c>
      <c r="D26" s="181" t="s">
        <v>126</v>
      </c>
      <c r="E26" s="182">
        <v>1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2">
        <v>8.2799999999999992E-3</v>
      </c>
      <c r="O26" s="182">
        <f>ROUND(E26*N26,2)</f>
        <v>0.01</v>
      </c>
      <c r="P26" s="182">
        <v>0</v>
      </c>
      <c r="Q26" s="182">
        <f>ROUND(E26*P26,2)</f>
        <v>0</v>
      </c>
      <c r="R26" s="184" t="s">
        <v>127</v>
      </c>
      <c r="S26" s="184" t="s">
        <v>128</v>
      </c>
      <c r="T26" s="185" t="s">
        <v>128</v>
      </c>
      <c r="U26" s="160">
        <v>0.50700000000000001</v>
      </c>
      <c r="V26" s="160">
        <f>ROUND(E26*U26,2)</f>
        <v>0.51</v>
      </c>
      <c r="W26" s="160"/>
      <c r="X26" s="160" t="s">
        <v>129</v>
      </c>
      <c r="Y26" s="160" t="s">
        <v>139</v>
      </c>
      <c r="Z26" s="149"/>
      <c r="AA26" s="149"/>
      <c r="AB26" s="149"/>
      <c r="AC26" s="149"/>
      <c r="AD26" s="149"/>
      <c r="AE26" s="149"/>
      <c r="AF26" s="149"/>
      <c r="AG26" s="149" t="s">
        <v>131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2">
        <v>9</v>
      </c>
      <c r="B27" s="173" t="s">
        <v>153</v>
      </c>
      <c r="C27" s="188" t="s">
        <v>154</v>
      </c>
      <c r="D27" s="174" t="s">
        <v>155</v>
      </c>
      <c r="E27" s="175">
        <v>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1.031E-2</v>
      </c>
      <c r="O27" s="175">
        <f>ROUND(E27*N27,2)</f>
        <v>0.02</v>
      </c>
      <c r="P27" s="175">
        <v>0</v>
      </c>
      <c r="Q27" s="175">
        <f>ROUND(E27*P27,2)</f>
        <v>0</v>
      </c>
      <c r="R27" s="177" t="s">
        <v>127</v>
      </c>
      <c r="S27" s="177" t="s">
        <v>128</v>
      </c>
      <c r="T27" s="178" t="s">
        <v>128</v>
      </c>
      <c r="U27" s="160">
        <v>2.2829999999999999</v>
      </c>
      <c r="V27" s="160">
        <f>ROUND(E27*U27,2)</f>
        <v>4.57</v>
      </c>
      <c r="W27" s="160"/>
      <c r="X27" s="160" t="s">
        <v>129</v>
      </c>
      <c r="Y27" s="160" t="s">
        <v>139</v>
      </c>
      <c r="Z27" s="149"/>
      <c r="AA27" s="149"/>
      <c r="AB27" s="149"/>
      <c r="AC27" s="149"/>
      <c r="AD27" s="149"/>
      <c r="AE27" s="149"/>
      <c r="AF27" s="149"/>
      <c r="AG27" s="149" t="s">
        <v>131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5">
      <c r="A28" s="156"/>
      <c r="B28" s="157"/>
      <c r="C28" s="251" t="s">
        <v>156</v>
      </c>
      <c r="D28" s="252"/>
      <c r="E28" s="252"/>
      <c r="F28" s="252"/>
      <c r="G28" s="252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133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5">
      <c r="A29" s="156"/>
      <c r="B29" s="157"/>
      <c r="C29" s="255" t="s">
        <v>157</v>
      </c>
      <c r="D29" s="256"/>
      <c r="E29" s="256"/>
      <c r="F29" s="256"/>
      <c r="G29" s="256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135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0.399999999999999" outlineLevel="1" x14ac:dyDescent="0.25">
      <c r="A30" s="179">
        <v>10</v>
      </c>
      <c r="B30" s="180" t="s">
        <v>158</v>
      </c>
      <c r="C30" s="189" t="s">
        <v>159</v>
      </c>
      <c r="D30" s="181" t="s">
        <v>146</v>
      </c>
      <c r="E30" s="182">
        <v>2</v>
      </c>
      <c r="F30" s="183"/>
      <c r="G30" s="184">
        <f t="shared" ref="G30:G47" si="0">ROUND(E30*F30,2)</f>
        <v>0</v>
      </c>
      <c r="H30" s="183"/>
      <c r="I30" s="184">
        <f t="shared" ref="I30:I47" si="1">ROUND(E30*H30,2)</f>
        <v>0</v>
      </c>
      <c r="J30" s="183"/>
      <c r="K30" s="184">
        <f t="shared" ref="K30:K47" si="2">ROUND(E30*J30,2)</f>
        <v>0</v>
      </c>
      <c r="L30" s="184">
        <v>21</v>
      </c>
      <c r="M30" s="184">
        <f t="shared" ref="M30:M47" si="3">G30*(1+L30/100)</f>
        <v>0</v>
      </c>
      <c r="N30" s="182">
        <v>0</v>
      </c>
      <c r="O30" s="182">
        <f t="shared" ref="O30:O47" si="4">ROUND(E30*N30,2)</f>
        <v>0</v>
      </c>
      <c r="P30" s="182">
        <v>0</v>
      </c>
      <c r="Q30" s="182">
        <f t="shared" ref="Q30:Q47" si="5">ROUND(E30*P30,2)</f>
        <v>0</v>
      </c>
      <c r="R30" s="184" t="s">
        <v>127</v>
      </c>
      <c r="S30" s="184" t="s">
        <v>128</v>
      </c>
      <c r="T30" s="185" t="s">
        <v>128</v>
      </c>
      <c r="U30" s="160">
        <v>6.4000000000000001E-2</v>
      </c>
      <c r="V30" s="160">
        <f t="shared" ref="V30:V47" si="6">ROUND(E30*U30,2)</f>
        <v>0.13</v>
      </c>
      <c r="W30" s="160"/>
      <c r="X30" s="160" t="s">
        <v>129</v>
      </c>
      <c r="Y30" s="160" t="s">
        <v>139</v>
      </c>
      <c r="Z30" s="149"/>
      <c r="AA30" s="149"/>
      <c r="AB30" s="149"/>
      <c r="AC30" s="149"/>
      <c r="AD30" s="149"/>
      <c r="AE30" s="149"/>
      <c r="AF30" s="149"/>
      <c r="AG30" s="149" t="s">
        <v>131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79">
        <v>11</v>
      </c>
      <c r="B31" s="180" t="s">
        <v>160</v>
      </c>
      <c r="C31" s="189" t="s">
        <v>161</v>
      </c>
      <c r="D31" s="181" t="s">
        <v>126</v>
      </c>
      <c r="E31" s="182">
        <v>38.5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4" t="s">
        <v>127</v>
      </c>
      <c r="S31" s="184" t="s">
        <v>128</v>
      </c>
      <c r="T31" s="185" t="s">
        <v>128</v>
      </c>
      <c r="U31" s="160">
        <v>6.2E-2</v>
      </c>
      <c r="V31" s="160">
        <f t="shared" si="6"/>
        <v>2.39</v>
      </c>
      <c r="W31" s="160"/>
      <c r="X31" s="160" t="s">
        <v>129</v>
      </c>
      <c r="Y31" s="160" t="s">
        <v>139</v>
      </c>
      <c r="Z31" s="149"/>
      <c r="AA31" s="149"/>
      <c r="AB31" s="149"/>
      <c r="AC31" s="149"/>
      <c r="AD31" s="149"/>
      <c r="AE31" s="149"/>
      <c r="AF31" s="149"/>
      <c r="AG31" s="149" t="s">
        <v>131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79">
        <v>12</v>
      </c>
      <c r="B32" s="180" t="s">
        <v>162</v>
      </c>
      <c r="C32" s="189" t="s">
        <v>163</v>
      </c>
      <c r="D32" s="181" t="s">
        <v>146</v>
      </c>
      <c r="E32" s="182">
        <v>1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 t="s">
        <v>127</v>
      </c>
      <c r="S32" s="184" t="s">
        <v>128</v>
      </c>
      <c r="T32" s="185" t="s">
        <v>128</v>
      </c>
      <c r="U32" s="160">
        <v>0.48199999999999998</v>
      </c>
      <c r="V32" s="160">
        <f t="shared" si="6"/>
        <v>0.48</v>
      </c>
      <c r="W32" s="160"/>
      <c r="X32" s="160" t="s">
        <v>129</v>
      </c>
      <c r="Y32" s="160" t="s">
        <v>139</v>
      </c>
      <c r="Z32" s="149"/>
      <c r="AA32" s="149"/>
      <c r="AB32" s="149"/>
      <c r="AC32" s="149"/>
      <c r="AD32" s="149"/>
      <c r="AE32" s="149"/>
      <c r="AF32" s="149"/>
      <c r="AG32" s="149" t="s">
        <v>131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9">
        <v>13</v>
      </c>
      <c r="B33" s="180" t="s">
        <v>164</v>
      </c>
      <c r="C33" s="189" t="s">
        <v>165</v>
      </c>
      <c r="D33" s="181" t="s">
        <v>146</v>
      </c>
      <c r="E33" s="182">
        <v>2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1.8000000000000001E-4</v>
      </c>
      <c r="O33" s="182">
        <f t="shared" si="4"/>
        <v>0</v>
      </c>
      <c r="P33" s="182">
        <v>0</v>
      </c>
      <c r="Q33" s="182">
        <f t="shared" si="5"/>
        <v>0</v>
      </c>
      <c r="R33" s="184" t="s">
        <v>127</v>
      </c>
      <c r="S33" s="184" t="s">
        <v>128</v>
      </c>
      <c r="T33" s="185" t="s">
        <v>128</v>
      </c>
      <c r="U33" s="160">
        <v>0.27600000000000002</v>
      </c>
      <c r="V33" s="160">
        <f t="shared" si="6"/>
        <v>0.55000000000000004</v>
      </c>
      <c r="W33" s="160"/>
      <c r="X33" s="160" t="s">
        <v>129</v>
      </c>
      <c r="Y33" s="160" t="s">
        <v>139</v>
      </c>
      <c r="Z33" s="149"/>
      <c r="AA33" s="149"/>
      <c r="AB33" s="149"/>
      <c r="AC33" s="149"/>
      <c r="AD33" s="149"/>
      <c r="AE33" s="149"/>
      <c r="AF33" s="149"/>
      <c r="AG33" s="149" t="s">
        <v>131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79">
        <v>14</v>
      </c>
      <c r="B34" s="180" t="s">
        <v>166</v>
      </c>
      <c r="C34" s="189" t="s">
        <v>167</v>
      </c>
      <c r="D34" s="181" t="s">
        <v>146</v>
      </c>
      <c r="E34" s="182">
        <v>2</v>
      </c>
      <c r="F34" s="183"/>
      <c r="G34" s="184">
        <f t="shared" si="0"/>
        <v>0</v>
      </c>
      <c r="H34" s="183"/>
      <c r="I34" s="184">
        <f t="shared" si="1"/>
        <v>0</v>
      </c>
      <c r="J34" s="183"/>
      <c r="K34" s="184">
        <f t="shared" si="2"/>
        <v>0</v>
      </c>
      <c r="L34" s="184">
        <v>21</v>
      </c>
      <c r="M34" s="184">
        <f t="shared" si="3"/>
        <v>0</v>
      </c>
      <c r="N34" s="182">
        <v>2.5000000000000001E-4</v>
      </c>
      <c r="O34" s="182">
        <f t="shared" si="4"/>
        <v>0</v>
      </c>
      <c r="P34" s="182">
        <v>0</v>
      </c>
      <c r="Q34" s="182">
        <f t="shared" si="5"/>
        <v>0</v>
      </c>
      <c r="R34" s="184" t="s">
        <v>127</v>
      </c>
      <c r="S34" s="184" t="s">
        <v>128</v>
      </c>
      <c r="T34" s="185" t="s">
        <v>128</v>
      </c>
      <c r="U34" s="160">
        <v>0.47199999999999998</v>
      </c>
      <c r="V34" s="160">
        <f t="shared" si="6"/>
        <v>0.94</v>
      </c>
      <c r="W34" s="160"/>
      <c r="X34" s="160" t="s">
        <v>129</v>
      </c>
      <c r="Y34" s="160" t="s">
        <v>139</v>
      </c>
      <c r="Z34" s="149"/>
      <c r="AA34" s="149"/>
      <c r="AB34" s="149"/>
      <c r="AC34" s="149"/>
      <c r="AD34" s="149"/>
      <c r="AE34" s="149"/>
      <c r="AF34" s="149"/>
      <c r="AG34" s="149" t="s">
        <v>131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9">
        <v>15</v>
      </c>
      <c r="B35" s="180" t="s">
        <v>168</v>
      </c>
      <c r="C35" s="189" t="s">
        <v>169</v>
      </c>
      <c r="D35" s="181" t="s">
        <v>146</v>
      </c>
      <c r="E35" s="182">
        <v>1</v>
      </c>
      <c r="F35" s="183"/>
      <c r="G35" s="184">
        <f t="shared" si="0"/>
        <v>0</v>
      </c>
      <c r="H35" s="183"/>
      <c r="I35" s="184">
        <f t="shared" si="1"/>
        <v>0</v>
      </c>
      <c r="J35" s="183"/>
      <c r="K35" s="184">
        <f t="shared" si="2"/>
        <v>0</v>
      </c>
      <c r="L35" s="184">
        <v>21</v>
      </c>
      <c r="M35" s="184">
        <f t="shared" si="3"/>
        <v>0</v>
      </c>
      <c r="N35" s="182">
        <v>2.5000000000000001E-4</v>
      </c>
      <c r="O35" s="182">
        <f t="shared" si="4"/>
        <v>0</v>
      </c>
      <c r="P35" s="182">
        <v>0</v>
      </c>
      <c r="Q35" s="182">
        <f t="shared" si="5"/>
        <v>0</v>
      </c>
      <c r="R35" s="184" t="s">
        <v>127</v>
      </c>
      <c r="S35" s="184" t="s">
        <v>128</v>
      </c>
      <c r="T35" s="185" t="s">
        <v>128</v>
      </c>
      <c r="U35" s="160">
        <v>0.57599999999999996</v>
      </c>
      <c r="V35" s="160">
        <f t="shared" si="6"/>
        <v>0.57999999999999996</v>
      </c>
      <c r="W35" s="160"/>
      <c r="X35" s="160" t="s">
        <v>129</v>
      </c>
      <c r="Y35" s="160" t="s">
        <v>139</v>
      </c>
      <c r="Z35" s="149"/>
      <c r="AA35" s="149"/>
      <c r="AB35" s="149"/>
      <c r="AC35" s="149"/>
      <c r="AD35" s="149"/>
      <c r="AE35" s="149"/>
      <c r="AF35" s="149"/>
      <c r="AG35" s="149" t="s">
        <v>131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9">
        <v>16</v>
      </c>
      <c r="B36" s="180" t="s">
        <v>170</v>
      </c>
      <c r="C36" s="189" t="s">
        <v>171</v>
      </c>
      <c r="D36" s="181" t="s">
        <v>146</v>
      </c>
      <c r="E36" s="182">
        <v>1</v>
      </c>
      <c r="F36" s="183"/>
      <c r="G36" s="184">
        <f t="shared" si="0"/>
        <v>0</v>
      </c>
      <c r="H36" s="183"/>
      <c r="I36" s="184">
        <f t="shared" si="1"/>
        <v>0</v>
      </c>
      <c r="J36" s="183"/>
      <c r="K36" s="184">
        <f t="shared" si="2"/>
        <v>0</v>
      </c>
      <c r="L36" s="184">
        <v>21</v>
      </c>
      <c r="M36" s="184">
        <f t="shared" si="3"/>
        <v>0</v>
      </c>
      <c r="N36" s="182">
        <v>4.2399999999999998E-3</v>
      </c>
      <c r="O36" s="182">
        <f t="shared" si="4"/>
        <v>0</v>
      </c>
      <c r="P36" s="182">
        <v>0</v>
      </c>
      <c r="Q36" s="182">
        <f t="shared" si="5"/>
        <v>0</v>
      </c>
      <c r="R36" s="184" t="s">
        <v>127</v>
      </c>
      <c r="S36" s="184" t="s">
        <v>128</v>
      </c>
      <c r="T36" s="185" t="s">
        <v>128</v>
      </c>
      <c r="U36" s="160">
        <v>1.4279999999999999</v>
      </c>
      <c r="V36" s="160">
        <f t="shared" si="6"/>
        <v>1.43</v>
      </c>
      <c r="W36" s="160"/>
      <c r="X36" s="160" t="s">
        <v>129</v>
      </c>
      <c r="Y36" s="160" t="s">
        <v>139</v>
      </c>
      <c r="Z36" s="149"/>
      <c r="AA36" s="149"/>
      <c r="AB36" s="149"/>
      <c r="AC36" s="149"/>
      <c r="AD36" s="149"/>
      <c r="AE36" s="149"/>
      <c r="AF36" s="149"/>
      <c r="AG36" s="149" t="s">
        <v>131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79">
        <v>17</v>
      </c>
      <c r="B37" s="180" t="s">
        <v>172</v>
      </c>
      <c r="C37" s="189" t="s">
        <v>173</v>
      </c>
      <c r="D37" s="181" t="s">
        <v>155</v>
      </c>
      <c r="E37" s="182">
        <v>2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2">
        <v>4.0000000000000003E-5</v>
      </c>
      <c r="O37" s="182">
        <f t="shared" si="4"/>
        <v>0</v>
      </c>
      <c r="P37" s="182">
        <v>0</v>
      </c>
      <c r="Q37" s="182">
        <f t="shared" si="5"/>
        <v>0</v>
      </c>
      <c r="R37" s="184" t="s">
        <v>127</v>
      </c>
      <c r="S37" s="184" t="s">
        <v>128</v>
      </c>
      <c r="T37" s="185" t="s">
        <v>128</v>
      </c>
      <c r="U37" s="160">
        <v>0.14499999999999999</v>
      </c>
      <c r="V37" s="160">
        <f t="shared" si="6"/>
        <v>0.28999999999999998</v>
      </c>
      <c r="W37" s="160"/>
      <c r="X37" s="160" t="s">
        <v>129</v>
      </c>
      <c r="Y37" s="160" t="s">
        <v>139</v>
      </c>
      <c r="Z37" s="149"/>
      <c r="AA37" s="149"/>
      <c r="AB37" s="149"/>
      <c r="AC37" s="149"/>
      <c r="AD37" s="149"/>
      <c r="AE37" s="149"/>
      <c r="AF37" s="149"/>
      <c r="AG37" s="149" t="s">
        <v>131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79">
        <v>18</v>
      </c>
      <c r="B38" s="180" t="s">
        <v>174</v>
      </c>
      <c r="C38" s="189" t="s">
        <v>175</v>
      </c>
      <c r="D38" s="181" t="s">
        <v>146</v>
      </c>
      <c r="E38" s="182">
        <v>4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2">
        <v>3.0000000000000001E-5</v>
      </c>
      <c r="O38" s="182">
        <f t="shared" si="4"/>
        <v>0</v>
      </c>
      <c r="P38" s="182">
        <v>0</v>
      </c>
      <c r="Q38" s="182">
        <f t="shared" si="5"/>
        <v>0</v>
      </c>
      <c r="R38" s="184" t="s">
        <v>127</v>
      </c>
      <c r="S38" s="184" t="s">
        <v>128</v>
      </c>
      <c r="T38" s="185" t="s">
        <v>128</v>
      </c>
      <c r="U38" s="160">
        <v>0.16600000000000001</v>
      </c>
      <c r="V38" s="160">
        <f t="shared" si="6"/>
        <v>0.66</v>
      </c>
      <c r="W38" s="160"/>
      <c r="X38" s="160" t="s">
        <v>129</v>
      </c>
      <c r="Y38" s="160" t="s">
        <v>139</v>
      </c>
      <c r="Z38" s="149"/>
      <c r="AA38" s="149"/>
      <c r="AB38" s="149"/>
      <c r="AC38" s="149"/>
      <c r="AD38" s="149"/>
      <c r="AE38" s="149"/>
      <c r="AF38" s="149"/>
      <c r="AG38" s="149" t="s">
        <v>131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79">
        <v>19</v>
      </c>
      <c r="B39" s="180" t="s">
        <v>176</v>
      </c>
      <c r="C39" s="189" t="s">
        <v>177</v>
      </c>
      <c r="D39" s="181" t="s">
        <v>146</v>
      </c>
      <c r="E39" s="182">
        <v>2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2">
        <v>3.0000000000000001E-5</v>
      </c>
      <c r="O39" s="182">
        <f t="shared" si="4"/>
        <v>0</v>
      </c>
      <c r="P39" s="182">
        <v>0</v>
      </c>
      <c r="Q39" s="182">
        <f t="shared" si="5"/>
        <v>0</v>
      </c>
      <c r="R39" s="184" t="s">
        <v>127</v>
      </c>
      <c r="S39" s="184" t="s">
        <v>128</v>
      </c>
      <c r="T39" s="185" t="s">
        <v>128</v>
      </c>
      <c r="U39" s="160">
        <v>0.35099999999999998</v>
      </c>
      <c r="V39" s="160">
        <f t="shared" si="6"/>
        <v>0.7</v>
      </c>
      <c r="W39" s="160"/>
      <c r="X39" s="160" t="s">
        <v>129</v>
      </c>
      <c r="Y39" s="160" t="s">
        <v>139</v>
      </c>
      <c r="Z39" s="149"/>
      <c r="AA39" s="149"/>
      <c r="AB39" s="149"/>
      <c r="AC39" s="149"/>
      <c r="AD39" s="149"/>
      <c r="AE39" s="149"/>
      <c r="AF39" s="149"/>
      <c r="AG39" s="149" t="s">
        <v>131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79">
        <v>20</v>
      </c>
      <c r="B40" s="180" t="s">
        <v>178</v>
      </c>
      <c r="C40" s="189" t="s">
        <v>179</v>
      </c>
      <c r="D40" s="181" t="s">
        <v>146</v>
      </c>
      <c r="E40" s="182">
        <v>3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2">
        <v>3.0000000000000001E-5</v>
      </c>
      <c r="O40" s="182">
        <f t="shared" si="4"/>
        <v>0</v>
      </c>
      <c r="P40" s="182">
        <v>0</v>
      </c>
      <c r="Q40" s="182">
        <f t="shared" si="5"/>
        <v>0</v>
      </c>
      <c r="R40" s="184" t="s">
        <v>127</v>
      </c>
      <c r="S40" s="184" t="s">
        <v>128</v>
      </c>
      <c r="T40" s="185" t="s">
        <v>128</v>
      </c>
      <c r="U40" s="160">
        <v>0.42399999999999999</v>
      </c>
      <c r="V40" s="160">
        <f t="shared" si="6"/>
        <v>1.27</v>
      </c>
      <c r="W40" s="160"/>
      <c r="X40" s="160" t="s">
        <v>129</v>
      </c>
      <c r="Y40" s="160" t="s">
        <v>139</v>
      </c>
      <c r="Z40" s="149"/>
      <c r="AA40" s="149"/>
      <c r="AB40" s="149"/>
      <c r="AC40" s="149"/>
      <c r="AD40" s="149"/>
      <c r="AE40" s="149"/>
      <c r="AF40" s="149"/>
      <c r="AG40" s="149" t="s">
        <v>131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79">
        <v>21</v>
      </c>
      <c r="B41" s="180" t="s">
        <v>180</v>
      </c>
      <c r="C41" s="189" t="s">
        <v>181</v>
      </c>
      <c r="D41" s="181" t="s">
        <v>146</v>
      </c>
      <c r="E41" s="182">
        <v>2</v>
      </c>
      <c r="F41" s="183"/>
      <c r="G41" s="184">
        <f t="shared" si="0"/>
        <v>0</v>
      </c>
      <c r="H41" s="183"/>
      <c r="I41" s="184">
        <f t="shared" si="1"/>
        <v>0</v>
      </c>
      <c r="J41" s="183"/>
      <c r="K41" s="184">
        <f t="shared" si="2"/>
        <v>0</v>
      </c>
      <c r="L41" s="184">
        <v>21</v>
      </c>
      <c r="M41" s="184">
        <f t="shared" si="3"/>
        <v>0</v>
      </c>
      <c r="N41" s="182">
        <v>4.5100000000000001E-3</v>
      </c>
      <c r="O41" s="182">
        <f t="shared" si="4"/>
        <v>0.01</v>
      </c>
      <c r="P41" s="182">
        <v>0</v>
      </c>
      <c r="Q41" s="182">
        <f t="shared" si="5"/>
        <v>0</v>
      </c>
      <c r="R41" s="184" t="s">
        <v>182</v>
      </c>
      <c r="S41" s="184" t="s">
        <v>128</v>
      </c>
      <c r="T41" s="185" t="s">
        <v>128</v>
      </c>
      <c r="U41" s="160">
        <v>1.1739999999999999</v>
      </c>
      <c r="V41" s="160">
        <f t="shared" si="6"/>
        <v>2.35</v>
      </c>
      <c r="W41" s="160"/>
      <c r="X41" s="160" t="s">
        <v>129</v>
      </c>
      <c r="Y41" s="160" t="s">
        <v>139</v>
      </c>
      <c r="Z41" s="149"/>
      <c r="AA41" s="149"/>
      <c r="AB41" s="149"/>
      <c r="AC41" s="149"/>
      <c r="AD41" s="149"/>
      <c r="AE41" s="149"/>
      <c r="AF41" s="149"/>
      <c r="AG41" s="149" t="s">
        <v>131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9">
        <v>22</v>
      </c>
      <c r="B42" s="180" t="s">
        <v>183</v>
      </c>
      <c r="C42" s="189" t="s">
        <v>184</v>
      </c>
      <c r="D42" s="181" t="s">
        <v>146</v>
      </c>
      <c r="E42" s="182">
        <v>2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2">
        <v>2.97E-3</v>
      </c>
      <c r="O42" s="182">
        <f t="shared" si="4"/>
        <v>0.01</v>
      </c>
      <c r="P42" s="182">
        <v>0</v>
      </c>
      <c r="Q42" s="182">
        <f t="shared" si="5"/>
        <v>0</v>
      </c>
      <c r="R42" s="184"/>
      <c r="S42" s="184" t="s">
        <v>185</v>
      </c>
      <c r="T42" s="185" t="s">
        <v>186</v>
      </c>
      <c r="U42" s="160">
        <v>0.433</v>
      </c>
      <c r="V42" s="160">
        <f t="shared" si="6"/>
        <v>0.87</v>
      </c>
      <c r="W42" s="160"/>
      <c r="X42" s="160" t="s">
        <v>129</v>
      </c>
      <c r="Y42" s="160" t="s">
        <v>139</v>
      </c>
      <c r="Z42" s="149"/>
      <c r="AA42" s="149"/>
      <c r="AB42" s="149"/>
      <c r="AC42" s="149"/>
      <c r="AD42" s="149"/>
      <c r="AE42" s="149"/>
      <c r="AF42" s="149"/>
      <c r="AG42" s="149" t="s">
        <v>131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9">
        <v>23</v>
      </c>
      <c r="B43" s="180" t="s">
        <v>187</v>
      </c>
      <c r="C43" s="189" t="s">
        <v>188</v>
      </c>
      <c r="D43" s="181" t="s">
        <v>146</v>
      </c>
      <c r="E43" s="182">
        <v>4</v>
      </c>
      <c r="F43" s="183"/>
      <c r="G43" s="184">
        <f t="shared" si="0"/>
        <v>0</v>
      </c>
      <c r="H43" s="183"/>
      <c r="I43" s="184">
        <f t="shared" si="1"/>
        <v>0</v>
      </c>
      <c r="J43" s="183"/>
      <c r="K43" s="184">
        <f t="shared" si="2"/>
        <v>0</v>
      </c>
      <c r="L43" s="184">
        <v>21</v>
      </c>
      <c r="M43" s="184">
        <f t="shared" si="3"/>
        <v>0</v>
      </c>
      <c r="N43" s="182">
        <v>1.6000000000000001E-4</v>
      </c>
      <c r="O43" s="182">
        <f t="shared" si="4"/>
        <v>0</v>
      </c>
      <c r="P43" s="182">
        <v>0</v>
      </c>
      <c r="Q43" s="182">
        <f t="shared" si="5"/>
        <v>0</v>
      </c>
      <c r="R43" s="184" t="s">
        <v>189</v>
      </c>
      <c r="S43" s="184" t="s">
        <v>128</v>
      </c>
      <c r="T43" s="185" t="s">
        <v>128</v>
      </c>
      <c r="U43" s="160">
        <v>0</v>
      </c>
      <c r="V43" s="160">
        <f t="shared" si="6"/>
        <v>0</v>
      </c>
      <c r="W43" s="160"/>
      <c r="X43" s="160" t="s">
        <v>190</v>
      </c>
      <c r="Y43" s="160" t="s">
        <v>139</v>
      </c>
      <c r="Z43" s="149"/>
      <c r="AA43" s="149"/>
      <c r="AB43" s="149"/>
      <c r="AC43" s="149"/>
      <c r="AD43" s="149"/>
      <c r="AE43" s="149"/>
      <c r="AF43" s="149"/>
      <c r="AG43" s="149" t="s">
        <v>191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79">
        <v>24</v>
      </c>
      <c r="B44" s="180" t="s">
        <v>192</v>
      </c>
      <c r="C44" s="189" t="s">
        <v>193</v>
      </c>
      <c r="D44" s="181" t="s">
        <v>146</v>
      </c>
      <c r="E44" s="182">
        <v>2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2">
        <v>1.15E-3</v>
      </c>
      <c r="O44" s="182">
        <f t="shared" si="4"/>
        <v>0</v>
      </c>
      <c r="P44" s="182">
        <v>0</v>
      </c>
      <c r="Q44" s="182">
        <f t="shared" si="5"/>
        <v>0</v>
      </c>
      <c r="R44" s="184" t="s">
        <v>189</v>
      </c>
      <c r="S44" s="184" t="s">
        <v>128</v>
      </c>
      <c r="T44" s="185" t="s">
        <v>128</v>
      </c>
      <c r="U44" s="160">
        <v>0</v>
      </c>
      <c r="V44" s="160">
        <f t="shared" si="6"/>
        <v>0</v>
      </c>
      <c r="W44" s="160"/>
      <c r="X44" s="160" t="s">
        <v>190</v>
      </c>
      <c r="Y44" s="160" t="s">
        <v>139</v>
      </c>
      <c r="Z44" s="149"/>
      <c r="AA44" s="149"/>
      <c r="AB44" s="149"/>
      <c r="AC44" s="149"/>
      <c r="AD44" s="149"/>
      <c r="AE44" s="149"/>
      <c r="AF44" s="149"/>
      <c r="AG44" s="149" t="s">
        <v>191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9">
        <v>25</v>
      </c>
      <c r="B45" s="180" t="s">
        <v>194</v>
      </c>
      <c r="C45" s="189" t="s">
        <v>195</v>
      </c>
      <c r="D45" s="181" t="s">
        <v>146</v>
      </c>
      <c r="E45" s="182">
        <v>2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2">
        <v>1.6999999999999999E-3</v>
      </c>
      <c r="O45" s="182">
        <f t="shared" si="4"/>
        <v>0</v>
      </c>
      <c r="P45" s="182">
        <v>0</v>
      </c>
      <c r="Q45" s="182">
        <f t="shared" si="5"/>
        <v>0</v>
      </c>
      <c r="R45" s="184" t="s">
        <v>189</v>
      </c>
      <c r="S45" s="184" t="s">
        <v>128</v>
      </c>
      <c r="T45" s="185" t="s">
        <v>128</v>
      </c>
      <c r="U45" s="160">
        <v>0</v>
      </c>
      <c r="V45" s="160">
        <f t="shared" si="6"/>
        <v>0</v>
      </c>
      <c r="W45" s="160"/>
      <c r="X45" s="160" t="s">
        <v>190</v>
      </c>
      <c r="Y45" s="160" t="s">
        <v>139</v>
      </c>
      <c r="Z45" s="149"/>
      <c r="AA45" s="149"/>
      <c r="AB45" s="149"/>
      <c r="AC45" s="149"/>
      <c r="AD45" s="149"/>
      <c r="AE45" s="149"/>
      <c r="AF45" s="149"/>
      <c r="AG45" s="149" t="s">
        <v>191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79">
        <v>26</v>
      </c>
      <c r="B46" s="180" t="s">
        <v>196</v>
      </c>
      <c r="C46" s="189" t="s">
        <v>197</v>
      </c>
      <c r="D46" s="181" t="s">
        <v>146</v>
      </c>
      <c r="E46" s="182">
        <v>1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4"/>
      <c r="S46" s="184" t="s">
        <v>185</v>
      </c>
      <c r="T46" s="185" t="s">
        <v>186</v>
      </c>
      <c r="U46" s="160">
        <v>0</v>
      </c>
      <c r="V46" s="160">
        <f t="shared" si="6"/>
        <v>0</v>
      </c>
      <c r="W46" s="160"/>
      <c r="X46" s="160" t="s">
        <v>190</v>
      </c>
      <c r="Y46" s="160" t="s">
        <v>139</v>
      </c>
      <c r="Z46" s="149"/>
      <c r="AA46" s="149"/>
      <c r="AB46" s="149"/>
      <c r="AC46" s="149"/>
      <c r="AD46" s="149"/>
      <c r="AE46" s="149"/>
      <c r="AF46" s="149"/>
      <c r="AG46" s="149" t="s">
        <v>191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30.6" outlineLevel="1" x14ac:dyDescent="0.25">
      <c r="A47" s="172">
        <v>27</v>
      </c>
      <c r="B47" s="173" t="s">
        <v>198</v>
      </c>
      <c r="C47" s="188" t="s">
        <v>199</v>
      </c>
      <c r="D47" s="174" t="s">
        <v>146</v>
      </c>
      <c r="E47" s="175">
        <v>1</v>
      </c>
      <c r="F47" s="176"/>
      <c r="G47" s="177">
        <f t="shared" si="0"/>
        <v>0</v>
      </c>
      <c r="H47" s="176"/>
      <c r="I47" s="177">
        <f t="shared" si="1"/>
        <v>0</v>
      </c>
      <c r="J47" s="176"/>
      <c r="K47" s="177">
        <f t="shared" si="2"/>
        <v>0</v>
      </c>
      <c r="L47" s="177">
        <v>21</v>
      </c>
      <c r="M47" s="177">
        <f t="shared" si="3"/>
        <v>0</v>
      </c>
      <c r="N47" s="175">
        <v>3.1E-2</v>
      </c>
      <c r="O47" s="175">
        <f t="shared" si="4"/>
        <v>0.03</v>
      </c>
      <c r="P47" s="175">
        <v>0</v>
      </c>
      <c r="Q47" s="175">
        <f t="shared" si="5"/>
        <v>0</v>
      </c>
      <c r="R47" s="177" t="s">
        <v>189</v>
      </c>
      <c r="S47" s="177" t="s">
        <v>128</v>
      </c>
      <c r="T47" s="178" t="s">
        <v>128</v>
      </c>
      <c r="U47" s="160">
        <v>0</v>
      </c>
      <c r="V47" s="160">
        <f t="shared" si="6"/>
        <v>0</v>
      </c>
      <c r="W47" s="160"/>
      <c r="X47" s="160" t="s">
        <v>190</v>
      </c>
      <c r="Y47" s="160" t="s">
        <v>139</v>
      </c>
      <c r="Z47" s="149"/>
      <c r="AA47" s="149"/>
      <c r="AB47" s="149"/>
      <c r="AC47" s="149"/>
      <c r="AD47" s="149"/>
      <c r="AE47" s="149"/>
      <c r="AF47" s="149"/>
      <c r="AG47" s="149" t="s">
        <v>191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5">
      <c r="A48" s="156"/>
      <c r="B48" s="157"/>
      <c r="C48" s="190" t="s">
        <v>200</v>
      </c>
      <c r="D48" s="162"/>
      <c r="E48" s="163">
        <v>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9">
        <v>28</v>
      </c>
      <c r="B49" s="180" t="s">
        <v>202</v>
      </c>
      <c r="C49" s="189" t="s">
        <v>203</v>
      </c>
      <c r="D49" s="181" t="s">
        <v>146</v>
      </c>
      <c r="E49" s="182">
        <v>2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2">
        <v>2.0000000000000001E-4</v>
      </c>
      <c r="O49" s="182">
        <f>ROUND(E49*N49,2)</f>
        <v>0</v>
      </c>
      <c r="P49" s="182">
        <v>0</v>
      </c>
      <c r="Q49" s="182">
        <f>ROUND(E49*P49,2)</f>
        <v>0</v>
      </c>
      <c r="R49" s="184" t="s">
        <v>189</v>
      </c>
      <c r="S49" s="184" t="s">
        <v>128</v>
      </c>
      <c r="T49" s="185" t="s">
        <v>128</v>
      </c>
      <c r="U49" s="160">
        <v>0</v>
      </c>
      <c r="V49" s="160">
        <f>ROUND(E49*U49,2)</f>
        <v>0</v>
      </c>
      <c r="W49" s="160"/>
      <c r="X49" s="160" t="s">
        <v>190</v>
      </c>
      <c r="Y49" s="160" t="s">
        <v>139</v>
      </c>
      <c r="Z49" s="149"/>
      <c r="AA49" s="149"/>
      <c r="AB49" s="149"/>
      <c r="AC49" s="149"/>
      <c r="AD49" s="149"/>
      <c r="AE49" s="149"/>
      <c r="AF49" s="149"/>
      <c r="AG49" s="149" t="s">
        <v>191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72">
        <v>29</v>
      </c>
      <c r="B50" s="173" t="s">
        <v>204</v>
      </c>
      <c r="C50" s="188" t="s">
        <v>205</v>
      </c>
      <c r="D50" s="174" t="s">
        <v>206</v>
      </c>
      <c r="E50" s="175">
        <v>0.54483000000000004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127</v>
      </c>
      <c r="S50" s="177" t="s">
        <v>128</v>
      </c>
      <c r="T50" s="178" t="s">
        <v>128</v>
      </c>
      <c r="U50" s="160">
        <v>1.333</v>
      </c>
      <c r="V50" s="160">
        <f>ROUND(E50*U50,2)</f>
        <v>0.73</v>
      </c>
      <c r="W50" s="160"/>
      <c r="X50" s="160" t="s">
        <v>207</v>
      </c>
      <c r="Y50" s="160" t="s">
        <v>139</v>
      </c>
      <c r="Z50" s="149"/>
      <c r="AA50" s="149"/>
      <c r="AB50" s="149"/>
      <c r="AC50" s="149"/>
      <c r="AD50" s="149"/>
      <c r="AE50" s="149"/>
      <c r="AF50" s="149"/>
      <c r="AG50" s="149" t="s">
        <v>208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5">
      <c r="A51" s="156"/>
      <c r="B51" s="157"/>
      <c r="C51" s="251" t="s">
        <v>209</v>
      </c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133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5">
      <c r="A52" s="165" t="s">
        <v>122</v>
      </c>
      <c r="B52" s="166" t="s">
        <v>87</v>
      </c>
      <c r="C52" s="187" t="s">
        <v>88</v>
      </c>
      <c r="D52" s="167"/>
      <c r="E52" s="168"/>
      <c r="F52" s="169"/>
      <c r="G52" s="169">
        <f>SUMIF(AG53:AG60,"&lt;&gt;NOR",G53:G60)</f>
        <v>0</v>
      </c>
      <c r="H52" s="169"/>
      <c r="I52" s="169">
        <f>SUM(I53:I60)</f>
        <v>0</v>
      </c>
      <c r="J52" s="169"/>
      <c r="K52" s="169">
        <f>SUM(K53:K60)</f>
        <v>0</v>
      </c>
      <c r="L52" s="169"/>
      <c r="M52" s="169">
        <f>SUM(M53:M60)</f>
        <v>0</v>
      </c>
      <c r="N52" s="168"/>
      <c r="O52" s="168">
        <f>SUM(O53:O60)</f>
        <v>0.05</v>
      </c>
      <c r="P52" s="168"/>
      <c r="Q52" s="168">
        <f>SUM(Q53:Q60)</f>
        <v>0</v>
      </c>
      <c r="R52" s="169"/>
      <c r="S52" s="169"/>
      <c r="T52" s="170"/>
      <c r="U52" s="164"/>
      <c r="V52" s="164">
        <f>SUM(V53:V60)</f>
        <v>14.129999999999999</v>
      </c>
      <c r="W52" s="164"/>
      <c r="X52" s="164"/>
      <c r="Y52" s="164"/>
      <c r="AG52" t="s">
        <v>123</v>
      </c>
    </row>
    <row r="53" spans="1:60" outlineLevel="1" x14ac:dyDescent="0.25">
      <c r="A53" s="179">
        <v>30</v>
      </c>
      <c r="B53" s="180" t="s">
        <v>210</v>
      </c>
      <c r="C53" s="189" t="s">
        <v>211</v>
      </c>
      <c r="D53" s="181" t="s">
        <v>212</v>
      </c>
      <c r="E53" s="182">
        <v>15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6.0000000000000002E-5</v>
      </c>
      <c r="O53" s="182">
        <f>ROUND(E53*N53,2)</f>
        <v>0</v>
      </c>
      <c r="P53" s="182">
        <v>0</v>
      </c>
      <c r="Q53" s="182">
        <f>ROUND(E53*P53,2)</f>
        <v>0</v>
      </c>
      <c r="R53" s="184" t="s">
        <v>213</v>
      </c>
      <c r="S53" s="184" t="s">
        <v>128</v>
      </c>
      <c r="T53" s="185" t="s">
        <v>128</v>
      </c>
      <c r="U53" s="160">
        <v>0.42599999999999999</v>
      </c>
      <c r="V53" s="160">
        <f>ROUND(E53*U53,2)</f>
        <v>6.39</v>
      </c>
      <c r="W53" s="160"/>
      <c r="X53" s="160" t="s">
        <v>129</v>
      </c>
      <c r="Y53" s="160" t="s">
        <v>139</v>
      </c>
      <c r="Z53" s="149"/>
      <c r="AA53" s="149"/>
      <c r="AB53" s="149"/>
      <c r="AC53" s="149"/>
      <c r="AD53" s="149"/>
      <c r="AE53" s="149"/>
      <c r="AF53" s="149"/>
      <c r="AG53" s="149" t="s">
        <v>131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9">
        <v>31</v>
      </c>
      <c r="B54" s="180" t="s">
        <v>214</v>
      </c>
      <c r="C54" s="189" t="s">
        <v>215</v>
      </c>
      <c r="D54" s="181" t="s">
        <v>212</v>
      </c>
      <c r="E54" s="182">
        <v>25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2">
        <v>6.0000000000000002E-5</v>
      </c>
      <c r="O54" s="182">
        <f>ROUND(E54*N54,2)</f>
        <v>0</v>
      </c>
      <c r="P54" s="182">
        <v>0</v>
      </c>
      <c r="Q54" s="182">
        <f>ROUND(E54*P54,2)</f>
        <v>0</v>
      </c>
      <c r="R54" s="184" t="s">
        <v>213</v>
      </c>
      <c r="S54" s="184" t="s">
        <v>128</v>
      </c>
      <c r="T54" s="185" t="s">
        <v>128</v>
      </c>
      <c r="U54" s="160">
        <v>0.30399999999999999</v>
      </c>
      <c r="V54" s="160">
        <f>ROUND(E54*U54,2)</f>
        <v>7.6</v>
      </c>
      <c r="W54" s="160"/>
      <c r="X54" s="160" t="s">
        <v>129</v>
      </c>
      <c r="Y54" s="160" t="s">
        <v>139</v>
      </c>
      <c r="Z54" s="149"/>
      <c r="AA54" s="149"/>
      <c r="AB54" s="149"/>
      <c r="AC54" s="149"/>
      <c r="AD54" s="149"/>
      <c r="AE54" s="149"/>
      <c r="AF54" s="149"/>
      <c r="AG54" s="149" t="s">
        <v>131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72">
        <v>32</v>
      </c>
      <c r="B55" s="173" t="s">
        <v>216</v>
      </c>
      <c r="C55" s="188" t="s">
        <v>217</v>
      </c>
      <c r="D55" s="174" t="s">
        <v>212</v>
      </c>
      <c r="E55" s="175">
        <v>15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1E-3</v>
      </c>
      <c r="O55" s="175">
        <f>ROUND(E55*N55,2)</f>
        <v>0.02</v>
      </c>
      <c r="P55" s="175">
        <v>0</v>
      </c>
      <c r="Q55" s="175">
        <f>ROUND(E55*P55,2)</f>
        <v>0</v>
      </c>
      <c r="R55" s="177" t="s">
        <v>189</v>
      </c>
      <c r="S55" s="177" t="s">
        <v>128</v>
      </c>
      <c r="T55" s="178" t="s">
        <v>128</v>
      </c>
      <c r="U55" s="160">
        <v>0</v>
      </c>
      <c r="V55" s="160">
        <f>ROUND(E55*U55,2)</f>
        <v>0</v>
      </c>
      <c r="W55" s="160"/>
      <c r="X55" s="160" t="s">
        <v>190</v>
      </c>
      <c r="Y55" s="160" t="s">
        <v>139</v>
      </c>
      <c r="Z55" s="149"/>
      <c r="AA55" s="149"/>
      <c r="AB55" s="149"/>
      <c r="AC55" s="149"/>
      <c r="AD55" s="149"/>
      <c r="AE55" s="149"/>
      <c r="AF55" s="149"/>
      <c r="AG55" s="149" t="s">
        <v>191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5">
      <c r="A56" s="156"/>
      <c r="B56" s="157"/>
      <c r="C56" s="190" t="s">
        <v>218</v>
      </c>
      <c r="D56" s="162"/>
      <c r="E56" s="163">
        <v>15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2">
        <v>33</v>
      </c>
      <c r="B57" s="173" t="s">
        <v>219</v>
      </c>
      <c r="C57" s="188" t="s">
        <v>217</v>
      </c>
      <c r="D57" s="174" t="s">
        <v>212</v>
      </c>
      <c r="E57" s="175">
        <v>25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1E-3</v>
      </c>
      <c r="O57" s="175">
        <f>ROUND(E57*N57,2)</f>
        <v>0.03</v>
      </c>
      <c r="P57" s="175">
        <v>0</v>
      </c>
      <c r="Q57" s="175">
        <f>ROUND(E57*P57,2)</f>
        <v>0</v>
      </c>
      <c r="R57" s="177" t="s">
        <v>189</v>
      </c>
      <c r="S57" s="177" t="s">
        <v>128</v>
      </c>
      <c r="T57" s="178" t="s">
        <v>128</v>
      </c>
      <c r="U57" s="160">
        <v>0</v>
      </c>
      <c r="V57" s="160">
        <f>ROUND(E57*U57,2)</f>
        <v>0</v>
      </c>
      <c r="W57" s="160"/>
      <c r="X57" s="160" t="s">
        <v>190</v>
      </c>
      <c r="Y57" s="160" t="s">
        <v>139</v>
      </c>
      <c r="Z57" s="149"/>
      <c r="AA57" s="149"/>
      <c r="AB57" s="149"/>
      <c r="AC57" s="149"/>
      <c r="AD57" s="149"/>
      <c r="AE57" s="149"/>
      <c r="AF57" s="149"/>
      <c r="AG57" s="149" t="s">
        <v>191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5">
      <c r="A58" s="156"/>
      <c r="B58" s="157"/>
      <c r="C58" s="190" t="s">
        <v>220</v>
      </c>
      <c r="D58" s="162"/>
      <c r="E58" s="163">
        <v>25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72">
        <v>34</v>
      </c>
      <c r="B59" s="173" t="s">
        <v>221</v>
      </c>
      <c r="C59" s="188" t="s">
        <v>222</v>
      </c>
      <c r="D59" s="174" t="s">
        <v>206</v>
      </c>
      <c r="E59" s="175">
        <v>4.24E-2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 t="s">
        <v>213</v>
      </c>
      <c r="S59" s="177" t="s">
        <v>128</v>
      </c>
      <c r="T59" s="178" t="s">
        <v>128</v>
      </c>
      <c r="U59" s="160">
        <v>3.327</v>
      </c>
      <c r="V59" s="160">
        <f>ROUND(E59*U59,2)</f>
        <v>0.14000000000000001</v>
      </c>
      <c r="W59" s="160"/>
      <c r="X59" s="160" t="s">
        <v>207</v>
      </c>
      <c r="Y59" s="160" t="s">
        <v>139</v>
      </c>
      <c r="Z59" s="149"/>
      <c r="AA59" s="149"/>
      <c r="AB59" s="149"/>
      <c r="AC59" s="149"/>
      <c r="AD59" s="149"/>
      <c r="AE59" s="149"/>
      <c r="AF59" s="149"/>
      <c r="AG59" s="149" t="s">
        <v>208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5">
      <c r="A60" s="156"/>
      <c r="B60" s="157"/>
      <c r="C60" s="251" t="s">
        <v>223</v>
      </c>
      <c r="D60" s="252"/>
      <c r="E60" s="252"/>
      <c r="F60" s="252"/>
      <c r="G60" s="252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133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5">
      <c r="A61" s="165" t="s">
        <v>122</v>
      </c>
      <c r="B61" s="166" t="s">
        <v>89</v>
      </c>
      <c r="C61" s="187" t="s">
        <v>90</v>
      </c>
      <c r="D61" s="167"/>
      <c r="E61" s="168"/>
      <c r="F61" s="169"/>
      <c r="G61" s="169">
        <f>SUMIF(AG62:AG68,"&lt;&gt;NOR",G62:G68)</f>
        <v>0</v>
      </c>
      <c r="H61" s="169"/>
      <c r="I61" s="169">
        <f>SUM(I62:I68)</f>
        <v>0</v>
      </c>
      <c r="J61" s="169"/>
      <c r="K61" s="169">
        <f>SUM(K62:K68)</f>
        <v>0</v>
      </c>
      <c r="L61" s="169"/>
      <c r="M61" s="169">
        <f>SUM(M62:M68)</f>
        <v>0</v>
      </c>
      <c r="N61" s="168"/>
      <c r="O61" s="168">
        <f>SUM(O62:O68)</f>
        <v>0</v>
      </c>
      <c r="P61" s="168"/>
      <c r="Q61" s="168">
        <f>SUM(Q62:Q68)</f>
        <v>0</v>
      </c>
      <c r="R61" s="169"/>
      <c r="S61" s="169"/>
      <c r="T61" s="170"/>
      <c r="U61" s="164"/>
      <c r="V61" s="164">
        <f>SUM(V62:V68)</f>
        <v>3.76</v>
      </c>
      <c r="W61" s="164"/>
      <c r="X61" s="164"/>
      <c r="Y61" s="164"/>
      <c r="AG61" t="s">
        <v>123</v>
      </c>
    </row>
    <row r="62" spans="1:60" ht="20.399999999999999" outlineLevel="1" x14ac:dyDescent="0.25">
      <c r="A62" s="172">
        <v>35</v>
      </c>
      <c r="B62" s="173" t="s">
        <v>224</v>
      </c>
      <c r="C62" s="188" t="s">
        <v>225</v>
      </c>
      <c r="D62" s="174" t="s">
        <v>126</v>
      </c>
      <c r="E62" s="175">
        <v>24.5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9.0000000000000006E-5</v>
      </c>
      <c r="O62" s="175">
        <f>ROUND(E62*N62,2)</f>
        <v>0</v>
      </c>
      <c r="P62" s="175">
        <v>0</v>
      </c>
      <c r="Q62" s="175">
        <f>ROUND(E62*P62,2)</f>
        <v>0</v>
      </c>
      <c r="R62" s="177" t="s">
        <v>226</v>
      </c>
      <c r="S62" s="177" t="s">
        <v>128</v>
      </c>
      <c r="T62" s="178" t="s">
        <v>128</v>
      </c>
      <c r="U62" s="160">
        <v>0.11600000000000001</v>
      </c>
      <c r="V62" s="160">
        <f>ROUND(E62*U62,2)</f>
        <v>2.84</v>
      </c>
      <c r="W62" s="160"/>
      <c r="X62" s="160" t="s">
        <v>129</v>
      </c>
      <c r="Y62" s="160" t="s">
        <v>139</v>
      </c>
      <c r="Z62" s="149"/>
      <c r="AA62" s="149"/>
      <c r="AB62" s="149"/>
      <c r="AC62" s="149"/>
      <c r="AD62" s="149"/>
      <c r="AE62" s="149"/>
      <c r="AF62" s="149"/>
      <c r="AG62" s="149" t="s">
        <v>131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5">
      <c r="A63" s="156"/>
      <c r="B63" s="157"/>
      <c r="C63" s="251" t="s">
        <v>227</v>
      </c>
      <c r="D63" s="252"/>
      <c r="E63" s="252"/>
      <c r="F63" s="252"/>
      <c r="G63" s="252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5">
      <c r="A64" s="156"/>
      <c r="B64" s="157"/>
      <c r="C64" s="190" t="s">
        <v>228</v>
      </c>
      <c r="D64" s="162"/>
      <c r="E64" s="163">
        <v>24.5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2">
        <v>36</v>
      </c>
      <c r="B65" s="173" t="s">
        <v>229</v>
      </c>
      <c r="C65" s="188" t="s">
        <v>230</v>
      </c>
      <c r="D65" s="174" t="s">
        <v>126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1.2E-4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226</v>
      </c>
      <c r="S65" s="177" t="s">
        <v>128</v>
      </c>
      <c r="T65" s="178" t="s">
        <v>128</v>
      </c>
      <c r="U65" s="160">
        <v>0.14000000000000001</v>
      </c>
      <c r="V65" s="160">
        <f>ROUND(E65*U65,2)</f>
        <v>0.14000000000000001</v>
      </c>
      <c r="W65" s="160"/>
      <c r="X65" s="160" t="s">
        <v>129</v>
      </c>
      <c r="Y65" s="160" t="s">
        <v>139</v>
      </c>
      <c r="Z65" s="149"/>
      <c r="AA65" s="149"/>
      <c r="AB65" s="149"/>
      <c r="AC65" s="149"/>
      <c r="AD65" s="149"/>
      <c r="AE65" s="149"/>
      <c r="AF65" s="149"/>
      <c r="AG65" s="149" t="s">
        <v>131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5">
      <c r="A66" s="156"/>
      <c r="B66" s="157"/>
      <c r="C66" s="251" t="s">
        <v>227</v>
      </c>
      <c r="D66" s="252"/>
      <c r="E66" s="252"/>
      <c r="F66" s="252"/>
      <c r="G66" s="252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133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2">
        <v>37</v>
      </c>
      <c r="B67" s="173" t="s">
        <v>231</v>
      </c>
      <c r="C67" s="188" t="s">
        <v>232</v>
      </c>
      <c r="D67" s="174" t="s">
        <v>233</v>
      </c>
      <c r="E67" s="175">
        <v>1.7944500000000001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3.2000000000000003E-4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234</v>
      </c>
      <c r="S67" s="177" t="s">
        <v>128</v>
      </c>
      <c r="T67" s="178" t="s">
        <v>128</v>
      </c>
      <c r="U67" s="160">
        <v>0.43675000000000003</v>
      </c>
      <c r="V67" s="160">
        <f>ROUND(E67*U67,2)</f>
        <v>0.78</v>
      </c>
      <c r="W67" s="160"/>
      <c r="X67" s="160" t="s">
        <v>235</v>
      </c>
      <c r="Y67" s="160" t="s">
        <v>139</v>
      </c>
      <c r="Z67" s="149"/>
      <c r="AA67" s="149"/>
      <c r="AB67" s="149"/>
      <c r="AC67" s="149"/>
      <c r="AD67" s="149"/>
      <c r="AE67" s="149"/>
      <c r="AF67" s="149"/>
      <c r="AG67" s="149" t="s">
        <v>236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5">
      <c r="A68" s="156"/>
      <c r="B68" s="157"/>
      <c r="C68" s="190" t="s">
        <v>237</v>
      </c>
      <c r="D68" s="162"/>
      <c r="E68" s="163">
        <v>1.7944500000000001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5">
      <c r="A69" s="165" t="s">
        <v>122</v>
      </c>
      <c r="B69" s="166" t="s">
        <v>93</v>
      </c>
      <c r="C69" s="187" t="s">
        <v>28</v>
      </c>
      <c r="D69" s="167"/>
      <c r="E69" s="168"/>
      <c r="F69" s="169"/>
      <c r="G69" s="169">
        <f>SUMIF(AG70:AG76,"&lt;&gt;NOR",G70:G76)</f>
        <v>0</v>
      </c>
      <c r="H69" s="169"/>
      <c r="I69" s="169">
        <f>SUM(I70:I76)</f>
        <v>0</v>
      </c>
      <c r="J69" s="169"/>
      <c r="K69" s="169">
        <f>SUM(K70:K76)</f>
        <v>0</v>
      </c>
      <c r="L69" s="169"/>
      <c r="M69" s="169">
        <f>SUM(M70:M76)</f>
        <v>0</v>
      </c>
      <c r="N69" s="168"/>
      <c r="O69" s="168">
        <f>SUM(O70:O76)</f>
        <v>0</v>
      </c>
      <c r="P69" s="168"/>
      <c r="Q69" s="168">
        <f>SUM(Q70:Q76)</f>
        <v>0</v>
      </c>
      <c r="R69" s="169"/>
      <c r="S69" s="169"/>
      <c r="T69" s="170"/>
      <c r="U69" s="164"/>
      <c r="V69" s="164">
        <f>SUM(V70:V76)</f>
        <v>0</v>
      </c>
      <c r="W69" s="164"/>
      <c r="X69" s="164"/>
      <c r="Y69" s="164"/>
      <c r="AG69" t="s">
        <v>123</v>
      </c>
    </row>
    <row r="70" spans="1:60" outlineLevel="1" x14ac:dyDescent="0.25">
      <c r="A70" s="172">
        <v>38</v>
      </c>
      <c r="B70" s="173" t="s">
        <v>238</v>
      </c>
      <c r="C70" s="188" t="s">
        <v>239</v>
      </c>
      <c r="D70" s="174" t="s">
        <v>240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128</v>
      </c>
      <c r="T70" s="178" t="s">
        <v>186</v>
      </c>
      <c r="U70" s="160">
        <v>0</v>
      </c>
      <c r="V70" s="160">
        <f>ROUND(E70*U70,2)</f>
        <v>0</v>
      </c>
      <c r="W70" s="160"/>
      <c r="X70" s="160" t="s">
        <v>241</v>
      </c>
      <c r="Y70" s="160" t="s">
        <v>139</v>
      </c>
      <c r="Z70" s="149"/>
      <c r="AA70" s="149"/>
      <c r="AB70" s="149"/>
      <c r="AC70" s="149"/>
      <c r="AD70" s="149"/>
      <c r="AE70" s="149"/>
      <c r="AF70" s="149"/>
      <c r="AG70" s="149" t="s">
        <v>242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5">
      <c r="A71" s="156"/>
      <c r="B71" s="157"/>
      <c r="C71" s="253" t="s">
        <v>243</v>
      </c>
      <c r="D71" s="254"/>
      <c r="E71" s="254"/>
      <c r="F71" s="254"/>
      <c r="G71" s="254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135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86" t="str">
        <f>C71</f>
        <v>náklady spojené s provedením všech technickými normami předepsaných zkoušek a revizí stavebních konstrukcí nebo stavebních prací.</v>
      </c>
      <c r="BB71" s="149"/>
      <c r="BC71" s="149"/>
      <c r="BD71" s="149"/>
      <c r="BE71" s="149"/>
      <c r="BF71" s="149"/>
      <c r="BG71" s="149"/>
      <c r="BH71" s="149"/>
    </row>
    <row r="72" spans="1:60" outlineLevel="2" x14ac:dyDescent="0.25">
      <c r="A72" s="156"/>
      <c r="B72" s="157"/>
      <c r="C72" s="190" t="s">
        <v>244</v>
      </c>
      <c r="D72" s="162"/>
      <c r="E72" s="163">
        <v>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201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72">
        <v>39</v>
      </c>
      <c r="B73" s="173" t="s">
        <v>245</v>
      </c>
      <c r="C73" s="188" t="s">
        <v>246</v>
      </c>
      <c r="D73" s="174" t="s">
        <v>240</v>
      </c>
      <c r="E73" s="175">
        <v>1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128</v>
      </c>
      <c r="T73" s="178" t="s">
        <v>186</v>
      </c>
      <c r="U73" s="160">
        <v>0</v>
      </c>
      <c r="V73" s="160">
        <f>ROUND(E73*U73,2)</f>
        <v>0</v>
      </c>
      <c r="W73" s="160"/>
      <c r="X73" s="160" t="s">
        <v>241</v>
      </c>
      <c r="Y73" s="160" t="s">
        <v>139</v>
      </c>
      <c r="Z73" s="149"/>
      <c r="AA73" s="149"/>
      <c r="AB73" s="149"/>
      <c r="AC73" s="149"/>
      <c r="AD73" s="149"/>
      <c r="AE73" s="149"/>
      <c r="AF73" s="149"/>
      <c r="AG73" s="149" t="s">
        <v>242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5">
      <c r="A74" s="156"/>
      <c r="B74" s="157"/>
      <c r="C74" s="253" t="s">
        <v>247</v>
      </c>
      <c r="D74" s="254"/>
      <c r="E74" s="254"/>
      <c r="F74" s="254"/>
      <c r="G74" s="254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135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86" t="str">
        <f>C74</f>
        <v>Náklady zhotovitele, které vzniknou v souvislosti s povinnostmi zhotovitele při předání a převzetí díla.</v>
      </c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2">
        <v>40</v>
      </c>
      <c r="B75" s="173" t="s">
        <v>248</v>
      </c>
      <c r="C75" s="188" t="s">
        <v>249</v>
      </c>
      <c r="D75" s="174" t="s">
        <v>240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128</v>
      </c>
      <c r="T75" s="178" t="s">
        <v>186</v>
      </c>
      <c r="U75" s="160">
        <v>0</v>
      </c>
      <c r="V75" s="160">
        <f>ROUND(E75*U75,2)</f>
        <v>0</v>
      </c>
      <c r="W75" s="160"/>
      <c r="X75" s="160" t="s">
        <v>241</v>
      </c>
      <c r="Y75" s="160" t="s">
        <v>139</v>
      </c>
      <c r="Z75" s="149"/>
      <c r="AA75" s="149"/>
      <c r="AB75" s="149"/>
      <c r="AC75" s="149"/>
      <c r="AD75" s="149"/>
      <c r="AE75" s="149"/>
      <c r="AF75" s="149"/>
      <c r="AG75" s="149" t="s">
        <v>242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5">
      <c r="A76" s="156"/>
      <c r="B76" s="157"/>
      <c r="C76" s="253" t="s">
        <v>250</v>
      </c>
      <c r="D76" s="254"/>
      <c r="E76" s="254"/>
      <c r="F76" s="254"/>
      <c r="G76" s="254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135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86" t="str">
        <f>C76</f>
        <v>Náklady na vyhotovení dokumentace skutečného provedení stavby a její předání objednateli v požadované formě a požadovaném počtu.</v>
      </c>
      <c r="BB76" s="149"/>
      <c r="BC76" s="149"/>
      <c r="BD76" s="149"/>
      <c r="BE76" s="149"/>
      <c r="BF76" s="149"/>
      <c r="BG76" s="149"/>
      <c r="BH76" s="149"/>
    </row>
    <row r="77" spans="1:60" x14ac:dyDescent="0.25">
      <c r="A77" s="3"/>
      <c r="B77" s="4"/>
      <c r="C77" s="191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v>15</v>
      </c>
      <c r="AF77">
        <v>21</v>
      </c>
      <c r="AG77" t="s">
        <v>108</v>
      </c>
    </row>
    <row r="78" spans="1:60" x14ac:dyDescent="0.25">
      <c r="A78" s="152"/>
      <c r="B78" s="153" t="s">
        <v>29</v>
      </c>
      <c r="C78" s="192"/>
      <c r="D78" s="154"/>
      <c r="E78" s="155"/>
      <c r="F78" s="155"/>
      <c r="G78" s="171">
        <f>G8+G52+G61+G69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f>SUMIF(L7:L76,AE77,G7:G76)</f>
        <v>0</v>
      </c>
      <c r="AF78">
        <f>SUMIF(L7:L76,AF77,G7:G76)</f>
        <v>0</v>
      </c>
      <c r="AG78" t="s">
        <v>251</v>
      </c>
    </row>
    <row r="79" spans="1:60" x14ac:dyDescent="0.25">
      <c r="C79" s="193"/>
      <c r="D79" s="10"/>
      <c r="AG79" t="s">
        <v>252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Wgkw6XjHKS47cQP/KagFBHlF8w/jT+DTlNkAsL5kwOv3z3dwmp7VwyaOGHpMtNYEEPoyU///zQnITLY+ZGKqw==" saltValue="Uz7sIglB7G3nJn8ILHb/Rw==" spinCount="100000" sheet="1" formatRows="0"/>
  <mergeCells count="23">
    <mergeCell ref="C11:G11"/>
    <mergeCell ref="A1:G1"/>
    <mergeCell ref="C2:G2"/>
    <mergeCell ref="C3:G3"/>
    <mergeCell ref="C4:G4"/>
    <mergeCell ref="C10:G10"/>
    <mergeCell ref="C60:G60"/>
    <mergeCell ref="C12:G12"/>
    <mergeCell ref="C14:G14"/>
    <mergeCell ref="C15:G15"/>
    <mergeCell ref="C16:G16"/>
    <mergeCell ref="C18:G18"/>
    <mergeCell ref="C19:G19"/>
    <mergeCell ref="C21:G21"/>
    <mergeCell ref="C22:G22"/>
    <mergeCell ref="C28:G28"/>
    <mergeCell ref="C29:G29"/>
    <mergeCell ref="C51:G51"/>
    <mergeCell ref="C63:G63"/>
    <mergeCell ref="C66:G66"/>
    <mergeCell ref="C71:G71"/>
    <mergeCell ref="C74:G74"/>
    <mergeCell ref="C76:G7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C010-0119-4A26-A4AD-7250C6FC7A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95</v>
      </c>
      <c r="B1" s="257"/>
      <c r="C1" s="257"/>
      <c r="D1" s="257"/>
      <c r="E1" s="257"/>
      <c r="F1" s="257"/>
      <c r="G1" s="257"/>
      <c r="AG1" t="s">
        <v>96</v>
      </c>
    </row>
    <row r="2" spans="1:60" ht="24.9" customHeight="1" x14ac:dyDescent="0.25">
      <c r="A2" s="141" t="s">
        <v>7</v>
      </c>
      <c r="B2" s="49" t="s">
        <v>41</v>
      </c>
      <c r="C2" s="258" t="s">
        <v>42</v>
      </c>
      <c r="D2" s="259"/>
      <c r="E2" s="259"/>
      <c r="F2" s="259"/>
      <c r="G2" s="260"/>
      <c r="AG2" t="s">
        <v>97</v>
      </c>
    </row>
    <row r="3" spans="1:60" ht="24.9" customHeight="1" x14ac:dyDescent="0.25">
      <c r="A3" s="141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2" t="s">
        <v>97</v>
      </c>
      <c r="AG3" t="s">
        <v>98</v>
      </c>
    </row>
    <row r="4" spans="1:60" ht="24.9" customHeight="1" x14ac:dyDescent="0.25">
      <c r="A4" s="142" t="s">
        <v>9</v>
      </c>
      <c r="B4" s="143" t="s">
        <v>54</v>
      </c>
      <c r="C4" s="261" t="s">
        <v>55</v>
      </c>
      <c r="D4" s="262"/>
      <c r="E4" s="262"/>
      <c r="F4" s="262"/>
      <c r="G4" s="263"/>
      <c r="AG4" t="s">
        <v>99</v>
      </c>
    </row>
    <row r="5" spans="1:60" x14ac:dyDescent="0.25">
      <c r="D5" s="10"/>
    </row>
    <row r="6" spans="1:60" ht="39.6" x14ac:dyDescent="0.25">
      <c r="A6" s="145" t="s">
        <v>100</v>
      </c>
      <c r="B6" s="147" t="s">
        <v>101</v>
      </c>
      <c r="C6" s="147" t="s">
        <v>102</v>
      </c>
      <c r="D6" s="146" t="s">
        <v>103</v>
      </c>
      <c r="E6" s="145" t="s">
        <v>104</v>
      </c>
      <c r="F6" s="144" t="s">
        <v>105</v>
      </c>
      <c r="G6" s="145" t="s">
        <v>29</v>
      </c>
      <c r="H6" s="148" t="s">
        <v>30</v>
      </c>
      <c r="I6" s="148" t="s">
        <v>106</v>
      </c>
      <c r="J6" s="148" t="s">
        <v>31</v>
      </c>
      <c r="K6" s="148" t="s">
        <v>107</v>
      </c>
      <c r="L6" s="148" t="s">
        <v>108</v>
      </c>
      <c r="M6" s="148" t="s">
        <v>109</v>
      </c>
      <c r="N6" s="148" t="s">
        <v>110</v>
      </c>
      <c r="O6" s="148" t="s">
        <v>111</v>
      </c>
      <c r="P6" s="148" t="s">
        <v>112</v>
      </c>
      <c r="Q6" s="148" t="s">
        <v>113</v>
      </c>
      <c r="R6" s="148" t="s">
        <v>114</v>
      </c>
      <c r="S6" s="148" t="s">
        <v>115</v>
      </c>
      <c r="T6" s="148" t="s">
        <v>116</v>
      </c>
      <c r="U6" s="148" t="s">
        <v>117</v>
      </c>
      <c r="V6" s="148" t="s">
        <v>118</v>
      </c>
      <c r="W6" s="148" t="s">
        <v>119</v>
      </c>
      <c r="X6" s="148" t="s">
        <v>120</v>
      </c>
      <c r="Y6" s="148" t="s">
        <v>121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5" t="s">
        <v>122</v>
      </c>
      <c r="B8" s="166" t="s">
        <v>67</v>
      </c>
      <c r="C8" s="187" t="s">
        <v>68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30.04</v>
      </c>
      <c r="W8" s="164"/>
      <c r="X8" s="164"/>
      <c r="Y8" s="164"/>
      <c r="AG8" t="s">
        <v>123</v>
      </c>
    </row>
    <row r="9" spans="1:60" outlineLevel="1" x14ac:dyDescent="0.25">
      <c r="A9" s="179">
        <v>1</v>
      </c>
      <c r="B9" s="180" t="s">
        <v>253</v>
      </c>
      <c r="C9" s="189" t="s">
        <v>254</v>
      </c>
      <c r="D9" s="181" t="s">
        <v>146</v>
      </c>
      <c r="E9" s="182">
        <v>1</v>
      </c>
      <c r="F9" s="183"/>
      <c r="G9" s="184">
        <f t="shared" ref="G9:G20" si="0">ROUND(E9*F9,2)</f>
        <v>0</v>
      </c>
      <c r="H9" s="183"/>
      <c r="I9" s="184">
        <f t="shared" ref="I9:I20" si="1">ROUND(E9*H9,2)</f>
        <v>0</v>
      </c>
      <c r="J9" s="183"/>
      <c r="K9" s="184">
        <f t="shared" ref="K9:K20" si="2">ROUND(E9*J9,2)</f>
        <v>0</v>
      </c>
      <c r="L9" s="184">
        <v>21</v>
      </c>
      <c r="M9" s="184">
        <f t="shared" ref="M9:M20" si="3">G9*(1+L9/100)</f>
        <v>0</v>
      </c>
      <c r="N9" s="182">
        <v>0</v>
      </c>
      <c r="O9" s="182">
        <f t="shared" ref="O9:O20" si="4">ROUND(E9*N9,2)</f>
        <v>0</v>
      </c>
      <c r="P9" s="182">
        <v>0</v>
      </c>
      <c r="Q9" s="182">
        <f t="shared" ref="Q9:Q20" si="5">ROUND(E9*P9,2)</f>
        <v>0</v>
      </c>
      <c r="R9" s="184" t="s">
        <v>182</v>
      </c>
      <c r="S9" s="184" t="s">
        <v>128</v>
      </c>
      <c r="T9" s="185" t="s">
        <v>128</v>
      </c>
      <c r="U9" s="160">
        <v>2.0129999999999999</v>
      </c>
      <c r="V9" s="160">
        <f t="shared" ref="V9:V20" si="6">ROUND(E9*U9,2)</f>
        <v>2.0099999999999998</v>
      </c>
      <c r="W9" s="160"/>
      <c r="X9" s="160" t="s">
        <v>129</v>
      </c>
      <c r="Y9" s="160" t="s">
        <v>139</v>
      </c>
      <c r="Z9" s="149"/>
      <c r="AA9" s="149"/>
      <c r="AB9" s="149"/>
      <c r="AC9" s="149"/>
      <c r="AD9" s="149"/>
      <c r="AE9" s="149"/>
      <c r="AF9" s="149"/>
      <c r="AG9" s="149" t="s">
        <v>131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79">
        <v>2</v>
      </c>
      <c r="B10" s="180" t="s">
        <v>255</v>
      </c>
      <c r="C10" s="189" t="s">
        <v>256</v>
      </c>
      <c r="D10" s="181" t="s">
        <v>146</v>
      </c>
      <c r="E10" s="182">
        <v>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185</v>
      </c>
      <c r="T10" s="185" t="s">
        <v>186</v>
      </c>
      <c r="U10" s="160">
        <v>2.0129999999999999</v>
      </c>
      <c r="V10" s="160">
        <f t="shared" si="6"/>
        <v>4.03</v>
      </c>
      <c r="W10" s="160"/>
      <c r="X10" s="160" t="s">
        <v>129</v>
      </c>
      <c r="Y10" s="160" t="s">
        <v>139</v>
      </c>
      <c r="Z10" s="149"/>
      <c r="AA10" s="149"/>
      <c r="AB10" s="149"/>
      <c r="AC10" s="149"/>
      <c r="AD10" s="149"/>
      <c r="AE10" s="149"/>
      <c r="AF10" s="149"/>
      <c r="AG10" s="149" t="s">
        <v>131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9">
        <v>3</v>
      </c>
      <c r="B11" s="180" t="s">
        <v>257</v>
      </c>
      <c r="C11" s="189" t="s">
        <v>258</v>
      </c>
      <c r="D11" s="181" t="s">
        <v>259</v>
      </c>
      <c r="E11" s="182">
        <v>2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185</v>
      </c>
      <c r="T11" s="185" t="s">
        <v>186</v>
      </c>
      <c r="U11" s="160">
        <v>0</v>
      </c>
      <c r="V11" s="160">
        <f t="shared" si="6"/>
        <v>0</v>
      </c>
      <c r="W11" s="160"/>
      <c r="X11" s="160" t="s">
        <v>129</v>
      </c>
      <c r="Y11" s="160" t="s">
        <v>139</v>
      </c>
      <c r="Z11" s="149"/>
      <c r="AA11" s="149"/>
      <c r="AB11" s="149"/>
      <c r="AC11" s="149"/>
      <c r="AD11" s="149"/>
      <c r="AE11" s="149"/>
      <c r="AF11" s="149"/>
      <c r="AG11" s="149" t="s">
        <v>131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9">
        <v>4</v>
      </c>
      <c r="B12" s="180" t="s">
        <v>260</v>
      </c>
      <c r="C12" s="189" t="s">
        <v>261</v>
      </c>
      <c r="D12" s="181" t="s">
        <v>259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185</v>
      </c>
      <c r="T12" s="185" t="s">
        <v>186</v>
      </c>
      <c r="U12" s="160">
        <v>0</v>
      </c>
      <c r="V12" s="160">
        <f t="shared" si="6"/>
        <v>0</v>
      </c>
      <c r="W12" s="160"/>
      <c r="X12" s="160" t="s">
        <v>129</v>
      </c>
      <c r="Y12" s="160" t="s">
        <v>139</v>
      </c>
      <c r="Z12" s="149"/>
      <c r="AA12" s="149"/>
      <c r="AB12" s="149"/>
      <c r="AC12" s="149"/>
      <c r="AD12" s="149"/>
      <c r="AE12" s="149"/>
      <c r="AF12" s="149"/>
      <c r="AG12" s="149" t="s">
        <v>131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9">
        <v>5</v>
      </c>
      <c r="B13" s="180" t="s">
        <v>262</v>
      </c>
      <c r="C13" s="189" t="s">
        <v>263</v>
      </c>
      <c r="D13" s="181" t="s">
        <v>259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185</v>
      </c>
      <c r="T13" s="185" t="s">
        <v>186</v>
      </c>
      <c r="U13" s="160">
        <v>0</v>
      </c>
      <c r="V13" s="160">
        <f t="shared" si="6"/>
        <v>0</v>
      </c>
      <c r="W13" s="160"/>
      <c r="X13" s="160" t="s">
        <v>129</v>
      </c>
      <c r="Y13" s="160" t="s">
        <v>139</v>
      </c>
      <c r="Z13" s="149"/>
      <c r="AA13" s="149"/>
      <c r="AB13" s="149"/>
      <c r="AC13" s="149"/>
      <c r="AD13" s="149"/>
      <c r="AE13" s="149"/>
      <c r="AF13" s="149"/>
      <c r="AG13" s="149" t="s">
        <v>131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9">
        <v>6</v>
      </c>
      <c r="B14" s="180" t="s">
        <v>264</v>
      </c>
      <c r="C14" s="189" t="s">
        <v>265</v>
      </c>
      <c r="D14" s="181" t="s">
        <v>259</v>
      </c>
      <c r="E14" s="182">
        <v>3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185</v>
      </c>
      <c r="T14" s="185" t="s">
        <v>186</v>
      </c>
      <c r="U14" s="160">
        <v>0</v>
      </c>
      <c r="V14" s="160">
        <f t="shared" si="6"/>
        <v>0</v>
      </c>
      <c r="W14" s="160"/>
      <c r="X14" s="160" t="s">
        <v>129</v>
      </c>
      <c r="Y14" s="160" t="s">
        <v>139</v>
      </c>
      <c r="Z14" s="149"/>
      <c r="AA14" s="149"/>
      <c r="AB14" s="149"/>
      <c r="AC14" s="149"/>
      <c r="AD14" s="149"/>
      <c r="AE14" s="149"/>
      <c r="AF14" s="149"/>
      <c r="AG14" s="149" t="s">
        <v>266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9">
        <v>7</v>
      </c>
      <c r="B15" s="180" t="s">
        <v>267</v>
      </c>
      <c r="C15" s="189" t="s">
        <v>268</v>
      </c>
      <c r="D15" s="181" t="s">
        <v>259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185</v>
      </c>
      <c r="T15" s="185" t="s">
        <v>186</v>
      </c>
      <c r="U15" s="160">
        <v>0</v>
      </c>
      <c r="V15" s="160">
        <f t="shared" si="6"/>
        <v>0</v>
      </c>
      <c r="W15" s="160"/>
      <c r="X15" s="160" t="s">
        <v>129</v>
      </c>
      <c r="Y15" s="160" t="s">
        <v>139</v>
      </c>
      <c r="Z15" s="149"/>
      <c r="AA15" s="149"/>
      <c r="AB15" s="149"/>
      <c r="AC15" s="149"/>
      <c r="AD15" s="149"/>
      <c r="AE15" s="149"/>
      <c r="AF15" s="149"/>
      <c r="AG15" s="149" t="s">
        <v>131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79">
        <v>8</v>
      </c>
      <c r="B16" s="180" t="s">
        <v>269</v>
      </c>
      <c r="C16" s="189" t="s">
        <v>270</v>
      </c>
      <c r="D16" s="181" t="s">
        <v>271</v>
      </c>
      <c r="E16" s="182">
        <v>72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185</v>
      </c>
      <c r="T16" s="185" t="s">
        <v>186</v>
      </c>
      <c r="U16" s="160">
        <v>0</v>
      </c>
      <c r="V16" s="160">
        <f t="shared" si="6"/>
        <v>0</v>
      </c>
      <c r="W16" s="160"/>
      <c r="X16" s="160" t="s">
        <v>129</v>
      </c>
      <c r="Y16" s="160" t="s">
        <v>139</v>
      </c>
      <c r="Z16" s="149"/>
      <c r="AA16" s="149"/>
      <c r="AB16" s="149"/>
      <c r="AC16" s="149"/>
      <c r="AD16" s="149"/>
      <c r="AE16" s="149"/>
      <c r="AF16" s="149"/>
      <c r="AG16" s="149" t="s">
        <v>131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9">
        <v>9</v>
      </c>
      <c r="B17" s="180" t="s">
        <v>272</v>
      </c>
      <c r="C17" s="189" t="s">
        <v>273</v>
      </c>
      <c r="D17" s="181" t="s">
        <v>274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185</v>
      </c>
      <c r="T17" s="185" t="s">
        <v>186</v>
      </c>
      <c r="U17" s="160">
        <v>0</v>
      </c>
      <c r="V17" s="160">
        <f t="shared" si="6"/>
        <v>0</v>
      </c>
      <c r="W17" s="160"/>
      <c r="X17" s="160" t="s">
        <v>129</v>
      </c>
      <c r="Y17" s="160" t="s">
        <v>139</v>
      </c>
      <c r="Z17" s="149"/>
      <c r="AA17" s="149"/>
      <c r="AB17" s="149"/>
      <c r="AC17" s="149"/>
      <c r="AD17" s="149"/>
      <c r="AE17" s="149"/>
      <c r="AF17" s="149"/>
      <c r="AG17" s="149" t="s">
        <v>131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9">
        <v>10</v>
      </c>
      <c r="B18" s="180" t="s">
        <v>275</v>
      </c>
      <c r="C18" s="189" t="s">
        <v>276</v>
      </c>
      <c r="D18" s="181" t="s">
        <v>274</v>
      </c>
      <c r="E18" s="182">
        <v>1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185</v>
      </c>
      <c r="T18" s="185" t="s">
        <v>186</v>
      </c>
      <c r="U18" s="160">
        <v>0</v>
      </c>
      <c r="V18" s="160">
        <f t="shared" si="6"/>
        <v>0</v>
      </c>
      <c r="W18" s="160"/>
      <c r="X18" s="160" t="s">
        <v>129</v>
      </c>
      <c r="Y18" s="160" t="s">
        <v>139</v>
      </c>
      <c r="Z18" s="149"/>
      <c r="AA18" s="149"/>
      <c r="AB18" s="149"/>
      <c r="AC18" s="149"/>
      <c r="AD18" s="149"/>
      <c r="AE18" s="149"/>
      <c r="AF18" s="149"/>
      <c r="AG18" s="149" t="s">
        <v>131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9">
        <v>11</v>
      </c>
      <c r="B19" s="180" t="s">
        <v>277</v>
      </c>
      <c r="C19" s="189" t="s">
        <v>278</v>
      </c>
      <c r="D19" s="181" t="s">
        <v>271</v>
      </c>
      <c r="E19" s="182">
        <v>16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185</v>
      </c>
      <c r="T19" s="185" t="s">
        <v>186</v>
      </c>
      <c r="U19" s="160">
        <v>1</v>
      </c>
      <c r="V19" s="160">
        <f t="shared" si="6"/>
        <v>16</v>
      </c>
      <c r="W19" s="160"/>
      <c r="X19" s="160" t="s">
        <v>279</v>
      </c>
      <c r="Y19" s="160" t="s">
        <v>139</v>
      </c>
      <c r="Z19" s="149"/>
      <c r="AA19" s="149"/>
      <c r="AB19" s="149"/>
      <c r="AC19" s="149"/>
      <c r="AD19" s="149"/>
      <c r="AE19" s="149"/>
      <c r="AF19" s="149"/>
      <c r="AG19" s="149" t="s">
        <v>280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9">
        <v>12</v>
      </c>
      <c r="B20" s="180" t="s">
        <v>281</v>
      </c>
      <c r="C20" s="189" t="s">
        <v>282</v>
      </c>
      <c r="D20" s="181" t="s">
        <v>271</v>
      </c>
      <c r="E20" s="182">
        <v>8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185</v>
      </c>
      <c r="T20" s="185" t="s">
        <v>186</v>
      </c>
      <c r="U20" s="160">
        <v>1</v>
      </c>
      <c r="V20" s="160">
        <f t="shared" si="6"/>
        <v>8</v>
      </c>
      <c r="W20" s="160"/>
      <c r="X20" s="160" t="s">
        <v>279</v>
      </c>
      <c r="Y20" s="160" t="s">
        <v>139</v>
      </c>
      <c r="Z20" s="149"/>
      <c r="AA20" s="149"/>
      <c r="AB20" s="149"/>
      <c r="AC20" s="149"/>
      <c r="AD20" s="149"/>
      <c r="AE20" s="149"/>
      <c r="AF20" s="149"/>
      <c r="AG20" s="149" t="s">
        <v>280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5">
      <c r="A21" s="165" t="s">
        <v>122</v>
      </c>
      <c r="B21" s="166" t="s">
        <v>69</v>
      </c>
      <c r="C21" s="187" t="s">
        <v>70</v>
      </c>
      <c r="D21" s="167"/>
      <c r="E21" s="168"/>
      <c r="F21" s="169"/>
      <c r="G21" s="169">
        <f>SUMIF(AG22:AG45,"&lt;&gt;NOR",G22:G45)</f>
        <v>0</v>
      </c>
      <c r="H21" s="169"/>
      <c r="I21" s="169">
        <f>SUM(I22:I45)</f>
        <v>0</v>
      </c>
      <c r="J21" s="169"/>
      <c r="K21" s="169">
        <f>SUM(K22:K45)</f>
        <v>0</v>
      </c>
      <c r="L21" s="169"/>
      <c r="M21" s="169">
        <f>SUM(M22:M45)</f>
        <v>0</v>
      </c>
      <c r="N21" s="168"/>
      <c r="O21" s="168">
        <f>SUM(O22:O45)</f>
        <v>0</v>
      </c>
      <c r="P21" s="168"/>
      <c r="Q21" s="168">
        <f>SUM(Q22:Q45)</f>
        <v>4.1100000000000003</v>
      </c>
      <c r="R21" s="169"/>
      <c r="S21" s="169"/>
      <c r="T21" s="170"/>
      <c r="U21" s="164"/>
      <c r="V21" s="164">
        <f>SUM(V22:V45)</f>
        <v>111.16000000000001</v>
      </c>
      <c r="W21" s="164"/>
      <c r="X21" s="164"/>
      <c r="Y21" s="164"/>
      <c r="AG21" t="s">
        <v>123</v>
      </c>
    </row>
    <row r="22" spans="1:60" outlineLevel="1" x14ac:dyDescent="0.25">
      <c r="A22" s="179">
        <v>13</v>
      </c>
      <c r="B22" s="180" t="s">
        <v>283</v>
      </c>
      <c r="C22" s="189" t="s">
        <v>284</v>
      </c>
      <c r="D22" s="181" t="s">
        <v>126</v>
      </c>
      <c r="E22" s="182">
        <v>60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2">
        <v>0</v>
      </c>
      <c r="O22" s="182">
        <f>ROUND(E22*N22,2)</f>
        <v>0</v>
      </c>
      <c r="P22" s="182">
        <v>2.3000000000000001E-4</v>
      </c>
      <c r="Q22" s="182">
        <f>ROUND(E22*P22,2)</f>
        <v>0.01</v>
      </c>
      <c r="R22" s="184" t="s">
        <v>127</v>
      </c>
      <c r="S22" s="184" t="s">
        <v>128</v>
      </c>
      <c r="T22" s="185" t="s">
        <v>128</v>
      </c>
      <c r="U22" s="160">
        <v>7.1999999999999995E-2</v>
      </c>
      <c r="V22" s="160">
        <f>ROUND(E22*U22,2)</f>
        <v>4.32</v>
      </c>
      <c r="W22" s="160"/>
      <c r="X22" s="160" t="s">
        <v>129</v>
      </c>
      <c r="Y22" s="160" t="s">
        <v>139</v>
      </c>
      <c r="Z22" s="149"/>
      <c r="AA22" s="149"/>
      <c r="AB22" s="149"/>
      <c r="AC22" s="149"/>
      <c r="AD22" s="149"/>
      <c r="AE22" s="149"/>
      <c r="AF22" s="149"/>
      <c r="AG22" s="149" t="s">
        <v>131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9">
        <v>14</v>
      </c>
      <c r="B23" s="180" t="s">
        <v>285</v>
      </c>
      <c r="C23" s="189" t="s">
        <v>286</v>
      </c>
      <c r="D23" s="181" t="s">
        <v>126</v>
      </c>
      <c r="E23" s="182">
        <v>20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0</v>
      </c>
      <c r="O23" s="182">
        <f>ROUND(E23*N23,2)</f>
        <v>0</v>
      </c>
      <c r="P23" s="182">
        <v>5.9999999999999995E-4</v>
      </c>
      <c r="Q23" s="182">
        <f>ROUND(E23*P23,2)</f>
        <v>0.01</v>
      </c>
      <c r="R23" s="184" t="s">
        <v>127</v>
      </c>
      <c r="S23" s="184" t="s">
        <v>128</v>
      </c>
      <c r="T23" s="185" t="s">
        <v>128</v>
      </c>
      <c r="U23" s="160">
        <v>0.217</v>
      </c>
      <c r="V23" s="160">
        <f>ROUND(E23*U23,2)</f>
        <v>4.34</v>
      </c>
      <c r="W23" s="160"/>
      <c r="X23" s="160" t="s">
        <v>129</v>
      </c>
      <c r="Y23" s="160" t="s">
        <v>139</v>
      </c>
      <c r="Z23" s="149"/>
      <c r="AA23" s="149"/>
      <c r="AB23" s="149"/>
      <c r="AC23" s="149"/>
      <c r="AD23" s="149"/>
      <c r="AE23" s="149"/>
      <c r="AF23" s="149"/>
      <c r="AG23" s="149" t="s">
        <v>131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79">
        <v>15</v>
      </c>
      <c r="B24" s="180" t="s">
        <v>287</v>
      </c>
      <c r="C24" s="189" t="s">
        <v>288</v>
      </c>
      <c r="D24" s="181" t="s">
        <v>146</v>
      </c>
      <c r="E24" s="182">
        <v>2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2">
        <v>1.8500000000000001E-3</v>
      </c>
      <c r="O24" s="182">
        <f>ROUND(E24*N24,2)</f>
        <v>0</v>
      </c>
      <c r="P24" s="182">
        <v>1.06</v>
      </c>
      <c r="Q24" s="182">
        <f>ROUND(E24*P24,2)</f>
        <v>2.12</v>
      </c>
      <c r="R24" s="184" t="s">
        <v>182</v>
      </c>
      <c r="S24" s="184" t="s">
        <v>128</v>
      </c>
      <c r="T24" s="185" t="s">
        <v>128</v>
      </c>
      <c r="U24" s="160">
        <v>10.471</v>
      </c>
      <c r="V24" s="160">
        <f>ROUND(E24*U24,2)</f>
        <v>20.94</v>
      </c>
      <c r="W24" s="160"/>
      <c r="X24" s="160" t="s">
        <v>129</v>
      </c>
      <c r="Y24" s="160" t="s">
        <v>139</v>
      </c>
      <c r="Z24" s="149"/>
      <c r="AA24" s="149"/>
      <c r="AB24" s="149"/>
      <c r="AC24" s="149"/>
      <c r="AD24" s="149"/>
      <c r="AE24" s="149"/>
      <c r="AF24" s="149"/>
      <c r="AG24" s="149" t="s">
        <v>131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72">
        <v>16</v>
      </c>
      <c r="B25" s="173" t="s">
        <v>289</v>
      </c>
      <c r="C25" s="188" t="s">
        <v>290</v>
      </c>
      <c r="D25" s="174" t="s">
        <v>206</v>
      </c>
      <c r="E25" s="175">
        <v>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182</v>
      </c>
      <c r="S25" s="177" t="s">
        <v>128</v>
      </c>
      <c r="T25" s="178" t="s">
        <v>128</v>
      </c>
      <c r="U25" s="160">
        <v>11.403</v>
      </c>
      <c r="V25" s="160">
        <f>ROUND(E25*U25,2)</f>
        <v>22.81</v>
      </c>
      <c r="W25" s="160"/>
      <c r="X25" s="160" t="s">
        <v>129</v>
      </c>
      <c r="Y25" s="160" t="s">
        <v>139</v>
      </c>
      <c r="Z25" s="149"/>
      <c r="AA25" s="149"/>
      <c r="AB25" s="149"/>
      <c r="AC25" s="149"/>
      <c r="AD25" s="149"/>
      <c r="AE25" s="149"/>
      <c r="AF25" s="149"/>
      <c r="AG25" s="149" t="s">
        <v>291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5">
      <c r="A26" s="156"/>
      <c r="B26" s="157"/>
      <c r="C26" s="251" t="s">
        <v>292</v>
      </c>
      <c r="D26" s="252"/>
      <c r="E26" s="252"/>
      <c r="F26" s="252"/>
      <c r="G26" s="252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9">
        <v>17</v>
      </c>
      <c r="B27" s="180" t="s">
        <v>293</v>
      </c>
      <c r="C27" s="189" t="s">
        <v>294</v>
      </c>
      <c r="D27" s="181" t="s">
        <v>126</v>
      </c>
      <c r="E27" s="182">
        <v>5</v>
      </c>
      <c r="F27" s="183"/>
      <c r="G27" s="184">
        <f t="shared" ref="G27:G33" si="7">ROUND(E27*F27,2)</f>
        <v>0</v>
      </c>
      <c r="H27" s="183"/>
      <c r="I27" s="184">
        <f t="shared" ref="I27:I33" si="8">ROUND(E27*H27,2)</f>
        <v>0</v>
      </c>
      <c r="J27" s="183"/>
      <c r="K27" s="184">
        <f t="shared" ref="K27:K33" si="9">ROUND(E27*J27,2)</f>
        <v>0</v>
      </c>
      <c r="L27" s="184">
        <v>21</v>
      </c>
      <c r="M27" s="184">
        <f t="shared" ref="M27:M33" si="10">G27*(1+L27/100)</f>
        <v>0</v>
      </c>
      <c r="N27" s="182">
        <v>0</v>
      </c>
      <c r="O27" s="182">
        <f t="shared" ref="O27:O33" si="11">ROUND(E27*N27,2)</f>
        <v>0</v>
      </c>
      <c r="P27" s="182">
        <v>0.20748</v>
      </c>
      <c r="Q27" s="182">
        <f t="shared" ref="Q27:Q33" si="12">ROUND(E27*P27,2)</f>
        <v>1.04</v>
      </c>
      <c r="R27" s="184" t="s">
        <v>182</v>
      </c>
      <c r="S27" s="184" t="s">
        <v>128</v>
      </c>
      <c r="T27" s="185" t="s">
        <v>128</v>
      </c>
      <c r="U27" s="160">
        <v>0.56999999999999995</v>
      </c>
      <c r="V27" s="160">
        <f t="shared" ref="V27:V33" si="13">ROUND(E27*U27,2)</f>
        <v>2.85</v>
      </c>
      <c r="W27" s="160"/>
      <c r="X27" s="160" t="s">
        <v>129</v>
      </c>
      <c r="Y27" s="160" t="s">
        <v>139</v>
      </c>
      <c r="Z27" s="149"/>
      <c r="AA27" s="149"/>
      <c r="AB27" s="149"/>
      <c r="AC27" s="149"/>
      <c r="AD27" s="149"/>
      <c r="AE27" s="149"/>
      <c r="AF27" s="149"/>
      <c r="AG27" s="149" t="s">
        <v>131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outlineLevel="1" x14ac:dyDescent="0.25">
      <c r="A28" s="179">
        <v>18</v>
      </c>
      <c r="B28" s="180" t="s">
        <v>295</v>
      </c>
      <c r="C28" s="189" t="s">
        <v>296</v>
      </c>
      <c r="D28" s="181" t="s">
        <v>146</v>
      </c>
      <c r="E28" s="182">
        <v>3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4" t="s">
        <v>182</v>
      </c>
      <c r="S28" s="184" t="s">
        <v>128</v>
      </c>
      <c r="T28" s="185" t="s">
        <v>128</v>
      </c>
      <c r="U28" s="160">
        <v>0.98</v>
      </c>
      <c r="V28" s="160">
        <f t="shared" si="13"/>
        <v>2.94</v>
      </c>
      <c r="W28" s="160"/>
      <c r="X28" s="160" t="s">
        <v>129</v>
      </c>
      <c r="Y28" s="160" t="s">
        <v>139</v>
      </c>
      <c r="Z28" s="149"/>
      <c r="AA28" s="149"/>
      <c r="AB28" s="149"/>
      <c r="AC28" s="149"/>
      <c r="AD28" s="149"/>
      <c r="AE28" s="149"/>
      <c r="AF28" s="149"/>
      <c r="AG28" s="149" t="s">
        <v>131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0.399999999999999" outlineLevel="1" x14ac:dyDescent="0.25">
      <c r="A29" s="179">
        <v>19</v>
      </c>
      <c r="B29" s="180" t="s">
        <v>297</v>
      </c>
      <c r="C29" s="189" t="s">
        <v>298</v>
      </c>
      <c r="D29" s="181" t="s">
        <v>146</v>
      </c>
      <c r="E29" s="182">
        <v>1</v>
      </c>
      <c r="F29" s="183"/>
      <c r="G29" s="184">
        <f t="shared" si="7"/>
        <v>0</v>
      </c>
      <c r="H29" s="183"/>
      <c r="I29" s="184">
        <f t="shared" si="8"/>
        <v>0</v>
      </c>
      <c r="J29" s="183"/>
      <c r="K29" s="184">
        <f t="shared" si="9"/>
        <v>0</v>
      </c>
      <c r="L29" s="184">
        <v>21</v>
      </c>
      <c r="M29" s="184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4" t="s">
        <v>182</v>
      </c>
      <c r="S29" s="184" t="s">
        <v>128</v>
      </c>
      <c r="T29" s="185" t="s">
        <v>128</v>
      </c>
      <c r="U29" s="160">
        <v>1.46</v>
      </c>
      <c r="V29" s="160">
        <f t="shared" si="13"/>
        <v>1.46</v>
      </c>
      <c r="W29" s="160"/>
      <c r="X29" s="160" t="s">
        <v>129</v>
      </c>
      <c r="Y29" s="160" t="s">
        <v>139</v>
      </c>
      <c r="Z29" s="149"/>
      <c r="AA29" s="149"/>
      <c r="AB29" s="149"/>
      <c r="AC29" s="149"/>
      <c r="AD29" s="149"/>
      <c r="AE29" s="149"/>
      <c r="AF29" s="149"/>
      <c r="AG29" s="149" t="s">
        <v>131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79">
        <v>20</v>
      </c>
      <c r="B30" s="180" t="s">
        <v>299</v>
      </c>
      <c r="C30" s="189" t="s">
        <v>300</v>
      </c>
      <c r="D30" s="181" t="s">
        <v>146</v>
      </c>
      <c r="E30" s="182">
        <v>4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2">
        <v>6.9999999999999994E-5</v>
      </c>
      <c r="O30" s="182">
        <f t="shared" si="11"/>
        <v>0</v>
      </c>
      <c r="P30" s="182">
        <v>2.1000000000000001E-2</v>
      </c>
      <c r="Q30" s="182">
        <f t="shared" si="12"/>
        <v>0.08</v>
      </c>
      <c r="R30" s="184" t="s">
        <v>182</v>
      </c>
      <c r="S30" s="184" t="s">
        <v>128</v>
      </c>
      <c r="T30" s="185" t="s">
        <v>128</v>
      </c>
      <c r="U30" s="160">
        <v>0.43</v>
      </c>
      <c r="V30" s="160">
        <f t="shared" si="13"/>
        <v>1.72</v>
      </c>
      <c r="W30" s="160"/>
      <c r="X30" s="160" t="s">
        <v>129</v>
      </c>
      <c r="Y30" s="160" t="s">
        <v>139</v>
      </c>
      <c r="Z30" s="149"/>
      <c r="AA30" s="149"/>
      <c r="AB30" s="149"/>
      <c r="AC30" s="149"/>
      <c r="AD30" s="149"/>
      <c r="AE30" s="149"/>
      <c r="AF30" s="149"/>
      <c r="AG30" s="149" t="s">
        <v>131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79">
        <v>21</v>
      </c>
      <c r="B31" s="180" t="s">
        <v>299</v>
      </c>
      <c r="C31" s="189" t="s">
        <v>300</v>
      </c>
      <c r="D31" s="181" t="s">
        <v>146</v>
      </c>
      <c r="E31" s="182">
        <v>3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2">
        <v>6.9999999999999994E-5</v>
      </c>
      <c r="O31" s="182">
        <f t="shared" si="11"/>
        <v>0</v>
      </c>
      <c r="P31" s="182">
        <v>2.1000000000000001E-2</v>
      </c>
      <c r="Q31" s="182">
        <f t="shared" si="12"/>
        <v>0.06</v>
      </c>
      <c r="R31" s="184" t="s">
        <v>182</v>
      </c>
      <c r="S31" s="184" t="s">
        <v>128</v>
      </c>
      <c r="T31" s="185" t="s">
        <v>128</v>
      </c>
      <c r="U31" s="160">
        <v>0.43</v>
      </c>
      <c r="V31" s="160">
        <f t="shared" si="13"/>
        <v>1.29</v>
      </c>
      <c r="W31" s="160"/>
      <c r="X31" s="160" t="s">
        <v>129</v>
      </c>
      <c r="Y31" s="160" t="s">
        <v>139</v>
      </c>
      <c r="Z31" s="149"/>
      <c r="AA31" s="149"/>
      <c r="AB31" s="149"/>
      <c r="AC31" s="149"/>
      <c r="AD31" s="149"/>
      <c r="AE31" s="149"/>
      <c r="AF31" s="149"/>
      <c r="AG31" s="149" t="s">
        <v>131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79">
        <v>22</v>
      </c>
      <c r="B32" s="180" t="s">
        <v>301</v>
      </c>
      <c r="C32" s="189" t="s">
        <v>302</v>
      </c>
      <c r="D32" s="181" t="s">
        <v>146</v>
      </c>
      <c r="E32" s="182">
        <v>2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6.9999999999999994E-5</v>
      </c>
      <c r="O32" s="182">
        <f t="shared" si="11"/>
        <v>0</v>
      </c>
      <c r="P32" s="182">
        <v>2.1999999999999999E-2</v>
      </c>
      <c r="Q32" s="182">
        <f t="shared" si="12"/>
        <v>0.04</v>
      </c>
      <c r="R32" s="184" t="s">
        <v>182</v>
      </c>
      <c r="S32" s="184" t="s">
        <v>128</v>
      </c>
      <c r="T32" s="185" t="s">
        <v>128</v>
      </c>
      <c r="U32" s="160">
        <v>0.5</v>
      </c>
      <c r="V32" s="160">
        <f t="shared" si="13"/>
        <v>1</v>
      </c>
      <c r="W32" s="160"/>
      <c r="X32" s="160" t="s">
        <v>129</v>
      </c>
      <c r="Y32" s="160" t="s">
        <v>139</v>
      </c>
      <c r="Z32" s="149"/>
      <c r="AA32" s="149"/>
      <c r="AB32" s="149"/>
      <c r="AC32" s="149"/>
      <c r="AD32" s="149"/>
      <c r="AE32" s="149"/>
      <c r="AF32" s="149"/>
      <c r="AG32" s="149" t="s">
        <v>131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2">
        <v>23</v>
      </c>
      <c r="B33" s="173" t="s">
        <v>303</v>
      </c>
      <c r="C33" s="188" t="s">
        <v>304</v>
      </c>
      <c r="D33" s="174" t="s">
        <v>206</v>
      </c>
      <c r="E33" s="175">
        <v>1.2283999999999999</v>
      </c>
      <c r="F33" s="176"/>
      <c r="G33" s="177">
        <f t="shared" si="7"/>
        <v>0</v>
      </c>
      <c r="H33" s="176"/>
      <c r="I33" s="177">
        <f t="shared" si="8"/>
        <v>0</v>
      </c>
      <c r="J33" s="176"/>
      <c r="K33" s="177">
        <f t="shared" si="9"/>
        <v>0</v>
      </c>
      <c r="L33" s="177">
        <v>21</v>
      </c>
      <c r="M33" s="177">
        <f t="shared" si="10"/>
        <v>0</v>
      </c>
      <c r="N33" s="175">
        <v>0</v>
      </c>
      <c r="O33" s="175">
        <f t="shared" si="11"/>
        <v>0</v>
      </c>
      <c r="P33" s="175">
        <v>0</v>
      </c>
      <c r="Q33" s="175">
        <f t="shared" si="12"/>
        <v>0</v>
      </c>
      <c r="R33" s="177" t="s">
        <v>182</v>
      </c>
      <c r="S33" s="177" t="s">
        <v>128</v>
      </c>
      <c r="T33" s="178" t="s">
        <v>128</v>
      </c>
      <c r="U33" s="160">
        <v>4.0430000000000001</v>
      </c>
      <c r="V33" s="160">
        <f t="shared" si="13"/>
        <v>4.97</v>
      </c>
      <c r="W33" s="160"/>
      <c r="X33" s="160" t="s">
        <v>129</v>
      </c>
      <c r="Y33" s="160" t="s">
        <v>139</v>
      </c>
      <c r="Z33" s="149"/>
      <c r="AA33" s="149"/>
      <c r="AB33" s="149"/>
      <c r="AC33" s="149"/>
      <c r="AD33" s="149"/>
      <c r="AE33" s="149"/>
      <c r="AF33" s="149"/>
      <c r="AG33" s="149" t="s">
        <v>131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5">
      <c r="A34" s="156"/>
      <c r="B34" s="157"/>
      <c r="C34" s="251" t="s">
        <v>305</v>
      </c>
      <c r="D34" s="252"/>
      <c r="E34" s="252"/>
      <c r="F34" s="252"/>
      <c r="G34" s="252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133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9">
        <v>24</v>
      </c>
      <c r="B35" s="180" t="s">
        <v>306</v>
      </c>
      <c r="C35" s="189" t="s">
        <v>307</v>
      </c>
      <c r="D35" s="181" t="s">
        <v>126</v>
      </c>
      <c r="E35" s="182">
        <v>50</v>
      </c>
      <c r="F35" s="183"/>
      <c r="G35" s="184">
        <f t="shared" ref="G35:G43" si="14">ROUND(E35*F35,2)</f>
        <v>0</v>
      </c>
      <c r="H35" s="183"/>
      <c r="I35" s="184">
        <f t="shared" ref="I35:I43" si="15">ROUND(E35*H35,2)</f>
        <v>0</v>
      </c>
      <c r="J35" s="183"/>
      <c r="K35" s="184">
        <f t="shared" ref="K35:K43" si="16">ROUND(E35*J35,2)</f>
        <v>0</v>
      </c>
      <c r="L35" s="184">
        <v>21</v>
      </c>
      <c r="M35" s="184">
        <f t="shared" ref="M35:M43" si="17">G35*(1+L35/100)</f>
        <v>0</v>
      </c>
      <c r="N35" s="182">
        <v>5.0000000000000002E-5</v>
      </c>
      <c r="O35" s="182">
        <f t="shared" ref="O35:O43" si="18">ROUND(E35*N35,2)</f>
        <v>0</v>
      </c>
      <c r="P35" s="182">
        <v>5.3200000000000001E-3</v>
      </c>
      <c r="Q35" s="182">
        <f t="shared" ref="Q35:Q43" si="19">ROUND(E35*P35,2)</f>
        <v>0.27</v>
      </c>
      <c r="R35" s="184" t="s">
        <v>182</v>
      </c>
      <c r="S35" s="184" t="s">
        <v>128</v>
      </c>
      <c r="T35" s="185" t="s">
        <v>128</v>
      </c>
      <c r="U35" s="160">
        <v>0.10299999999999999</v>
      </c>
      <c r="V35" s="160">
        <f t="shared" ref="V35:V43" si="20">ROUND(E35*U35,2)</f>
        <v>5.15</v>
      </c>
      <c r="W35" s="160"/>
      <c r="X35" s="160" t="s">
        <v>129</v>
      </c>
      <c r="Y35" s="160" t="s">
        <v>139</v>
      </c>
      <c r="Z35" s="149"/>
      <c r="AA35" s="149"/>
      <c r="AB35" s="149"/>
      <c r="AC35" s="149"/>
      <c r="AD35" s="149"/>
      <c r="AE35" s="149"/>
      <c r="AF35" s="149"/>
      <c r="AG35" s="149" t="s">
        <v>291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9">
        <v>25</v>
      </c>
      <c r="B36" s="180" t="s">
        <v>308</v>
      </c>
      <c r="C36" s="189" t="s">
        <v>309</v>
      </c>
      <c r="D36" s="181" t="s">
        <v>126</v>
      </c>
      <c r="E36" s="182">
        <v>20</v>
      </c>
      <c r="F36" s="183"/>
      <c r="G36" s="184">
        <f t="shared" si="14"/>
        <v>0</v>
      </c>
      <c r="H36" s="183"/>
      <c r="I36" s="184">
        <f t="shared" si="15"/>
        <v>0</v>
      </c>
      <c r="J36" s="183"/>
      <c r="K36" s="184">
        <f t="shared" si="16"/>
        <v>0</v>
      </c>
      <c r="L36" s="184">
        <v>21</v>
      </c>
      <c r="M36" s="184">
        <f t="shared" si="17"/>
        <v>0</v>
      </c>
      <c r="N36" s="182">
        <v>9.0000000000000006E-5</v>
      </c>
      <c r="O36" s="182">
        <f t="shared" si="18"/>
        <v>0</v>
      </c>
      <c r="P36" s="182">
        <v>8.5800000000000008E-3</v>
      </c>
      <c r="Q36" s="182">
        <f t="shared" si="19"/>
        <v>0.17</v>
      </c>
      <c r="R36" s="184" t="s">
        <v>182</v>
      </c>
      <c r="S36" s="184" t="s">
        <v>128</v>
      </c>
      <c r="T36" s="185" t="s">
        <v>128</v>
      </c>
      <c r="U36" s="160">
        <v>0.10299999999999999</v>
      </c>
      <c r="V36" s="160">
        <f t="shared" si="20"/>
        <v>2.06</v>
      </c>
      <c r="W36" s="160"/>
      <c r="X36" s="160" t="s">
        <v>129</v>
      </c>
      <c r="Y36" s="160" t="s">
        <v>139</v>
      </c>
      <c r="Z36" s="149"/>
      <c r="AA36" s="149"/>
      <c r="AB36" s="149"/>
      <c r="AC36" s="149"/>
      <c r="AD36" s="149"/>
      <c r="AE36" s="149"/>
      <c r="AF36" s="149"/>
      <c r="AG36" s="149" t="s">
        <v>291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79">
        <v>26</v>
      </c>
      <c r="B37" s="180" t="s">
        <v>310</v>
      </c>
      <c r="C37" s="189" t="s">
        <v>311</v>
      </c>
      <c r="D37" s="181" t="s">
        <v>126</v>
      </c>
      <c r="E37" s="182">
        <v>10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2">
        <v>1E-4</v>
      </c>
      <c r="O37" s="182">
        <f t="shared" si="18"/>
        <v>0</v>
      </c>
      <c r="P37" s="182">
        <v>1.384E-2</v>
      </c>
      <c r="Q37" s="182">
        <f t="shared" si="19"/>
        <v>0.14000000000000001</v>
      </c>
      <c r="R37" s="184" t="s">
        <v>182</v>
      </c>
      <c r="S37" s="184" t="s">
        <v>128</v>
      </c>
      <c r="T37" s="185" t="s">
        <v>128</v>
      </c>
      <c r="U37" s="160">
        <v>0.19800000000000001</v>
      </c>
      <c r="V37" s="160">
        <f t="shared" si="20"/>
        <v>1.98</v>
      </c>
      <c r="W37" s="160"/>
      <c r="X37" s="160" t="s">
        <v>129</v>
      </c>
      <c r="Y37" s="160" t="s">
        <v>139</v>
      </c>
      <c r="Z37" s="149"/>
      <c r="AA37" s="149"/>
      <c r="AB37" s="149"/>
      <c r="AC37" s="149"/>
      <c r="AD37" s="149"/>
      <c r="AE37" s="149"/>
      <c r="AF37" s="149"/>
      <c r="AG37" s="149" t="s">
        <v>131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79">
        <v>27</v>
      </c>
      <c r="B38" s="180" t="s">
        <v>312</v>
      </c>
      <c r="C38" s="189" t="s">
        <v>313</v>
      </c>
      <c r="D38" s="181" t="s">
        <v>206</v>
      </c>
      <c r="E38" s="182">
        <v>0.6018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2">
        <v>0</v>
      </c>
      <c r="O38" s="182">
        <f t="shared" si="18"/>
        <v>0</v>
      </c>
      <c r="P38" s="182">
        <v>0</v>
      </c>
      <c r="Q38" s="182">
        <f t="shared" si="19"/>
        <v>0</v>
      </c>
      <c r="R38" s="184" t="s">
        <v>182</v>
      </c>
      <c r="S38" s="184" t="s">
        <v>128</v>
      </c>
      <c r="T38" s="185" t="s">
        <v>128</v>
      </c>
      <c r="U38" s="160">
        <v>3.5630000000000002</v>
      </c>
      <c r="V38" s="160">
        <f t="shared" si="20"/>
        <v>2.14</v>
      </c>
      <c r="W38" s="160"/>
      <c r="X38" s="160" t="s">
        <v>129</v>
      </c>
      <c r="Y38" s="160" t="s">
        <v>139</v>
      </c>
      <c r="Z38" s="149"/>
      <c r="AA38" s="149"/>
      <c r="AB38" s="149"/>
      <c r="AC38" s="149"/>
      <c r="AD38" s="149"/>
      <c r="AE38" s="149"/>
      <c r="AF38" s="149"/>
      <c r="AG38" s="149" t="s">
        <v>131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79">
        <v>28</v>
      </c>
      <c r="B39" s="180" t="s">
        <v>314</v>
      </c>
      <c r="C39" s="189" t="s">
        <v>315</v>
      </c>
      <c r="D39" s="181" t="s">
        <v>146</v>
      </c>
      <c r="E39" s="182">
        <v>4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2">
        <v>2.0000000000000002E-5</v>
      </c>
      <c r="O39" s="182">
        <f t="shared" si="18"/>
        <v>0</v>
      </c>
      <c r="P39" s="182">
        <v>1.4E-2</v>
      </c>
      <c r="Q39" s="182">
        <f t="shared" si="19"/>
        <v>0.06</v>
      </c>
      <c r="R39" s="184" t="s">
        <v>182</v>
      </c>
      <c r="S39" s="184" t="s">
        <v>128</v>
      </c>
      <c r="T39" s="185" t="s">
        <v>128</v>
      </c>
      <c r="U39" s="160">
        <v>0.52</v>
      </c>
      <c r="V39" s="160">
        <f t="shared" si="20"/>
        <v>2.08</v>
      </c>
      <c r="W39" s="160"/>
      <c r="X39" s="160" t="s">
        <v>129</v>
      </c>
      <c r="Y39" s="160" t="s">
        <v>139</v>
      </c>
      <c r="Z39" s="149"/>
      <c r="AA39" s="149"/>
      <c r="AB39" s="149"/>
      <c r="AC39" s="149"/>
      <c r="AD39" s="149"/>
      <c r="AE39" s="149"/>
      <c r="AF39" s="149"/>
      <c r="AG39" s="149" t="s">
        <v>131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79">
        <v>29</v>
      </c>
      <c r="B40" s="180" t="s">
        <v>316</v>
      </c>
      <c r="C40" s="189" t="s">
        <v>317</v>
      </c>
      <c r="D40" s="181" t="s">
        <v>146</v>
      </c>
      <c r="E40" s="182">
        <v>10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2">
        <v>1.2999999999999999E-4</v>
      </c>
      <c r="O40" s="182">
        <f t="shared" si="18"/>
        <v>0</v>
      </c>
      <c r="P40" s="182">
        <v>1.1000000000000001E-3</v>
      </c>
      <c r="Q40" s="182">
        <f t="shared" si="19"/>
        <v>0.01</v>
      </c>
      <c r="R40" s="184" t="s">
        <v>182</v>
      </c>
      <c r="S40" s="184" t="s">
        <v>128</v>
      </c>
      <c r="T40" s="185" t="s">
        <v>128</v>
      </c>
      <c r="U40" s="160">
        <v>0.22900000000000001</v>
      </c>
      <c r="V40" s="160">
        <f t="shared" si="20"/>
        <v>2.29</v>
      </c>
      <c r="W40" s="160"/>
      <c r="X40" s="160" t="s">
        <v>129</v>
      </c>
      <c r="Y40" s="160" t="s">
        <v>139</v>
      </c>
      <c r="Z40" s="149"/>
      <c r="AA40" s="149"/>
      <c r="AB40" s="149"/>
      <c r="AC40" s="149"/>
      <c r="AD40" s="149"/>
      <c r="AE40" s="149"/>
      <c r="AF40" s="149"/>
      <c r="AG40" s="149" t="s">
        <v>131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79">
        <v>30</v>
      </c>
      <c r="B41" s="180" t="s">
        <v>318</v>
      </c>
      <c r="C41" s="189" t="s">
        <v>319</v>
      </c>
      <c r="D41" s="181" t="s">
        <v>146</v>
      </c>
      <c r="E41" s="182">
        <v>12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2">
        <v>1.7000000000000001E-4</v>
      </c>
      <c r="O41" s="182">
        <f t="shared" si="18"/>
        <v>0</v>
      </c>
      <c r="P41" s="182">
        <v>2.2000000000000001E-3</v>
      </c>
      <c r="Q41" s="182">
        <f t="shared" si="19"/>
        <v>0.03</v>
      </c>
      <c r="R41" s="184" t="s">
        <v>182</v>
      </c>
      <c r="S41" s="184" t="s">
        <v>128</v>
      </c>
      <c r="T41" s="185" t="s">
        <v>128</v>
      </c>
      <c r="U41" s="160">
        <v>0.312</v>
      </c>
      <c r="V41" s="160">
        <f t="shared" si="20"/>
        <v>3.74</v>
      </c>
      <c r="W41" s="160"/>
      <c r="X41" s="160" t="s">
        <v>129</v>
      </c>
      <c r="Y41" s="160" t="s">
        <v>139</v>
      </c>
      <c r="Z41" s="149"/>
      <c r="AA41" s="149"/>
      <c r="AB41" s="149"/>
      <c r="AC41" s="149"/>
      <c r="AD41" s="149"/>
      <c r="AE41" s="149"/>
      <c r="AF41" s="149"/>
      <c r="AG41" s="149" t="s">
        <v>131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9">
        <v>31</v>
      </c>
      <c r="B42" s="180" t="s">
        <v>320</v>
      </c>
      <c r="C42" s="189" t="s">
        <v>321</v>
      </c>
      <c r="D42" s="181" t="s">
        <v>146</v>
      </c>
      <c r="E42" s="182">
        <v>20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2">
        <v>2.1000000000000001E-4</v>
      </c>
      <c r="O42" s="182">
        <f t="shared" si="18"/>
        <v>0</v>
      </c>
      <c r="P42" s="182">
        <v>3.5000000000000001E-3</v>
      </c>
      <c r="Q42" s="182">
        <f t="shared" si="19"/>
        <v>7.0000000000000007E-2</v>
      </c>
      <c r="R42" s="184" t="s">
        <v>182</v>
      </c>
      <c r="S42" s="184" t="s">
        <v>128</v>
      </c>
      <c r="T42" s="185" t="s">
        <v>128</v>
      </c>
      <c r="U42" s="160">
        <v>0.374</v>
      </c>
      <c r="V42" s="160">
        <f t="shared" si="20"/>
        <v>7.48</v>
      </c>
      <c r="W42" s="160"/>
      <c r="X42" s="160" t="s">
        <v>129</v>
      </c>
      <c r="Y42" s="160" t="s">
        <v>139</v>
      </c>
      <c r="Z42" s="149"/>
      <c r="AA42" s="149"/>
      <c r="AB42" s="149"/>
      <c r="AC42" s="149"/>
      <c r="AD42" s="149"/>
      <c r="AE42" s="149"/>
      <c r="AF42" s="149"/>
      <c r="AG42" s="149" t="s">
        <v>291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2">
        <v>32</v>
      </c>
      <c r="B43" s="173" t="s">
        <v>322</v>
      </c>
      <c r="C43" s="188" t="s">
        <v>323</v>
      </c>
      <c r="D43" s="174" t="s">
        <v>233</v>
      </c>
      <c r="E43" s="175">
        <v>300</v>
      </c>
      <c r="F43" s="176"/>
      <c r="G43" s="177">
        <f t="shared" si="14"/>
        <v>0</v>
      </c>
      <c r="H43" s="176"/>
      <c r="I43" s="177">
        <f t="shared" si="15"/>
        <v>0</v>
      </c>
      <c r="J43" s="176"/>
      <c r="K43" s="177">
        <f t="shared" si="16"/>
        <v>0</v>
      </c>
      <c r="L43" s="177">
        <v>21</v>
      </c>
      <c r="M43" s="177">
        <f t="shared" si="17"/>
        <v>0</v>
      </c>
      <c r="N43" s="175">
        <v>0</v>
      </c>
      <c r="O43" s="175">
        <f t="shared" si="18"/>
        <v>0</v>
      </c>
      <c r="P43" s="175">
        <v>0</v>
      </c>
      <c r="Q43" s="175">
        <f t="shared" si="19"/>
        <v>0</v>
      </c>
      <c r="R43" s="177" t="s">
        <v>182</v>
      </c>
      <c r="S43" s="177" t="s">
        <v>128</v>
      </c>
      <c r="T43" s="178" t="s">
        <v>128</v>
      </c>
      <c r="U43" s="160">
        <v>5.1999999999999998E-2</v>
      </c>
      <c r="V43" s="160">
        <f t="shared" si="20"/>
        <v>15.6</v>
      </c>
      <c r="W43" s="160"/>
      <c r="X43" s="160" t="s">
        <v>129</v>
      </c>
      <c r="Y43" s="160" t="s">
        <v>139</v>
      </c>
      <c r="Z43" s="149"/>
      <c r="AA43" s="149"/>
      <c r="AB43" s="149"/>
      <c r="AC43" s="149"/>
      <c r="AD43" s="149"/>
      <c r="AE43" s="149"/>
      <c r="AF43" s="149"/>
      <c r="AG43" s="149" t="s">
        <v>291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5">
      <c r="A44" s="156"/>
      <c r="B44" s="157"/>
      <c r="C44" s="251" t="s">
        <v>324</v>
      </c>
      <c r="D44" s="252"/>
      <c r="E44" s="252"/>
      <c r="F44" s="252"/>
      <c r="G44" s="252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133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9">
        <v>33</v>
      </c>
      <c r="B45" s="180" t="s">
        <v>325</v>
      </c>
      <c r="C45" s="189" t="s">
        <v>326</v>
      </c>
      <c r="D45" s="181" t="s">
        <v>206</v>
      </c>
      <c r="E45" s="182">
        <v>4.1135999999999999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 t="s">
        <v>327</v>
      </c>
      <c r="S45" s="184" t="s">
        <v>328</v>
      </c>
      <c r="T45" s="185" t="s">
        <v>328</v>
      </c>
      <c r="U45" s="160">
        <v>0</v>
      </c>
      <c r="V45" s="160">
        <f>ROUND(E45*U45,2)</f>
        <v>0</v>
      </c>
      <c r="W45" s="160"/>
      <c r="X45" s="160" t="s">
        <v>329</v>
      </c>
      <c r="Y45" s="160" t="s">
        <v>139</v>
      </c>
      <c r="Z45" s="149"/>
      <c r="AA45" s="149"/>
      <c r="AB45" s="149"/>
      <c r="AC45" s="149"/>
      <c r="AD45" s="149"/>
      <c r="AE45" s="149"/>
      <c r="AF45" s="149"/>
      <c r="AG45" s="149" t="s">
        <v>330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5">
      <c r="A46" s="165" t="s">
        <v>122</v>
      </c>
      <c r="B46" s="166" t="s">
        <v>71</v>
      </c>
      <c r="C46" s="187" t="s">
        <v>72</v>
      </c>
      <c r="D46" s="167"/>
      <c r="E46" s="168"/>
      <c r="F46" s="169"/>
      <c r="G46" s="169">
        <f>SUMIF(AG47:AG62,"&lt;&gt;NOR",G47:G62)</f>
        <v>0</v>
      </c>
      <c r="H46" s="169"/>
      <c r="I46" s="169">
        <f>SUM(I47:I62)</f>
        <v>0</v>
      </c>
      <c r="J46" s="169"/>
      <c r="K46" s="169">
        <f>SUM(K47:K62)</f>
        <v>0</v>
      </c>
      <c r="L46" s="169"/>
      <c r="M46" s="169">
        <f>SUM(M47:M62)</f>
        <v>0</v>
      </c>
      <c r="N46" s="168"/>
      <c r="O46" s="168">
        <f>SUM(O47:O62)</f>
        <v>0.1</v>
      </c>
      <c r="P46" s="168"/>
      <c r="Q46" s="168">
        <f>SUM(Q47:Q62)</f>
        <v>0</v>
      </c>
      <c r="R46" s="169"/>
      <c r="S46" s="169"/>
      <c r="T46" s="170"/>
      <c r="U46" s="164"/>
      <c r="V46" s="164">
        <f>SUM(V47:V62)</f>
        <v>11.440000000000001</v>
      </c>
      <c r="W46" s="164"/>
      <c r="X46" s="164"/>
      <c r="Y46" s="164"/>
      <c r="AG46" t="s">
        <v>123</v>
      </c>
    </row>
    <row r="47" spans="1:60" outlineLevel="1" x14ac:dyDescent="0.25">
      <c r="A47" s="172">
        <v>34</v>
      </c>
      <c r="B47" s="173" t="s">
        <v>331</v>
      </c>
      <c r="C47" s="188" t="s">
        <v>332</v>
      </c>
      <c r="D47" s="174" t="s">
        <v>126</v>
      </c>
      <c r="E47" s="175">
        <v>27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127</v>
      </c>
      <c r="S47" s="177" t="s">
        <v>128</v>
      </c>
      <c r="T47" s="178" t="s">
        <v>128</v>
      </c>
      <c r="U47" s="160">
        <v>0.107</v>
      </c>
      <c r="V47" s="160">
        <f>ROUND(E47*U47,2)</f>
        <v>2.89</v>
      </c>
      <c r="W47" s="160"/>
      <c r="X47" s="160" t="s">
        <v>129</v>
      </c>
      <c r="Y47" s="160" t="s">
        <v>139</v>
      </c>
      <c r="Z47" s="149"/>
      <c r="AA47" s="149"/>
      <c r="AB47" s="149"/>
      <c r="AC47" s="149"/>
      <c r="AD47" s="149"/>
      <c r="AE47" s="149"/>
      <c r="AF47" s="149"/>
      <c r="AG47" s="149" t="s">
        <v>131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5">
      <c r="A48" s="156"/>
      <c r="B48" s="157"/>
      <c r="C48" s="190" t="s">
        <v>333</v>
      </c>
      <c r="D48" s="162"/>
      <c r="E48" s="163">
        <v>27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2">
        <v>35</v>
      </c>
      <c r="B49" s="173" t="s">
        <v>334</v>
      </c>
      <c r="C49" s="188" t="s">
        <v>335</v>
      </c>
      <c r="D49" s="174" t="s">
        <v>126</v>
      </c>
      <c r="E49" s="175">
        <v>22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127</v>
      </c>
      <c r="S49" s="177" t="s">
        <v>128</v>
      </c>
      <c r="T49" s="178" t="s">
        <v>128</v>
      </c>
      <c r="U49" s="160">
        <v>0.13900000000000001</v>
      </c>
      <c r="V49" s="160">
        <f>ROUND(E49*U49,2)</f>
        <v>3.06</v>
      </c>
      <c r="W49" s="160"/>
      <c r="X49" s="160" t="s">
        <v>129</v>
      </c>
      <c r="Y49" s="160" t="s">
        <v>139</v>
      </c>
      <c r="Z49" s="149"/>
      <c r="AA49" s="149"/>
      <c r="AB49" s="149"/>
      <c r="AC49" s="149"/>
      <c r="AD49" s="149"/>
      <c r="AE49" s="149"/>
      <c r="AF49" s="149"/>
      <c r="AG49" s="149" t="s">
        <v>131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5">
      <c r="A50" s="156"/>
      <c r="B50" s="157"/>
      <c r="C50" s="190" t="s">
        <v>336</v>
      </c>
      <c r="D50" s="162"/>
      <c r="E50" s="163">
        <v>22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201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2">
        <v>36</v>
      </c>
      <c r="B51" s="173" t="s">
        <v>337</v>
      </c>
      <c r="C51" s="188" t="s">
        <v>338</v>
      </c>
      <c r="D51" s="174" t="s">
        <v>126</v>
      </c>
      <c r="E51" s="175">
        <v>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127</v>
      </c>
      <c r="S51" s="177" t="s">
        <v>128</v>
      </c>
      <c r="T51" s="178" t="s">
        <v>128</v>
      </c>
      <c r="U51" s="160">
        <v>0.188</v>
      </c>
      <c r="V51" s="160">
        <f>ROUND(E51*U51,2)</f>
        <v>5.08</v>
      </c>
      <c r="W51" s="160"/>
      <c r="X51" s="160" t="s">
        <v>129</v>
      </c>
      <c r="Y51" s="160" t="s">
        <v>139</v>
      </c>
      <c r="Z51" s="149"/>
      <c r="AA51" s="149"/>
      <c r="AB51" s="149"/>
      <c r="AC51" s="149"/>
      <c r="AD51" s="149"/>
      <c r="AE51" s="149"/>
      <c r="AF51" s="149"/>
      <c r="AG51" s="149" t="s">
        <v>131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5">
      <c r="A52" s="156"/>
      <c r="B52" s="157"/>
      <c r="C52" s="190" t="s">
        <v>339</v>
      </c>
      <c r="D52" s="162"/>
      <c r="E52" s="163">
        <v>27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201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79">
        <v>37</v>
      </c>
      <c r="B53" s="180" t="s">
        <v>340</v>
      </c>
      <c r="C53" s="189" t="s">
        <v>341</v>
      </c>
      <c r="D53" s="181" t="s">
        <v>259</v>
      </c>
      <c r="E53" s="182">
        <v>1</v>
      </c>
      <c r="F53" s="183"/>
      <c r="G53" s="184">
        <f t="shared" ref="G53:G61" si="21">ROUND(E53*F53,2)</f>
        <v>0</v>
      </c>
      <c r="H53" s="183"/>
      <c r="I53" s="184">
        <f t="shared" ref="I53:I61" si="22">ROUND(E53*H53,2)</f>
        <v>0</v>
      </c>
      <c r="J53" s="183"/>
      <c r="K53" s="184">
        <f t="shared" ref="K53:K61" si="23">ROUND(E53*J53,2)</f>
        <v>0</v>
      </c>
      <c r="L53" s="184">
        <v>21</v>
      </c>
      <c r="M53" s="184">
        <f t="shared" ref="M53:M61" si="24">G53*(1+L53/100)</f>
        <v>0</v>
      </c>
      <c r="N53" s="182">
        <v>0</v>
      </c>
      <c r="O53" s="182">
        <f t="shared" ref="O53:O61" si="25">ROUND(E53*N53,2)</f>
        <v>0</v>
      </c>
      <c r="P53" s="182">
        <v>0</v>
      </c>
      <c r="Q53" s="182">
        <f t="shared" ref="Q53:Q61" si="26">ROUND(E53*P53,2)</f>
        <v>0</v>
      </c>
      <c r="R53" s="184"/>
      <c r="S53" s="184" t="s">
        <v>185</v>
      </c>
      <c r="T53" s="185" t="s">
        <v>186</v>
      </c>
      <c r="U53" s="160">
        <v>0.24199999999999999</v>
      </c>
      <c r="V53" s="160">
        <f t="shared" ref="V53:V61" si="27">ROUND(E53*U53,2)</f>
        <v>0.24</v>
      </c>
      <c r="W53" s="160"/>
      <c r="X53" s="160" t="s">
        <v>129</v>
      </c>
      <c r="Y53" s="160" t="s">
        <v>139</v>
      </c>
      <c r="Z53" s="149"/>
      <c r="AA53" s="149"/>
      <c r="AB53" s="149"/>
      <c r="AC53" s="149"/>
      <c r="AD53" s="149"/>
      <c r="AE53" s="149"/>
      <c r="AF53" s="149"/>
      <c r="AG53" s="149" t="s">
        <v>131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9">
        <v>38</v>
      </c>
      <c r="B54" s="180" t="s">
        <v>342</v>
      </c>
      <c r="C54" s="189" t="s">
        <v>343</v>
      </c>
      <c r="D54" s="181" t="s">
        <v>146</v>
      </c>
      <c r="E54" s="182">
        <v>10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2">
        <v>0</v>
      </c>
      <c r="O54" s="182">
        <f t="shared" si="25"/>
        <v>0</v>
      </c>
      <c r="P54" s="182">
        <v>0</v>
      </c>
      <c r="Q54" s="182">
        <f t="shared" si="26"/>
        <v>0</v>
      </c>
      <c r="R54" s="184" t="s">
        <v>189</v>
      </c>
      <c r="S54" s="184" t="s">
        <v>128</v>
      </c>
      <c r="T54" s="185" t="s">
        <v>128</v>
      </c>
      <c r="U54" s="160">
        <v>0</v>
      </c>
      <c r="V54" s="160">
        <f t="shared" si="27"/>
        <v>0</v>
      </c>
      <c r="W54" s="160"/>
      <c r="X54" s="160" t="s">
        <v>190</v>
      </c>
      <c r="Y54" s="160" t="s">
        <v>139</v>
      </c>
      <c r="Z54" s="149"/>
      <c r="AA54" s="149"/>
      <c r="AB54" s="149"/>
      <c r="AC54" s="149"/>
      <c r="AD54" s="149"/>
      <c r="AE54" s="149"/>
      <c r="AF54" s="149"/>
      <c r="AG54" s="149" t="s">
        <v>191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0.6" outlineLevel="1" x14ac:dyDescent="0.25">
      <c r="A55" s="179">
        <v>39</v>
      </c>
      <c r="B55" s="180" t="s">
        <v>344</v>
      </c>
      <c r="C55" s="189" t="s">
        <v>345</v>
      </c>
      <c r="D55" s="181" t="s">
        <v>126</v>
      </c>
      <c r="E55" s="182">
        <v>24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2">
        <v>3.1E-4</v>
      </c>
      <c r="O55" s="182">
        <f t="shared" si="25"/>
        <v>0.01</v>
      </c>
      <c r="P55" s="182">
        <v>0</v>
      </c>
      <c r="Q55" s="182">
        <f t="shared" si="26"/>
        <v>0</v>
      </c>
      <c r="R55" s="184" t="s">
        <v>189</v>
      </c>
      <c r="S55" s="184" t="s">
        <v>128</v>
      </c>
      <c r="T55" s="185" t="s">
        <v>128</v>
      </c>
      <c r="U55" s="160">
        <v>0</v>
      </c>
      <c r="V55" s="160">
        <f t="shared" si="27"/>
        <v>0</v>
      </c>
      <c r="W55" s="160"/>
      <c r="X55" s="160" t="s">
        <v>190</v>
      </c>
      <c r="Y55" s="160" t="s">
        <v>139</v>
      </c>
      <c r="Z55" s="149"/>
      <c r="AA55" s="149"/>
      <c r="AB55" s="149"/>
      <c r="AC55" s="149"/>
      <c r="AD55" s="149"/>
      <c r="AE55" s="149"/>
      <c r="AF55" s="149"/>
      <c r="AG55" s="149" t="s">
        <v>191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30.6" outlineLevel="1" x14ac:dyDescent="0.25">
      <c r="A56" s="179">
        <v>40</v>
      </c>
      <c r="B56" s="180" t="s">
        <v>346</v>
      </c>
      <c r="C56" s="189" t="s">
        <v>347</v>
      </c>
      <c r="D56" s="181" t="s">
        <v>126</v>
      </c>
      <c r="E56" s="182">
        <v>3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2">
        <v>3.4000000000000002E-4</v>
      </c>
      <c r="O56" s="182">
        <f t="shared" si="25"/>
        <v>0</v>
      </c>
      <c r="P56" s="182">
        <v>0</v>
      </c>
      <c r="Q56" s="182">
        <f t="shared" si="26"/>
        <v>0</v>
      </c>
      <c r="R56" s="184" t="s">
        <v>189</v>
      </c>
      <c r="S56" s="184" t="s">
        <v>128</v>
      </c>
      <c r="T56" s="185" t="s">
        <v>128</v>
      </c>
      <c r="U56" s="160">
        <v>0</v>
      </c>
      <c r="V56" s="160">
        <f t="shared" si="27"/>
        <v>0</v>
      </c>
      <c r="W56" s="160"/>
      <c r="X56" s="160" t="s">
        <v>190</v>
      </c>
      <c r="Y56" s="160" t="s">
        <v>139</v>
      </c>
      <c r="Z56" s="149"/>
      <c r="AA56" s="149"/>
      <c r="AB56" s="149"/>
      <c r="AC56" s="149"/>
      <c r="AD56" s="149"/>
      <c r="AE56" s="149"/>
      <c r="AF56" s="149"/>
      <c r="AG56" s="149" t="s">
        <v>191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0.6" outlineLevel="1" x14ac:dyDescent="0.25">
      <c r="A57" s="179">
        <v>41</v>
      </c>
      <c r="B57" s="180" t="s">
        <v>348</v>
      </c>
      <c r="C57" s="189" t="s">
        <v>349</v>
      </c>
      <c r="D57" s="181" t="s">
        <v>126</v>
      </c>
      <c r="E57" s="182">
        <v>6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2">
        <v>7.3999999999999999E-4</v>
      </c>
      <c r="O57" s="182">
        <f t="shared" si="25"/>
        <v>0</v>
      </c>
      <c r="P57" s="182">
        <v>0</v>
      </c>
      <c r="Q57" s="182">
        <f t="shared" si="26"/>
        <v>0</v>
      </c>
      <c r="R57" s="184" t="s">
        <v>189</v>
      </c>
      <c r="S57" s="184" t="s">
        <v>128</v>
      </c>
      <c r="T57" s="185" t="s">
        <v>128</v>
      </c>
      <c r="U57" s="160">
        <v>0</v>
      </c>
      <c r="V57" s="160">
        <f t="shared" si="27"/>
        <v>0</v>
      </c>
      <c r="W57" s="160"/>
      <c r="X57" s="160" t="s">
        <v>190</v>
      </c>
      <c r="Y57" s="160" t="s">
        <v>139</v>
      </c>
      <c r="Z57" s="149"/>
      <c r="AA57" s="149"/>
      <c r="AB57" s="149"/>
      <c r="AC57" s="149"/>
      <c r="AD57" s="149"/>
      <c r="AE57" s="149"/>
      <c r="AF57" s="149"/>
      <c r="AG57" s="149" t="s">
        <v>191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79">
        <v>42</v>
      </c>
      <c r="B58" s="180" t="s">
        <v>350</v>
      </c>
      <c r="C58" s="189" t="s">
        <v>351</v>
      </c>
      <c r="D58" s="181" t="s">
        <v>126</v>
      </c>
      <c r="E58" s="182">
        <v>16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2">
        <v>1.1100000000000001E-3</v>
      </c>
      <c r="O58" s="182">
        <f t="shared" si="25"/>
        <v>0.02</v>
      </c>
      <c r="P58" s="182">
        <v>0</v>
      </c>
      <c r="Q58" s="182">
        <f t="shared" si="26"/>
        <v>0</v>
      </c>
      <c r="R58" s="184" t="s">
        <v>189</v>
      </c>
      <c r="S58" s="184" t="s">
        <v>128</v>
      </c>
      <c r="T58" s="185" t="s">
        <v>128</v>
      </c>
      <c r="U58" s="160">
        <v>0</v>
      </c>
      <c r="V58" s="160">
        <f t="shared" si="27"/>
        <v>0</v>
      </c>
      <c r="W58" s="160"/>
      <c r="X58" s="160" t="s">
        <v>190</v>
      </c>
      <c r="Y58" s="160" t="s">
        <v>139</v>
      </c>
      <c r="Z58" s="149"/>
      <c r="AA58" s="149"/>
      <c r="AB58" s="149"/>
      <c r="AC58" s="149"/>
      <c r="AD58" s="149"/>
      <c r="AE58" s="149"/>
      <c r="AF58" s="149"/>
      <c r="AG58" s="149" t="s">
        <v>191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30.6" outlineLevel="1" x14ac:dyDescent="0.25">
      <c r="A59" s="179">
        <v>43</v>
      </c>
      <c r="B59" s="180" t="s">
        <v>352</v>
      </c>
      <c r="C59" s="189" t="s">
        <v>353</v>
      </c>
      <c r="D59" s="181" t="s">
        <v>126</v>
      </c>
      <c r="E59" s="182">
        <v>9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2">
        <v>1.23E-3</v>
      </c>
      <c r="O59" s="182">
        <f t="shared" si="25"/>
        <v>0.01</v>
      </c>
      <c r="P59" s="182">
        <v>0</v>
      </c>
      <c r="Q59" s="182">
        <f t="shared" si="26"/>
        <v>0</v>
      </c>
      <c r="R59" s="184" t="s">
        <v>189</v>
      </c>
      <c r="S59" s="184" t="s">
        <v>128</v>
      </c>
      <c r="T59" s="185" t="s">
        <v>128</v>
      </c>
      <c r="U59" s="160">
        <v>0</v>
      </c>
      <c r="V59" s="160">
        <f t="shared" si="27"/>
        <v>0</v>
      </c>
      <c r="W59" s="160"/>
      <c r="X59" s="160" t="s">
        <v>190</v>
      </c>
      <c r="Y59" s="160" t="s">
        <v>139</v>
      </c>
      <c r="Z59" s="149"/>
      <c r="AA59" s="149"/>
      <c r="AB59" s="149"/>
      <c r="AC59" s="149"/>
      <c r="AD59" s="149"/>
      <c r="AE59" s="149"/>
      <c r="AF59" s="149"/>
      <c r="AG59" s="149" t="s">
        <v>191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79">
        <v>44</v>
      </c>
      <c r="B60" s="180" t="s">
        <v>354</v>
      </c>
      <c r="C60" s="189" t="s">
        <v>355</v>
      </c>
      <c r="D60" s="181" t="s">
        <v>126</v>
      </c>
      <c r="E60" s="182">
        <v>18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2">
        <v>3.15E-3</v>
      </c>
      <c r="O60" s="182">
        <f t="shared" si="25"/>
        <v>0.06</v>
      </c>
      <c r="P60" s="182">
        <v>0</v>
      </c>
      <c r="Q60" s="182">
        <f t="shared" si="26"/>
        <v>0</v>
      </c>
      <c r="R60" s="184" t="s">
        <v>189</v>
      </c>
      <c r="S60" s="184" t="s">
        <v>128</v>
      </c>
      <c r="T60" s="185" t="s">
        <v>128</v>
      </c>
      <c r="U60" s="160">
        <v>0</v>
      </c>
      <c r="V60" s="160">
        <f t="shared" si="27"/>
        <v>0</v>
      </c>
      <c r="W60" s="160"/>
      <c r="X60" s="160" t="s">
        <v>190</v>
      </c>
      <c r="Y60" s="160" t="s">
        <v>139</v>
      </c>
      <c r="Z60" s="149"/>
      <c r="AA60" s="149"/>
      <c r="AB60" s="149"/>
      <c r="AC60" s="149"/>
      <c r="AD60" s="149"/>
      <c r="AE60" s="149"/>
      <c r="AF60" s="149"/>
      <c r="AG60" s="149" t="s">
        <v>191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72">
        <v>45</v>
      </c>
      <c r="B61" s="173" t="s">
        <v>356</v>
      </c>
      <c r="C61" s="188" t="s">
        <v>357</v>
      </c>
      <c r="D61" s="174" t="s">
        <v>206</v>
      </c>
      <c r="E61" s="175">
        <v>9.8430000000000004E-2</v>
      </c>
      <c r="F61" s="176"/>
      <c r="G61" s="177">
        <f t="shared" si="21"/>
        <v>0</v>
      </c>
      <c r="H61" s="176"/>
      <c r="I61" s="177">
        <f t="shared" si="22"/>
        <v>0</v>
      </c>
      <c r="J61" s="176"/>
      <c r="K61" s="177">
        <f t="shared" si="23"/>
        <v>0</v>
      </c>
      <c r="L61" s="177">
        <v>21</v>
      </c>
      <c r="M61" s="177">
        <f t="shared" si="24"/>
        <v>0</v>
      </c>
      <c r="N61" s="175">
        <v>0</v>
      </c>
      <c r="O61" s="175">
        <f t="shared" si="25"/>
        <v>0</v>
      </c>
      <c r="P61" s="175">
        <v>0</v>
      </c>
      <c r="Q61" s="175">
        <f t="shared" si="26"/>
        <v>0</v>
      </c>
      <c r="R61" s="177" t="s">
        <v>358</v>
      </c>
      <c r="S61" s="177" t="s">
        <v>128</v>
      </c>
      <c r="T61" s="178" t="s">
        <v>128</v>
      </c>
      <c r="U61" s="160">
        <v>1.74</v>
      </c>
      <c r="V61" s="160">
        <f t="shared" si="27"/>
        <v>0.17</v>
      </c>
      <c r="W61" s="160"/>
      <c r="X61" s="160" t="s">
        <v>207</v>
      </c>
      <c r="Y61" s="160" t="s">
        <v>139</v>
      </c>
      <c r="Z61" s="149"/>
      <c r="AA61" s="149"/>
      <c r="AB61" s="149"/>
      <c r="AC61" s="149"/>
      <c r="AD61" s="149"/>
      <c r="AE61" s="149"/>
      <c r="AF61" s="149"/>
      <c r="AG61" s="149" t="s">
        <v>208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5">
      <c r="A62" s="156"/>
      <c r="B62" s="157"/>
      <c r="C62" s="251" t="s">
        <v>223</v>
      </c>
      <c r="D62" s="252"/>
      <c r="E62" s="252"/>
      <c r="F62" s="252"/>
      <c r="G62" s="252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133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5">
      <c r="A63" s="165" t="s">
        <v>122</v>
      </c>
      <c r="B63" s="166" t="s">
        <v>75</v>
      </c>
      <c r="C63" s="187" t="s">
        <v>76</v>
      </c>
      <c r="D63" s="167"/>
      <c r="E63" s="168"/>
      <c r="F63" s="169"/>
      <c r="G63" s="169">
        <f>SUMIF(AG64:AG86,"&lt;&gt;NOR",G64:G86)</f>
        <v>0</v>
      </c>
      <c r="H63" s="169"/>
      <c r="I63" s="169">
        <f>SUM(I64:I86)</f>
        <v>0</v>
      </c>
      <c r="J63" s="169"/>
      <c r="K63" s="169">
        <f>SUM(K64:K86)</f>
        <v>0</v>
      </c>
      <c r="L63" s="169"/>
      <c r="M63" s="169">
        <f>SUM(M64:M86)</f>
        <v>0</v>
      </c>
      <c r="N63" s="168"/>
      <c r="O63" s="168">
        <f>SUM(O64:O86)</f>
        <v>0.08</v>
      </c>
      <c r="P63" s="168"/>
      <c r="Q63" s="168">
        <f>SUM(Q64:Q86)</f>
        <v>0</v>
      </c>
      <c r="R63" s="169"/>
      <c r="S63" s="169"/>
      <c r="T63" s="170"/>
      <c r="U63" s="164"/>
      <c r="V63" s="164">
        <f>SUM(V64:V86)</f>
        <v>13.41</v>
      </c>
      <c r="W63" s="164"/>
      <c r="X63" s="164"/>
      <c r="Y63" s="164"/>
      <c r="AG63" t="s">
        <v>123</v>
      </c>
    </row>
    <row r="64" spans="1:60" outlineLevel="1" x14ac:dyDescent="0.25">
      <c r="A64" s="172">
        <v>46</v>
      </c>
      <c r="B64" s="173" t="s">
        <v>359</v>
      </c>
      <c r="C64" s="188" t="s">
        <v>360</v>
      </c>
      <c r="D64" s="174" t="s">
        <v>146</v>
      </c>
      <c r="E64" s="175">
        <v>2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 t="s">
        <v>127</v>
      </c>
      <c r="S64" s="177" t="s">
        <v>128</v>
      </c>
      <c r="T64" s="178" t="s">
        <v>128</v>
      </c>
      <c r="U64" s="160">
        <v>0.14799999999999999</v>
      </c>
      <c r="V64" s="160">
        <f>ROUND(E64*U64,2)</f>
        <v>0.3</v>
      </c>
      <c r="W64" s="160"/>
      <c r="X64" s="160" t="s">
        <v>129</v>
      </c>
      <c r="Y64" s="160" t="s">
        <v>139</v>
      </c>
      <c r="Z64" s="149"/>
      <c r="AA64" s="149"/>
      <c r="AB64" s="149"/>
      <c r="AC64" s="149"/>
      <c r="AD64" s="149"/>
      <c r="AE64" s="149"/>
      <c r="AF64" s="149"/>
      <c r="AG64" s="149" t="s">
        <v>131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5">
      <c r="A65" s="156"/>
      <c r="B65" s="157"/>
      <c r="C65" s="251" t="s">
        <v>361</v>
      </c>
      <c r="D65" s="252"/>
      <c r="E65" s="252"/>
      <c r="F65" s="252"/>
      <c r="G65" s="252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 x14ac:dyDescent="0.25">
      <c r="A66" s="172">
        <v>47</v>
      </c>
      <c r="B66" s="173" t="s">
        <v>362</v>
      </c>
      <c r="C66" s="188" t="s">
        <v>363</v>
      </c>
      <c r="D66" s="174" t="s">
        <v>126</v>
      </c>
      <c r="E66" s="175">
        <v>8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6.8999999999999997E-4</v>
      </c>
      <c r="O66" s="175">
        <f>ROUND(E66*N66,2)</f>
        <v>0.01</v>
      </c>
      <c r="P66" s="175">
        <v>0</v>
      </c>
      <c r="Q66" s="175">
        <f>ROUND(E66*P66,2)</f>
        <v>0</v>
      </c>
      <c r="R66" s="177" t="s">
        <v>127</v>
      </c>
      <c r="S66" s="177" t="s">
        <v>128</v>
      </c>
      <c r="T66" s="178" t="s">
        <v>128</v>
      </c>
      <c r="U66" s="160">
        <v>0.33279999999999998</v>
      </c>
      <c r="V66" s="160">
        <f>ROUND(E66*U66,2)</f>
        <v>2.66</v>
      </c>
      <c r="W66" s="160"/>
      <c r="X66" s="160" t="s">
        <v>129</v>
      </c>
      <c r="Y66" s="160" t="s">
        <v>139</v>
      </c>
      <c r="Z66" s="149"/>
      <c r="AA66" s="149"/>
      <c r="AB66" s="149"/>
      <c r="AC66" s="149"/>
      <c r="AD66" s="149"/>
      <c r="AE66" s="149"/>
      <c r="AF66" s="149"/>
      <c r="AG66" s="149" t="s">
        <v>131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5">
      <c r="A67" s="156"/>
      <c r="B67" s="157"/>
      <c r="C67" s="251" t="s">
        <v>364</v>
      </c>
      <c r="D67" s="252"/>
      <c r="E67" s="252"/>
      <c r="F67" s="252"/>
      <c r="G67" s="252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133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5">
      <c r="A68" s="156"/>
      <c r="B68" s="157"/>
      <c r="C68" s="190" t="s">
        <v>365</v>
      </c>
      <c r="D68" s="162"/>
      <c r="E68" s="163">
        <v>8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72">
        <v>48</v>
      </c>
      <c r="B69" s="173" t="s">
        <v>366</v>
      </c>
      <c r="C69" s="188" t="s">
        <v>367</v>
      </c>
      <c r="D69" s="174" t="s">
        <v>155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7.0400000000000003E-3</v>
      </c>
      <c r="O69" s="175">
        <f>ROUND(E69*N69,2)</f>
        <v>0.01</v>
      </c>
      <c r="P69" s="175">
        <v>0</v>
      </c>
      <c r="Q69" s="175">
        <f>ROUND(E69*P69,2)</f>
        <v>0</v>
      </c>
      <c r="R69" s="177" t="s">
        <v>127</v>
      </c>
      <c r="S69" s="177" t="s">
        <v>128</v>
      </c>
      <c r="T69" s="178" t="s">
        <v>128</v>
      </c>
      <c r="U69" s="160">
        <v>1.7629999999999999</v>
      </c>
      <c r="V69" s="160">
        <f>ROUND(E69*U69,2)</f>
        <v>1.76</v>
      </c>
      <c r="W69" s="160"/>
      <c r="X69" s="160" t="s">
        <v>129</v>
      </c>
      <c r="Y69" s="160" t="s">
        <v>139</v>
      </c>
      <c r="Z69" s="149"/>
      <c r="AA69" s="149"/>
      <c r="AB69" s="149"/>
      <c r="AC69" s="149"/>
      <c r="AD69" s="149"/>
      <c r="AE69" s="149"/>
      <c r="AF69" s="149"/>
      <c r="AG69" s="149" t="s">
        <v>131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5">
      <c r="A70" s="156"/>
      <c r="B70" s="157"/>
      <c r="C70" s="253" t="s">
        <v>157</v>
      </c>
      <c r="D70" s="254"/>
      <c r="E70" s="254"/>
      <c r="F70" s="254"/>
      <c r="G70" s="254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135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5">
      <c r="A71" s="156"/>
      <c r="B71" s="157"/>
      <c r="C71" s="190" t="s">
        <v>368</v>
      </c>
      <c r="D71" s="162"/>
      <c r="E71" s="163">
        <v>1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201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0.399999999999999" outlineLevel="1" x14ac:dyDescent="0.25">
      <c r="A72" s="172">
        <v>49</v>
      </c>
      <c r="B72" s="173" t="s">
        <v>369</v>
      </c>
      <c r="C72" s="188" t="s">
        <v>370</v>
      </c>
      <c r="D72" s="174" t="s">
        <v>155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9.92E-3</v>
      </c>
      <c r="O72" s="175">
        <f>ROUND(E72*N72,2)</f>
        <v>0.01</v>
      </c>
      <c r="P72" s="175">
        <v>0</v>
      </c>
      <c r="Q72" s="175">
        <f>ROUND(E72*P72,2)</f>
        <v>0</v>
      </c>
      <c r="R72" s="177" t="s">
        <v>127</v>
      </c>
      <c r="S72" s="177" t="s">
        <v>128</v>
      </c>
      <c r="T72" s="178" t="s">
        <v>128</v>
      </c>
      <c r="U72" s="160">
        <v>1.887</v>
      </c>
      <c r="V72" s="160">
        <f>ROUND(E72*U72,2)</f>
        <v>1.89</v>
      </c>
      <c r="W72" s="160"/>
      <c r="X72" s="160" t="s">
        <v>129</v>
      </c>
      <c r="Y72" s="160" t="s">
        <v>139</v>
      </c>
      <c r="Z72" s="149"/>
      <c r="AA72" s="149"/>
      <c r="AB72" s="149"/>
      <c r="AC72" s="149"/>
      <c r="AD72" s="149"/>
      <c r="AE72" s="149"/>
      <c r="AF72" s="149"/>
      <c r="AG72" s="149" t="s">
        <v>131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5">
      <c r="A73" s="156"/>
      <c r="B73" s="157"/>
      <c r="C73" s="253" t="s">
        <v>157</v>
      </c>
      <c r="D73" s="254"/>
      <c r="E73" s="254"/>
      <c r="F73" s="254"/>
      <c r="G73" s="254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135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5">
      <c r="A74" s="156"/>
      <c r="B74" s="157"/>
      <c r="C74" s="190" t="s">
        <v>371</v>
      </c>
      <c r="D74" s="162"/>
      <c r="E74" s="163">
        <v>1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201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2">
        <v>50</v>
      </c>
      <c r="B75" s="173" t="s">
        <v>372</v>
      </c>
      <c r="C75" s="188" t="s">
        <v>373</v>
      </c>
      <c r="D75" s="174" t="s">
        <v>155</v>
      </c>
      <c r="E75" s="175">
        <v>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8.9099999999999995E-3</v>
      </c>
      <c r="O75" s="175">
        <f>ROUND(E75*N75,2)</f>
        <v>0.02</v>
      </c>
      <c r="P75" s="175">
        <v>0</v>
      </c>
      <c r="Q75" s="175">
        <f>ROUND(E75*P75,2)</f>
        <v>0</v>
      </c>
      <c r="R75" s="177" t="s">
        <v>127</v>
      </c>
      <c r="S75" s="177" t="s">
        <v>128</v>
      </c>
      <c r="T75" s="178" t="s">
        <v>374</v>
      </c>
      <c r="U75" s="160">
        <v>2.1619999999999999</v>
      </c>
      <c r="V75" s="160">
        <f>ROUND(E75*U75,2)</f>
        <v>4.32</v>
      </c>
      <c r="W75" s="160"/>
      <c r="X75" s="160" t="s">
        <v>129</v>
      </c>
      <c r="Y75" s="160" t="s">
        <v>139</v>
      </c>
      <c r="Z75" s="149"/>
      <c r="AA75" s="149"/>
      <c r="AB75" s="149"/>
      <c r="AC75" s="149"/>
      <c r="AD75" s="149"/>
      <c r="AE75" s="149"/>
      <c r="AF75" s="149"/>
      <c r="AG75" s="149" t="s">
        <v>131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5">
      <c r="A76" s="156"/>
      <c r="B76" s="157"/>
      <c r="C76" s="190" t="s">
        <v>375</v>
      </c>
      <c r="D76" s="162"/>
      <c r="E76" s="163">
        <v>2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201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79">
        <v>51</v>
      </c>
      <c r="B77" s="180" t="s">
        <v>376</v>
      </c>
      <c r="C77" s="189" t="s">
        <v>377</v>
      </c>
      <c r="D77" s="181" t="s">
        <v>126</v>
      </c>
      <c r="E77" s="182">
        <v>8</v>
      </c>
      <c r="F77" s="183"/>
      <c r="G77" s="184">
        <f t="shared" ref="G77:G85" si="28">ROUND(E77*F77,2)</f>
        <v>0</v>
      </c>
      <c r="H77" s="183"/>
      <c r="I77" s="184">
        <f t="shared" ref="I77:I85" si="29">ROUND(E77*H77,2)</f>
        <v>0</v>
      </c>
      <c r="J77" s="183"/>
      <c r="K77" s="184">
        <f t="shared" ref="K77:K85" si="30">ROUND(E77*J77,2)</f>
        <v>0</v>
      </c>
      <c r="L77" s="184">
        <v>21</v>
      </c>
      <c r="M77" s="184">
        <f t="shared" ref="M77:M85" si="31">G77*(1+L77/100)</f>
        <v>0</v>
      </c>
      <c r="N77" s="182">
        <v>0</v>
      </c>
      <c r="O77" s="182">
        <f t="shared" ref="O77:O85" si="32">ROUND(E77*N77,2)</f>
        <v>0</v>
      </c>
      <c r="P77" s="182">
        <v>0</v>
      </c>
      <c r="Q77" s="182">
        <f t="shared" ref="Q77:Q85" si="33">ROUND(E77*P77,2)</f>
        <v>0</v>
      </c>
      <c r="R77" s="184" t="s">
        <v>127</v>
      </c>
      <c r="S77" s="184" t="s">
        <v>128</v>
      </c>
      <c r="T77" s="185" t="s">
        <v>128</v>
      </c>
      <c r="U77" s="160">
        <v>2.9000000000000001E-2</v>
      </c>
      <c r="V77" s="160">
        <f t="shared" ref="V77:V85" si="34">ROUND(E77*U77,2)</f>
        <v>0.23</v>
      </c>
      <c r="W77" s="160"/>
      <c r="X77" s="160" t="s">
        <v>129</v>
      </c>
      <c r="Y77" s="160" t="s">
        <v>139</v>
      </c>
      <c r="Z77" s="149"/>
      <c r="AA77" s="149"/>
      <c r="AB77" s="149"/>
      <c r="AC77" s="149"/>
      <c r="AD77" s="149"/>
      <c r="AE77" s="149"/>
      <c r="AF77" s="149"/>
      <c r="AG77" s="149" t="s">
        <v>131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9">
        <v>52</v>
      </c>
      <c r="B78" s="180" t="s">
        <v>378</v>
      </c>
      <c r="C78" s="189" t="s">
        <v>379</v>
      </c>
      <c r="D78" s="181" t="s">
        <v>155</v>
      </c>
      <c r="E78" s="182">
        <v>1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2">
        <v>2.0000000000000001E-4</v>
      </c>
      <c r="O78" s="182">
        <f t="shared" si="32"/>
        <v>0</v>
      </c>
      <c r="P78" s="182">
        <v>0</v>
      </c>
      <c r="Q78" s="182">
        <f t="shared" si="33"/>
        <v>0</v>
      </c>
      <c r="R78" s="184" t="s">
        <v>182</v>
      </c>
      <c r="S78" s="184" t="s">
        <v>128</v>
      </c>
      <c r="T78" s="185" t="s">
        <v>128</v>
      </c>
      <c r="U78" s="160">
        <v>0.84199999999999997</v>
      </c>
      <c r="V78" s="160">
        <f t="shared" si="34"/>
        <v>0.84</v>
      </c>
      <c r="W78" s="160"/>
      <c r="X78" s="160" t="s">
        <v>129</v>
      </c>
      <c r="Y78" s="160" t="s">
        <v>139</v>
      </c>
      <c r="Z78" s="149"/>
      <c r="AA78" s="149"/>
      <c r="AB78" s="149"/>
      <c r="AC78" s="149"/>
      <c r="AD78" s="149"/>
      <c r="AE78" s="149"/>
      <c r="AF78" s="149"/>
      <c r="AG78" s="149" t="s">
        <v>131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79">
        <v>53</v>
      </c>
      <c r="B79" s="180" t="s">
        <v>380</v>
      </c>
      <c r="C79" s="189" t="s">
        <v>381</v>
      </c>
      <c r="D79" s="181" t="s">
        <v>155</v>
      </c>
      <c r="E79" s="182">
        <v>1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2">
        <v>2.0000000000000001E-4</v>
      </c>
      <c r="O79" s="182">
        <f t="shared" si="32"/>
        <v>0</v>
      </c>
      <c r="P79" s="182">
        <v>0</v>
      </c>
      <c r="Q79" s="182">
        <f t="shared" si="33"/>
        <v>0</v>
      </c>
      <c r="R79" s="184" t="s">
        <v>182</v>
      </c>
      <c r="S79" s="184" t="s">
        <v>128</v>
      </c>
      <c r="T79" s="185" t="s">
        <v>128</v>
      </c>
      <c r="U79" s="160">
        <v>0.41599999999999998</v>
      </c>
      <c r="V79" s="160">
        <f t="shared" si="34"/>
        <v>0.42</v>
      </c>
      <c r="W79" s="160"/>
      <c r="X79" s="160" t="s">
        <v>129</v>
      </c>
      <c r="Y79" s="160" t="s">
        <v>139</v>
      </c>
      <c r="Z79" s="149"/>
      <c r="AA79" s="149"/>
      <c r="AB79" s="149"/>
      <c r="AC79" s="149"/>
      <c r="AD79" s="149"/>
      <c r="AE79" s="149"/>
      <c r="AF79" s="149"/>
      <c r="AG79" s="149" t="s">
        <v>131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79">
        <v>54</v>
      </c>
      <c r="B80" s="180" t="s">
        <v>382</v>
      </c>
      <c r="C80" s="189" t="s">
        <v>383</v>
      </c>
      <c r="D80" s="181" t="s">
        <v>155</v>
      </c>
      <c r="E80" s="182">
        <v>1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2">
        <v>4.7600000000000003E-3</v>
      </c>
      <c r="O80" s="182">
        <f t="shared" si="32"/>
        <v>0</v>
      </c>
      <c r="P80" s="182">
        <v>0</v>
      </c>
      <c r="Q80" s="182">
        <f t="shared" si="33"/>
        <v>0</v>
      </c>
      <c r="R80" s="184" t="s">
        <v>182</v>
      </c>
      <c r="S80" s="184" t="s">
        <v>128</v>
      </c>
      <c r="T80" s="185" t="s">
        <v>128</v>
      </c>
      <c r="U80" s="160">
        <v>0.83099999999999996</v>
      </c>
      <c r="V80" s="160">
        <f t="shared" si="34"/>
        <v>0.83</v>
      </c>
      <c r="W80" s="160"/>
      <c r="X80" s="160" t="s">
        <v>129</v>
      </c>
      <c r="Y80" s="160" t="s">
        <v>139</v>
      </c>
      <c r="Z80" s="149"/>
      <c r="AA80" s="149"/>
      <c r="AB80" s="149"/>
      <c r="AC80" s="149"/>
      <c r="AD80" s="149"/>
      <c r="AE80" s="149"/>
      <c r="AF80" s="149"/>
      <c r="AG80" s="149" t="s">
        <v>131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0.399999999999999" outlineLevel="1" x14ac:dyDescent="0.25">
      <c r="A81" s="179">
        <v>55</v>
      </c>
      <c r="B81" s="180" t="s">
        <v>384</v>
      </c>
      <c r="C81" s="189" t="s">
        <v>385</v>
      </c>
      <c r="D81" s="181" t="s">
        <v>146</v>
      </c>
      <c r="E81" s="182">
        <v>1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2">
        <v>5.0000000000000001E-3</v>
      </c>
      <c r="O81" s="182">
        <f t="shared" si="32"/>
        <v>0.01</v>
      </c>
      <c r="P81" s="182">
        <v>0</v>
      </c>
      <c r="Q81" s="182">
        <f t="shared" si="33"/>
        <v>0</v>
      </c>
      <c r="R81" s="184"/>
      <c r="S81" s="184" t="s">
        <v>185</v>
      </c>
      <c r="T81" s="185" t="s">
        <v>128</v>
      </c>
      <c r="U81" s="160">
        <v>0</v>
      </c>
      <c r="V81" s="160">
        <f t="shared" si="34"/>
        <v>0</v>
      </c>
      <c r="W81" s="160"/>
      <c r="X81" s="160" t="s">
        <v>190</v>
      </c>
      <c r="Y81" s="160" t="s">
        <v>139</v>
      </c>
      <c r="Z81" s="149"/>
      <c r="AA81" s="149"/>
      <c r="AB81" s="149"/>
      <c r="AC81" s="149"/>
      <c r="AD81" s="149"/>
      <c r="AE81" s="149"/>
      <c r="AF81" s="149"/>
      <c r="AG81" s="149" t="s">
        <v>191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40.799999999999997" outlineLevel="1" x14ac:dyDescent="0.25">
      <c r="A82" s="179">
        <v>56</v>
      </c>
      <c r="B82" s="180" t="s">
        <v>386</v>
      </c>
      <c r="C82" s="189" t="s">
        <v>387</v>
      </c>
      <c r="D82" s="181" t="s">
        <v>146</v>
      </c>
      <c r="E82" s="182">
        <v>1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2">
        <v>1.5800000000000002E-2</v>
      </c>
      <c r="O82" s="182">
        <f t="shared" si="32"/>
        <v>0.02</v>
      </c>
      <c r="P82" s="182">
        <v>0</v>
      </c>
      <c r="Q82" s="182">
        <f t="shared" si="33"/>
        <v>0</v>
      </c>
      <c r="R82" s="184" t="s">
        <v>189</v>
      </c>
      <c r="S82" s="184" t="s">
        <v>128</v>
      </c>
      <c r="T82" s="185" t="s">
        <v>128</v>
      </c>
      <c r="U82" s="160">
        <v>0</v>
      </c>
      <c r="V82" s="160">
        <f t="shared" si="34"/>
        <v>0</v>
      </c>
      <c r="W82" s="160"/>
      <c r="X82" s="160" t="s">
        <v>190</v>
      </c>
      <c r="Y82" s="160" t="s">
        <v>139</v>
      </c>
      <c r="Z82" s="149"/>
      <c r="AA82" s="149"/>
      <c r="AB82" s="149"/>
      <c r="AC82" s="149"/>
      <c r="AD82" s="149"/>
      <c r="AE82" s="149"/>
      <c r="AF82" s="149"/>
      <c r="AG82" s="149" t="s">
        <v>191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79">
        <v>57</v>
      </c>
      <c r="B83" s="180" t="s">
        <v>388</v>
      </c>
      <c r="C83" s="189" t="s">
        <v>389</v>
      </c>
      <c r="D83" s="181" t="s">
        <v>390</v>
      </c>
      <c r="E83" s="182">
        <v>1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2">
        <v>0</v>
      </c>
      <c r="O83" s="182">
        <f t="shared" si="32"/>
        <v>0</v>
      </c>
      <c r="P83" s="182">
        <v>0</v>
      </c>
      <c r="Q83" s="182">
        <f t="shared" si="33"/>
        <v>0</v>
      </c>
      <c r="R83" s="184"/>
      <c r="S83" s="184" t="s">
        <v>185</v>
      </c>
      <c r="T83" s="185" t="s">
        <v>391</v>
      </c>
      <c r="U83" s="160">
        <v>0</v>
      </c>
      <c r="V83" s="160">
        <f t="shared" si="34"/>
        <v>0</v>
      </c>
      <c r="W83" s="160"/>
      <c r="X83" s="160" t="s">
        <v>190</v>
      </c>
      <c r="Y83" s="160" t="s">
        <v>392</v>
      </c>
      <c r="Z83" s="149"/>
      <c r="AA83" s="149"/>
      <c r="AB83" s="149"/>
      <c r="AC83" s="149"/>
      <c r="AD83" s="149"/>
      <c r="AE83" s="149"/>
      <c r="AF83" s="149"/>
      <c r="AG83" s="149" t="s">
        <v>191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79">
        <v>58</v>
      </c>
      <c r="B84" s="180" t="s">
        <v>393</v>
      </c>
      <c r="C84" s="189" t="s">
        <v>394</v>
      </c>
      <c r="D84" s="181" t="s">
        <v>146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2">
        <v>0</v>
      </c>
      <c r="O84" s="182">
        <f t="shared" si="32"/>
        <v>0</v>
      </c>
      <c r="P84" s="182">
        <v>0</v>
      </c>
      <c r="Q84" s="182">
        <f t="shared" si="33"/>
        <v>0</v>
      </c>
      <c r="R84" s="184"/>
      <c r="S84" s="184" t="s">
        <v>185</v>
      </c>
      <c r="T84" s="185" t="s">
        <v>186</v>
      </c>
      <c r="U84" s="160">
        <v>0</v>
      </c>
      <c r="V84" s="160">
        <f t="shared" si="34"/>
        <v>0</v>
      </c>
      <c r="W84" s="160"/>
      <c r="X84" s="160" t="s">
        <v>190</v>
      </c>
      <c r="Y84" s="160" t="s">
        <v>139</v>
      </c>
      <c r="Z84" s="149"/>
      <c r="AA84" s="149"/>
      <c r="AB84" s="149"/>
      <c r="AC84" s="149"/>
      <c r="AD84" s="149"/>
      <c r="AE84" s="149"/>
      <c r="AF84" s="149"/>
      <c r="AG84" s="149" t="s">
        <v>191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2">
        <v>59</v>
      </c>
      <c r="B85" s="173" t="s">
        <v>395</v>
      </c>
      <c r="C85" s="188" t="s">
        <v>396</v>
      </c>
      <c r="D85" s="174" t="s">
        <v>206</v>
      </c>
      <c r="E85" s="175">
        <v>6.6259999999999999E-2</v>
      </c>
      <c r="F85" s="176"/>
      <c r="G85" s="177">
        <f t="shared" si="28"/>
        <v>0</v>
      </c>
      <c r="H85" s="176"/>
      <c r="I85" s="177">
        <f t="shared" si="29"/>
        <v>0</v>
      </c>
      <c r="J85" s="176"/>
      <c r="K85" s="177">
        <f t="shared" si="30"/>
        <v>0</v>
      </c>
      <c r="L85" s="177">
        <v>21</v>
      </c>
      <c r="M85" s="177">
        <f t="shared" si="31"/>
        <v>0</v>
      </c>
      <c r="N85" s="175">
        <v>0</v>
      </c>
      <c r="O85" s="175">
        <f t="shared" si="32"/>
        <v>0</v>
      </c>
      <c r="P85" s="175">
        <v>0</v>
      </c>
      <c r="Q85" s="175">
        <f t="shared" si="33"/>
        <v>0</v>
      </c>
      <c r="R85" s="177" t="s">
        <v>127</v>
      </c>
      <c r="S85" s="177" t="s">
        <v>128</v>
      </c>
      <c r="T85" s="178" t="s">
        <v>374</v>
      </c>
      <c r="U85" s="160">
        <v>2.3639999999999999</v>
      </c>
      <c r="V85" s="160">
        <f t="shared" si="34"/>
        <v>0.16</v>
      </c>
      <c r="W85" s="160"/>
      <c r="X85" s="160" t="s">
        <v>207</v>
      </c>
      <c r="Y85" s="160" t="s">
        <v>139</v>
      </c>
      <c r="Z85" s="149"/>
      <c r="AA85" s="149"/>
      <c r="AB85" s="149"/>
      <c r="AC85" s="149"/>
      <c r="AD85" s="149"/>
      <c r="AE85" s="149"/>
      <c r="AF85" s="149"/>
      <c r="AG85" s="149" t="s">
        <v>208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5">
      <c r="A86" s="156"/>
      <c r="B86" s="157"/>
      <c r="C86" s="251" t="s">
        <v>209</v>
      </c>
      <c r="D86" s="252"/>
      <c r="E86" s="252"/>
      <c r="F86" s="252"/>
      <c r="G86" s="252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133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5">
      <c r="A87" s="165" t="s">
        <v>122</v>
      </c>
      <c r="B87" s="166" t="s">
        <v>77</v>
      </c>
      <c r="C87" s="187" t="s">
        <v>78</v>
      </c>
      <c r="D87" s="167"/>
      <c r="E87" s="168"/>
      <c r="F87" s="169"/>
      <c r="G87" s="169">
        <f>SUMIF(AG88:AG95,"&lt;&gt;NOR",G88:G95)</f>
        <v>0</v>
      </c>
      <c r="H87" s="169"/>
      <c r="I87" s="169">
        <f>SUM(I88:I95)</f>
        <v>0</v>
      </c>
      <c r="J87" s="169"/>
      <c r="K87" s="169">
        <f>SUM(K88:K95)</f>
        <v>0</v>
      </c>
      <c r="L87" s="169"/>
      <c r="M87" s="169">
        <f>SUM(M88:M95)</f>
        <v>0</v>
      </c>
      <c r="N87" s="168"/>
      <c r="O87" s="168">
        <f>SUM(O88:O95)</f>
        <v>0.29000000000000004</v>
      </c>
      <c r="P87" s="168"/>
      <c r="Q87" s="168">
        <f>SUM(Q88:Q95)</f>
        <v>0</v>
      </c>
      <c r="R87" s="169"/>
      <c r="S87" s="169"/>
      <c r="T87" s="170"/>
      <c r="U87" s="164"/>
      <c r="V87" s="164">
        <f>SUM(V88:V95)</f>
        <v>21.29</v>
      </c>
      <c r="W87" s="164"/>
      <c r="X87" s="164"/>
      <c r="Y87" s="164"/>
      <c r="AG87" t="s">
        <v>123</v>
      </c>
    </row>
    <row r="88" spans="1:60" outlineLevel="1" x14ac:dyDescent="0.25">
      <c r="A88" s="179">
        <v>60</v>
      </c>
      <c r="B88" s="180" t="s">
        <v>397</v>
      </c>
      <c r="C88" s="189" t="s">
        <v>398</v>
      </c>
      <c r="D88" s="181" t="s">
        <v>155</v>
      </c>
      <c r="E88" s="182">
        <v>2</v>
      </c>
      <c r="F88" s="183"/>
      <c r="G88" s="184">
        <f t="shared" ref="G88:G94" si="35">ROUND(E88*F88,2)</f>
        <v>0</v>
      </c>
      <c r="H88" s="183"/>
      <c r="I88" s="184">
        <f t="shared" ref="I88:I94" si="36">ROUND(E88*H88,2)</f>
        <v>0</v>
      </c>
      <c r="J88" s="183"/>
      <c r="K88" s="184">
        <f t="shared" ref="K88:K94" si="37">ROUND(E88*J88,2)</f>
        <v>0</v>
      </c>
      <c r="L88" s="184">
        <v>21</v>
      </c>
      <c r="M88" s="184">
        <f t="shared" ref="M88:M94" si="38">G88*(1+L88/100)</f>
        <v>0</v>
      </c>
      <c r="N88" s="182">
        <v>7.7099999999999998E-3</v>
      </c>
      <c r="O88" s="182">
        <f t="shared" ref="O88:O94" si="39">ROUND(E88*N88,2)</f>
        <v>0.02</v>
      </c>
      <c r="P88" s="182">
        <v>0</v>
      </c>
      <c r="Q88" s="182">
        <f t="shared" ref="Q88:Q94" si="40">ROUND(E88*P88,2)</f>
        <v>0</v>
      </c>
      <c r="R88" s="184" t="s">
        <v>182</v>
      </c>
      <c r="S88" s="184" t="s">
        <v>128</v>
      </c>
      <c r="T88" s="185" t="s">
        <v>128</v>
      </c>
      <c r="U88" s="160">
        <v>9.1359999999999992</v>
      </c>
      <c r="V88" s="160">
        <f t="shared" ref="V88:V94" si="41">ROUND(E88*U88,2)</f>
        <v>18.27</v>
      </c>
      <c r="W88" s="160"/>
      <c r="X88" s="160" t="s">
        <v>129</v>
      </c>
      <c r="Y88" s="160" t="s">
        <v>139</v>
      </c>
      <c r="Z88" s="149"/>
      <c r="AA88" s="149"/>
      <c r="AB88" s="149"/>
      <c r="AC88" s="149"/>
      <c r="AD88" s="149"/>
      <c r="AE88" s="149"/>
      <c r="AF88" s="149"/>
      <c r="AG88" s="149" t="s">
        <v>131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79">
        <v>61</v>
      </c>
      <c r="B89" s="180" t="s">
        <v>399</v>
      </c>
      <c r="C89" s="189" t="s">
        <v>400</v>
      </c>
      <c r="D89" s="181" t="s">
        <v>146</v>
      </c>
      <c r="E89" s="182">
        <v>2</v>
      </c>
      <c r="F89" s="183"/>
      <c r="G89" s="184">
        <f t="shared" si="35"/>
        <v>0</v>
      </c>
      <c r="H89" s="183"/>
      <c r="I89" s="184">
        <f t="shared" si="36"/>
        <v>0</v>
      </c>
      <c r="J89" s="183"/>
      <c r="K89" s="184">
        <f t="shared" si="37"/>
        <v>0</v>
      </c>
      <c r="L89" s="184">
        <v>21</v>
      </c>
      <c r="M89" s="184">
        <f t="shared" si="38"/>
        <v>0</v>
      </c>
      <c r="N89" s="182">
        <v>0.13500000000000001</v>
      </c>
      <c r="O89" s="182">
        <f t="shared" si="39"/>
        <v>0.27</v>
      </c>
      <c r="P89" s="182">
        <v>0</v>
      </c>
      <c r="Q89" s="182">
        <f t="shared" si="40"/>
        <v>0</v>
      </c>
      <c r="R89" s="184"/>
      <c r="S89" s="184" t="s">
        <v>185</v>
      </c>
      <c r="T89" s="185" t="s">
        <v>186</v>
      </c>
      <c r="U89" s="160">
        <v>0</v>
      </c>
      <c r="V89" s="160">
        <f t="shared" si="41"/>
        <v>0</v>
      </c>
      <c r="W89" s="160"/>
      <c r="X89" s="160" t="s">
        <v>190</v>
      </c>
      <c r="Y89" s="160" t="s">
        <v>139</v>
      </c>
      <c r="Z89" s="149"/>
      <c r="AA89" s="149"/>
      <c r="AB89" s="149"/>
      <c r="AC89" s="149"/>
      <c r="AD89" s="149"/>
      <c r="AE89" s="149"/>
      <c r="AF89" s="149"/>
      <c r="AG89" s="149" t="s">
        <v>191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79">
        <v>62</v>
      </c>
      <c r="B90" s="180" t="s">
        <v>401</v>
      </c>
      <c r="C90" s="189" t="s">
        <v>402</v>
      </c>
      <c r="D90" s="181" t="s">
        <v>146</v>
      </c>
      <c r="E90" s="182">
        <v>1</v>
      </c>
      <c r="F90" s="183"/>
      <c r="G90" s="184">
        <f t="shared" si="35"/>
        <v>0</v>
      </c>
      <c r="H90" s="183"/>
      <c r="I90" s="184">
        <f t="shared" si="36"/>
        <v>0</v>
      </c>
      <c r="J90" s="183"/>
      <c r="K90" s="184">
        <f t="shared" si="37"/>
        <v>0</v>
      </c>
      <c r="L90" s="184">
        <v>21</v>
      </c>
      <c r="M90" s="184">
        <f t="shared" si="38"/>
        <v>0</v>
      </c>
      <c r="N90" s="182">
        <v>0</v>
      </c>
      <c r="O90" s="182">
        <f t="shared" si="39"/>
        <v>0</v>
      </c>
      <c r="P90" s="182">
        <v>0</v>
      </c>
      <c r="Q90" s="182">
        <f t="shared" si="40"/>
        <v>0</v>
      </c>
      <c r="R90" s="184"/>
      <c r="S90" s="184" t="s">
        <v>185</v>
      </c>
      <c r="T90" s="185" t="s">
        <v>186</v>
      </c>
      <c r="U90" s="160">
        <v>0</v>
      </c>
      <c r="V90" s="160">
        <f t="shared" si="41"/>
        <v>0</v>
      </c>
      <c r="W90" s="160"/>
      <c r="X90" s="160" t="s">
        <v>190</v>
      </c>
      <c r="Y90" s="160" t="s">
        <v>139</v>
      </c>
      <c r="Z90" s="149"/>
      <c r="AA90" s="149"/>
      <c r="AB90" s="149"/>
      <c r="AC90" s="149"/>
      <c r="AD90" s="149"/>
      <c r="AE90" s="149"/>
      <c r="AF90" s="149"/>
      <c r="AG90" s="149" t="s">
        <v>191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0.399999999999999" outlineLevel="1" x14ac:dyDescent="0.25">
      <c r="A91" s="179">
        <v>63</v>
      </c>
      <c r="B91" s="180" t="s">
        <v>403</v>
      </c>
      <c r="C91" s="189" t="s">
        <v>404</v>
      </c>
      <c r="D91" s="181" t="s">
        <v>146</v>
      </c>
      <c r="E91" s="182">
        <v>2</v>
      </c>
      <c r="F91" s="183"/>
      <c r="G91" s="184">
        <f t="shared" si="35"/>
        <v>0</v>
      </c>
      <c r="H91" s="183"/>
      <c r="I91" s="184">
        <f t="shared" si="36"/>
        <v>0</v>
      </c>
      <c r="J91" s="183"/>
      <c r="K91" s="184">
        <f t="shared" si="37"/>
        <v>0</v>
      </c>
      <c r="L91" s="184">
        <v>21</v>
      </c>
      <c r="M91" s="184">
        <f t="shared" si="38"/>
        <v>0</v>
      </c>
      <c r="N91" s="182">
        <v>0</v>
      </c>
      <c r="O91" s="182">
        <f t="shared" si="39"/>
        <v>0</v>
      </c>
      <c r="P91" s="182">
        <v>0</v>
      </c>
      <c r="Q91" s="182">
        <f t="shared" si="40"/>
        <v>0</v>
      </c>
      <c r="R91" s="184"/>
      <c r="S91" s="184" t="s">
        <v>185</v>
      </c>
      <c r="T91" s="185" t="s">
        <v>186</v>
      </c>
      <c r="U91" s="160">
        <v>0</v>
      </c>
      <c r="V91" s="160">
        <f t="shared" si="41"/>
        <v>0</v>
      </c>
      <c r="W91" s="160"/>
      <c r="X91" s="160" t="s">
        <v>190</v>
      </c>
      <c r="Y91" s="160" t="s">
        <v>392</v>
      </c>
      <c r="Z91" s="149"/>
      <c r="AA91" s="149"/>
      <c r="AB91" s="149"/>
      <c r="AC91" s="149"/>
      <c r="AD91" s="149"/>
      <c r="AE91" s="149"/>
      <c r="AF91" s="149"/>
      <c r="AG91" s="149" t="s">
        <v>191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79">
        <v>64</v>
      </c>
      <c r="B92" s="180" t="s">
        <v>405</v>
      </c>
      <c r="C92" s="189" t="s">
        <v>406</v>
      </c>
      <c r="D92" s="181" t="s">
        <v>146</v>
      </c>
      <c r="E92" s="182">
        <v>2</v>
      </c>
      <c r="F92" s="183"/>
      <c r="G92" s="184">
        <f t="shared" si="35"/>
        <v>0</v>
      </c>
      <c r="H92" s="183"/>
      <c r="I92" s="184">
        <f t="shared" si="36"/>
        <v>0</v>
      </c>
      <c r="J92" s="183"/>
      <c r="K92" s="184">
        <f t="shared" si="37"/>
        <v>0</v>
      </c>
      <c r="L92" s="184">
        <v>21</v>
      </c>
      <c r="M92" s="184">
        <f t="shared" si="38"/>
        <v>0</v>
      </c>
      <c r="N92" s="182">
        <v>0</v>
      </c>
      <c r="O92" s="182">
        <f t="shared" si="39"/>
        <v>0</v>
      </c>
      <c r="P92" s="182">
        <v>0</v>
      </c>
      <c r="Q92" s="182">
        <f t="shared" si="40"/>
        <v>0</v>
      </c>
      <c r="R92" s="184"/>
      <c r="S92" s="184" t="s">
        <v>185</v>
      </c>
      <c r="T92" s="185" t="s">
        <v>186</v>
      </c>
      <c r="U92" s="160">
        <v>0</v>
      </c>
      <c r="V92" s="160">
        <f t="shared" si="41"/>
        <v>0</v>
      </c>
      <c r="W92" s="160"/>
      <c r="X92" s="160" t="s">
        <v>190</v>
      </c>
      <c r="Y92" s="160" t="s">
        <v>392</v>
      </c>
      <c r="Z92" s="149"/>
      <c r="AA92" s="149"/>
      <c r="AB92" s="149"/>
      <c r="AC92" s="149"/>
      <c r="AD92" s="149"/>
      <c r="AE92" s="149"/>
      <c r="AF92" s="149"/>
      <c r="AG92" s="149" t="s">
        <v>191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79">
        <v>65</v>
      </c>
      <c r="B93" s="180" t="s">
        <v>407</v>
      </c>
      <c r="C93" s="189" t="s">
        <v>408</v>
      </c>
      <c r="D93" s="181" t="s">
        <v>146</v>
      </c>
      <c r="E93" s="182">
        <v>2</v>
      </c>
      <c r="F93" s="183"/>
      <c r="G93" s="184">
        <f t="shared" si="35"/>
        <v>0</v>
      </c>
      <c r="H93" s="183"/>
      <c r="I93" s="184">
        <f t="shared" si="36"/>
        <v>0</v>
      </c>
      <c r="J93" s="183"/>
      <c r="K93" s="184">
        <f t="shared" si="37"/>
        <v>0</v>
      </c>
      <c r="L93" s="184">
        <v>21</v>
      </c>
      <c r="M93" s="184">
        <f t="shared" si="38"/>
        <v>0</v>
      </c>
      <c r="N93" s="182">
        <v>0</v>
      </c>
      <c r="O93" s="182">
        <f t="shared" si="39"/>
        <v>0</v>
      </c>
      <c r="P93" s="182">
        <v>0</v>
      </c>
      <c r="Q93" s="182">
        <f t="shared" si="40"/>
        <v>0</v>
      </c>
      <c r="R93" s="184"/>
      <c r="S93" s="184" t="s">
        <v>185</v>
      </c>
      <c r="T93" s="185" t="s">
        <v>186</v>
      </c>
      <c r="U93" s="160">
        <v>0</v>
      </c>
      <c r="V93" s="160">
        <f t="shared" si="41"/>
        <v>0</v>
      </c>
      <c r="W93" s="160"/>
      <c r="X93" s="160" t="s">
        <v>190</v>
      </c>
      <c r="Y93" s="160" t="s">
        <v>392</v>
      </c>
      <c r="Z93" s="149"/>
      <c r="AA93" s="149"/>
      <c r="AB93" s="149"/>
      <c r="AC93" s="149"/>
      <c r="AD93" s="149"/>
      <c r="AE93" s="149"/>
      <c r="AF93" s="149"/>
      <c r="AG93" s="149" t="s">
        <v>191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72">
        <v>66</v>
      </c>
      <c r="B94" s="173" t="s">
        <v>409</v>
      </c>
      <c r="C94" s="188" t="s">
        <v>410</v>
      </c>
      <c r="D94" s="174" t="s">
        <v>206</v>
      </c>
      <c r="E94" s="175">
        <v>0.28542000000000001</v>
      </c>
      <c r="F94" s="176"/>
      <c r="G94" s="177">
        <f t="shared" si="35"/>
        <v>0</v>
      </c>
      <c r="H94" s="176"/>
      <c r="I94" s="177">
        <f t="shared" si="36"/>
        <v>0</v>
      </c>
      <c r="J94" s="176"/>
      <c r="K94" s="177">
        <f t="shared" si="37"/>
        <v>0</v>
      </c>
      <c r="L94" s="177">
        <v>21</v>
      </c>
      <c r="M94" s="177">
        <f t="shared" si="38"/>
        <v>0</v>
      </c>
      <c r="N94" s="175">
        <v>0</v>
      </c>
      <c r="O94" s="175">
        <f t="shared" si="39"/>
        <v>0</v>
      </c>
      <c r="P94" s="175">
        <v>0</v>
      </c>
      <c r="Q94" s="175">
        <f t="shared" si="40"/>
        <v>0</v>
      </c>
      <c r="R94" s="177" t="s">
        <v>182</v>
      </c>
      <c r="S94" s="177" t="s">
        <v>128</v>
      </c>
      <c r="T94" s="178" t="s">
        <v>128</v>
      </c>
      <c r="U94" s="160">
        <v>10.582000000000001</v>
      </c>
      <c r="V94" s="160">
        <f t="shared" si="41"/>
        <v>3.02</v>
      </c>
      <c r="W94" s="160"/>
      <c r="X94" s="160" t="s">
        <v>207</v>
      </c>
      <c r="Y94" s="160" t="s">
        <v>139</v>
      </c>
      <c r="Z94" s="149"/>
      <c r="AA94" s="149"/>
      <c r="AB94" s="149"/>
      <c r="AC94" s="149"/>
      <c r="AD94" s="149"/>
      <c r="AE94" s="149"/>
      <c r="AF94" s="149"/>
      <c r="AG94" s="149" t="s">
        <v>208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5">
      <c r="A95" s="156"/>
      <c r="B95" s="157"/>
      <c r="C95" s="251" t="s">
        <v>209</v>
      </c>
      <c r="D95" s="252"/>
      <c r="E95" s="252"/>
      <c r="F95" s="252"/>
      <c r="G95" s="252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133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5">
      <c r="A96" s="165" t="s">
        <v>122</v>
      </c>
      <c r="B96" s="166" t="s">
        <v>79</v>
      </c>
      <c r="C96" s="187" t="s">
        <v>80</v>
      </c>
      <c r="D96" s="167"/>
      <c r="E96" s="168"/>
      <c r="F96" s="169"/>
      <c r="G96" s="169">
        <f>SUMIF(AG97:AG99,"&lt;&gt;NOR",G97:G99)</f>
        <v>0</v>
      </c>
      <c r="H96" s="169"/>
      <c r="I96" s="169">
        <f>SUM(I97:I99)</f>
        <v>0</v>
      </c>
      <c r="J96" s="169"/>
      <c r="K96" s="169">
        <f>SUM(K97:K99)</f>
        <v>0</v>
      </c>
      <c r="L96" s="169"/>
      <c r="M96" s="169">
        <f>SUM(M97:M99)</f>
        <v>0</v>
      </c>
      <c r="N96" s="168"/>
      <c r="O96" s="168">
        <f>SUM(O97:O99)</f>
        <v>0.09</v>
      </c>
      <c r="P96" s="168"/>
      <c r="Q96" s="168">
        <f>SUM(Q97:Q99)</f>
        <v>0</v>
      </c>
      <c r="R96" s="169"/>
      <c r="S96" s="169"/>
      <c r="T96" s="170"/>
      <c r="U96" s="164"/>
      <c r="V96" s="164">
        <f>SUM(V97:V99)</f>
        <v>6.41</v>
      </c>
      <c r="W96" s="164"/>
      <c r="X96" s="164"/>
      <c r="Y96" s="164"/>
      <c r="AG96" t="s">
        <v>123</v>
      </c>
    </row>
    <row r="97" spans="1:60" outlineLevel="1" x14ac:dyDescent="0.25">
      <c r="A97" s="172">
        <v>67</v>
      </c>
      <c r="B97" s="173" t="s">
        <v>411</v>
      </c>
      <c r="C97" s="188" t="s">
        <v>412</v>
      </c>
      <c r="D97" s="174" t="s">
        <v>259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8.5089999999999999E-2</v>
      </c>
      <c r="O97" s="175">
        <f>ROUND(E97*N97,2)</f>
        <v>0.09</v>
      </c>
      <c r="P97" s="175">
        <v>0</v>
      </c>
      <c r="Q97" s="175">
        <f>ROUND(E97*P97,2)</f>
        <v>0</v>
      </c>
      <c r="R97" s="177"/>
      <c r="S97" s="177" t="s">
        <v>185</v>
      </c>
      <c r="T97" s="178" t="s">
        <v>186</v>
      </c>
      <c r="U97" s="160">
        <v>6.4104299999999999</v>
      </c>
      <c r="V97" s="160">
        <f>ROUND(E97*U97,2)</f>
        <v>6.41</v>
      </c>
      <c r="W97" s="160"/>
      <c r="X97" s="160" t="s">
        <v>129</v>
      </c>
      <c r="Y97" s="160" t="s">
        <v>392</v>
      </c>
      <c r="Z97" s="149"/>
      <c r="AA97" s="149"/>
      <c r="AB97" s="149"/>
      <c r="AC97" s="149"/>
      <c r="AD97" s="149"/>
      <c r="AE97" s="149"/>
      <c r="AF97" s="149"/>
      <c r="AG97" s="149" t="s">
        <v>131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>
        <v>68</v>
      </c>
      <c r="B98" s="157" t="s">
        <v>413</v>
      </c>
      <c r="C98" s="195" t="s">
        <v>414</v>
      </c>
      <c r="D98" s="158" t="s">
        <v>0</v>
      </c>
      <c r="E98" s="194"/>
      <c r="F98" s="161"/>
      <c r="G98" s="160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0</v>
      </c>
      <c r="O98" s="159">
        <f>ROUND(E98*N98,2)</f>
        <v>0</v>
      </c>
      <c r="P98" s="159">
        <v>0</v>
      </c>
      <c r="Q98" s="159">
        <f>ROUND(E98*P98,2)</f>
        <v>0</v>
      </c>
      <c r="R98" s="160" t="s">
        <v>182</v>
      </c>
      <c r="S98" s="160" t="s">
        <v>128</v>
      </c>
      <c r="T98" s="160" t="s">
        <v>128</v>
      </c>
      <c r="U98" s="160">
        <v>0</v>
      </c>
      <c r="V98" s="160">
        <f>ROUND(E98*U98,2)</f>
        <v>0</v>
      </c>
      <c r="W98" s="160"/>
      <c r="X98" s="160" t="s">
        <v>207</v>
      </c>
      <c r="Y98" s="160" t="s">
        <v>139</v>
      </c>
      <c r="Z98" s="149"/>
      <c r="AA98" s="149"/>
      <c r="AB98" s="149"/>
      <c r="AC98" s="149"/>
      <c r="AD98" s="149"/>
      <c r="AE98" s="149"/>
      <c r="AF98" s="149"/>
      <c r="AG98" s="149" t="s">
        <v>208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5">
      <c r="A99" s="156"/>
      <c r="B99" s="157"/>
      <c r="C99" s="264" t="s">
        <v>209</v>
      </c>
      <c r="D99" s="265"/>
      <c r="E99" s="265"/>
      <c r="F99" s="265"/>
      <c r="G99" s="265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133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5">
      <c r="A100" s="165" t="s">
        <v>122</v>
      </c>
      <c r="B100" s="166" t="s">
        <v>81</v>
      </c>
      <c r="C100" s="187" t="s">
        <v>82</v>
      </c>
      <c r="D100" s="167"/>
      <c r="E100" s="168"/>
      <c r="F100" s="169"/>
      <c r="G100" s="169">
        <f>SUMIF(AG101:AG133,"&lt;&gt;NOR",G101:G133)</f>
        <v>0</v>
      </c>
      <c r="H100" s="169"/>
      <c r="I100" s="169">
        <f>SUM(I101:I133)</f>
        <v>0</v>
      </c>
      <c r="J100" s="169"/>
      <c r="K100" s="169">
        <f>SUM(K101:K133)</f>
        <v>0</v>
      </c>
      <c r="L100" s="169"/>
      <c r="M100" s="169">
        <f>SUM(M101:M133)</f>
        <v>0</v>
      </c>
      <c r="N100" s="168"/>
      <c r="O100" s="168">
        <f>SUM(O101:O133)</f>
        <v>0.59</v>
      </c>
      <c r="P100" s="168"/>
      <c r="Q100" s="168">
        <f>SUM(Q101:Q133)</f>
        <v>0</v>
      </c>
      <c r="R100" s="169"/>
      <c r="S100" s="169"/>
      <c r="T100" s="170"/>
      <c r="U100" s="164"/>
      <c r="V100" s="164">
        <f>SUM(V101:V133)</f>
        <v>15.49</v>
      </c>
      <c r="W100" s="164"/>
      <c r="X100" s="164"/>
      <c r="Y100" s="164"/>
      <c r="AG100" t="s">
        <v>123</v>
      </c>
    </row>
    <row r="101" spans="1:60" ht="20.399999999999999" outlineLevel="1" x14ac:dyDescent="0.25">
      <c r="A101" s="179">
        <v>69</v>
      </c>
      <c r="B101" s="180" t="s">
        <v>415</v>
      </c>
      <c r="C101" s="189" t="s">
        <v>416</v>
      </c>
      <c r="D101" s="181" t="s">
        <v>146</v>
      </c>
      <c r="E101" s="182">
        <v>1</v>
      </c>
      <c r="F101" s="183"/>
      <c r="G101" s="184">
        <f t="shared" ref="G101:G108" si="42">ROUND(E101*F101,2)</f>
        <v>0</v>
      </c>
      <c r="H101" s="183"/>
      <c r="I101" s="184">
        <f t="shared" ref="I101:I108" si="43">ROUND(E101*H101,2)</f>
        <v>0</v>
      </c>
      <c r="J101" s="183"/>
      <c r="K101" s="184">
        <f t="shared" ref="K101:K108" si="44">ROUND(E101*J101,2)</f>
        <v>0</v>
      </c>
      <c r="L101" s="184">
        <v>21</v>
      </c>
      <c r="M101" s="184">
        <f t="shared" ref="M101:M108" si="45">G101*(1+L101/100)</f>
        <v>0</v>
      </c>
      <c r="N101" s="182">
        <v>6.9269999999999998E-2</v>
      </c>
      <c r="O101" s="182">
        <f t="shared" ref="O101:O108" si="46">ROUND(E101*N101,2)</f>
        <v>7.0000000000000007E-2</v>
      </c>
      <c r="P101" s="182">
        <v>0</v>
      </c>
      <c r="Q101" s="182">
        <f t="shared" ref="Q101:Q108" si="47">ROUND(E101*P101,2)</f>
        <v>0</v>
      </c>
      <c r="R101" s="184" t="s">
        <v>182</v>
      </c>
      <c r="S101" s="184" t="s">
        <v>128</v>
      </c>
      <c r="T101" s="185" t="s">
        <v>128</v>
      </c>
      <c r="U101" s="160">
        <v>0.94</v>
      </c>
      <c r="V101" s="160">
        <f t="shared" ref="V101:V108" si="48">ROUND(E101*U101,2)</f>
        <v>0.94</v>
      </c>
      <c r="W101" s="160"/>
      <c r="X101" s="160" t="s">
        <v>129</v>
      </c>
      <c r="Y101" s="160" t="s">
        <v>139</v>
      </c>
      <c r="Z101" s="149"/>
      <c r="AA101" s="149"/>
      <c r="AB101" s="149"/>
      <c r="AC101" s="149"/>
      <c r="AD101" s="149"/>
      <c r="AE101" s="149"/>
      <c r="AF101" s="149"/>
      <c r="AG101" s="149" t="s">
        <v>131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0.399999999999999" outlineLevel="1" x14ac:dyDescent="0.25">
      <c r="A102" s="179">
        <v>70</v>
      </c>
      <c r="B102" s="180" t="s">
        <v>417</v>
      </c>
      <c r="C102" s="189" t="s">
        <v>418</v>
      </c>
      <c r="D102" s="181" t="s">
        <v>146</v>
      </c>
      <c r="E102" s="182">
        <v>8</v>
      </c>
      <c r="F102" s="183"/>
      <c r="G102" s="184">
        <f t="shared" si="42"/>
        <v>0</v>
      </c>
      <c r="H102" s="183"/>
      <c r="I102" s="184">
        <f t="shared" si="43"/>
        <v>0</v>
      </c>
      <c r="J102" s="183"/>
      <c r="K102" s="184">
        <f t="shared" si="44"/>
        <v>0</v>
      </c>
      <c r="L102" s="184">
        <v>21</v>
      </c>
      <c r="M102" s="184">
        <f t="shared" si="45"/>
        <v>0</v>
      </c>
      <c r="N102" s="182">
        <v>2.7399999999999998E-3</v>
      </c>
      <c r="O102" s="182">
        <f t="shared" si="46"/>
        <v>0.02</v>
      </c>
      <c r="P102" s="182">
        <v>0</v>
      </c>
      <c r="Q102" s="182">
        <f t="shared" si="47"/>
        <v>0</v>
      </c>
      <c r="R102" s="184" t="s">
        <v>182</v>
      </c>
      <c r="S102" s="184" t="s">
        <v>128</v>
      </c>
      <c r="T102" s="185" t="s">
        <v>128</v>
      </c>
      <c r="U102" s="160">
        <v>0.18</v>
      </c>
      <c r="V102" s="160">
        <f t="shared" si="48"/>
        <v>1.44</v>
      </c>
      <c r="W102" s="160"/>
      <c r="X102" s="160" t="s">
        <v>129</v>
      </c>
      <c r="Y102" s="160" t="s">
        <v>139</v>
      </c>
      <c r="Z102" s="149"/>
      <c r="AA102" s="149"/>
      <c r="AB102" s="149"/>
      <c r="AC102" s="149"/>
      <c r="AD102" s="149"/>
      <c r="AE102" s="149"/>
      <c r="AF102" s="149"/>
      <c r="AG102" s="149" t="s">
        <v>131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79">
        <v>71</v>
      </c>
      <c r="B103" s="180" t="s">
        <v>419</v>
      </c>
      <c r="C103" s="189" t="s">
        <v>420</v>
      </c>
      <c r="D103" s="181" t="s">
        <v>155</v>
      </c>
      <c r="E103" s="182">
        <v>22</v>
      </c>
      <c r="F103" s="183"/>
      <c r="G103" s="184">
        <f t="shared" si="42"/>
        <v>0</v>
      </c>
      <c r="H103" s="183"/>
      <c r="I103" s="184">
        <f t="shared" si="43"/>
        <v>0</v>
      </c>
      <c r="J103" s="183"/>
      <c r="K103" s="184">
        <f t="shared" si="44"/>
        <v>0</v>
      </c>
      <c r="L103" s="184">
        <v>21</v>
      </c>
      <c r="M103" s="184">
        <f t="shared" si="45"/>
        <v>0</v>
      </c>
      <c r="N103" s="182">
        <v>1.1299999999999999E-3</v>
      </c>
      <c r="O103" s="182">
        <f t="shared" si="46"/>
        <v>0.02</v>
      </c>
      <c r="P103" s="182">
        <v>0</v>
      </c>
      <c r="Q103" s="182">
        <f t="shared" si="47"/>
        <v>0</v>
      </c>
      <c r="R103" s="184" t="s">
        <v>182</v>
      </c>
      <c r="S103" s="184" t="s">
        <v>128</v>
      </c>
      <c r="T103" s="185" t="s">
        <v>128</v>
      </c>
      <c r="U103" s="160">
        <v>0.114</v>
      </c>
      <c r="V103" s="160">
        <f t="shared" si="48"/>
        <v>2.5099999999999998</v>
      </c>
      <c r="W103" s="160"/>
      <c r="X103" s="160" t="s">
        <v>129</v>
      </c>
      <c r="Y103" s="160" t="s">
        <v>139</v>
      </c>
      <c r="Z103" s="149"/>
      <c r="AA103" s="149"/>
      <c r="AB103" s="149"/>
      <c r="AC103" s="149"/>
      <c r="AD103" s="149"/>
      <c r="AE103" s="149"/>
      <c r="AF103" s="149"/>
      <c r="AG103" s="149" t="s">
        <v>291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79">
        <v>72</v>
      </c>
      <c r="B104" s="180" t="s">
        <v>378</v>
      </c>
      <c r="C104" s="189" t="s">
        <v>379</v>
      </c>
      <c r="D104" s="181" t="s">
        <v>155</v>
      </c>
      <c r="E104" s="182">
        <v>1</v>
      </c>
      <c r="F104" s="183"/>
      <c r="G104" s="184">
        <f t="shared" si="42"/>
        <v>0</v>
      </c>
      <c r="H104" s="183"/>
      <c r="I104" s="184">
        <f t="shared" si="43"/>
        <v>0</v>
      </c>
      <c r="J104" s="183"/>
      <c r="K104" s="184">
        <f t="shared" si="44"/>
        <v>0</v>
      </c>
      <c r="L104" s="184">
        <v>21</v>
      </c>
      <c r="M104" s="184">
        <f t="shared" si="45"/>
        <v>0</v>
      </c>
      <c r="N104" s="182">
        <v>2.0000000000000001E-4</v>
      </c>
      <c r="O104" s="182">
        <f t="shared" si="46"/>
        <v>0</v>
      </c>
      <c r="P104" s="182">
        <v>0</v>
      </c>
      <c r="Q104" s="182">
        <f t="shared" si="47"/>
        <v>0</v>
      </c>
      <c r="R104" s="184" t="s">
        <v>182</v>
      </c>
      <c r="S104" s="184" t="s">
        <v>128</v>
      </c>
      <c r="T104" s="185" t="s">
        <v>128</v>
      </c>
      <c r="U104" s="160">
        <v>0.84199999999999997</v>
      </c>
      <c r="V104" s="160">
        <f t="shared" si="48"/>
        <v>0.84</v>
      </c>
      <c r="W104" s="160"/>
      <c r="X104" s="160" t="s">
        <v>129</v>
      </c>
      <c r="Y104" s="160" t="s">
        <v>139</v>
      </c>
      <c r="Z104" s="149"/>
      <c r="AA104" s="149"/>
      <c r="AB104" s="149"/>
      <c r="AC104" s="149"/>
      <c r="AD104" s="149"/>
      <c r="AE104" s="149"/>
      <c r="AF104" s="149"/>
      <c r="AG104" s="149" t="s">
        <v>131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79">
        <v>73</v>
      </c>
      <c r="B105" s="180" t="s">
        <v>380</v>
      </c>
      <c r="C105" s="189" t="s">
        <v>381</v>
      </c>
      <c r="D105" s="181" t="s">
        <v>155</v>
      </c>
      <c r="E105" s="182">
        <v>1</v>
      </c>
      <c r="F105" s="183"/>
      <c r="G105" s="184">
        <f t="shared" si="42"/>
        <v>0</v>
      </c>
      <c r="H105" s="183"/>
      <c r="I105" s="184">
        <f t="shared" si="43"/>
        <v>0</v>
      </c>
      <c r="J105" s="183"/>
      <c r="K105" s="184">
        <f t="shared" si="44"/>
        <v>0</v>
      </c>
      <c r="L105" s="184">
        <v>21</v>
      </c>
      <c r="M105" s="184">
        <f t="shared" si="45"/>
        <v>0</v>
      </c>
      <c r="N105" s="182">
        <v>2.0000000000000001E-4</v>
      </c>
      <c r="O105" s="182">
        <f t="shared" si="46"/>
        <v>0</v>
      </c>
      <c r="P105" s="182">
        <v>0</v>
      </c>
      <c r="Q105" s="182">
        <f t="shared" si="47"/>
        <v>0</v>
      </c>
      <c r="R105" s="184" t="s">
        <v>182</v>
      </c>
      <c r="S105" s="184" t="s">
        <v>128</v>
      </c>
      <c r="T105" s="185" t="s">
        <v>128</v>
      </c>
      <c r="U105" s="160">
        <v>0.41599999999999998</v>
      </c>
      <c r="V105" s="160">
        <f t="shared" si="48"/>
        <v>0.42</v>
      </c>
      <c r="W105" s="160"/>
      <c r="X105" s="160" t="s">
        <v>129</v>
      </c>
      <c r="Y105" s="160" t="s">
        <v>139</v>
      </c>
      <c r="Z105" s="149"/>
      <c r="AA105" s="149"/>
      <c r="AB105" s="149"/>
      <c r="AC105" s="149"/>
      <c r="AD105" s="149"/>
      <c r="AE105" s="149"/>
      <c r="AF105" s="149"/>
      <c r="AG105" s="149" t="s">
        <v>131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79">
        <v>74</v>
      </c>
      <c r="B106" s="180" t="s">
        <v>421</v>
      </c>
      <c r="C106" s="189" t="s">
        <v>422</v>
      </c>
      <c r="D106" s="181" t="s">
        <v>155</v>
      </c>
      <c r="E106" s="182">
        <v>2</v>
      </c>
      <c r="F106" s="183"/>
      <c r="G106" s="184">
        <f t="shared" si="42"/>
        <v>0</v>
      </c>
      <c r="H106" s="183"/>
      <c r="I106" s="184">
        <f t="shared" si="43"/>
        <v>0</v>
      </c>
      <c r="J106" s="183"/>
      <c r="K106" s="184">
        <f t="shared" si="44"/>
        <v>0</v>
      </c>
      <c r="L106" s="184">
        <v>21</v>
      </c>
      <c r="M106" s="184">
        <f t="shared" si="45"/>
        <v>0</v>
      </c>
      <c r="N106" s="182">
        <v>5.2999999999999998E-4</v>
      </c>
      <c r="O106" s="182">
        <f t="shared" si="46"/>
        <v>0</v>
      </c>
      <c r="P106" s="182">
        <v>0</v>
      </c>
      <c r="Q106" s="182">
        <f t="shared" si="47"/>
        <v>0</v>
      </c>
      <c r="R106" s="184" t="s">
        <v>182</v>
      </c>
      <c r="S106" s="184" t="s">
        <v>128</v>
      </c>
      <c r="T106" s="185" t="s">
        <v>128</v>
      </c>
      <c r="U106" s="160">
        <v>0.25</v>
      </c>
      <c r="V106" s="160">
        <f t="shared" si="48"/>
        <v>0.5</v>
      </c>
      <c r="W106" s="160"/>
      <c r="X106" s="160" t="s">
        <v>129</v>
      </c>
      <c r="Y106" s="160" t="s">
        <v>139</v>
      </c>
      <c r="Z106" s="149"/>
      <c r="AA106" s="149"/>
      <c r="AB106" s="149"/>
      <c r="AC106" s="149"/>
      <c r="AD106" s="149"/>
      <c r="AE106" s="149"/>
      <c r="AF106" s="149"/>
      <c r="AG106" s="149" t="s">
        <v>131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79">
        <v>75</v>
      </c>
      <c r="B107" s="180" t="s">
        <v>423</v>
      </c>
      <c r="C107" s="189" t="s">
        <v>424</v>
      </c>
      <c r="D107" s="181" t="s">
        <v>155</v>
      </c>
      <c r="E107" s="182">
        <v>1</v>
      </c>
      <c r="F107" s="183"/>
      <c r="G107" s="184">
        <f t="shared" si="42"/>
        <v>0</v>
      </c>
      <c r="H107" s="183"/>
      <c r="I107" s="184">
        <f t="shared" si="43"/>
        <v>0</v>
      </c>
      <c r="J107" s="183"/>
      <c r="K107" s="184">
        <f t="shared" si="44"/>
        <v>0</v>
      </c>
      <c r="L107" s="184">
        <v>21</v>
      </c>
      <c r="M107" s="184">
        <f t="shared" si="45"/>
        <v>0</v>
      </c>
      <c r="N107" s="182">
        <v>2.1069999999999998E-2</v>
      </c>
      <c r="O107" s="182">
        <f t="shared" si="46"/>
        <v>0.02</v>
      </c>
      <c r="P107" s="182">
        <v>0</v>
      </c>
      <c r="Q107" s="182">
        <f t="shared" si="47"/>
        <v>0</v>
      </c>
      <c r="R107" s="184" t="s">
        <v>182</v>
      </c>
      <c r="S107" s="184" t="s">
        <v>128</v>
      </c>
      <c r="T107" s="185" t="s">
        <v>128</v>
      </c>
      <c r="U107" s="160">
        <v>2.1640000000000001</v>
      </c>
      <c r="V107" s="160">
        <f t="shared" si="48"/>
        <v>2.16</v>
      </c>
      <c r="W107" s="160"/>
      <c r="X107" s="160" t="s">
        <v>129</v>
      </c>
      <c r="Y107" s="160" t="s">
        <v>139</v>
      </c>
      <c r="Z107" s="149"/>
      <c r="AA107" s="149"/>
      <c r="AB107" s="149"/>
      <c r="AC107" s="149"/>
      <c r="AD107" s="149"/>
      <c r="AE107" s="149"/>
      <c r="AF107" s="149"/>
      <c r="AG107" s="149" t="s">
        <v>131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2">
        <v>76</v>
      </c>
      <c r="B108" s="173" t="s">
        <v>425</v>
      </c>
      <c r="C108" s="188" t="s">
        <v>426</v>
      </c>
      <c r="D108" s="174" t="s">
        <v>155</v>
      </c>
      <c r="E108" s="175">
        <v>4</v>
      </c>
      <c r="F108" s="176"/>
      <c r="G108" s="177">
        <f t="shared" si="42"/>
        <v>0</v>
      </c>
      <c r="H108" s="176"/>
      <c r="I108" s="177">
        <f t="shared" si="43"/>
        <v>0</v>
      </c>
      <c r="J108" s="176"/>
      <c r="K108" s="177">
        <f t="shared" si="44"/>
        <v>0</v>
      </c>
      <c r="L108" s="177">
        <v>21</v>
      </c>
      <c r="M108" s="177">
        <f t="shared" si="45"/>
        <v>0</v>
      </c>
      <c r="N108" s="175">
        <v>5.9000000000000003E-4</v>
      </c>
      <c r="O108" s="175">
        <f t="shared" si="46"/>
        <v>0</v>
      </c>
      <c r="P108" s="175">
        <v>0</v>
      </c>
      <c r="Q108" s="175">
        <f t="shared" si="47"/>
        <v>0</v>
      </c>
      <c r="R108" s="177" t="s">
        <v>182</v>
      </c>
      <c r="S108" s="177" t="s">
        <v>128</v>
      </c>
      <c r="T108" s="178" t="s">
        <v>128</v>
      </c>
      <c r="U108" s="160">
        <v>0.53</v>
      </c>
      <c r="V108" s="160">
        <f t="shared" si="48"/>
        <v>2.12</v>
      </c>
      <c r="W108" s="160"/>
      <c r="X108" s="160" t="s">
        <v>129</v>
      </c>
      <c r="Y108" s="160" t="s">
        <v>139</v>
      </c>
      <c r="Z108" s="149"/>
      <c r="AA108" s="149"/>
      <c r="AB108" s="149"/>
      <c r="AC108" s="149"/>
      <c r="AD108" s="149"/>
      <c r="AE108" s="149"/>
      <c r="AF108" s="149"/>
      <c r="AG108" s="149" t="s">
        <v>131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5">
      <c r="A109" s="156"/>
      <c r="B109" s="157"/>
      <c r="C109" s="190" t="s">
        <v>427</v>
      </c>
      <c r="D109" s="162"/>
      <c r="E109" s="163">
        <v>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201</v>
      </c>
      <c r="AH109" s="149">
        <v>5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5">
      <c r="A110" s="156"/>
      <c r="B110" s="157"/>
      <c r="C110" s="190" t="s">
        <v>428</v>
      </c>
      <c r="D110" s="162"/>
      <c r="E110" s="163">
        <v>3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201</v>
      </c>
      <c r="AH110" s="149">
        <v>5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72">
        <v>77</v>
      </c>
      <c r="B111" s="173" t="s">
        <v>429</v>
      </c>
      <c r="C111" s="188" t="s">
        <v>430</v>
      </c>
      <c r="D111" s="174" t="s">
        <v>155</v>
      </c>
      <c r="E111" s="175">
        <v>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5.9000000000000003E-4</v>
      </c>
      <c r="O111" s="175">
        <f>ROUND(E111*N111,2)</f>
        <v>0</v>
      </c>
      <c r="P111" s="175">
        <v>0</v>
      </c>
      <c r="Q111" s="175">
        <f>ROUND(E111*P111,2)</f>
        <v>0</v>
      </c>
      <c r="R111" s="177" t="s">
        <v>182</v>
      </c>
      <c r="S111" s="177" t="s">
        <v>128</v>
      </c>
      <c r="T111" s="178" t="s">
        <v>128</v>
      </c>
      <c r="U111" s="160">
        <v>0.55100000000000005</v>
      </c>
      <c r="V111" s="160">
        <f>ROUND(E111*U111,2)</f>
        <v>1.65</v>
      </c>
      <c r="W111" s="160"/>
      <c r="X111" s="160" t="s">
        <v>129</v>
      </c>
      <c r="Y111" s="160" t="s">
        <v>139</v>
      </c>
      <c r="Z111" s="149"/>
      <c r="AA111" s="149"/>
      <c r="AB111" s="149"/>
      <c r="AC111" s="149"/>
      <c r="AD111" s="149"/>
      <c r="AE111" s="149"/>
      <c r="AF111" s="149"/>
      <c r="AG111" s="149" t="s">
        <v>131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5">
      <c r="A112" s="156"/>
      <c r="B112" s="157"/>
      <c r="C112" s="190" t="s">
        <v>431</v>
      </c>
      <c r="D112" s="162"/>
      <c r="E112" s="163">
        <v>3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201</v>
      </c>
      <c r="AH112" s="149">
        <v>5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72">
        <v>78</v>
      </c>
      <c r="B113" s="173" t="s">
        <v>432</v>
      </c>
      <c r="C113" s="188" t="s">
        <v>433</v>
      </c>
      <c r="D113" s="174" t="s">
        <v>155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2.5000000000000001E-2</v>
      </c>
      <c r="O113" s="175">
        <f>ROUND(E113*N113,2)</f>
        <v>0.03</v>
      </c>
      <c r="P113" s="175">
        <v>0</v>
      </c>
      <c r="Q113" s="175">
        <f>ROUND(E113*P113,2)</f>
        <v>0</v>
      </c>
      <c r="R113" s="177"/>
      <c r="S113" s="177" t="s">
        <v>185</v>
      </c>
      <c r="T113" s="178" t="s">
        <v>128</v>
      </c>
      <c r="U113" s="160">
        <v>2.9119999999999999</v>
      </c>
      <c r="V113" s="160">
        <f>ROUND(E113*U113,2)</f>
        <v>2.91</v>
      </c>
      <c r="W113" s="160"/>
      <c r="X113" s="160" t="s">
        <v>129</v>
      </c>
      <c r="Y113" s="160" t="s">
        <v>139</v>
      </c>
      <c r="Z113" s="149"/>
      <c r="AA113" s="149"/>
      <c r="AB113" s="149"/>
      <c r="AC113" s="149"/>
      <c r="AD113" s="149"/>
      <c r="AE113" s="149"/>
      <c r="AF113" s="149"/>
      <c r="AG113" s="149" t="s">
        <v>131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5">
      <c r="A114" s="156"/>
      <c r="B114" s="157"/>
      <c r="C114" s="253" t="s">
        <v>157</v>
      </c>
      <c r="D114" s="254"/>
      <c r="E114" s="254"/>
      <c r="F114" s="254"/>
      <c r="G114" s="254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135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0.399999999999999" outlineLevel="1" x14ac:dyDescent="0.25">
      <c r="A115" s="172">
        <v>79</v>
      </c>
      <c r="B115" s="173" t="s">
        <v>434</v>
      </c>
      <c r="C115" s="188" t="s">
        <v>435</v>
      </c>
      <c r="D115" s="174" t="s">
        <v>146</v>
      </c>
      <c r="E115" s="175">
        <v>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1.6500000000000001E-2</v>
      </c>
      <c r="O115" s="175">
        <f>ROUND(E115*N115,2)</f>
        <v>0.02</v>
      </c>
      <c r="P115" s="175">
        <v>0</v>
      </c>
      <c r="Q115" s="175">
        <f>ROUND(E115*P115,2)</f>
        <v>0</v>
      </c>
      <c r="R115" s="177"/>
      <c r="S115" s="177" t="s">
        <v>185</v>
      </c>
      <c r="T115" s="178" t="s">
        <v>186</v>
      </c>
      <c r="U115" s="160">
        <v>0</v>
      </c>
      <c r="V115" s="160">
        <f>ROUND(E115*U115,2)</f>
        <v>0</v>
      </c>
      <c r="W115" s="160"/>
      <c r="X115" s="160" t="s">
        <v>190</v>
      </c>
      <c r="Y115" s="160" t="s">
        <v>139</v>
      </c>
      <c r="Z115" s="149"/>
      <c r="AA115" s="149"/>
      <c r="AB115" s="149"/>
      <c r="AC115" s="149"/>
      <c r="AD115" s="149"/>
      <c r="AE115" s="149"/>
      <c r="AF115" s="149"/>
      <c r="AG115" s="149" t="s">
        <v>191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5">
      <c r="A116" s="156"/>
      <c r="B116" s="157"/>
      <c r="C116" s="190" t="s">
        <v>436</v>
      </c>
      <c r="D116" s="162"/>
      <c r="E116" s="163">
        <v>1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201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0.399999999999999" outlineLevel="1" x14ac:dyDescent="0.25">
      <c r="A117" s="172">
        <v>80</v>
      </c>
      <c r="B117" s="173" t="s">
        <v>437</v>
      </c>
      <c r="C117" s="188" t="s">
        <v>438</v>
      </c>
      <c r="D117" s="174" t="s">
        <v>146</v>
      </c>
      <c r="E117" s="175">
        <v>3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1.6500000000000001E-2</v>
      </c>
      <c r="O117" s="175">
        <f>ROUND(E117*N117,2)</f>
        <v>0.05</v>
      </c>
      <c r="P117" s="175">
        <v>0</v>
      </c>
      <c r="Q117" s="175">
        <f>ROUND(E117*P117,2)</f>
        <v>0</v>
      </c>
      <c r="R117" s="177"/>
      <c r="S117" s="177" t="s">
        <v>185</v>
      </c>
      <c r="T117" s="178" t="s">
        <v>186</v>
      </c>
      <c r="U117" s="160">
        <v>0</v>
      </c>
      <c r="V117" s="160">
        <f>ROUND(E117*U117,2)</f>
        <v>0</v>
      </c>
      <c r="W117" s="160"/>
      <c r="X117" s="160" t="s">
        <v>190</v>
      </c>
      <c r="Y117" s="160" t="s">
        <v>139</v>
      </c>
      <c r="Z117" s="149"/>
      <c r="AA117" s="149"/>
      <c r="AB117" s="149"/>
      <c r="AC117" s="149"/>
      <c r="AD117" s="149"/>
      <c r="AE117" s="149"/>
      <c r="AF117" s="149"/>
      <c r="AG117" s="149" t="s">
        <v>191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5">
      <c r="A118" s="156"/>
      <c r="B118" s="157"/>
      <c r="C118" s="190" t="s">
        <v>439</v>
      </c>
      <c r="D118" s="162"/>
      <c r="E118" s="163">
        <v>1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201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5">
      <c r="A119" s="156"/>
      <c r="B119" s="157"/>
      <c r="C119" s="190" t="s">
        <v>440</v>
      </c>
      <c r="D119" s="162"/>
      <c r="E119" s="163">
        <v>1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201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5">
      <c r="A120" s="156"/>
      <c r="B120" s="157"/>
      <c r="C120" s="190" t="s">
        <v>441</v>
      </c>
      <c r="D120" s="162"/>
      <c r="E120" s="163">
        <v>1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201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0.399999999999999" outlineLevel="1" x14ac:dyDescent="0.25">
      <c r="A121" s="172">
        <v>81</v>
      </c>
      <c r="B121" s="173" t="s">
        <v>442</v>
      </c>
      <c r="C121" s="188" t="s">
        <v>443</v>
      </c>
      <c r="D121" s="174" t="s">
        <v>146</v>
      </c>
      <c r="E121" s="175">
        <v>3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1.6500000000000001E-2</v>
      </c>
      <c r="O121" s="175">
        <f>ROUND(E121*N121,2)</f>
        <v>0.05</v>
      </c>
      <c r="P121" s="175">
        <v>0</v>
      </c>
      <c r="Q121" s="175">
        <f>ROUND(E121*P121,2)</f>
        <v>0</v>
      </c>
      <c r="R121" s="177"/>
      <c r="S121" s="177" t="s">
        <v>185</v>
      </c>
      <c r="T121" s="178" t="s">
        <v>186</v>
      </c>
      <c r="U121" s="160">
        <v>0</v>
      </c>
      <c r="V121" s="160">
        <f>ROUND(E121*U121,2)</f>
        <v>0</v>
      </c>
      <c r="W121" s="160"/>
      <c r="X121" s="160" t="s">
        <v>190</v>
      </c>
      <c r="Y121" s="160" t="s">
        <v>139</v>
      </c>
      <c r="Z121" s="149"/>
      <c r="AA121" s="149"/>
      <c r="AB121" s="149"/>
      <c r="AC121" s="149"/>
      <c r="AD121" s="149"/>
      <c r="AE121" s="149"/>
      <c r="AF121" s="149"/>
      <c r="AG121" s="149" t="s">
        <v>191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5">
      <c r="A122" s="156"/>
      <c r="B122" s="157"/>
      <c r="C122" s="190" t="s">
        <v>444</v>
      </c>
      <c r="D122" s="162"/>
      <c r="E122" s="163">
        <v>1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201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5">
      <c r="A123" s="156"/>
      <c r="B123" s="157"/>
      <c r="C123" s="190" t="s">
        <v>445</v>
      </c>
      <c r="D123" s="162"/>
      <c r="E123" s="163">
        <v>1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201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5">
      <c r="A124" s="156"/>
      <c r="B124" s="157"/>
      <c r="C124" s="190" t="s">
        <v>446</v>
      </c>
      <c r="D124" s="162"/>
      <c r="E124" s="163">
        <v>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201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0.6" outlineLevel="1" x14ac:dyDescent="0.25">
      <c r="A125" s="179">
        <v>82</v>
      </c>
      <c r="B125" s="180" t="s">
        <v>447</v>
      </c>
      <c r="C125" s="189" t="s">
        <v>448</v>
      </c>
      <c r="D125" s="181" t="s">
        <v>146</v>
      </c>
      <c r="E125" s="182">
        <v>2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2">
        <v>3.5500000000000002E-3</v>
      </c>
      <c r="O125" s="182">
        <f>ROUND(E125*N125,2)</f>
        <v>0.01</v>
      </c>
      <c r="P125" s="182">
        <v>0</v>
      </c>
      <c r="Q125" s="182">
        <f>ROUND(E125*P125,2)</f>
        <v>0</v>
      </c>
      <c r="R125" s="184" t="s">
        <v>189</v>
      </c>
      <c r="S125" s="184" t="s">
        <v>128</v>
      </c>
      <c r="T125" s="185" t="s">
        <v>128</v>
      </c>
      <c r="U125" s="160">
        <v>0</v>
      </c>
      <c r="V125" s="160">
        <f>ROUND(E125*U125,2)</f>
        <v>0</v>
      </c>
      <c r="W125" s="160"/>
      <c r="X125" s="160" t="s">
        <v>190</v>
      </c>
      <c r="Y125" s="160" t="s">
        <v>139</v>
      </c>
      <c r="Z125" s="149"/>
      <c r="AA125" s="149"/>
      <c r="AB125" s="149"/>
      <c r="AC125" s="149"/>
      <c r="AD125" s="149"/>
      <c r="AE125" s="149"/>
      <c r="AF125" s="149"/>
      <c r="AG125" s="149" t="s">
        <v>191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40.799999999999997" outlineLevel="1" x14ac:dyDescent="0.25">
      <c r="A126" s="172">
        <v>83</v>
      </c>
      <c r="B126" s="173" t="s">
        <v>449</v>
      </c>
      <c r="C126" s="188" t="s">
        <v>450</v>
      </c>
      <c r="D126" s="174" t="s">
        <v>146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0.05</v>
      </c>
      <c r="O126" s="175">
        <f>ROUND(E126*N126,2)</f>
        <v>0.05</v>
      </c>
      <c r="P126" s="175">
        <v>0</v>
      </c>
      <c r="Q126" s="175">
        <f>ROUND(E126*P126,2)</f>
        <v>0</v>
      </c>
      <c r="R126" s="177" t="s">
        <v>189</v>
      </c>
      <c r="S126" s="177" t="s">
        <v>128</v>
      </c>
      <c r="T126" s="178" t="s">
        <v>128</v>
      </c>
      <c r="U126" s="160">
        <v>0</v>
      </c>
      <c r="V126" s="160">
        <f>ROUND(E126*U126,2)</f>
        <v>0</v>
      </c>
      <c r="W126" s="160"/>
      <c r="X126" s="160" t="s">
        <v>190</v>
      </c>
      <c r="Y126" s="160" t="s">
        <v>139</v>
      </c>
      <c r="Z126" s="149"/>
      <c r="AA126" s="149"/>
      <c r="AB126" s="149"/>
      <c r="AC126" s="149"/>
      <c r="AD126" s="149"/>
      <c r="AE126" s="149"/>
      <c r="AF126" s="149"/>
      <c r="AG126" s="149" t="s">
        <v>191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5">
      <c r="A127" s="156"/>
      <c r="B127" s="157"/>
      <c r="C127" s="190" t="s">
        <v>451</v>
      </c>
      <c r="D127" s="162"/>
      <c r="E127" s="163">
        <v>1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201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72">
        <v>84</v>
      </c>
      <c r="B128" s="173" t="s">
        <v>452</v>
      </c>
      <c r="C128" s="188" t="s">
        <v>453</v>
      </c>
      <c r="D128" s="174" t="s">
        <v>146</v>
      </c>
      <c r="E128" s="175">
        <v>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185</v>
      </c>
      <c r="T128" s="178" t="s">
        <v>186</v>
      </c>
      <c r="U128" s="160">
        <v>0</v>
      </c>
      <c r="V128" s="160">
        <f>ROUND(E128*U128,2)</f>
        <v>0</v>
      </c>
      <c r="W128" s="160"/>
      <c r="X128" s="160" t="s">
        <v>190</v>
      </c>
      <c r="Y128" s="160" t="s">
        <v>139</v>
      </c>
      <c r="Z128" s="149"/>
      <c r="AA128" s="149"/>
      <c r="AB128" s="149"/>
      <c r="AC128" s="149"/>
      <c r="AD128" s="149"/>
      <c r="AE128" s="149"/>
      <c r="AF128" s="149"/>
      <c r="AG128" s="149" t="s">
        <v>191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5">
      <c r="A129" s="156"/>
      <c r="B129" s="157"/>
      <c r="C129" s="190" t="s">
        <v>454</v>
      </c>
      <c r="D129" s="162"/>
      <c r="E129" s="163">
        <v>1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201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72">
        <v>85</v>
      </c>
      <c r="B130" s="173" t="s">
        <v>455</v>
      </c>
      <c r="C130" s="188" t="s">
        <v>456</v>
      </c>
      <c r="D130" s="174" t="s">
        <v>146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0.251</v>
      </c>
      <c r="O130" s="175">
        <f>ROUND(E130*N130,2)</f>
        <v>0.25</v>
      </c>
      <c r="P130" s="175">
        <v>0</v>
      </c>
      <c r="Q130" s="175">
        <f>ROUND(E130*P130,2)</f>
        <v>0</v>
      </c>
      <c r="R130" s="177"/>
      <c r="S130" s="177" t="s">
        <v>185</v>
      </c>
      <c r="T130" s="178" t="s">
        <v>186</v>
      </c>
      <c r="U130" s="160">
        <v>0</v>
      </c>
      <c r="V130" s="160">
        <f>ROUND(E130*U130,2)</f>
        <v>0</v>
      </c>
      <c r="W130" s="160"/>
      <c r="X130" s="160" t="s">
        <v>190</v>
      </c>
      <c r="Y130" s="160" t="s">
        <v>139</v>
      </c>
      <c r="Z130" s="149"/>
      <c r="AA130" s="149"/>
      <c r="AB130" s="149"/>
      <c r="AC130" s="149"/>
      <c r="AD130" s="149"/>
      <c r="AE130" s="149"/>
      <c r="AF130" s="149"/>
      <c r="AG130" s="149" t="s">
        <v>191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5">
      <c r="A131" s="156"/>
      <c r="B131" s="157"/>
      <c r="C131" s="190" t="s">
        <v>457</v>
      </c>
      <c r="D131" s="162"/>
      <c r="E131" s="163">
        <v>1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201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72">
        <v>86</v>
      </c>
      <c r="B132" s="173" t="s">
        <v>458</v>
      </c>
      <c r="C132" s="188" t="s">
        <v>459</v>
      </c>
      <c r="D132" s="174" t="s">
        <v>146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185</v>
      </c>
      <c r="T132" s="178" t="s">
        <v>186</v>
      </c>
      <c r="U132" s="160">
        <v>0</v>
      </c>
      <c r="V132" s="160">
        <f>ROUND(E132*U132,2)</f>
        <v>0</v>
      </c>
      <c r="W132" s="160"/>
      <c r="X132" s="160" t="s">
        <v>190</v>
      </c>
      <c r="Y132" s="160" t="s">
        <v>139</v>
      </c>
      <c r="Z132" s="149"/>
      <c r="AA132" s="149"/>
      <c r="AB132" s="149"/>
      <c r="AC132" s="149"/>
      <c r="AD132" s="149"/>
      <c r="AE132" s="149"/>
      <c r="AF132" s="149"/>
      <c r="AG132" s="149" t="s">
        <v>191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>
        <v>87</v>
      </c>
      <c r="B133" s="157" t="s">
        <v>460</v>
      </c>
      <c r="C133" s="195" t="s">
        <v>461</v>
      </c>
      <c r="D133" s="158" t="s">
        <v>0</v>
      </c>
      <c r="E133" s="194"/>
      <c r="F133" s="161"/>
      <c r="G133" s="160">
        <f>ROUND(E133*F133,2)</f>
        <v>0</v>
      </c>
      <c r="H133" s="161"/>
      <c r="I133" s="160">
        <f>ROUND(E133*H133,2)</f>
        <v>0</v>
      </c>
      <c r="J133" s="161"/>
      <c r="K133" s="160">
        <f>ROUND(E133*J133,2)</f>
        <v>0</v>
      </c>
      <c r="L133" s="160">
        <v>21</v>
      </c>
      <c r="M133" s="160">
        <f>G133*(1+L133/100)</f>
        <v>0</v>
      </c>
      <c r="N133" s="159">
        <v>0</v>
      </c>
      <c r="O133" s="159">
        <f>ROUND(E133*N133,2)</f>
        <v>0</v>
      </c>
      <c r="P133" s="159">
        <v>0</v>
      </c>
      <c r="Q133" s="159">
        <f>ROUND(E133*P133,2)</f>
        <v>0</v>
      </c>
      <c r="R133" s="160" t="s">
        <v>182</v>
      </c>
      <c r="S133" s="160" t="s">
        <v>128</v>
      </c>
      <c r="T133" s="160" t="s">
        <v>128</v>
      </c>
      <c r="U133" s="160">
        <v>0</v>
      </c>
      <c r="V133" s="160">
        <f>ROUND(E133*U133,2)</f>
        <v>0</v>
      </c>
      <c r="W133" s="160"/>
      <c r="X133" s="160" t="s">
        <v>207</v>
      </c>
      <c r="Y133" s="160" t="s">
        <v>139</v>
      </c>
      <c r="Z133" s="149"/>
      <c r="AA133" s="149"/>
      <c r="AB133" s="149"/>
      <c r="AC133" s="149"/>
      <c r="AD133" s="149"/>
      <c r="AE133" s="149"/>
      <c r="AF133" s="149"/>
      <c r="AG133" s="149" t="s">
        <v>208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x14ac:dyDescent="0.25">
      <c r="A134" s="165" t="s">
        <v>122</v>
      </c>
      <c r="B134" s="166" t="s">
        <v>83</v>
      </c>
      <c r="C134" s="187" t="s">
        <v>84</v>
      </c>
      <c r="D134" s="167"/>
      <c r="E134" s="168"/>
      <c r="F134" s="169"/>
      <c r="G134" s="169">
        <f>SUMIF(AG135:AG168,"&lt;&gt;NOR",G135:G168)</f>
        <v>0</v>
      </c>
      <c r="H134" s="169"/>
      <c r="I134" s="169">
        <f>SUM(I135:I168)</f>
        <v>0</v>
      </c>
      <c r="J134" s="169"/>
      <c r="K134" s="169">
        <f>SUM(K135:K168)</f>
        <v>0</v>
      </c>
      <c r="L134" s="169"/>
      <c r="M134" s="169">
        <f>SUM(M135:M168)</f>
        <v>0</v>
      </c>
      <c r="N134" s="168"/>
      <c r="O134" s="168">
        <f>SUM(O135:O168)</f>
        <v>0.71</v>
      </c>
      <c r="P134" s="168"/>
      <c r="Q134" s="168">
        <f>SUM(Q135:Q168)</f>
        <v>0</v>
      </c>
      <c r="R134" s="169"/>
      <c r="S134" s="169"/>
      <c r="T134" s="170"/>
      <c r="U134" s="164"/>
      <c r="V134" s="164">
        <f>SUM(V135:V168)</f>
        <v>90.81</v>
      </c>
      <c r="W134" s="164"/>
      <c r="X134" s="164"/>
      <c r="Y134" s="164"/>
      <c r="AG134" t="s">
        <v>123</v>
      </c>
    </row>
    <row r="135" spans="1:60" outlineLevel="1" x14ac:dyDescent="0.25">
      <c r="A135" s="172">
        <v>88</v>
      </c>
      <c r="B135" s="173" t="s">
        <v>462</v>
      </c>
      <c r="C135" s="188" t="s">
        <v>463</v>
      </c>
      <c r="D135" s="174" t="s">
        <v>126</v>
      </c>
      <c r="E135" s="175">
        <v>24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6.1799999999999997E-3</v>
      </c>
      <c r="O135" s="175">
        <f>ROUND(E135*N135,2)</f>
        <v>0.15</v>
      </c>
      <c r="P135" s="175">
        <v>0</v>
      </c>
      <c r="Q135" s="175">
        <f>ROUND(E135*P135,2)</f>
        <v>0</v>
      </c>
      <c r="R135" s="177" t="s">
        <v>182</v>
      </c>
      <c r="S135" s="177" t="s">
        <v>128</v>
      </c>
      <c r="T135" s="178" t="s">
        <v>128</v>
      </c>
      <c r="U135" s="160">
        <v>0.505</v>
      </c>
      <c r="V135" s="160">
        <f>ROUND(E135*U135,2)</f>
        <v>12.12</v>
      </c>
      <c r="W135" s="160"/>
      <c r="X135" s="160" t="s">
        <v>129</v>
      </c>
      <c r="Y135" s="160" t="s">
        <v>139</v>
      </c>
      <c r="Z135" s="149"/>
      <c r="AA135" s="149"/>
      <c r="AB135" s="149"/>
      <c r="AC135" s="149"/>
      <c r="AD135" s="149"/>
      <c r="AE135" s="149"/>
      <c r="AF135" s="149"/>
      <c r="AG135" s="149" t="s">
        <v>131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5">
      <c r="A136" s="156"/>
      <c r="B136" s="157"/>
      <c r="C136" s="253" t="s">
        <v>134</v>
      </c>
      <c r="D136" s="254"/>
      <c r="E136" s="254"/>
      <c r="F136" s="254"/>
      <c r="G136" s="254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135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72">
        <v>89</v>
      </c>
      <c r="B137" s="173" t="s">
        <v>464</v>
      </c>
      <c r="C137" s="188" t="s">
        <v>465</v>
      </c>
      <c r="D137" s="174" t="s">
        <v>126</v>
      </c>
      <c r="E137" s="175">
        <v>3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7.0400000000000003E-3</v>
      </c>
      <c r="O137" s="175">
        <f>ROUND(E137*N137,2)</f>
        <v>0.02</v>
      </c>
      <c r="P137" s="175">
        <v>0</v>
      </c>
      <c r="Q137" s="175">
        <f>ROUND(E137*P137,2)</f>
        <v>0</v>
      </c>
      <c r="R137" s="177" t="s">
        <v>182</v>
      </c>
      <c r="S137" s="177" t="s">
        <v>128</v>
      </c>
      <c r="T137" s="178" t="s">
        <v>128</v>
      </c>
      <c r="U137" s="160">
        <v>0.56499999999999995</v>
      </c>
      <c r="V137" s="160">
        <f>ROUND(E137*U137,2)</f>
        <v>1.7</v>
      </c>
      <c r="W137" s="160"/>
      <c r="X137" s="160" t="s">
        <v>129</v>
      </c>
      <c r="Y137" s="160" t="s">
        <v>139</v>
      </c>
      <c r="Z137" s="149"/>
      <c r="AA137" s="149"/>
      <c r="AB137" s="149"/>
      <c r="AC137" s="149"/>
      <c r="AD137" s="149"/>
      <c r="AE137" s="149"/>
      <c r="AF137" s="149"/>
      <c r="AG137" s="149" t="s">
        <v>131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5">
      <c r="A138" s="156"/>
      <c r="B138" s="157"/>
      <c r="C138" s="253" t="s">
        <v>134</v>
      </c>
      <c r="D138" s="254"/>
      <c r="E138" s="254"/>
      <c r="F138" s="254"/>
      <c r="G138" s="254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135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72">
        <v>90</v>
      </c>
      <c r="B139" s="173" t="s">
        <v>466</v>
      </c>
      <c r="C139" s="188" t="s">
        <v>467</v>
      </c>
      <c r="D139" s="174" t="s">
        <v>126</v>
      </c>
      <c r="E139" s="175">
        <v>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7.8499999999999993E-3</v>
      </c>
      <c r="O139" s="175">
        <f>ROUND(E139*N139,2)</f>
        <v>0.05</v>
      </c>
      <c r="P139" s="175">
        <v>0</v>
      </c>
      <c r="Q139" s="175">
        <f>ROUND(E139*P139,2)</f>
        <v>0</v>
      </c>
      <c r="R139" s="177" t="s">
        <v>182</v>
      </c>
      <c r="S139" s="177" t="s">
        <v>128</v>
      </c>
      <c r="T139" s="178" t="s">
        <v>128</v>
      </c>
      <c r="U139" s="160">
        <v>0.7</v>
      </c>
      <c r="V139" s="160">
        <f>ROUND(E139*U139,2)</f>
        <v>4.2</v>
      </c>
      <c r="W139" s="160"/>
      <c r="X139" s="160" t="s">
        <v>129</v>
      </c>
      <c r="Y139" s="160" t="s">
        <v>139</v>
      </c>
      <c r="Z139" s="149"/>
      <c r="AA139" s="149"/>
      <c r="AB139" s="149"/>
      <c r="AC139" s="149"/>
      <c r="AD139" s="149"/>
      <c r="AE139" s="149"/>
      <c r="AF139" s="149"/>
      <c r="AG139" s="149" t="s">
        <v>131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5">
      <c r="A140" s="156"/>
      <c r="B140" s="157"/>
      <c r="C140" s="253" t="s">
        <v>134</v>
      </c>
      <c r="D140" s="254"/>
      <c r="E140" s="254"/>
      <c r="F140" s="254"/>
      <c r="G140" s="254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135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72">
        <v>91</v>
      </c>
      <c r="B141" s="173" t="s">
        <v>468</v>
      </c>
      <c r="C141" s="188" t="s">
        <v>469</v>
      </c>
      <c r="D141" s="174" t="s">
        <v>126</v>
      </c>
      <c r="E141" s="175">
        <v>16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8.2699999999999996E-3</v>
      </c>
      <c r="O141" s="175">
        <f>ROUND(E141*N141,2)</f>
        <v>0.13</v>
      </c>
      <c r="P141" s="175">
        <v>0</v>
      </c>
      <c r="Q141" s="175">
        <f>ROUND(E141*P141,2)</f>
        <v>0</v>
      </c>
      <c r="R141" s="177" t="s">
        <v>182</v>
      </c>
      <c r="S141" s="177" t="s">
        <v>128</v>
      </c>
      <c r="T141" s="178" t="s">
        <v>128</v>
      </c>
      <c r="U141" s="160">
        <v>0.73499999999999999</v>
      </c>
      <c r="V141" s="160">
        <f>ROUND(E141*U141,2)</f>
        <v>11.76</v>
      </c>
      <c r="W141" s="160"/>
      <c r="X141" s="160" t="s">
        <v>129</v>
      </c>
      <c r="Y141" s="160" t="s">
        <v>139</v>
      </c>
      <c r="Z141" s="149"/>
      <c r="AA141" s="149"/>
      <c r="AB141" s="149"/>
      <c r="AC141" s="149"/>
      <c r="AD141" s="149"/>
      <c r="AE141" s="149"/>
      <c r="AF141" s="149"/>
      <c r="AG141" s="149" t="s">
        <v>131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5">
      <c r="A142" s="156"/>
      <c r="B142" s="157"/>
      <c r="C142" s="253" t="s">
        <v>134</v>
      </c>
      <c r="D142" s="254"/>
      <c r="E142" s="254"/>
      <c r="F142" s="254"/>
      <c r="G142" s="254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135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72">
        <v>92</v>
      </c>
      <c r="B143" s="173" t="s">
        <v>470</v>
      </c>
      <c r="C143" s="188" t="s">
        <v>471</v>
      </c>
      <c r="D143" s="174" t="s">
        <v>126</v>
      </c>
      <c r="E143" s="175">
        <v>9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1.0120000000000001E-2</v>
      </c>
      <c r="O143" s="175">
        <f>ROUND(E143*N143,2)</f>
        <v>0.09</v>
      </c>
      <c r="P143" s="175">
        <v>0</v>
      </c>
      <c r="Q143" s="175">
        <f>ROUND(E143*P143,2)</f>
        <v>0</v>
      </c>
      <c r="R143" s="177" t="s">
        <v>182</v>
      </c>
      <c r="S143" s="177" t="s">
        <v>128</v>
      </c>
      <c r="T143" s="178" t="s">
        <v>128</v>
      </c>
      <c r="U143" s="160">
        <v>0.82799999999999996</v>
      </c>
      <c r="V143" s="160">
        <f>ROUND(E143*U143,2)</f>
        <v>7.45</v>
      </c>
      <c r="W143" s="160"/>
      <c r="X143" s="160" t="s">
        <v>129</v>
      </c>
      <c r="Y143" s="160" t="s">
        <v>139</v>
      </c>
      <c r="Z143" s="149"/>
      <c r="AA143" s="149"/>
      <c r="AB143" s="149"/>
      <c r="AC143" s="149"/>
      <c r="AD143" s="149"/>
      <c r="AE143" s="149"/>
      <c r="AF143" s="149"/>
      <c r="AG143" s="149" t="s">
        <v>131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5">
      <c r="A144" s="156"/>
      <c r="B144" s="157"/>
      <c r="C144" s="253" t="s">
        <v>134</v>
      </c>
      <c r="D144" s="254"/>
      <c r="E144" s="254"/>
      <c r="F144" s="254"/>
      <c r="G144" s="254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49"/>
      <c r="AA144" s="149"/>
      <c r="AB144" s="149"/>
      <c r="AC144" s="149"/>
      <c r="AD144" s="149"/>
      <c r="AE144" s="149"/>
      <c r="AF144" s="149"/>
      <c r="AG144" s="149" t="s">
        <v>135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0.399999999999999" outlineLevel="1" x14ac:dyDescent="0.25">
      <c r="A145" s="179">
        <v>93</v>
      </c>
      <c r="B145" s="180" t="s">
        <v>472</v>
      </c>
      <c r="C145" s="189" t="s">
        <v>473</v>
      </c>
      <c r="D145" s="181" t="s">
        <v>146</v>
      </c>
      <c r="E145" s="182">
        <v>2</v>
      </c>
      <c r="F145" s="183"/>
      <c r="G145" s="184">
        <f>ROUND(E145*F145,2)</f>
        <v>0</v>
      </c>
      <c r="H145" s="183"/>
      <c r="I145" s="184">
        <f>ROUND(E145*H145,2)</f>
        <v>0</v>
      </c>
      <c r="J145" s="183"/>
      <c r="K145" s="184">
        <f>ROUND(E145*J145,2)</f>
        <v>0</v>
      </c>
      <c r="L145" s="184">
        <v>21</v>
      </c>
      <c r="M145" s="184">
        <f>G145*(1+L145/100)</f>
        <v>0</v>
      </c>
      <c r="N145" s="182">
        <v>0</v>
      </c>
      <c r="O145" s="182">
        <f>ROUND(E145*N145,2)</f>
        <v>0</v>
      </c>
      <c r="P145" s="182">
        <v>0</v>
      </c>
      <c r="Q145" s="182">
        <f>ROUND(E145*P145,2)</f>
        <v>0</v>
      </c>
      <c r="R145" s="184" t="s">
        <v>182</v>
      </c>
      <c r="S145" s="184" t="s">
        <v>128</v>
      </c>
      <c r="T145" s="185" t="s">
        <v>128</v>
      </c>
      <c r="U145" s="160">
        <v>0.35</v>
      </c>
      <c r="V145" s="160">
        <f>ROUND(E145*U145,2)</f>
        <v>0.7</v>
      </c>
      <c r="W145" s="160"/>
      <c r="X145" s="160" t="s">
        <v>129</v>
      </c>
      <c r="Y145" s="160" t="s">
        <v>139</v>
      </c>
      <c r="Z145" s="149"/>
      <c r="AA145" s="149"/>
      <c r="AB145" s="149"/>
      <c r="AC145" s="149"/>
      <c r="AD145" s="149"/>
      <c r="AE145" s="149"/>
      <c r="AF145" s="149"/>
      <c r="AG145" s="149" t="s">
        <v>131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0.399999999999999" outlineLevel="1" x14ac:dyDescent="0.25">
      <c r="A146" s="179">
        <v>94</v>
      </c>
      <c r="B146" s="180" t="s">
        <v>474</v>
      </c>
      <c r="C146" s="189" t="s">
        <v>475</v>
      </c>
      <c r="D146" s="181" t="s">
        <v>146</v>
      </c>
      <c r="E146" s="182">
        <v>2</v>
      </c>
      <c r="F146" s="183"/>
      <c r="G146" s="184">
        <f>ROUND(E146*F146,2)</f>
        <v>0</v>
      </c>
      <c r="H146" s="183"/>
      <c r="I146" s="184">
        <f>ROUND(E146*H146,2)</f>
        <v>0</v>
      </c>
      <c r="J146" s="183"/>
      <c r="K146" s="184">
        <f>ROUND(E146*J146,2)</f>
        <v>0</v>
      </c>
      <c r="L146" s="184">
        <v>21</v>
      </c>
      <c r="M146" s="184">
        <f>G146*(1+L146/100)</f>
        <v>0</v>
      </c>
      <c r="N146" s="182">
        <v>0</v>
      </c>
      <c r="O146" s="182">
        <f>ROUND(E146*N146,2)</f>
        <v>0</v>
      </c>
      <c r="P146" s="182">
        <v>0</v>
      </c>
      <c r="Q146" s="182">
        <f>ROUND(E146*P146,2)</f>
        <v>0</v>
      </c>
      <c r="R146" s="184" t="s">
        <v>182</v>
      </c>
      <c r="S146" s="184" t="s">
        <v>128</v>
      </c>
      <c r="T146" s="185" t="s">
        <v>128</v>
      </c>
      <c r="U146" s="160">
        <v>0.42199999999999999</v>
      </c>
      <c r="V146" s="160">
        <f>ROUND(E146*U146,2)</f>
        <v>0.84</v>
      </c>
      <c r="W146" s="160"/>
      <c r="X146" s="160" t="s">
        <v>129</v>
      </c>
      <c r="Y146" s="160" t="s">
        <v>139</v>
      </c>
      <c r="Z146" s="149"/>
      <c r="AA146" s="149"/>
      <c r="AB146" s="149"/>
      <c r="AC146" s="149"/>
      <c r="AD146" s="149"/>
      <c r="AE146" s="149"/>
      <c r="AF146" s="149"/>
      <c r="AG146" s="149" t="s">
        <v>131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0.399999999999999" outlineLevel="1" x14ac:dyDescent="0.25">
      <c r="A147" s="179">
        <v>95</v>
      </c>
      <c r="B147" s="180" t="s">
        <v>476</v>
      </c>
      <c r="C147" s="189" t="s">
        <v>477</v>
      </c>
      <c r="D147" s="181" t="s">
        <v>146</v>
      </c>
      <c r="E147" s="182">
        <v>8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2">
        <v>0</v>
      </c>
      <c r="O147" s="182">
        <f>ROUND(E147*N147,2)</f>
        <v>0</v>
      </c>
      <c r="P147" s="182">
        <v>0</v>
      </c>
      <c r="Q147" s="182">
        <f>ROUND(E147*P147,2)</f>
        <v>0</v>
      </c>
      <c r="R147" s="184" t="s">
        <v>182</v>
      </c>
      <c r="S147" s="184" t="s">
        <v>128</v>
      </c>
      <c r="T147" s="185" t="s">
        <v>128</v>
      </c>
      <c r="U147" s="160">
        <v>0.752</v>
      </c>
      <c r="V147" s="160">
        <f>ROUND(E147*U147,2)</f>
        <v>6.02</v>
      </c>
      <c r="W147" s="160"/>
      <c r="X147" s="160" t="s">
        <v>129</v>
      </c>
      <c r="Y147" s="160" t="s">
        <v>139</v>
      </c>
      <c r="Z147" s="149"/>
      <c r="AA147" s="149"/>
      <c r="AB147" s="149"/>
      <c r="AC147" s="149"/>
      <c r="AD147" s="149"/>
      <c r="AE147" s="149"/>
      <c r="AF147" s="149"/>
      <c r="AG147" s="149" t="s">
        <v>131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0.399999999999999" outlineLevel="1" x14ac:dyDescent="0.25">
      <c r="A148" s="179">
        <v>96</v>
      </c>
      <c r="B148" s="180" t="s">
        <v>478</v>
      </c>
      <c r="C148" s="189" t="s">
        <v>479</v>
      </c>
      <c r="D148" s="181" t="s">
        <v>146</v>
      </c>
      <c r="E148" s="182">
        <v>8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0</v>
      </c>
      <c r="O148" s="182">
        <f>ROUND(E148*N148,2)</f>
        <v>0</v>
      </c>
      <c r="P148" s="182">
        <v>0</v>
      </c>
      <c r="Q148" s="182">
        <f>ROUND(E148*P148,2)</f>
        <v>0</v>
      </c>
      <c r="R148" s="184" t="s">
        <v>182</v>
      </c>
      <c r="S148" s="184" t="s">
        <v>128</v>
      </c>
      <c r="T148" s="185" t="s">
        <v>128</v>
      </c>
      <c r="U148" s="160">
        <v>0.96799999999999997</v>
      </c>
      <c r="V148" s="160">
        <f>ROUND(E148*U148,2)</f>
        <v>7.74</v>
      </c>
      <c r="W148" s="160"/>
      <c r="X148" s="160" t="s">
        <v>129</v>
      </c>
      <c r="Y148" s="160" t="s">
        <v>139</v>
      </c>
      <c r="Z148" s="149"/>
      <c r="AA148" s="149"/>
      <c r="AB148" s="149"/>
      <c r="AC148" s="149"/>
      <c r="AD148" s="149"/>
      <c r="AE148" s="149"/>
      <c r="AF148" s="149"/>
      <c r="AG148" s="149" t="s">
        <v>131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0.399999999999999" outlineLevel="1" x14ac:dyDescent="0.25">
      <c r="A149" s="172">
        <v>97</v>
      </c>
      <c r="B149" s="173" t="s">
        <v>480</v>
      </c>
      <c r="C149" s="188" t="s">
        <v>481</v>
      </c>
      <c r="D149" s="174" t="s">
        <v>126</v>
      </c>
      <c r="E149" s="175">
        <v>18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1.362E-2</v>
      </c>
      <c r="O149" s="175">
        <f>ROUND(E149*N149,2)</f>
        <v>0.25</v>
      </c>
      <c r="P149" s="175">
        <v>0</v>
      </c>
      <c r="Q149" s="175">
        <f>ROUND(E149*P149,2)</f>
        <v>0</v>
      </c>
      <c r="R149" s="177" t="s">
        <v>182</v>
      </c>
      <c r="S149" s="177" t="s">
        <v>128</v>
      </c>
      <c r="T149" s="178" t="s">
        <v>128</v>
      </c>
      <c r="U149" s="160">
        <v>1.04</v>
      </c>
      <c r="V149" s="160">
        <f>ROUND(E149*U149,2)</f>
        <v>18.72</v>
      </c>
      <c r="W149" s="160"/>
      <c r="X149" s="160" t="s">
        <v>129</v>
      </c>
      <c r="Y149" s="160" t="s">
        <v>139</v>
      </c>
      <c r="Z149" s="149"/>
      <c r="AA149" s="149"/>
      <c r="AB149" s="149"/>
      <c r="AC149" s="149"/>
      <c r="AD149" s="149"/>
      <c r="AE149" s="149"/>
      <c r="AF149" s="149"/>
      <c r="AG149" s="149" t="s">
        <v>131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5">
      <c r="A150" s="156"/>
      <c r="B150" s="157"/>
      <c r="C150" s="253" t="s">
        <v>134</v>
      </c>
      <c r="D150" s="254"/>
      <c r="E150" s="254"/>
      <c r="F150" s="254"/>
      <c r="G150" s="254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135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0.399999999999999" outlineLevel="1" x14ac:dyDescent="0.25">
      <c r="A151" s="179">
        <v>98</v>
      </c>
      <c r="B151" s="180" t="s">
        <v>482</v>
      </c>
      <c r="C151" s="189" t="s">
        <v>483</v>
      </c>
      <c r="D151" s="181" t="s">
        <v>146</v>
      </c>
      <c r="E151" s="182">
        <v>2</v>
      </c>
      <c r="F151" s="183"/>
      <c r="G151" s="184">
        <f t="shared" ref="G151:G156" si="49">ROUND(E151*F151,2)</f>
        <v>0</v>
      </c>
      <c r="H151" s="183"/>
      <c r="I151" s="184">
        <f t="shared" ref="I151:I156" si="50">ROUND(E151*H151,2)</f>
        <v>0</v>
      </c>
      <c r="J151" s="183"/>
      <c r="K151" s="184">
        <f t="shared" ref="K151:K156" si="51">ROUND(E151*J151,2)</f>
        <v>0</v>
      </c>
      <c r="L151" s="184">
        <v>21</v>
      </c>
      <c r="M151" s="184">
        <f t="shared" ref="M151:M156" si="52">G151*(1+L151/100)</f>
        <v>0</v>
      </c>
      <c r="N151" s="182">
        <v>0</v>
      </c>
      <c r="O151" s="182">
        <f t="shared" ref="O151:O156" si="53">ROUND(E151*N151,2)</f>
        <v>0</v>
      </c>
      <c r="P151" s="182">
        <v>0</v>
      </c>
      <c r="Q151" s="182">
        <f t="shared" ref="Q151:Q156" si="54">ROUND(E151*P151,2)</f>
        <v>0</v>
      </c>
      <c r="R151" s="184" t="s">
        <v>182</v>
      </c>
      <c r="S151" s="184" t="s">
        <v>128</v>
      </c>
      <c r="T151" s="185" t="s">
        <v>128</v>
      </c>
      <c r="U151" s="160">
        <v>1.726</v>
      </c>
      <c r="V151" s="160">
        <f t="shared" ref="V151:V156" si="55">ROUND(E151*U151,2)</f>
        <v>3.45</v>
      </c>
      <c r="W151" s="160"/>
      <c r="X151" s="160" t="s">
        <v>129</v>
      </c>
      <c r="Y151" s="160" t="s">
        <v>139</v>
      </c>
      <c r="Z151" s="149"/>
      <c r="AA151" s="149"/>
      <c r="AB151" s="149"/>
      <c r="AC151" s="149"/>
      <c r="AD151" s="149"/>
      <c r="AE151" s="149"/>
      <c r="AF151" s="149"/>
      <c r="AG151" s="149" t="s">
        <v>131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0.399999999999999" outlineLevel="1" x14ac:dyDescent="0.25">
      <c r="A152" s="179">
        <v>99</v>
      </c>
      <c r="B152" s="180" t="s">
        <v>484</v>
      </c>
      <c r="C152" s="189" t="s">
        <v>485</v>
      </c>
      <c r="D152" s="181" t="s">
        <v>146</v>
      </c>
      <c r="E152" s="182">
        <v>2</v>
      </c>
      <c r="F152" s="183"/>
      <c r="G152" s="184">
        <f t="shared" si="49"/>
        <v>0</v>
      </c>
      <c r="H152" s="183"/>
      <c r="I152" s="184">
        <f t="shared" si="50"/>
        <v>0</v>
      </c>
      <c r="J152" s="183"/>
      <c r="K152" s="184">
        <f t="shared" si="51"/>
        <v>0</v>
      </c>
      <c r="L152" s="184">
        <v>21</v>
      </c>
      <c r="M152" s="184">
        <f t="shared" si="52"/>
        <v>0</v>
      </c>
      <c r="N152" s="182">
        <v>2.9499999999999999E-3</v>
      </c>
      <c r="O152" s="182">
        <f t="shared" si="53"/>
        <v>0.01</v>
      </c>
      <c r="P152" s="182">
        <v>0</v>
      </c>
      <c r="Q152" s="182">
        <f t="shared" si="54"/>
        <v>0</v>
      </c>
      <c r="R152" s="184" t="s">
        <v>182</v>
      </c>
      <c r="S152" s="184" t="s">
        <v>128</v>
      </c>
      <c r="T152" s="185" t="s">
        <v>128</v>
      </c>
      <c r="U152" s="160">
        <v>1.675</v>
      </c>
      <c r="V152" s="160">
        <f t="shared" si="55"/>
        <v>3.35</v>
      </c>
      <c r="W152" s="160"/>
      <c r="X152" s="160" t="s">
        <v>129</v>
      </c>
      <c r="Y152" s="160" t="s">
        <v>139</v>
      </c>
      <c r="Z152" s="149"/>
      <c r="AA152" s="149"/>
      <c r="AB152" s="149"/>
      <c r="AC152" s="149"/>
      <c r="AD152" s="149"/>
      <c r="AE152" s="149"/>
      <c r="AF152" s="149"/>
      <c r="AG152" s="149" t="s">
        <v>131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79">
        <v>100</v>
      </c>
      <c r="B153" s="180" t="s">
        <v>486</v>
      </c>
      <c r="C153" s="189" t="s">
        <v>487</v>
      </c>
      <c r="D153" s="181" t="s">
        <v>146</v>
      </c>
      <c r="E153" s="182">
        <v>2</v>
      </c>
      <c r="F153" s="183"/>
      <c r="G153" s="184">
        <f t="shared" si="49"/>
        <v>0</v>
      </c>
      <c r="H153" s="183"/>
      <c r="I153" s="184">
        <f t="shared" si="50"/>
        <v>0</v>
      </c>
      <c r="J153" s="183"/>
      <c r="K153" s="184">
        <f t="shared" si="51"/>
        <v>0</v>
      </c>
      <c r="L153" s="184">
        <v>21</v>
      </c>
      <c r="M153" s="184">
        <f t="shared" si="52"/>
        <v>0</v>
      </c>
      <c r="N153" s="182">
        <v>4.8000000000000001E-4</v>
      </c>
      <c r="O153" s="182">
        <f t="shared" si="53"/>
        <v>0</v>
      </c>
      <c r="P153" s="182">
        <v>0</v>
      </c>
      <c r="Q153" s="182">
        <f t="shared" si="54"/>
        <v>0</v>
      </c>
      <c r="R153" s="184" t="s">
        <v>182</v>
      </c>
      <c r="S153" s="184" t="s">
        <v>128</v>
      </c>
      <c r="T153" s="185" t="s">
        <v>128</v>
      </c>
      <c r="U153" s="160">
        <v>0.2445</v>
      </c>
      <c r="V153" s="160">
        <f t="shared" si="55"/>
        <v>0.49</v>
      </c>
      <c r="W153" s="160"/>
      <c r="X153" s="160" t="s">
        <v>129</v>
      </c>
      <c r="Y153" s="160" t="s">
        <v>139</v>
      </c>
      <c r="Z153" s="149"/>
      <c r="AA153" s="149"/>
      <c r="AB153" s="149"/>
      <c r="AC153" s="149"/>
      <c r="AD153" s="149"/>
      <c r="AE153" s="149"/>
      <c r="AF153" s="149"/>
      <c r="AG153" s="149" t="s">
        <v>131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79">
        <v>101</v>
      </c>
      <c r="B154" s="180" t="s">
        <v>488</v>
      </c>
      <c r="C154" s="189" t="s">
        <v>489</v>
      </c>
      <c r="D154" s="181" t="s">
        <v>146</v>
      </c>
      <c r="E154" s="182">
        <v>2</v>
      </c>
      <c r="F154" s="183"/>
      <c r="G154" s="184">
        <f t="shared" si="49"/>
        <v>0</v>
      </c>
      <c r="H154" s="183"/>
      <c r="I154" s="184">
        <f t="shared" si="50"/>
        <v>0</v>
      </c>
      <c r="J154" s="183"/>
      <c r="K154" s="184">
        <f t="shared" si="51"/>
        <v>0</v>
      </c>
      <c r="L154" s="184">
        <v>21</v>
      </c>
      <c r="M154" s="184">
        <f t="shared" si="52"/>
        <v>0</v>
      </c>
      <c r="N154" s="182">
        <v>5.5000000000000003E-4</v>
      </c>
      <c r="O154" s="182">
        <f t="shared" si="53"/>
        <v>0</v>
      </c>
      <c r="P154" s="182">
        <v>0</v>
      </c>
      <c r="Q154" s="182">
        <f t="shared" si="54"/>
        <v>0</v>
      </c>
      <c r="R154" s="184" t="s">
        <v>182</v>
      </c>
      <c r="S154" s="184" t="s">
        <v>128</v>
      </c>
      <c r="T154" s="185" t="s">
        <v>128</v>
      </c>
      <c r="U154" s="160">
        <v>0.2802</v>
      </c>
      <c r="V154" s="160">
        <f t="shared" si="55"/>
        <v>0.56000000000000005</v>
      </c>
      <c r="W154" s="160"/>
      <c r="X154" s="160" t="s">
        <v>129</v>
      </c>
      <c r="Y154" s="160" t="s">
        <v>139</v>
      </c>
      <c r="Z154" s="149"/>
      <c r="AA154" s="149"/>
      <c r="AB154" s="149"/>
      <c r="AC154" s="149"/>
      <c r="AD154" s="149"/>
      <c r="AE154" s="149"/>
      <c r="AF154" s="149"/>
      <c r="AG154" s="149" t="s">
        <v>131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79">
        <v>102</v>
      </c>
      <c r="B155" s="180" t="s">
        <v>490</v>
      </c>
      <c r="C155" s="189" t="s">
        <v>491</v>
      </c>
      <c r="D155" s="181" t="s">
        <v>146</v>
      </c>
      <c r="E155" s="182">
        <v>6</v>
      </c>
      <c r="F155" s="183"/>
      <c r="G155" s="184">
        <f t="shared" si="49"/>
        <v>0</v>
      </c>
      <c r="H155" s="183"/>
      <c r="I155" s="184">
        <f t="shared" si="50"/>
        <v>0</v>
      </c>
      <c r="J155" s="183"/>
      <c r="K155" s="184">
        <f t="shared" si="51"/>
        <v>0</v>
      </c>
      <c r="L155" s="184">
        <v>21</v>
      </c>
      <c r="M155" s="184">
        <f t="shared" si="52"/>
        <v>0</v>
      </c>
      <c r="N155" s="182">
        <v>6.4000000000000005E-4</v>
      </c>
      <c r="O155" s="182">
        <f t="shared" si="53"/>
        <v>0</v>
      </c>
      <c r="P155" s="182">
        <v>0</v>
      </c>
      <c r="Q155" s="182">
        <f t="shared" si="54"/>
        <v>0</v>
      </c>
      <c r="R155" s="184" t="s">
        <v>182</v>
      </c>
      <c r="S155" s="184" t="s">
        <v>128</v>
      </c>
      <c r="T155" s="185" t="s">
        <v>128</v>
      </c>
      <c r="U155" s="160">
        <v>0.32969999999999999</v>
      </c>
      <c r="V155" s="160">
        <f t="shared" si="55"/>
        <v>1.98</v>
      </c>
      <c r="W155" s="160"/>
      <c r="X155" s="160" t="s">
        <v>129</v>
      </c>
      <c r="Y155" s="160" t="s">
        <v>139</v>
      </c>
      <c r="Z155" s="149"/>
      <c r="AA155" s="149"/>
      <c r="AB155" s="149"/>
      <c r="AC155" s="149"/>
      <c r="AD155" s="149"/>
      <c r="AE155" s="149"/>
      <c r="AF155" s="149"/>
      <c r="AG155" s="149" t="s">
        <v>131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72">
        <v>103</v>
      </c>
      <c r="B156" s="173" t="s">
        <v>492</v>
      </c>
      <c r="C156" s="188" t="s">
        <v>493</v>
      </c>
      <c r="D156" s="174" t="s">
        <v>126</v>
      </c>
      <c r="E156" s="175">
        <v>33</v>
      </c>
      <c r="F156" s="176"/>
      <c r="G156" s="177">
        <f t="shared" si="49"/>
        <v>0</v>
      </c>
      <c r="H156" s="176"/>
      <c r="I156" s="177">
        <f t="shared" si="50"/>
        <v>0</v>
      </c>
      <c r="J156" s="176"/>
      <c r="K156" s="177">
        <f t="shared" si="51"/>
        <v>0</v>
      </c>
      <c r="L156" s="177">
        <v>21</v>
      </c>
      <c r="M156" s="177">
        <f t="shared" si="52"/>
        <v>0</v>
      </c>
      <c r="N156" s="175">
        <v>0</v>
      </c>
      <c r="O156" s="175">
        <f t="shared" si="53"/>
        <v>0</v>
      </c>
      <c r="P156" s="175">
        <v>0</v>
      </c>
      <c r="Q156" s="175">
        <f t="shared" si="54"/>
        <v>0</v>
      </c>
      <c r="R156" s="177" t="s">
        <v>182</v>
      </c>
      <c r="S156" s="177" t="s">
        <v>128</v>
      </c>
      <c r="T156" s="178" t="s">
        <v>128</v>
      </c>
      <c r="U156" s="160">
        <v>1.7999999999999999E-2</v>
      </c>
      <c r="V156" s="160">
        <f t="shared" si="55"/>
        <v>0.59</v>
      </c>
      <c r="W156" s="160"/>
      <c r="X156" s="160" t="s">
        <v>129</v>
      </c>
      <c r="Y156" s="160" t="s">
        <v>139</v>
      </c>
      <c r="Z156" s="149"/>
      <c r="AA156" s="149"/>
      <c r="AB156" s="149"/>
      <c r="AC156" s="149"/>
      <c r="AD156" s="149"/>
      <c r="AE156" s="149"/>
      <c r="AF156" s="149"/>
      <c r="AG156" s="149" t="s">
        <v>131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2" x14ac:dyDescent="0.25">
      <c r="A157" s="156"/>
      <c r="B157" s="157"/>
      <c r="C157" s="253" t="s">
        <v>494</v>
      </c>
      <c r="D157" s="254"/>
      <c r="E157" s="254"/>
      <c r="F157" s="254"/>
      <c r="G157" s="254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135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5">
      <c r="A158" s="156"/>
      <c r="B158" s="157"/>
      <c r="C158" s="190" t="s">
        <v>495</v>
      </c>
      <c r="D158" s="162"/>
      <c r="E158" s="163">
        <v>33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201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72">
        <v>104</v>
      </c>
      <c r="B159" s="173" t="s">
        <v>496</v>
      </c>
      <c r="C159" s="188" t="s">
        <v>497</v>
      </c>
      <c r="D159" s="174" t="s">
        <v>126</v>
      </c>
      <c r="E159" s="175">
        <v>16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 t="s">
        <v>182</v>
      </c>
      <c r="S159" s="177" t="s">
        <v>128</v>
      </c>
      <c r="T159" s="178" t="s">
        <v>128</v>
      </c>
      <c r="U159" s="160">
        <v>2.1000000000000001E-2</v>
      </c>
      <c r="V159" s="160">
        <f>ROUND(E159*U159,2)</f>
        <v>0.34</v>
      </c>
      <c r="W159" s="160"/>
      <c r="X159" s="160" t="s">
        <v>129</v>
      </c>
      <c r="Y159" s="160" t="s">
        <v>139</v>
      </c>
      <c r="Z159" s="149"/>
      <c r="AA159" s="149"/>
      <c r="AB159" s="149"/>
      <c r="AC159" s="149"/>
      <c r="AD159" s="149"/>
      <c r="AE159" s="149"/>
      <c r="AF159" s="149"/>
      <c r="AG159" s="149" t="s">
        <v>131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5">
      <c r="A160" s="156"/>
      <c r="B160" s="157"/>
      <c r="C160" s="253" t="s">
        <v>494</v>
      </c>
      <c r="D160" s="254"/>
      <c r="E160" s="254"/>
      <c r="F160" s="254"/>
      <c r="G160" s="254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49"/>
      <c r="AA160" s="149"/>
      <c r="AB160" s="149"/>
      <c r="AC160" s="149"/>
      <c r="AD160" s="149"/>
      <c r="AE160" s="149"/>
      <c r="AF160" s="149"/>
      <c r="AG160" s="149" t="s">
        <v>135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72">
        <v>105</v>
      </c>
      <c r="B161" s="173" t="s">
        <v>498</v>
      </c>
      <c r="C161" s="188" t="s">
        <v>499</v>
      </c>
      <c r="D161" s="174" t="s">
        <v>126</v>
      </c>
      <c r="E161" s="175">
        <v>9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 t="s">
        <v>182</v>
      </c>
      <c r="S161" s="177" t="s">
        <v>128</v>
      </c>
      <c r="T161" s="178" t="s">
        <v>128</v>
      </c>
      <c r="U161" s="160">
        <v>3.2000000000000001E-2</v>
      </c>
      <c r="V161" s="160">
        <f>ROUND(E161*U161,2)</f>
        <v>0.28999999999999998</v>
      </c>
      <c r="W161" s="160"/>
      <c r="X161" s="160" t="s">
        <v>129</v>
      </c>
      <c r="Y161" s="160" t="s">
        <v>139</v>
      </c>
      <c r="Z161" s="149"/>
      <c r="AA161" s="149"/>
      <c r="AB161" s="149"/>
      <c r="AC161" s="149"/>
      <c r="AD161" s="149"/>
      <c r="AE161" s="149"/>
      <c r="AF161" s="149"/>
      <c r="AG161" s="149" t="s">
        <v>131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5">
      <c r="A162" s="156"/>
      <c r="B162" s="157"/>
      <c r="C162" s="253" t="s">
        <v>494</v>
      </c>
      <c r="D162" s="254"/>
      <c r="E162" s="254"/>
      <c r="F162" s="254"/>
      <c r="G162" s="254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135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72">
        <v>106</v>
      </c>
      <c r="B163" s="173" t="s">
        <v>500</v>
      </c>
      <c r="C163" s="188" t="s">
        <v>501</v>
      </c>
      <c r="D163" s="174" t="s">
        <v>126</v>
      </c>
      <c r="E163" s="175">
        <v>18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 t="s">
        <v>182</v>
      </c>
      <c r="S163" s="177" t="s">
        <v>128</v>
      </c>
      <c r="T163" s="178" t="s">
        <v>128</v>
      </c>
      <c r="U163" s="160">
        <v>4.2000000000000003E-2</v>
      </c>
      <c r="V163" s="160">
        <f>ROUND(E163*U163,2)</f>
        <v>0.76</v>
      </c>
      <c r="W163" s="160"/>
      <c r="X163" s="160" t="s">
        <v>129</v>
      </c>
      <c r="Y163" s="160" t="s">
        <v>139</v>
      </c>
      <c r="Z163" s="149"/>
      <c r="AA163" s="149"/>
      <c r="AB163" s="149"/>
      <c r="AC163" s="149"/>
      <c r="AD163" s="149"/>
      <c r="AE163" s="149"/>
      <c r="AF163" s="149"/>
      <c r="AG163" s="149" t="s">
        <v>131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2" x14ac:dyDescent="0.25">
      <c r="A164" s="156"/>
      <c r="B164" s="157"/>
      <c r="C164" s="253" t="s">
        <v>494</v>
      </c>
      <c r="D164" s="254"/>
      <c r="E164" s="254"/>
      <c r="F164" s="254"/>
      <c r="G164" s="254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135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0.399999999999999" outlineLevel="1" x14ac:dyDescent="0.25">
      <c r="A165" s="179">
        <v>107</v>
      </c>
      <c r="B165" s="180" t="s">
        <v>502</v>
      </c>
      <c r="C165" s="189" t="s">
        <v>503</v>
      </c>
      <c r="D165" s="181" t="s">
        <v>146</v>
      </c>
      <c r="E165" s="182">
        <v>2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2">
        <v>8.0999999999999996E-4</v>
      </c>
      <c r="O165" s="182">
        <f>ROUND(E165*N165,2)</f>
        <v>0</v>
      </c>
      <c r="P165" s="182">
        <v>0</v>
      </c>
      <c r="Q165" s="182">
        <f>ROUND(E165*P165,2)</f>
        <v>0</v>
      </c>
      <c r="R165" s="184" t="s">
        <v>182</v>
      </c>
      <c r="S165" s="184" t="s">
        <v>128</v>
      </c>
      <c r="T165" s="185" t="s">
        <v>128</v>
      </c>
      <c r="U165" s="160">
        <v>0.41199999999999998</v>
      </c>
      <c r="V165" s="160">
        <f>ROUND(E165*U165,2)</f>
        <v>0.82</v>
      </c>
      <c r="W165" s="160"/>
      <c r="X165" s="160" t="s">
        <v>129</v>
      </c>
      <c r="Y165" s="160" t="s">
        <v>139</v>
      </c>
      <c r="Z165" s="149"/>
      <c r="AA165" s="149"/>
      <c r="AB165" s="149"/>
      <c r="AC165" s="149"/>
      <c r="AD165" s="149"/>
      <c r="AE165" s="149"/>
      <c r="AF165" s="149"/>
      <c r="AG165" s="149" t="s">
        <v>131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0.399999999999999" outlineLevel="1" x14ac:dyDescent="0.25">
      <c r="A166" s="179">
        <v>108</v>
      </c>
      <c r="B166" s="180" t="s">
        <v>504</v>
      </c>
      <c r="C166" s="189" t="s">
        <v>505</v>
      </c>
      <c r="D166" s="181" t="s">
        <v>146</v>
      </c>
      <c r="E166" s="182">
        <v>2</v>
      </c>
      <c r="F166" s="183"/>
      <c r="G166" s="184">
        <f>ROUND(E166*F166,2)</f>
        <v>0</v>
      </c>
      <c r="H166" s="183"/>
      <c r="I166" s="184">
        <f>ROUND(E166*H166,2)</f>
        <v>0</v>
      </c>
      <c r="J166" s="183"/>
      <c r="K166" s="184">
        <f>ROUND(E166*J166,2)</f>
        <v>0</v>
      </c>
      <c r="L166" s="184">
        <v>21</v>
      </c>
      <c r="M166" s="184">
        <f>G166*(1+L166/100)</f>
        <v>0</v>
      </c>
      <c r="N166" s="182">
        <v>9.3000000000000005E-4</v>
      </c>
      <c r="O166" s="182">
        <f>ROUND(E166*N166,2)</f>
        <v>0</v>
      </c>
      <c r="P166" s="182">
        <v>0</v>
      </c>
      <c r="Q166" s="182">
        <f>ROUND(E166*P166,2)</f>
        <v>0</v>
      </c>
      <c r="R166" s="184" t="s">
        <v>182</v>
      </c>
      <c r="S166" s="184" t="s">
        <v>128</v>
      </c>
      <c r="T166" s="185" t="s">
        <v>128</v>
      </c>
      <c r="U166" s="160">
        <v>0.47399999999999998</v>
      </c>
      <c r="V166" s="160">
        <f>ROUND(E166*U166,2)</f>
        <v>0.95</v>
      </c>
      <c r="W166" s="160"/>
      <c r="X166" s="160" t="s">
        <v>129</v>
      </c>
      <c r="Y166" s="160" t="s">
        <v>139</v>
      </c>
      <c r="Z166" s="149"/>
      <c r="AA166" s="149"/>
      <c r="AB166" s="149"/>
      <c r="AC166" s="149"/>
      <c r="AD166" s="149"/>
      <c r="AE166" s="149"/>
      <c r="AF166" s="149"/>
      <c r="AG166" s="149" t="s">
        <v>131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0.399999999999999" outlineLevel="1" x14ac:dyDescent="0.25">
      <c r="A167" s="179">
        <v>109</v>
      </c>
      <c r="B167" s="180" t="s">
        <v>506</v>
      </c>
      <c r="C167" s="189" t="s">
        <v>507</v>
      </c>
      <c r="D167" s="181" t="s">
        <v>146</v>
      </c>
      <c r="E167" s="182">
        <v>6</v>
      </c>
      <c r="F167" s="183"/>
      <c r="G167" s="184">
        <f>ROUND(E167*F167,2)</f>
        <v>0</v>
      </c>
      <c r="H167" s="183"/>
      <c r="I167" s="184">
        <f>ROUND(E167*H167,2)</f>
        <v>0</v>
      </c>
      <c r="J167" s="183"/>
      <c r="K167" s="184">
        <f>ROUND(E167*J167,2)</f>
        <v>0</v>
      </c>
      <c r="L167" s="184">
        <v>21</v>
      </c>
      <c r="M167" s="184">
        <f>G167*(1+L167/100)</f>
        <v>0</v>
      </c>
      <c r="N167" s="182">
        <v>1.1299999999999999E-3</v>
      </c>
      <c r="O167" s="182">
        <f>ROUND(E167*N167,2)</f>
        <v>0.01</v>
      </c>
      <c r="P167" s="182">
        <v>0</v>
      </c>
      <c r="Q167" s="182">
        <f>ROUND(E167*P167,2)</f>
        <v>0</v>
      </c>
      <c r="R167" s="184" t="s">
        <v>182</v>
      </c>
      <c r="S167" s="184" t="s">
        <v>128</v>
      </c>
      <c r="T167" s="185" t="s">
        <v>128</v>
      </c>
      <c r="U167" s="160">
        <v>0.57699999999999996</v>
      </c>
      <c r="V167" s="160">
        <f>ROUND(E167*U167,2)</f>
        <v>3.46</v>
      </c>
      <c r="W167" s="160"/>
      <c r="X167" s="160" t="s">
        <v>129</v>
      </c>
      <c r="Y167" s="160" t="s">
        <v>139</v>
      </c>
      <c r="Z167" s="149"/>
      <c r="AA167" s="149"/>
      <c r="AB167" s="149"/>
      <c r="AC167" s="149"/>
      <c r="AD167" s="149"/>
      <c r="AE167" s="149"/>
      <c r="AF167" s="149"/>
      <c r="AG167" s="149" t="s">
        <v>131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79">
        <v>110</v>
      </c>
      <c r="B168" s="180" t="s">
        <v>508</v>
      </c>
      <c r="C168" s="189" t="s">
        <v>509</v>
      </c>
      <c r="D168" s="181" t="s">
        <v>206</v>
      </c>
      <c r="E168" s="182">
        <v>0.70716000000000001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2">
        <v>0</v>
      </c>
      <c r="O168" s="182">
        <f>ROUND(E168*N168,2)</f>
        <v>0</v>
      </c>
      <c r="P168" s="182">
        <v>0</v>
      </c>
      <c r="Q168" s="182">
        <f>ROUND(E168*P168,2)</f>
        <v>0</v>
      </c>
      <c r="R168" s="184" t="s">
        <v>182</v>
      </c>
      <c r="S168" s="184" t="s">
        <v>128</v>
      </c>
      <c r="T168" s="185" t="s">
        <v>128</v>
      </c>
      <c r="U168" s="160">
        <v>3.5630000000000002</v>
      </c>
      <c r="V168" s="160">
        <f>ROUND(E168*U168,2)</f>
        <v>2.52</v>
      </c>
      <c r="W168" s="160"/>
      <c r="X168" s="160" t="s">
        <v>207</v>
      </c>
      <c r="Y168" s="160" t="s">
        <v>139</v>
      </c>
      <c r="Z168" s="149"/>
      <c r="AA168" s="149"/>
      <c r="AB168" s="149"/>
      <c r="AC168" s="149"/>
      <c r="AD168" s="149"/>
      <c r="AE168" s="149"/>
      <c r="AF168" s="149"/>
      <c r="AG168" s="149" t="s">
        <v>208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x14ac:dyDescent="0.25">
      <c r="A169" s="165" t="s">
        <v>122</v>
      </c>
      <c r="B169" s="166" t="s">
        <v>85</v>
      </c>
      <c r="C169" s="187" t="s">
        <v>86</v>
      </c>
      <c r="D169" s="167"/>
      <c r="E169" s="168"/>
      <c r="F169" s="169"/>
      <c r="G169" s="169">
        <f>SUMIF(AG170:AG222,"&lt;&gt;NOR",G170:G222)</f>
        <v>0</v>
      </c>
      <c r="H169" s="169"/>
      <c r="I169" s="169">
        <f>SUM(I170:I222)</f>
        <v>0</v>
      </c>
      <c r="J169" s="169"/>
      <c r="K169" s="169">
        <f>SUM(K170:K222)</f>
        <v>0</v>
      </c>
      <c r="L169" s="169"/>
      <c r="M169" s="169">
        <f>SUM(M170:M222)</f>
        <v>0</v>
      </c>
      <c r="N169" s="168"/>
      <c r="O169" s="168">
        <f>SUM(O170:O222)</f>
        <v>0.46000000000000008</v>
      </c>
      <c r="P169" s="168"/>
      <c r="Q169" s="168">
        <f>SUM(Q170:Q222)</f>
        <v>0</v>
      </c>
      <c r="R169" s="169"/>
      <c r="S169" s="169"/>
      <c r="T169" s="170"/>
      <c r="U169" s="164"/>
      <c r="V169" s="164">
        <f>SUM(V170:V222)</f>
        <v>59.009999999999991</v>
      </c>
      <c r="W169" s="164"/>
      <c r="X169" s="164"/>
      <c r="Y169" s="164"/>
      <c r="AG169" t="s">
        <v>123</v>
      </c>
    </row>
    <row r="170" spans="1:60" outlineLevel="1" x14ac:dyDescent="0.25">
      <c r="A170" s="179">
        <v>111</v>
      </c>
      <c r="B170" s="180" t="s">
        <v>510</v>
      </c>
      <c r="C170" s="189" t="s">
        <v>511</v>
      </c>
      <c r="D170" s="181" t="s">
        <v>146</v>
      </c>
      <c r="E170" s="182">
        <v>1</v>
      </c>
      <c r="F170" s="183"/>
      <c r="G170" s="184">
        <f>ROUND(E170*F170,2)</f>
        <v>0</v>
      </c>
      <c r="H170" s="183"/>
      <c r="I170" s="184">
        <f>ROUND(E170*H170,2)</f>
        <v>0</v>
      </c>
      <c r="J170" s="183"/>
      <c r="K170" s="184">
        <f>ROUND(E170*J170,2)</f>
        <v>0</v>
      </c>
      <c r="L170" s="184">
        <v>21</v>
      </c>
      <c r="M170" s="184">
        <f>G170*(1+L170/100)</f>
        <v>0</v>
      </c>
      <c r="N170" s="182">
        <v>1.64E-3</v>
      </c>
      <c r="O170" s="182">
        <f>ROUND(E170*N170,2)</f>
        <v>0</v>
      </c>
      <c r="P170" s="182">
        <v>0</v>
      </c>
      <c r="Q170" s="182">
        <f>ROUND(E170*P170,2)</f>
        <v>0</v>
      </c>
      <c r="R170" s="184" t="s">
        <v>127</v>
      </c>
      <c r="S170" s="184" t="s">
        <v>128</v>
      </c>
      <c r="T170" s="185" t="s">
        <v>128</v>
      </c>
      <c r="U170" s="160">
        <v>0.372</v>
      </c>
      <c r="V170" s="160">
        <f>ROUND(E170*U170,2)</f>
        <v>0.37</v>
      </c>
      <c r="W170" s="160"/>
      <c r="X170" s="160" t="s">
        <v>129</v>
      </c>
      <c r="Y170" s="160" t="s">
        <v>139</v>
      </c>
      <c r="Z170" s="149"/>
      <c r="AA170" s="149"/>
      <c r="AB170" s="149"/>
      <c r="AC170" s="149"/>
      <c r="AD170" s="149"/>
      <c r="AE170" s="149"/>
      <c r="AF170" s="149"/>
      <c r="AG170" s="149" t="s">
        <v>131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79">
        <v>112</v>
      </c>
      <c r="B171" s="180" t="s">
        <v>512</v>
      </c>
      <c r="C171" s="189" t="s">
        <v>513</v>
      </c>
      <c r="D171" s="181" t="s">
        <v>146</v>
      </c>
      <c r="E171" s="182">
        <v>1</v>
      </c>
      <c r="F171" s="183"/>
      <c r="G171" s="184">
        <f>ROUND(E171*F171,2)</f>
        <v>0</v>
      </c>
      <c r="H171" s="183"/>
      <c r="I171" s="184">
        <f>ROUND(E171*H171,2)</f>
        <v>0</v>
      </c>
      <c r="J171" s="183"/>
      <c r="K171" s="184">
        <f>ROUND(E171*J171,2)</f>
        <v>0</v>
      </c>
      <c r="L171" s="184">
        <v>21</v>
      </c>
      <c r="M171" s="184">
        <f>G171*(1+L171/100)</f>
        <v>0</v>
      </c>
      <c r="N171" s="182">
        <v>3.5899999999999999E-3</v>
      </c>
      <c r="O171" s="182">
        <f>ROUND(E171*N171,2)</f>
        <v>0</v>
      </c>
      <c r="P171" s="182">
        <v>0</v>
      </c>
      <c r="Q171" s="182">
        <f>ROUND(E171*P171,2)</f>
        <v>0</v>
      </c>
      <c r="R171" s="184" t="s">
        <v>127</v>
      </c>
      <c r="S171" s="184" t="s">
        <v>128</v>
      </c>
      <c r="T171" s="185" t="s">
        <v>128</v>
      </c>
      <c r="U171" s="160">
        <v>0.47599999999999998</v>
      </c>
      <c r="V171" s="160">
        <f>ROUND(E171*U171,2)</f>
        <v>0.48</v>
      </c>
      <c r="W171" s="160"/>
      <c r="X171" s="160" t="s">
        <v>129</v>
      </c>
      <c r="Y171" s="160" t="s">
        <v>139</v>
      </c>
      <c r="Z171" s="149"/>
      <c r="AA171" s="149"/>
      <c r="AB171" s="149"/>
      <c r="AC171" s="149"/>
      <c r="AD171" s="149"/>
      <c r="AE171" s="149"/>
      <c r="AF171" s="149"/>
      <c r="AG171" s="149" t="s">
        <v>131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79">
        <v>113</v>
      </c>
      <c r="B172" s="180" t="s">
        <v>514</v>
      </c>
      <c r="C172" s="189" t="s">
        <v>515</v>
      </c>
      <c r="D172" s="181" t="s">
        <v>146</v>
      </c>
      <c r="E172" s="182">
        <v>1</v>
      </c>
      <c r="F172" s="183"/>
      <c r="G172" s="184">
        <f>ROUND(E172*F172,2)</f>
        <v>0</v>
      </c>
      <c r="H172" s="183"/>
      <c r="I172" s="184">
        <f>ROUND(E172*H172,2)</f>
        <v>0</v>
      </c>
      <c r="J172" s="183"/>
      <c r="K172" s="184">
        <f>ROUND(E172*J172,2)</f>
        <v>0</v>
      </c>
      <c r="L172" s="184">
        <v>21</v>
      </c>
      <c r="M172" s="184">
        <f>G172*(1+L172/100)</f>
        <v>0</v>
      </c>
      <c r="N172" s="182">
        <v>6.8000000000000005E-4</v>
      </c>
      <c r="O172" s="182">
        <f>ROUND(E172*N172,2)</f>
        <v>0</v>
      </c>
      <c r="P172" s="182">
        <v>0</v>
      </c>
      <c r="Q172" s="182">
        <f>ROUND(E172*P172,2)</f>
        <v>0</v>
      </c>
      <c r="R172" s="184" t="s">
        <v>182</v>
      </c>
      <c r="S172" s="184" t="s">
        <v>128</v>
      </c>
      <c r="T172" s="185" t="s">
        <v>128</v>
      </c>
      <c r="U172" s="160">
        <v>0.22700000000000001</v>
      </c>
      <c r="V172" s="160">
        <f>ROUND(E172*U172,2)</f>
        <v>0.23</v>
      </c>
      <c r="W172" s="160"/>
      <c r="X172" s="160" t="s">
        <v>129</v>
      </c>
      <c r="Y172" s="160" t="s">
        <v>139</v>
      </c>
      <c r="Z172" s="149"/>
      <c r="AA172" s="149"/>
      <c r="AB172" s="149"/>
      <c r="AC172" s="149"/>
      <c r="AD172" s="149"/>
      <c r="AE172" s="149"/>
      <c r="AF172" s="149"/>
      <c r="AG172" s="149" t="s">
        <v>131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72">
        <v>114</v>
      </c>
      <c r="B173" s="173" t="s">
        <v>516</v>
      </c>
      <c r="C173" s="188" t="s">
        <v>517</v>
      </c>
      <c r="D173" s="174" t="s">
        <v>155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6.8300000000000001E-3</v>
      </c>
      <c r="O173" s="175">
        <f>ROUND(E173*N173,2)</f>
        <v>0.01</v>
      </c>
      <c r="P173" s="175">
        <v>0</v>
      </c>
      <c r="Q173" s="175">
        <f>ROUND(E173*P173,2)</f>
        <v>0</v>
      </c>
      <c r="R173" s="177" t="s">
        <v>182</v>
      </c>
      <c r="S173" s="177" t="s">
        <v>128</v>
      </c>
      <c r="T173" s="178" t="s">
        <v>128</v>
      </c>
      <c r="U173" s="160">
        <v>1.5389999999999999</v>
      </c>
      <c r="V173" s="160">
        <f>ROUND(E173*U173,2)</f>
        <v>1.54</v>
      </c>
      <c r="W173" s="160"/>
      <c r="X173" s="160" t="s">
        <v>129</v>
      </c>
      <c r="Y173" s="160" t="s">
        <v>139</v>
      </c>
      <c r="Z173" s="149"/>
      <c r="AA173" s="149"/>
      <c r="AB173" s="149"/>
      <c r="AC173" s="149"/>
      <c r="AD173" s="149"/>
      <c r="AE173" s="149"/>
      <c r="AF173" s="149"/>
      <c r="AG173" s="149" t="s">
        <v>131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5">
      <c r="A174" s="156"/>
      <c r="B174" s="157"/>
      <c r="C174" s="190" t="s">
        <v>518</v>
      </c>
      <c r="D174" s="162"/>
      <c r="E174" s="163">
        <v>1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201</v>
      </c>
      <c r="AH174" s="149">
        <v>5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0.399999999999999" outlineLevel="1" x14ac:dyDescent="0.25">
      <c r="A175" s="179">
        <v>115</v>
      </c>
      <c r="B175" s="180" t="s">
        <v>519</v>
      </c>
      <c r="C175" s="189" t="s">
        <v>520</v>
      </c>
      <c r="D175" s="181" t="s">
        <v>155</v>
      </c>
      <c r="E175" s="182">
        <v>1</v>
      </c>
      <c r="F175" s="183"/>
      <c r="G175" s="184">
        <f>ROUND(E175*F175,2)</f>
        <v>0</v>
      </c>
      <c r="H175" s="183"/>
      <c r="I175" s="184">
        <f>ROUND(E175*H175,2)</f>
        <v>0</v>
      </c>
      <c r="J175" s="183"/>
      <c r="K175" s="184">
        <f>ROUND(E175*J175,2)</f>
        <v>0</v>
      </c>
      <c r="L175" s="184">
        <v>21</v>
      </c>
      <c r="M175" s="184">
        <f>G175*(1+L175/100)</f>
        <v>0</v>
      </c>
      <c r="N175" s="182">
        <v>2.7109999999999999E-2</v>
      </c>
      <c r="O175" s="182">
        <f>ROUND(E175*N175,2)</f>
        <v>0.03</v>
      </c>
      <c r="P175" s="182">
        <v>0</v>
      </c>
      <c r="Q175" s="182">
        <f>ROUND(E175*P175,2)</f>
        <v>0</v>
      </c>
      <c r="R175" s="184" t="s">
        <v>182</v>
      </c>
      <c r="S175" s="184" t="s">
        <v>128</v>
      </c>
      <c r="T175" s="185" t="s">
        <v>128</v>
      </c>
      <c r="U175" s="160">
        <v>1.425</v>
      </c>
      <c r="V175" s="160">
        <f>ROUND(E175*U175,2)</f>
        <v>1.43</v>
      </c>
      <c r="W175" s="160"/>
      <c r="X175" s="160" t="s">
        <v>129</v>
      </c>
      <c r="Y175" s="160" t="s">
        <v>139</v>
      </c>
      <c r="Z175" s="149"/>
      <c r="AA175" s="149"/>
      <c r="AB175" s="149"/>
      <c r="AC175" s="149"/>
      <c r="AD175" s="149"/>
      <c r="AE175" s="149"/>
      <c r="AF175" s="149"/>
      <c r="AG175" s="149" t="s">
        <v>131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79">
        <v>116</v>
      </c>
      <c r="B176" s="180" t="s">
        <v>521</v>
      </c>
      <c r="C176" s="189" t="s">
        <v>522</v>
      </c>
      <c r="D176" s="181" t="s">
        <v>155</v>
      </c>
      <c r="E176" s="182">
        <v>3</v>
      </c>
      <c r="F176" s="183"/>
      <c r="G176" s="184">
        <f>ROUND(E176*F176,2)</f>
        <v>0</v>
      </c>
      <c r="H176" s="183"/>
      <c r="I176" s="184">
        <f>ROUND(E176*H176,2)</f>
        <v>0</v>
      </c>
      <c r="J176" s="183"/>
      <c r="K176" s="184">
        <f>ROUND(E176*J176,2)</f>
        <v>0</v>
      </c>
      <c r="L176" s="184">
        <v>21</v>
      </c>
      <c r="M176" s="184">
        <f>G176*(1+L176/100)</f>
        <v>0</v>
      </c>
      <c r="N176" s="182">
        <v>4.1399999999999996E-3</v>
      </c>
      <c r="O176" s="182">
        <f>ROUND(E176*N176,2)</f>
        <v>0.01</v>
      </c>
      <c r="P176" s="182">
        <v>0</v>
      </c>
      <c r="Q176" s="182">
        <f>ROUND(E176*P176,2)</f>
        <v>0</v>
      </c>
      <c r="R176" s="184" t="s">
        <v>182</v>
      </c>
      <c r="S176" s="184" t="s">
        <v>128</v>
      </c>
      <c r="T176" s="185" t="s">
        <v>128</v>
      </c>
      <c r="U176" s="160">
        <v>0.59299999999999997</v>
      </c>
      <c r="V176" s="160">
        <f>ROUND(E176*U176,2)</f>
        <v>1.78</v>
      </c>
      <c r="W176" s="160"/>
      <c r="X176" s="160" t="s">
        <v>129</v>
      </c>
      <c r="Y176" s="160" t="s">
        <v>139</v>
      </c>
      <c r="Z176" s="149"/>
      <c r="AA176" s="149"/>
      <c r="AB176" s="149"/>
      <c r="AC176" s="149"/>
      <c r="AD176" s="149"/>
      <c r="AE176" s="149"/>
      <c r="AF176" s="149"/>
      <c r="AG176" s="149" t="s">
        <v>131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79">
        <v>117</v>
      </c>
      <c r="B177" s="180" t="s">
        <v>523</v>
      </c>
      <c r="C177" s="189" t="s">
        <v>524</v>
      </c>
      <c r="D177" s="181" t="s">
        <v>155</v>
      </c>
      <c r="E177" s="182">
        <v>7</v>
      </c>
      <c r="F177" s="183"/>
      <c r="G177" s="184">
        <f>ROUND(E177*F177,2)</f>
        <v>0</v>
      </c>
      <c r="H177" s="183"/>
      <c r="I177" s="184">
        <f>ROUND(E177*H177,2)</f>
        <v>0</v>
      </c>
      <c r="J177" s="183"/>
      <c r="K177" s="184">
        <f>ROUND(E177*J177,2)</f>
        <v>0</v>
      </c>
      <c r="L177" s="184">
        <v>21</v>
      </c>
      <c r="M177" s="184">
        <f>G177*(1+L177/100)</f>
        <v>0</v>
      </c>
      <c r="N177" s="182">
        <v>8.4600000000000005E-3</v>
      </c>
      <c r="O177" s="182">
        <f>ROUND(E177*N177,2)</f>
        <v>0.06</v>
      </c>
      <c r="P177" s="182">
        <v>0</v>
      </c>
      <c r="Q177" s="182">
        <f>ROUND(E177*P177,2)</f>
        <v>0</v>
      </c>
      <c r="R177" s="184" t="s">
        <v>182</v>
      </c>
      <c r="S177" s="184" t="s">
        <v>128</v>
      </c>
      <c r="T177" s="185" t="s">
        <v>128</v>
      </c>
      <c r="U177" s="160">
        <v>0.95699999999999996</v>
      </c>
      <c r="V177" s="160">
        <f>ROUND(E177*U177,2)</f>
        <v>6.7</v>
      </c>
      <c r="W177" s="160"/>
      <c r="X177" s="160" t="s">
        <v>129</v>
      </c>
      <c r="Y177" s="160" t="s">
        <v>139</v>
      </c>
      <c r="Z177" s="149"/>
      <c r="AA177" s="149"/>
      <c r="AB177" s="149"/>
      <c r="AC177" s="149"/>
      <c r="AD177" s="149"/>
      <c r="AE177" s="149"/>
      <c r="AF177" s="149"/>
      <c r="AG177" s="149" t="s">
        <v>131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 x14ac:dyDescent="0.25">
      <c r="A178" s="179">
        <v>118</v>
      </c>
      <c r="B178" s="180" t="s">
        <v>525</v>
      </c>
      <c r="C178" s="189" t="s">
        <v>526</v>
      </c>
      <c r="D178" s="181" t="s">
        <v>146</v>
      </c>
      <c r="E178" s="182">
        <v>5</v>
      </c>
      <c r="F178" s="183"/>
      <c r="G178" s="184">
        <f>ROUND(E178*F178,2)</f>
        <v>0</v>
      </c>
      <c r="H178" s="183"/>
      <c r="I178" s="184">
        <f>ROUND(E178*H178,2)</f>
        <v>0</v>
      </c>
      <c r="J178" s="183"/>
      <c r="K178" s="184">
        <f>ROUND(E178*J178,2)</f>
        <v>0</v>
      </c>
      <c r="L178" s="184">
        <v>21</v>
      </c>
      <c r="M178" s="184">
        <f>G178*(1+L178/100)</f>
        <v>0</v>
      </c>
      <c r="N178" s="182">
        <v>6.0400000000000002E-3</v>
      </c>
      <c r="O178" s="182">
        <f>ROUND(E178*N178,2)</f>
        <v>0.03</v>
      </c>
      <c r="P178" s="182">
        <v>0</v>
      </c>
      <c r="Q178" s="182">
        <f>ROUND(E178*P178,2)</f>
        <v>0</v>
      </c>
      <c r="R178" s="184" t="s">
        <v>182</v>
      </c>
      <c r="S178" s="184" t="s">
        <v>128</v>
      </c>
      <c r="T178" s="185" t="s">
        <v>128</v>
      </c>
      <c r="U178" s="160">
        <v>0.251</v>
      </c>
      <c r="V178" s="160">
        <f>ROUND(E178*U178,2)</f>
        <v>1.26</v>
      </c>
      <c r="W178" s="160"/>
      <c r="X178" s="160" t="s">
        <v>129</v>
      </c>
      <c r="Y178" s="160" t="s">
        <v>139</v>
      </c>
      <c r="Z178" s="149"/>
      <c r="AA178" s="149"/>
      <c r="AB178" s="149"/>
      <c r="AC178" s="149"/>
      <c r="AD178" s="149"/>
      <c r="AE178" s="149"/>
      <c r="AF178" s="149"/>
      <c r="AG178" s="149" t="s">
        <v>131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72">
        <v>119</v>
      </c>
      <c r="B179" s="173" t="s">
        <v>527</v>
      </c>
      <c r="C179" s="188" t="s">
        <v>528</v>
      </c>
      <c r="D179" s="174" t="s">
        <v>146</v>
      </c>
      <c r="E179" s="175">
        <v>2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 t="s">
        <v>182</v>
      </c>
      <c r="S179" s="177" t="s">
        <v>128</v>
      </c>
      <c r="T179" s="178" t="s">
        <v>128</v>
      </c>
      <c r="U179" s="160">
        <v>0.26800000000000002</v>
      </c>
      <c r="V179" s="160">
        <f>ROUND(E179*U179,2)</f>
        <v>0.54</v>
      </c>
      <c r="W179" s="160"/>
      <c r="X179" s="160" t="s">
        <v>129</v>
      </c>
      <c r="Y179" s="160" t="s">
        <v>139</v>
      </c>
      <c r="Z179" s="149"/>
      <c r="AA179" s="149"/>
      <c r="AB179" s="149"/>
      <c r="AC179" s="149"/>
      <c r="AD179" s="149"/>
      <c r="AE179" s="149"/>
      <c r="AF179" s="149"/>
      <c r="AG179" s="149" t="s">
        <v>131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5">
      <c r="A180" s="156"/>
      <c r="B180" s="157"/>
      <c r="C180" s="190" t="s">
        <v>529</v>
      </c>
      <c r="D180" s="162"/>
      <c r="E180" s="163">
        <v>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201</v>
      </c>
      <c r="AH180" s="149">
        <v>5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72">
        <v>120</v>
      </c>
      <c r="B181" s="173" t="s">
        <v>530</v>
      </c>
      <c r="C181" s="188" t="s">
        <v>531</v>
      </c>
      <c r="D181" s="174" t="s">
        <v>146</v>
      </c>
      <c r="E181" s="175">
        <v>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 t="s">
        <v>182</v>
      </c>
      <c r="S181" s="177" t="s">
        <v>128</v>
      </c>
      <c r="T181" s="178" t="s">
        <v>128</v>
      </c>
      <c r="U181" s="160">
        <v>0.25800000000000001</v>
      </c>
      <c r="V181" s="160">
        <f>ROUND(E181*U181,2)</f>
        <v>0.26</v>
      </c>
      <c r="W181" s="160"/>
      <c r="X181" s="160" t="s">
        <v>129</v>
      </c>
      <c r="Y181" s="160" t="s">
        <v>139</v>
      </c>
      <c r="Z181" s="149"/>
      <c r="AA181" s="149"/>
      <c r="AB181" s="149"/>
      <c r="AC181" s="149"/>
      <c r="AD181" s="149"/>
      <c r="AE181" s="149"/>
      <c r="AF181" s="149"/>
      <c r="AG181" s="149" t="s">
        <v>131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5">
      <c r="A182" s="156"/>
      <c r="B182" s="157"/>
      <c r="C182" s="190" t="s">
        <v>532</v>
      </c>
      <c r="D182" s="162"/>
      <c r="E182" s="163">
        <v>1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201</v>
      </c>
      <c r="AH182" s="149">
        <v>5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72">
        <v>121</v>
      </c>
      <c r="B183" s="173" t="s">
        <v>533</v>
      </c>
      <c r="C183" s="188" t="s">
        <v>534</v>
      </c>
      <c r="D183" s="174" t="s">
        <v>146</v>
      </c>
      <c r="E183" s="175">
        <v>1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 t="s">
        <v>182</v>
      </c>
      <c r="S183" s="177" t="s">
        <v>128</v>
      </c>
      <c r="T183" s="178" t="s">
        <v>128</v>
      </c>
      <c r="U183" s="160">
        <v>0.28799999999999998</v>
      </c>
      <c r="V183" s="160">
        <f>ROUND(E183*U183,2)</f>
        <v>0.28999999999999998</v>
      </c>
      <c r="W183" s="160"/>
      <c r="X183" s="160" t="s">
        <v>129</v>
      </c>
      <c r="Y183" s="160" t="s">
        <v>139</v>
      </c>
      <c r="Z183" s="149"/>
      <c r="AA183" s="149"/>
      <c r="AB183" s="149"/>
      <c r="AC183" s="149"/>
      <c r="AD183" s="149"/>
      <c r="AE183" s="149"/>
      <c r="AF183" s="149"/>
      <c r="AG183" s="149" t="s">
        <v>131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5">
      <c r="A184" s="156"/>
      <c r="B184" s="157"/>
      <c r="C184" s="190" t="s">
        <v>535</v>
      </c>
      <c r="D184" s="162"/>
      <c r="E184" s="163">
        <v>1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201</v>
      </c>
      <c r="AH184" s="149">
        <v>5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72">
        <v>122</v>
      </c>
      <c r="B185" s="173" t="s">
        <v>536</v>
      </c>
      <c r="C185" s="188" t="s">
        <v>537</v>
      </c>
      <c r="D185" s="174" t="s">
        <v>146</v>
      </c>
      <c r="E185" s="175">
        <v>2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 t="s">
        <v>182</v>
      </c>
      <c r="S185" s="177" t="s">
        <v>128</v>
      </c>
      <c r="T185" s="178" t="s">
        <v>128</v>
      </c>
      <c r="U185" s="160">
        <v>0.34</v>
      </c>
      <c r="V185" s="160">
        <f>ROUND(E185*U185,2)</f>
        <v>0.68</v>
      </c>
      <c r="W185" s="160"/>
      <c r="X185" s="160" t="s">
        <v>129</v>
      </c>
      <c r="Y185" s="160" t="s">
        <v>139</v>
      </c>
      <c r="Z185" s="149"/>
      <c r="AA185" s="149"/>
      <c r="AB185" s="149"/>
      <c r="AC185" s="149"/>
      <c r="AD185" s="149"/>
      <c r="AE185" s="149"/>
      <c r="AF185" s="149"/>
      <c r="AG185" s="149" t="s">
        <v>131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5">
      <c r="A186" s="156"/>
      <c r="B186" s="157"/>
      <c r="C186" s="190" t="s">
        <v>538</v>
      </c>
      <c r="D186" s="162"/>
      <c r="E186" s="163">
        <v>2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201</v>
      </c>
      <c r="AH186" s="149">
        <v>5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72">
        <v>123</v>
      </c>
      <c r="B187" s="173" t="s">
        <v>539</v>
      </c>
      <c r="C187" s="188" t="s">
        <v>540</v>
      </c>
      <c r="D187" s="174" t="s">
        <v>146</v>
      </c>
      <c r="E187" s="175">
        <v>2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 t="s">
        <v>182</v>
      </c>
      <c r="S187" s="177" t="s">
        <v>128</v>
      </c>
      <c r="T187" s="178" t="s">
        <v>128</v>
      </c>
      <c r="U187" s="160">
        <v>0.433</v>
      </c>
      <c r="V187" s="160">
        <f>ROUND(E187*U187,2)</f>
        <v>0.87</v>
      </c>
      <c r="W187" s="160"/>
      <c r="X187" s="160" t="s">
        <v>129</v>
      </c>
      <c r="Y187" s="160" t="s">
        <v>139</v>
      </c>
      <c r="Z187" s="149"/>
      <c r="AA187" s="149"/>
      <c r="AB187" s="149"/>
      <c r="AC187" s="149"/>
      <c r="AD187" s="149"/>
      <c r="AE187" s="149"/>
      <c r="AF187" s="149"/>
      <c r="AG187" s="149" t="s">
        <v>131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2" x14ac:dyDescent="0.25">
      <c r="A188" s="156"/>
      <c r="B188" s="157"/>
      <c r="C188" s="190" t="s">
        <v>541</v>
      </c>
      <c r="D188" s="162"/>
      <c r="E188" s="163">
        <v>2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201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79">
        <v>124</v>
      </c>
      <c r="B189" s="180" t="s">
        <v>542</v>
      </c>
      <c r="C189" s="189" t="s">
        <v>543</v>
      </c>
      <c r="D189" s="181" t="s">
        <v>146</v>
      </c>
      <c r="E189" s="182">
        <v>15</v>
      </c>
      <c r="F189" s="183"/>
      <c r="G189" s="184">
        <f t="shared" ref="G189:G211" si="56">ROUND(E189*F189,2)</f>
        <v>0</v>
      </c>
      <c r="H189" s="183"/>
      <c r="I189" s="184">
        <f t="shared" ref="I189:I211" si="57">ROUND(E189*H189,2)</f>
        <v>0</v>
      </c>
      <c r="J189" s="183"/>
      <c r="K189" s="184">
        <f t="shared" ref="K189:K211" si="58">ROUND(E189*J189,2)</f>
        <v>0</v>
      </c>
      <c r="L189" s="184">
        <v>21</v>
      </c>
      <c r="M189" s="184">
        <f t="shared" ref="M189:M211" si="59">G189*(1+L189/100)</f>
        <v>0</v>
      </c>
      <c r="N189" s="182">
        <v>1E-4</v>
      </c>
      <c r="O189" s="182">
        <f t="shared" ref="O189:O211" si="60">ROUND(E189*N189,2)</f>
        <v>0</v>
      </c>
      <c r="P189" s="182">
        <v>0</v>
      </c>
      <c r="Q189" s="182">
        <f t="shared" ref="Q189:Q211" si="61">ROUND(E189*P189,2)</f>
        <v>0</v>
      </c>
      <c r="R189" s="184" t="s">
        <v>182</v>
      </c>
      <c r="S189" s="184" t="s">
        <v>128</v>
      </c>
      <c r="T189" s="185" t="s">
        <v>128</v>
      </c>
      <c r="U189" s="160">
        <v>6.2E-2</v>
      </c>
      <c r="V189" s="160">
        <f t="shared" ref="V189:V211" si="62">ROUND(E189*U189,2)</f>
        <v>0.93</v>
      </c>
      <c r="W189" s="160"/>
      <c r="X189" s="160" t="s">
        <v>129</v>
      </c>
      <c r="Y189" s="160" t="s">
        <v>139</v>
      </c>
      <c r="Z189" s="149"/>
      <c r="AA189" s="149"/>
      <c r="AB189" s="149"/>
      <c r="AC189" s="149"/>
      <c r="AD189" s="149"/>
      <c r="AE189" s="149"/>
      <c r="AF189" s="149"/>
      <c r="AG189" s="149" t="s">
        <v>131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79">
        <v>125</v>
      </c>
      <c r="B190" s="180" t="s">
        <v>544</v>
      </c>
      <c r="C190" s="189" t="s">
        <v>545</v>
      </c>
      <c r="D190" s="181" t="s">
        <v>146</v>
      </c>
      <c r="E190" s="182">
        <v>18</v>
      </c>
      <c r="F190" s="183"/>
      <c r="G190" s="184">
        <f t="shared" si="56"/>
        <v>0</v>
      </c>
      <c r="H190" s="183"/>
      <c r="I190" s="184">
        <f t="shared" si="57"/>
        <v>0</v>
      </c>
      <c r="J190" s="183"/>
      <c r="K190" s="184">
        <f t="shared" si="58"/>
        <v>0</v>
      </c>
      <c r="L190" s="184">
        <v>21</v>
      </c>
      <c r="M190" s="184">
        <f t="shared" si="59"/>
        <v>0</v>
      </c>
      <c r="N190" s="182">
        <v>1.8000000000000001E-4</v>
      </c>
      <c r="O190" s="182">
        <f t="shared" si="60"/>
        <v>0</v>
      </c>
      <c r="P190" s="182">
        <v>0</v>
      </c>
      <c r="Q190" s="182">
        <f t="shared" si="61"/>
        <v>0</v>
      </c>
      <c r="R190" s="184" t="s">
        <v>182</v>
      </c>
      <c r="S190" s="184" t="s">
        <v>128</v>
      </c>
      <c r="T190" s="185" t="s">
        <v>128</v>
      </c>
      <c r="U190" s="160">
        <v>0.16500000000000001</v>
      </c>
      <c r="V190" s="160">
        <f t="shared" si="62"/>
        <v>2.97</v>
      </c>
      <c r="W190" s="160"/>
      <c r="X190" s="160" t="s">
        <v>129</v>
      </c>
      <c r="Y190" s="160" t="s">
        <v>139</v>
      </c>
      <c r="Z190" s="149"/>
      <c r="AA190" s="149"/>
      <c r="AB190" s="149"/>
      <c r="AC190" s="149"/>
      <c r="AD190" s="149"/>
      <c r="AE190" s="149"/>
      <c r="AF190" s="149"/>
      <c r="AG190" s="149" t="s">
        <v>131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79">
        <v>126</v>
      </c>
      <c r="B191" s="180" t="s">
        <v>546</v>
      </c>
      <c r="C191" s="189" t="s">
        <v>547</v>
      </c>
      <c r="D191" s="181" t="s">
        <v>146</v>
      </c>
      <c r="E191" s="182">
        <v>4</v>
      </c>
      <c r="F191" s="183"/>
      <c r="G191" s="184">
        <f t="shared" si="56"/>
        <v>0</v>
      </c>
      <c r="H191" s="183"/>
      <c r="I191" s="184">
        <f t="shared" si="57"/>
        <v>0</v>
      </c>
      <c r="J191" s="183"/>
      <c r="K191" s="184">
        <f t="shared" si="58"/>
        <v>0</v>
      </c>
      <c r="L191" s="184">
        <v>21</v>
      </c>
      <c r="M191" s="184">
        <f t="shared" si="59"/>
        <v>0</v>
      </c>
      <c r="N191" s="182">
        <v>3.1E-4</v>
      </c>
      <c r="O191" s="182">
        <f t="shared" si="60"/>
        <v>0</v>
      </c>
      <c r="P191" s="182">
        <v>0</v>
      </c>
      <c r="Q191" s="182">
        <f t="shared" si="61"/>
        <v>0</v>
      </c>
      <c r="R191" s="184" t="s">
        <v>182</v>
      </c>
      <c r="S191" s="184" t="s">
        <v>128</v>
      </c>
      <c r="T191" s="185" t="s">
        <v>128</v>
      </c>
      <c r="U191" s="160">
        <v>0.20699999999999999</v>
      </c>
      <c r="V191" s="160">
        <f t="shared" si="62"/>
        <v>0.83</v>
      </c>
      <c r="W191" s="160"/>
      <c r="X191" s="160" t="s">
        <v>129</v>
      </c>
      <c r="Y191" s="160" t="s">
        <v>139</v>
      </c>
      <c r="Z191" s="149"/>
      <c r="AA191" s="149"/>
      <c r="AB191" s="149"/>
      <c r="AC191" s="149"/>
      <c r="AD191" s="149"/>
      <c r="AE191" s="149"/>
      <c r="AF191" s="149"/>
      <c r="AG191" s="149" t="s">
        <v>131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79">
        <v>127</v>
      </c>
      <c r="B192" s="180" t="s">
        <v>548</v>
      </c>
      <c r="C192" s="189" t="s">
        <v>549</v>
      </c>
      <c r="D192" s="181" t="s">
        <v>146</v>
      </c>
      <c r="E192" s="182">
        <v>2</v>
      </c>
      <c r="F192" s="183"/>
      <c r="G192" s="184">
        <f t="shared" si="56"/>
        <v>0</v>
      </c>
      <c r="H192" s="183"/>
      <c r="I192" s="184">
        <f t="shared" si="57"/>
        <v>0</v>
      </c>
      <c r="J192" s="183"/>
      <c r="K192" s="184">
        <f t="shared" si="58"/>
        <v>0</v>
      </c>
      <c r="L192" s="184">
        <v>21</v>
      </c>
      <c r="M192" s="184">
        <f t="shared" si="59"/>
        <v>0</v>
      </c>
      <c r="N192" s="182">
        <v>4.8000000000000001E-4</v>
      </c>
      <c r="O192" s="182">
        <f t="shared" si="60"/>
        <v>0</v>
      </c>
      <c r="P192" s="182">
        <v>0</v>
      </c>
      <c r="Q192" s="182">
        <f t="shared" si="61"/>
        <v>0</v>
      </c>
      <c r="R192" s="184" t="s">
        <v>182</v>
      </c>
      <c r="S192" s="184" t="s">
        <v>128</v>
      </c>
      <c r="T192" s="185" t="s">
        <v>128</v>
      </c>
      <c r="U192" s="160">
        <v>0.22700000000000001</v>
      </c>
      <c r="V192" s="160">
        <f t="shared" si="62"/>
        <v>0.45</v>
      </c>
      <c r="W192" s="160"/>
      <c r="X192" s="160" t="s">
        <v>129</v>
      </c>
      <c r="Y192" s="160" t="s">
        <v>139</v>
      </c>
      <c r="Z192" s="149"/>
      <c r="AA192" s="149"/>
      <c r="AB192" s="149"/>
      <c r="AC192" s="149"/>
      <c r="AD192" s="149"/>
      <c r="AE192" s="149"/>
      <c r="AF192" s="149"/>
      <c r="AG192" s="149" t="s">
        <v>131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79">
        <v>128</v>
      </c>
      <c r="B193" s="180" t="s">
        <v>550</v>
      </c>
      <c r="C193" s="189" t="s">
        <v>551</v>
      </c>
      <c r="D193" s="181" t="s">
        <v>146</v>
      </c>
      <c r="E193" s="182">
        <v>8</v>
      </c>
      <c r="F193" s="183"/>
      <c r="G193" s="184">
        <f t="shared" si="56"/>
        <v>0</v>
      </c>
      <c r="H193" s="183"/>
      <c r="I193" s="184">
        <f t="shared" si="57"/>
        <v>0</v>
      </c>
      <c r="J193" s="183"/>
      <c r="K193" s="184">
        <f t="shared" si="58"/>
        <v>0</v>
      </c>
      <c r="L193" s="184">
        <v>21</v>
      </c>
      <c r="M193" s="184">
        <f t="shared" si="59"/>
        <v>0</v>
      </c>
      <c r="N193" s="182">
        <v>6.8000000000000005E-4</v>
      </c>
      <c r="O193" s="182">
        <f t="shared" si="60"/>
        <v>0.01</v>
      </c>
      <c r="P193" s="182">
        <v>0</v>
      </c>
      <c r="Q193" s="182">
        <f t="shared" si="61"/>
        <v>0</v>
      </c>
      <c r="R193" s="184" t="s">
        <v>182</v>
      </c>
      <c r="S193" s="184" t="s">
        <v>128</v>
      </c>
      <c r="T193" s="185" t="s">
        <v>128</v>
      </c>
      <c r="U193" s="160">
        <v>0.26900000000000002</v>
      </c>
      <c r="V193" s="160">
        <f t="shared" si="62"/>
        <v>2.15</v>
      </c>
      <c r="W193" s="160"/>
      <c r="X193" s="160" t="s">
        <v>129</v>
      </c>
      <c r="Y193" s="160" t="s">
        <v>139</v>
      </c>
      <c r="Z193" s="149"/>
      <c r="AA193" s="149"/>
      <c r="AB193" s="149"/>
      <c r="AC193" s="149"/>
      <c r="AD193" s="149"/>
      <c r="AE193" s="149"/>
      <c r="AF193" s="149"/>
      <c r="AG193" s="149" t="s">
        <v>131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79">
        <v>129</v>
      </c>
      <c r="B194" s="180" t="s">
        <v>552</v>
      </c>
      <c r="C194" s="189" t="s">
        <v>553</v>
      </c>
      <c r="D194" s="181" t="s">
        <v>146</v>
      </c>
      <c r="E194" s="182">
        <v>9</v>
      </c>
      <c r="F194" s="183"/>
      <c r="G194" s="184">
        <f t="shared" si="56"/>
        <v>0</v>
      </c>
      <c r="H194" s="183"/>
      <c r="I194" s="184">
        <f t="shared" si="57"/>
        <v>0</v>
      </c>
      <c r="J194" s="183"/>
      <c r="K194" s="184">
        <f t="shared" si="58"/>
        <v>0</v>
      </c>
      <c r="L194" s="184">
        <v>21</v>
      </c>
      <c r="M194" s="184">
        <f t="shared" si="59"/>
        <v>0</v>
      </c>
      <c r="N194" s="182">
        <v>1.0399999999999999E-3</v>
      </c>
      <c r="O194" s="182">
        <f t="shared" si="60"/>
        <v>0.01</v>
      </c>
      <c r="P194" s="182">
        <v>0</v>
      </c>
      <c r="Q194" s="182">
        <f t="shared" si="61"/>
        <v>0</v>
      </c>
      <c r="R194" s="184" t="s">
        <v>182</v>
      </c>
      <c r="S194" s="184" t="s">
        <v>128</v>
      </c>
      <c r="T194" s="185" t="s">
        <v>128</v>
      </c>
      <c r="U194" s="160">
        <v>0.35099999999999998</v>
      </c>
      <c r="V194" s="160">
        <f t="shared" si="62"/>
        <v>3.16</v>
      </c>
      <c r="W194" s="160"/>
      <c r="X194" s="160" t="s">
        <v>129</v>
      </c>
      <c r="Y194" s="160" t="s">
        <v>139</v>
      </c>
      <c r="Z194" s="149"/>
      <c r="AA194" s="149"/>
      <c r="AB194" s="149"/>
      <c r="AC194" s="149"/>
      <c r="AD194" s="149"/>
      <c r="AE194" s="149"/>
      <c r="AF194" s="149"/>
      <c r="AG194" s="149" t="s">
        <v>131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79">
        <v>130</v>
      </c>
      <c r="B195" s="180" t="s">
        <v>554</v>
      </c>
      <c r="C195" s="189" t="s">
        <v>555</v>
      </c>
      <c r="D195" s="181" t="s">
        <v>146</v>
      </c>
      <c r="E195" s="182">
        <v>19</v>
      </c>
      <c r="F195" s="183"/>
      <c r="G195" s="184">
        <f t="shared" si="56"/>
        <v>0</v>
      </c>
      <c r="H195" s="183"/>
      <c r="I195" s="184">
        <f t="shared" si="57"/>
        <v>0</v>
      </c>
      <c r="J195" s="183"/>
      <c r="K195" s="184">
        <f t="shared" si="58"/>
        <v>0</v>
      </c>
      <c r="L195" s="184">
        <v>21</v>
      </c>
      <c r="M195" s="184">
        <f t="shared" si="59"/>
        <v>0</v>
      </c>
      <c r="N195" s="182">
        <v>1.6299999999999999E-3</v>
      </c>
      <c r="O195" s="182">
        <f t="shared" si="60"/>
        <v>0.03</v>
      </c>
      <c r="P195" s="182">
        <v>0</v>
      </c>
      <c r="Q195" s="182">
        <f t="shared" si="61"/>
        <v>0</v>
      </c>
      <c r="R195" s="184" t="s">
        <v>182</v>
      </c>
      <c r="S195" s="184" t="s">
        <v>128</v>
      </c>
      <c r="T195" s="185" t="s">
        <v>128</v>
      </c>
      <c r="U195" s="160">
        <v>0.42399999999999999</v>
      </c>
      <c r="V195" s="160">
        <f t="shared" si="62"/>
        <v>8.06</v>
      </c>
      <c r="W195" s="160"/>
      <c r="X195" s="160" t="s">
        <v>129</v>
      </c>
      <c r="Y195" s="160" t="s">
        <v>139</v>
      </c>
      <c r="Z195" s="149"/>
      <c r="AA195" s="149"/>
      <c r="AB195" s="149"/>
      <c r="AC195" s="149"/>
      <c r="AD195" s="149"/>
      <c r="AE195" s="149"/>
      <c r="AF195" s="149"/>
      <c r="AG195" s="149" t="s">
        <v>131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79">
        <v>131</v>
      </c>
      <c r="B196" s="180" t="s">
        <v>556</v>
      </c>
      <c r="C196" s="189" t="s">
        <v>557</v>
      </c>
      <c r="D196" s="181" t="s">
        <v>146</v>
      </c>
      <c r="E196" s="182">
        <v>2</v>
      </c>
      <c r="F196" s="183"/>
      <c r="G196" s="184">
        <f t="shared" si="56"/>
        <v>0</v>
      </c>
      <c r="H196" s="183"/>
      <c r="I196" s="184">
        <f t="shared" si="57"/>
        <v>0</v>
      </c>
      <c r="J196" s="183"/>
      <c r="K196" s="184">
        <f t="shared" si="58"/>
        <v>0</v>
      </c>
      <c r="L196" s="184">
        <v>21</v>
      </c>
      <c r="M196" s="184">
        <f t="shared" si="59"/>
        <v>0</v>
      </c>
      <c r="N196" s="182">
        <v>2.0000000000000001E-4</v>
      </c>
      <c r="O196" s="182">
        <f t="shared" si="60"/>
        <v>0</v>
      </c>
      <c r="P196" s="182">
        <v>0</v>
      </c>
      <c r="Q196" s="182">
        <f t="shared" si="61"/>
        <v>0</v>
      </c>
      <c r="R196" s="184" t="s">
        <v>182</v>
      </c>
      <c r="S196" s="184" t="s">
        <v>128</v>
      </c>
      <c r="T196" s="185" t="s">
        <v>128</v>
      </c>
      <c r="U196" s="160">
        <v>0.20699999999999999</v>
      </c>
      <c r="V196" s="160">
        <f t="shared" si="62"/>
        <v>0.41</v>
      </c>
      <c r="W196" s="160"/>
      <c r="X196" s="160" t="s">
        <v>129</v>
      </c>
      <c r="Y196" s="160" t="s">
        <v>139</v>
      </c>
      <c r="Z196" s="149"/>
      <c r="AA196" s="149"/>
      <c r="AB196" s="149"/>
      <c r="AC196" s="149"/>
      <c r="AD196" s="149"/>
      <c r="AE196" s="149"/>
      <c r="AF196" s="149"/>
      <c r="AG196" s="149" t="s">
        <v>131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79">
        <v>132</v>
      </c>
      <c r="B197" s="180" t="s">
        <v>558</v>
      </c>
      <c r="C197" s="189" t="s">
        <v>559</v>
      </c>
      <c r="D197" s="181" t="s">
        <v>146</v>
      </c>
      <c r="E197" s="182">
        <v>1</v>
      </c>
      <c r="F197" s="183"/>
      <c r="G197" s="184">
        <f t="shared" si="56"/>
        <v>0</v>
      </c>
      <c r="H197" s="183"/>
      <c r="I197" s="184">
        <f t="shared" si="57"/>
        <v>0</v>
      </c>
      <c r="J197" s="183"/>
      <c r="K197" s="184">
        <f t="shared" si="58"/>
        <v>0</v>
      </c>
      <c r="L197" s="184">
        <v>21</v>
      </c>
      <c r="M197" s="184">
        <f t="shared" si="59"/>
        <v>0</v>
      </c>
      <c r="N197" s="182">
        <v>3.5E-4</v>
      </c>
      <c r="O197" s="182">
        <f t="shared" si="60"/>
        <v>0</v>
      </c>
      <c r="P197" s="182">
        <v>0</v>
      </c>
      <c r="Q197" s="182">
        <f t="shared" si="61"/>
        <v>0</v>
      </c>
      <c r="R197" s="184" t="s">
        <v>182</v>
      </c>
      <c r="S197" s="184" t="s">
        <v>128</v>
      </c>
      <c r="T197" s="185" t="s">
        <v>128</v>
      </c>
      <c r="U197" s="160">
        <v>0.26900000000000002</v>
      </c>
      <c r="V197" s="160">
        <f t="shared" si="62"/>
        <v>0.27</v>
      </c>
      <c r="W197" s="160"/>
      <c r="X197" s="160" t="s">
        <v>129</v>
      </c>
      <c r="Y197" s="160" t="s">
        <v>139</v>
      </c>
      <c r="Z197" s="149"/>
      <c r="AA197" s="149"/>
      <c r="AB197" s="149"/>
      <c r="AC197" s="149"/>
      <c r="AD197" s="149"/>
      <c r="AE197" s="149"/>
      <c r="AF197" s="149"/>
      <c r="AG197" s="149" t="s">
        <v>131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79">
        <v>133</v>
      </c>
      <c r="B198" s="180" t="s">
        <v>560</v>
      </c>
      <c r="C198" s="189" t="s">
        <v>561</v>
      </c>
      <c r="D198" s="181" t="s">
        <v>146</v>
      </c>
      <c r="E198" s="182">
        <v>3</v>
      </c>
      <c r="F198" s="183"/>
      <c r="G198" s="184">
        <f t="shared" si="56"/>
        <v>0</v>
      </c>
      <c r="H198" s="183"/>
      <c r="I198" s="184">
        <f t="shared" si="57"/>
        <v>0</v>
      </c>
      <c r="J198" s="183"/>
      <c r="K198" s="184">
        <f t="shared" si="58"/>
        <v>0</v>
      </c>
      <c r="L198" s="184">
        <v>21</v>
      </c>
      <c r="M198" s="184">
        <f t="shared" si="59"/>
        <v>0</v>
      </c>
      <c r="N198" s="182">
        <v>5.8E-4</v>
      </c>
      <c r="O198" s="182">
        <f t="shared" si="60"/>
        <v>0</v>
      </c>
      <c r="P198" s="182">
        <v>0</v>
      </c>
      <c r="Q198" s="182">
        <f t="shared" si="61"/>
        <v>0</v>
      </c>
      <c r="R198" s="184" t="s">
        <v>182</v>
      </c>
      <c r="S198" s="184" t="s">
        <v>128</v>
      </c>
      <c r="T198" s="185" t="s">
        <v>128</v>
      </c>
      <c r="U198" s="160">
        <v>0.35099999999999998</v>
      </c>
      <c r="V198" s="160">
        <f t="shared" si="62"/>
        <v>1.05</v>
      </c>
      <c r="W198" s="160"/>
      <c r="X198" s="160" t="s">
        <v>129</v>
      </c>
      <c r="Y198" s="160" t="s">
        <v>139</v>
      </c>
      <c r="Z198" s="149"/>
      <c r="AA198" s="149"/>
      <c r="AB198" s="149"/>
      <c r="AC198" s="149"/>
      <c r="AD198" s="149"/>
      <c r="AE198" s="149"/>
      <c r="AF198" s="149"/>
      <c r="AG198" s="149" t="s">
        <v>131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79">
        <v>134</v>
      </c>
      <c r="B199" s="180" t="s">
        <v>562</v>
      </c>
      <c r="C199" s="189" t="s">
        <v>563</v>
      </c>
      <c r="D199" s="181" t="s">
        <v>146</v>
      </c>
      <c r="E199" s="182">
        <v>5</v>
      </c>
      <c r="F199" s="183"/>
      <c r="G199" s="184">
        <f t="shared" si="56"/>
        <v>0</v>
      </c>
      <c r="H199" s="183"/>
      <c r="I199" s="184">
        <f t="shared" si="57"/>
        <v>0</v>
      </c>
      <c r="J199" s="183"/>
      <c r="K199" s="184">
        <f t="shared" si="58"/>
        <v>0</v>
      </c>
      <c r="L199" s="184">
        <v>21</v>
      </c>
      <c r="M199" s="184">
        <f t="shared" si="59"/>
        <v>0</v>
      </c>
      <c r="N199" s="182">
        <v>7.6999999999999996E-4</v>
      </c>
      <c r="O199" s="182">
        <f t="shared" si="60"/>
        <v>0</v>
      </c>
      <c r="P199" s="182">
        <v>0</v>
      </c>
      <c r="Q199" s="182">
        <f t="shared" si="61"/>
        <v>0</v>
      </c>
      <c r="R199" s="184" t="s">
        <v>182</v>
      </c>
      <c r="S199" s="184" t="s">
        <v>128</v>
      </c>
      <c r="T199" s="185" t="s">
        <v>128</v>
      </c>
      <c r="U199" s="160">
        <v>0.42399999999999999</v>
      </c>
      <c r="V199" s="160">
        <f t="shared" si="62"/>
        <v>2.12</v>
      </c>
      <c r="W199" s="160"/>
      <c r="X199" s="160" t="s">
        <v>129</v>
      </c>
      <c r="Y199" s="160" t="s">
        <v>139</v>
      </c>
      <c r="Z199" s="149"/>
      <c r="AA199" s="149"/>
      <c r="AB199" s="149"/>
      <c r="AC199" s="149"/>
      <c r="AD199" s="149"/>
      <c r="AE199" s="149"/>
      <c r="AF199" s="149"/>
      <c r="AG199" s="149" t="s">
        <v>131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79">
        <v>135</v>
      </c>
      <c r="B200" s="180" t="s">
        <v>564</v>
      </c>
      <c r="C200" s="189" t="s">
        <v>565</v>
      </c>
      <c r="D200" s="181" t="s">
        <v>146</v>
      </c>
      <c r="E200" s="182">
        <v>1</v>
      </c>
      <c r="F200" s="183"/>
      <c r="G200" s="184">
        <f t="shared" si="56"/>
        <v>0</v>
      </c>
      <c r="H200" s="183"/>
      <c r="I200" s="184">
        <f t="shared" si="57"/>
        <v>0</v>
      </c>
      <c r="J200" s="183"/>
      <c r="K200" s="184">
        <f t="shared" si="58"/>
        <v>0</v>
      </c>
      <c r="L200" s="184">
        <v>21</v>
      </c>
      <c r="M200" s="184">
        <f t="shared" si="59"/>
        <v>0</v>
      </c>
      <c r="N200" s="182">
        <v>1.06E-3</v>
      </c>
      <c r="O200" s="182">
        <f t="shared" si="60"/>
        <v>0</v>
      </c>
      <c r="P200" s="182">
        <v>0</v>
      </c>
      <c r="Q200" s="182">
        <f t="shared" si="61"/>
        <v>0</v>
      </c>
      <c r="R200" s="184" t="s">
        <v>182</v>
      </c>
      <c r="S200" s="184" t="s">
        <v>128</v>
      </c>
      <c r="T200" s="185" t="s">
        <v>128</v>
      </c>
      <c r="U200" s="160">
        <v>0.42399999999999999</v>
      </c>
      <c r="V200" s="160">
        <f t="shared" si="62"/>
        <v>0.42</v>
      </c>
      <c r="W200" s="160"/>
      <c r="X200" s="160" t="s">
        <v>129</v>
      </c>
      <c r="Y200" s="160" t="s">
        <v>139</v>
      </c>
      <c r="Z200" s="149"/>
      <c r="AA200" s="149"/>
      <c r="AB200" s="149"/>
      <c r="AC200" s="149"/>
      <c r="AD200" s="149"/>
      <c r="AE200" s="149"/>
      <c r="AF200" s="149"/>
      <c r="AG200" s="149" t="s">
        <v>131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79">
        <v>136</v>
      </c>
      <c r="B201" s="180" t="s">
        <v>566</v>
      </c>
      <c r="C201" s="189" t="s">
        <v>567</v>
      </c>
      <c r="D201" s="181" t="s">
        <v>146</v>
      </c>
      <c r="E201" s="182">
        <v>4</v>
      </c>
      <c r="F201" s="183"/>
      <c r="G201" s="184">
        <f t="shared" si="56"/>
        <v>0</v>
      </c>
      <c r="H201" s="183"/>
      <c r="I201" s="184">
        <f t="shared" si="57"/>
        <v>0</v>
      </c>
      <c r="J201" s="183"/>
      <c r="K201" s="184">
        <f t="shared" si="58"/>
        <v>0</v>
      </c>
      <c r="L201" s="184">
        <v>21</v>
      </c>
      <c r="M201" s="184">
        <f t="shared" si="59"/>
        <v>0</v>
      </c>
      <c r="N201" s="182">
        <v>1.5E-3</v>
      </c>
      <c r="O201" s="182">
        <f t="shared" si="60"/>
        <v>0.01</v>
      </c>
      <c r="P201" s="182">
        <v>0</v>
      </c>
      <c r="Q201" s="182">
        <f t="shared" si="61"/>
        <v>0</v>
      </c>
      <c r="R201" s="184" t="s">
        <v>182</v>
      </c>
      <c r="S201" s="184" t="s">
        <v>128</v>
      </c>
      <c r="T201" s="185" t="s">
        <v>128</v>
      </c>
      <c r="U201" s="160">
        <v>0.16500000000000001</v>
      </c>
      <c r="V201" s="160">
        <f t="shared" si="62"/>
        <v>0.66</v>
      </c>
      <c r="W201" s="160"/>
      <c r="X201" s="160" t="s">
        <v>129</v>
      </c>
      <c r="Y201" s="160" t="s">
        <v>139</v>
      </c>
      <c r="Z201" s="149"/>
      <c r="AA201" s="149"/>
      <c r="AB201" s="149"/>
      <c r="AC201" s="149"/>
      <c r="AD201" s="149"/>
      <c r="AE201" s="149"/>
      <c r="AF201" s="149"/>
      <c r="AG201" s="149" t="s">
        <v>131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79">
        <v>137</v>
      </c>
      <c r="B202" s="180" t="s">
        <v>568</v>
      </c>
      <c r="C202" s="189" t="s">
        <v>569</v>
      </c>
      <c r="D202" s="181" t="s">
        <v>146</v>
      </c>
      <c r="E202" s="182">
        <v>15</v>
      </c>
      <c r="F202" s="183"/>
      <c r="G202" s="184">
        <f t="shared" si="56"/>
        <v>0</v>
      </c>
      <c r="H202" s="183"/>
      <c r="I202" s="184">
        <f t="shared" si="57"/>
        <v>0</v>
      </c>
      <c r="J202" s="183"/>
      <c r="K202" s="184">
        <f t="shared" si="58"/>
        <v>0</v>
      </c>
      <c r="L202" s="184">
        <v>21</v>
      </c>
      <c r="M202" s="184">
        <f t="shared" si="59"/>
        <v>0</v>
      </c>
      <c r="N202" s="182">
        <v>1.3999999999999999E-4</v>
      </c>
      <c r="O202" s="182">
        <f t="shared" si="60"/>
        <v>0</v>
      </c>
      <c r="P202" s="182">
        <v>0</v>
      </c>
      <c r="Q202" s="182">
        <f t="shared" si="61"/>
        <v>0</v>
      </c>
      <c r="R202" s="184" t="s">
        <v>182</v>
      </c>
      <c r="S202" s="184" t="s">
        <v>128</v>
      </c>
      <c r="T202" s="185" t="s">
        <v>128</v>
      </c>
      <c r="U202" s="160">
        <v>8.2000000000000003E-2</v>
      </c>
      <c r="V202" s="160">
        <f t="shared" si="62"/>
        <v>1.23</v>
      </c>
      <c r="W202" s="160"/>
      <c r="X202" s="160" t="s">
        <v>129</v>
      </c>
      <c r="Y202" s="160" t="s">
        <v>139</v>
      </c>
      <c r="Z202" s="149"/>
      <c r="AA202" s="149"/>
      <c r="AB202" s="149"/>
      <c r="AC202" s="149"/>
      <c r="AD202" s="149"/>
      <c r="AE202" s="149"/>
      <c r="AF202" s="149"/>
      <c r="AG202" s="149" t="s">
        <v>131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79">
        <v>138</v>
      </c>
      <c r="B203" s="180" t="s">
        <v>570</v>
      </c>
      <c r="C203" s="189" t="s">
        <v>571</v>
      </c>
      <c r="D203" s="181" t="s">
        <v>146</v>
      </c>
      <c r="E203" s="182">
        <v>2</v>
      </c>
      <c r="F203" s="183"/>
      <c r="G203" s="184">
        <f t="shared" si="56"/>
        <v>0</v>
      </c>
      <c r="H203" s="183"/>
      <c r="I203" s="184">
        <f t="shared" si="57"/>
        <v>0</v>
      </c>
      <c r="J203" s="183"/>
      <c r="K203" s="184">
        <f t="shared" si="58"/>
        <v>0</v>
      </c>
      <c r="L203" s="184">
        <v>21</v>
      </c>
      <c r="M203" s="184">
        <f t="shared" si="59"/>
        <v>0</v>
      </c>
      <c r="N203" s="182">
        <v>2.2000000000000001E-4</v>
      </c>
      <c r="O203" s="182">
        <f t="shared" si="60"/>
        <v>0</v>
      </c>
      <c r="P203" s="182">
        <v>0</v>
      </c>
      <c r="Q203" s="182">
        <f t="shared" si="61"/>
        <v>0</v>
      </c>
      <c r="R203" s="184" t="s">
        <v>182</v>
      </c>
      <c r="S203" s="184" t="s">
        <v>128</v>
      </c>
      <c r="T203" s="185" t="s">
        <v>128</v>
      </c>
      <c r="U203" s="160">
        <v>0.113</v>
      </c>
      <c r="V203" s="160">
        <f t="shared" si="62"/>
        <v>0.23</v>
      </c>
      <c r="W203" s="160"/>
      <c r="X203" s="160" t="s">
        <v>129</v>
      </c>
      <c r="Y203" s="160" t="s">
        <v>139</v>
      </c>
      <c r="Z203" s="149"/>
      <c r="AA203" s="149"/>
      <c r="AB203" s="149"/>
      <c r="AC203" s="149"/>
      <c r="AD203" s="149"/>
      <c r="AE203" s="149"/>
      <c r="AF203" s="149"/>
      <c r="AG203" s="149" t="s">
        <v>131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79">
        <v>139</v>
      </c>
      <c r="B204" s="180" t="s">
        <v>572</v>
      </c>
      <c r="C204" s="189" t="s">
        <v>573</v>
      </c>
      <c r="D204" s="181" t="s">
        <v>146</v>
      </c>
      <c r="E204" s="182">
        <v>1</v>
      </c>
      <c r="F204" s="183"/>
      <c r="G204" s="184">
        <f t="shared" si="56"/>
        <v>0</v>
      </c>
      <c r="H204" s="183"/>
      <c r="I204" s="184">
        <f t="shared" si="57"/>
        <v>0</v>
      </c>
      <c r="J204" s="183"/>
      <c r="K204" s="184">
        <f t="shared" si="58"/>
        <v>0</v>
      </c>
      <c r="L204" s="184">
        <v>21</v>
      </c>
      <c r="M204" s="184">
        <f t="shared" si="59"/>
        <v>0</v>
      </c>
      <c r="N204" s="182">
        <v>2.5000000000000001E-4</v>
      </c>
      <c r="O204" s="182">
        <f t="shared" si="60"/>
        <v>0</v>
      </c>
      <c r="P204" s="182">
        <v>0</v>
      </c>
      <c r="Q204" s="182">
        <f t="shared" si="61"/>
        <v>0</v>
      </c>
      <c r="R204" s="184" t="s">
        <v>182</v>
      </c>
      <c r="S204" s="184" t="s">
        <v>128</v>
      </c>
      <c r="T204" s="185" t="s">
        <v>128</v>
      </c>
      <c r="U204" s="160">
        <v>0.20699999999999999</v>
      </c>
      <c r="V204" s="160">
        <f t="shared" si="62"/>
        <v>0.21</v>
      </c>
      <c r="W204" s="160"/>
      <c r="X204" s="160" t="s">
        <v>129</v>
      </c>
      <c r="Y204" s="160" t="s">
        <v>139</v>
      </c>
      <c r="Z204" s="149"/>
      <c r="AA204" s="149"/>
      <c r="AB204" s="149"/>
      <c r="AC204" s="149"/>
      <c r="AD204" s="149"/>
      <c r="AE204" s="149"/>
      <c r="AF204" s="149"/>
      <c r="AG204" s="149" t="s">
        <v>131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79">
        <v>140</v>
      </c>
      <c r="B205" s="180" t="s">
        <v>574</v>
      </c>
      <c r="C205" s="189" t="s">
        <v>575</v>
      </c>
      <c r="D205" s="181" t="s">
        <v>146</v>
      </c>
      <c r="E205" s="182">
        <v>1</v>
      </c>
      <c r="F205" s="183"/>
      <c r="G205" s="184">
        <f t="shared" si="56"/>
        <v>0</v>
      </c>
      <c r="H205" s="183"/>
      <c r="I205" s="184">
        <f t="shared" si="57"/>
        <v>0</v>
      </c>
      <c r="J205" s="183"/>
      <c r="K205" s="184">
        <f t="shared" si="58"/>
        <v>0</v>
      </c>
      <c r="L205" s="184">
        <v>21</v>
      </c>
      <c r="M205" s="184">
        <f t="shared" si="59"/>
        <v>0</v>
      </c>
      <c r="N205" s="182">
        <v>5.5999999999999995E-4</v>
      </c>
      <c r="O205" s="182">
        <f t="shared" si="60"/>
        <v>0</v>
      </c>
      <c r="P205" s="182">
        <v>0</v>
      </c>
      <c r="Q205" s="182">
        <f t="shared" si="61"/>
        <v>0</v>
      </c>
      <c r="R205" s="184" t="s">
        <v>182</v>
      </c>
      <c r="S205" s="184" t="s">
        <v>128</v>
      </c>
      <c r="T205" s="185" t="s">
        <v>128</v>
      </c>
      <c r="U205" s="160">
        <v>0.26900000000000002</v>
      </c>
      <c r="V205" s="160">
        <f t="shared" si="62"/>
        <v>0.27</v>
      </c>
      <c r="W205" s="160"/>
      <c r="X205" s="160" t="s">
        <v>129</v>
      </c>
      <c r="Y205" s="160" t="s">
        <v>139</v>
      </c>
      <c r="Z205" s="149"/>
      <c r="AA205" s="149"/>
      <c r="AB205" s="149"/>
      <c r="AC205" s="149"/>
      <c r="AD205" s="149"/>
      <c r="AE205" s="149"/>
      <c r="AF205" s="149"/>
      <c r="AG205" s="149" t="s">
        <v>131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79">
        <v>141</v>
      </c>
      <c r="B206" s="180" t="s">
        <v>576</v>
      </c>
      <c r="C206" s="189" t="s">
        <v>577</v>
      </c>
      <c r="D206" s="181" t="s">
        <v>146</v>
      </c>
      <c r="E206" s="182">
        <v>1</v>
      </c>
      <c r="F206" s="183"/>
      <c r="G206" s="184">
        <f t="shared" si="56"/>
        <v>0</v>
      </c>
      <c r="H206" s="183"/>
      <c r="I206" s="184">
        <f t="shared" si="57"/>
        <v>0</v>
      </c>
      <c r="J206" s="183"/>
      <c r="K206" s="184">
        <f t="shared" si="58"/>
        <v>0</v>
      </c>
      <c r="L206" s="184">
        <v>21</v>
      </c>
      <c r="M206" s="184">
        <f t="shared" si="59"/>
        <v>0</v>
      </c>
      <c r="N206" s="182">
        <v>8.4000000000000003E-4</v>
      </c>
      <c r="O206" s="182">
        <f t="shared" si="60"/>
        <v>0</v>
      </c>
      <c r="P206" s="182">
        <v>0</v>
      </c>
      <c r="Q206" s="182">
        <f t="shared" si="61"/>
        <v>0</v>
      </c>
      <c r="R206" s="184" t="s">
        <v>182</v>
      </c>
      <c r="S206" s="184" t="s">
        <v>128</v>
      </c>
      <c r="T206" s="185" t="s">
        <v>128</v>
      </c>
      <c r="U206" s="160">
        <v>0.35099999999999998</v>
      </c>
      <c r="V206" s="160">
        <f t="shared" si="62"/>
        <v>0.35</v>
      </c>
      <c r="W206" s="160"/>
      <c r="X206" s="160" t="s">
        <v>129</v>
      </c>
      <c r="Y206" s="160" t="s">
        <v>139</v>
      </c>
      <c r="Z206" s="149"/>
      <c r="AA206" s="149"/>
      <c r="AB206" s="149"/>
      <c r="AC206" s="149"/>
      <c r="AD206" s="149"/>
      <c r="AE206" s="149"/>
      <c r="AF206" s="149"/>
      <c r="AG206" s="149" t="s">
        <v>131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79">
        <v>142</v>
      </c>
      <c r="B207" s="180" t="s">
        <v>578</v>
      </c>
      <c r="C207" s="189" t="s">
        <v>579</v>
      </c>
      <c r="D207" s="181" t="s">
        <v>146</v>
      </c>
      <c r="E207" s="182">
        <v>5</v>
      </c>
      <c r="F207" s="183"/>
      <c r="G207" s="184">
        <f t="shared" si="56"/>
        <v>0</v>
      </c>
      <c r="H207" s="183"/>
      <c r="I207" s="184">
        <f t="shared" si="57"/>
        <v>0</v>
      </c>
      <c r="J207" s="183"/>
      <c r="K207" s="184">
        <f t="shared" si="58"/>
        <v>0</v>
      </c>
      <c r="L207" s="184">
        <v>21</v>
      </c>
      <c r="M207" s="184">
        <f t="shared" si="59"/>
        <v>0</v>
      </c>
      <c r="N207" s="182">
        <v>1.42E-3</v>
      </c>
      <c r="O207" s="182">
        <f t="shared" si="60"/>
        <v>0.01</v>
      </c>
      <c r="P207" s="182">
        <v>0</v>
      </c>
      <c r="Q207" s="182">
        <f t="shared" si="61"/>
        <v>0</v>
      </c>
      <c r="R207" s="184" t="s">
        <v>182</v>
      </c>
      <c r="S207" s="184" t="s">
        <v>128</v>
      </c>
      <c r="T207" s="185" t="s">
        <v>128</v>
      </c>
      <c r="U207" s="160">
        <v>0.42399999999999999</v>
      </c>
      <c r="V207" s="160">
        <f t="shared" si="62"/>
        <v>2.12</v>
      </c>
      <c r="W207" s="160"/>
      <c r="X207" s="160" t="s">
        <v>129</v>
      </c>
      <c r="Y207" s="160" t="s">
        <v>139</v>
      </c>
      <c r="Z207" s="149"/>
      <c r="AA207" s="149"/>
      <c r="AB207" s="149"/>
      <c r="AC207" s="149"/>
      <c r="AD207" s="149"/>
      <c r="AE207" s="149"/>
      <c r="AF207" s="149"/>
      <c r="AG207" s="149" t="s">
        <v>131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79">
        <v>143</v>
      </c>
      <c r="B208" s="180" t="s">
        <v>580</v>
      </c>
      <c r="C208" s="189" t="s">
        <v>581</v>
      </c>
      <c r="D208" s="181" t="s">
        <v>146</v>
      </c>
      <c r="E208" s="182">
        <v>10</v>
      </c>
      <c r="F208" s="183"/>
      <c r="G208" s="184">
        <f t="shared" si="56"/>
        <v>0</v>
      </c>
      <c r="H208" s="183"/>
      <c r="I208" s="184">
        <f t="shared" si="57"/>
        <v>0</v>
      </c>
      <c r="J208" s="183"/>
      <c r="K208" s="184">
        <f t="shared" si="58"/>
        <v>0</v>
      </c>
      <c r="L208" s="184">
        <v>21</v>
      </c>
      <c r="M208" s="184">
        <f t="shared" si="59"/>
        <v>0</v>
      </c>
      <c r="N208" s="182">
        <v>5.2999999999999998E-4</v>
      </c>
      <c r="O208" s="182">
        <f t="shared" si="60"/>
        <v>0.01</v>
      </c>
      <c r="P208" s="182">
        <v>0</v>
      </c>
      <c r="Q208" s="182">
        <f t="shared" si="61"/>
        <v>0</v>
      </c>
      <c r="R208" s="184" t="s">
        <v>182</v>
      </c>
      <c r="S208" s="184" t="s">
        <v>128</v>
      </c>
      <c r="T208" s="185" t="s">
        <v>128</v>
      </c>
      <c r="U208" s="160">
        <v>0.38100000000000001</v>
      </c>
      <c r="V208" s="160">
        <f t="shared" si="62"/>
        <v>3.81</v>
      </c>
      <c r="W208" s="160"/>
      <c r="X208" s="160" t="s">
        <v>129</v>
      </c>
      <c r="Y208" s="160" t="s">
        <v>139</v>
      </c>
      <c r="Z208" s="149"/>
      <c r="AA208" s="149"/>
      <c r="AB208" s="149"/>
      <c r="AC208" s="149"/>
      <c r="AD208" s="149"/>
      <c r="AE208" s="149"/>
      <c r="AF208" s="149"/>
      <c r="AG208" s="149" t="s">
        <v>131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79">
        <v>144</v>
      </c>
      <c r="B209" s="180" t="s">
        <v>582</v>
      </c>
      <c r="C209" s="189" t="s">
        <v>583</v>
      </c>
      <c r="D209" s="181" t="s">
        <v>146</v>
      </c>
      <c r="E209" s="182">
        <v>7</v>
      </c>
      <c r="F209" s="183"/>
      <c r="G209" s="184">
        <f t="shared" si="56"/>
        <v>0</v>
      </c>
      <c r="H209" s="183"/>
      <c r="I209" s="184">
        <f t="shared" si="57"/>
        <v>0</v>
      </c>
      <c r="J209" s="183"/>
      <c r="K209" s="184">
        <f t="shared" si="58"/>
        <v>0</v>
      </c>
      <c r="L209" s="184">
        <v>21</v>
      </c>
      <c r="M209" s="184">
        <f t="shared" si="59"/>
        <v>0</v>
      </c>
      <c r="N209" s="182">
        <v>2.5699999999999998E-3</v>
      </c>
      <c r="O209" s="182">
        <f t="shared" si="60"/>
        <v>0.02</v>
      </c>
      <c r="P209" s="182">
        <v>0</v>
      </c>
      <c r="Q209" s="182">
        <f t="shared" si="61"/>
        <v>0</v>
      </c>
      <c r="R209" s="184" t="s">
        <v>182</v>
      </c>
      <c r="S209" s="184" t="s">
        <v>128</v>
      </c>
      <c r="T209" s="185" t="s">
        <v>128</v>
      </c>
      <c r="U209" s="160">
        <v>0.433</v>
      </c>
      <c r="V209" s="160">
        <f t="shared" si="62"/>
        <v>3.03</v>
      </c>
      <c r="W209" s="160"/>
      <c r="X209" s="160" t="s">
        <v>129</v>
      </c>
      <c r="Y209" s="160" t="s">
        <v>139</v>
      </c>
      <c r="Z209" s="149"/>
      <c r="AA209" s="149"/>
      <c r="AB209" s="149"/>
      <c r="AC209" s="149"/>
      <c r="AD209" s="149"/>
      <c r="AE209" s="149"/>
      <c r="AF209" s="149"/>
      <c r="AG209" s="149" t="s">
        <v>131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79">
        <v>145</v>
      </c>
      <c r="B210" s="180" t="s">
        <v>584</v>
      </c>
      <c r="C210" s="189" t="s">
        <v>585</v>
      </c>
      <c r="D210" s="181" t="s">
        <v>146</v>
      </c>
      <c r="E210" s="182">
        <v>24</v>
      </c>
      <c r="F210" s="183"/>
      <c r="G210" s="184">
        <f t="shared" si="56"/>
        <v>0</v>
      </c>
      <c r="H210" s="183"/>
      <c r="I210" s="184">
        <f t="shared" si="57"/>
        <v>0</v>
      </c>
      <c r="J210" s="183"/>
      <c r="K210" s="184">
        <f t="shared" si="58"/>
        <v>0</v>
      </c>
      <c r="L210" s="184">
        <v>21</v>
      </c>
      <c r="M210" s="184">
        <f t="shared" si="59"/>
        <v>0</v>
      </c>
      <c r="N210" s="182">
        <v>2.4000000000000001E-4</v>
      </c>
      <c r="O210" s="182">
        <f t="shared" si="60"/>
        <v>0.01</v>
      </c>
      <c r="P210" s="182">
        <v>0</v>
      </c>
      <c r="Q210" s="182">
        <f t="shared" si="61"/>
        <v>0</v>
      </c>
      <c r="R210" s="184" t="s">
        <v>182</v>
      </c>
      <c r="S210" s="184" t="s">
        <v>128</v>
      </c>
      <c r="T210" s="185" t="s">
        <v>128</v>
      </c>
      <c r="U210" s="160">
        <v>0.27800000000000002</v>
      </c>
      <c r="V210" s="160">
        <f t="shared" si="62"/>
        <v>6.67</v>
      </c>
      <c r="W210" s="160"/>
      <c r="X210" s="160" t="s">
        <v>129</v>
      </c>
      <c r="Y210" s="160" t="s">
        <v>139</v>
      </c>
      <c r="Z210" s="149"/>
      <c r="AA210" s="149"/>
      <c r="AB210" s="149"/>
      <c r="AC210" s="149"/>
      <c r="AD210" s="149"/>
      <c r="AE210" s="149"/>
      <c r="AF210" s="149"/>
      <c r="AG210" s="149" t="s">
        <v>131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t="30.6" outlineLevel="1" x14ac:dyDescent="0.25">
      <c r="A211" s="172">
        <v>146</v>
      </c>
      <c r="B211" s="173" t="s">
        <v>586</v>
      </c>
      <c r="C211" s="188" t="s">
        <v>587</v>
      </c>
      <c r="D211" s="174" t="s">
        <v>146</v>
      </c>
      <c r="E211" s="175">
        <v>1</v>
      </c>
      <c r="F211" s="176"/>
      <c r="G211" s="177">
        <f t="shared" si="56"/>
        <v>0</v>
      </c>
      <c r="H211" s="176"/>
      <c r="I211" s="177">
        <f t="shared" si="57"/>
        <v>0</v>
      </c>
      <c r="J211" s="176"/>
      <c r="K211" s="177">
        <f t="shared" si="58"/>
        <v>0</v>
      </c>
      <c r="L211" s="177">
        <v>21</v>
      </c>
      <c r="M211" s="177">
        <f t="shared" si="59"/>
        <v>0</v>
      </c>
      <c r="N211" s="175">
        <v>5.0000000000000001E-4</v>
      </c>
      <c r="O211" s="175">
        <f t="shared" si="60"/>
        <v>0</v>
      </c>
      <c r="P211" s="175">
        <v>0</v>
      </c>
      <c r="Q211" s="175">
        <f t="shared" si="61"/>
        <v>0</v>
      </c>
      <c r="R211" s="177" t="s">
        <v>189</v>
      </c>
      <c r="S211" s="177" t="s">
        <v>128</v>
      </c>
      <c r="T211" s="178" t="s">
        <v>128</v>
      </c>
      <c r="U211" s="160">
        <v>0</v>
      </c>
      <c r="V211" s="160">
        <f t="shared" si="62"/>
        <v>0</v>
      </c>
      <c r="W211" s="160"/>
      <c r="X211" s="160" t="s">
        <v>190</v>
      </c>
      <c r="Y211" s="160" t="s">
        <v>139</v>
      </c>
      <c r="Z211" s="149"/>
      <c r="AA211" s="149"/>
      <c r="AB211" s="149"/>
      <c r="AC211" s="149"/>
      <c r="AD211" s="149"/>
      <c r="AE211" s="149"/>
      <c r="AF211" s="149"/>
      <c r="AG211" s="149" t="s">
        <v>191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 x14ac:dyDescent="0.25">
      <c r="A212" s="156"/>
      <c r="B212" s="157"/>
      <c r="C212" s="190" t="s">
        <v>588</v>
      </c>
      <c r="D212" s="162"/>
      <c r="E212" s="163"/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49"/>
      <c r="AA212" s="149"/>
      <c r="AB212" s="149"/>
      <c r="AC212" s="149"/>
      <c r="AD212" s="149"/>
      <c r="AE212" s="149"/>
      <c r="AF212" s="149"/>
      <c r="AG212" s="149" t="s">
        <v>201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3" x14ac:dyDescent="0.25">
      <c r="A213" s="156"/>
      <c r="B213" s="157"/>
      <c r="C213" s="190" t="s">
        <v>589</v>
      </c>
      <c r="D213" s="162"/>
      <c r="E213" s="163">
        <v>1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49"/>
      <c r="AA213" s="149"/>
      <c r="AB213" s="149"/>
      <c r="AC213" s="149"/>
      <c r="AD213" s="149"/>
      <c r="AE213" s="149"/>
      <c r="AF213" s="149"/>
      <c r="AG213" s="149" t="s">
        <v>201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30.6" outlineLevel="1" x14ac:dyDescent="0.25">
      <c r="A214" s="172">
        <v>147</v>
      </c>
      <c r="B214" s="173" t="s">
        <v>590</v>
      </c>
      <c r="C214" s="188" t="s">
        <v>591</v>
      </c>
      <c r="D214" s="174" t="s">
        <v>146</v>
      </c>
      <c r="E214" s="175">
        <v>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5">
        <v>5.0000000000000001E-4</v>
      </c>
      <c r="O214" s="175">
        <f>ROUND(E214*N214,2)</f>
        <v>0</v>
      </c>
      <c r="P214" s="175">
        <v>0</v>
      </c>
      <c r="Q214" s="175">
        <f>ROUND(E214*P214,2)</f>
        <v>0</v>
      </c>
      <c r="R214" s="177" t="s">
        <v>189</v>
      </c>
      <c r="S214" s="177" t="s">
        <v>128</v>
      </c>
      <c r="T214" s="178" t="s">
        <v>128</v>
      </c>
      <c r="U214" s="160">
        <v>0</v>
      </c>
      <c r="V214" s="160">
        <f>ROUND(E214*U214,2)</f>
        <v>0</v>
      </c>
      <c r="W214" s="160"/>
      <c r="X214" s="160" t="s">
        <v>190</v>
      </c>
      <c r="Y214" s="160" t="s">
        <v>139</v>
      </c>
      <c r="Z214" s="149"/>
      <c r="AA214" s="149"/>
      <c r="AB214" s="149"/>
      <c r="AC214" s="149"/>
      <c r="AD214" s="149"/>
      <c r="AE214" s="149"/>
      <c r="AF214" s="149"/>
      <c r="AG214" s="149" t="s">
        <v>191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5">
      <c r="A215" s="156"/>
      <c r="B215" s="157"/>
      <c r="C215" s="190" t="s">
        <v>592</v>
      </c>
      <c r="D215" s="162"/>
      <c r="E215" s="163"/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49"/>
      <c r="AA215" s="149"/>
      <c r="AB215" s="149"/>
      <c r="AC215" s="149"/>
      <c r="AD215" s="149"/>
      <c r="AE215" s="149"/>
      <c r="AF215" s="149"/>
      <c r="AG215" s="149" t="s">
        <v>201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3" x14ac:dyDescent="0.25">
      <c r="A216" s="156"/>
      <c r="B216" s="157"/>
      <c r="C216" s="190" t="s">
        <v>593</v>
      </c>
      <c r="D216" s="162"/>
      <c r="E216" s="163">
        <v>1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201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30.6" outlineLevel="1" x14ac:dyDescent="0.25">
      <c r="A217" s="172">
        <v>148</v>
      </c>
      <c r="B217" s="173" t="s">
        <v>594</v>
      </c>
      <c r="C217" s="188" t="s">
        <v>595</v>
      </c>
      <c r="D217" s="174" t="s">
        <v>146</v>
      </c>
      <c r="E217" s="175">
        <v>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5.0000000000000001E-4</v>
      </c>
      <c r="O217" s="175">
        <f>ROUND(E217*N217,2)</f>
        <v>0</v>
      </c>
      <c r="P217" s="175">
        <v>0</v>
      </c>
      <c r="Q217" s="175">
        <f>ROUND(E217*P217,2)</f>
        <v>0</v>
      </c>
      <c r="R217" s="177" t="s">
        <v>189</v>
      </c>
      <c r="S217" s="177" t="s">
        <v>128</v>
      </c>
      <c r="T217" s="178" t="s">
        <v>128</v>
      </c>
      <c r="U217" s="160">
        <v>0</v>
      </c>
      <c r="V217" s="160">
        <f>ROUND(E217*U217,2)</f>
        <v>0</v>
      </c>
      <c r="W217" s="160"/>
      <c r="X217" s="160" t="s">
        <v>190</v>
      </c>
      <c r="Y217" s="160" t="s">
        <v>139</v>
      </c>
      <c r="Z217" s="149"/>
      <c r="AA217" s="149"/>
      <c r="AB217" s="149"/>
      <c r="AC217" s="149"/>
      <c r="AD217" s="149"/>
      <c r="AE217" s="149"/>
      <c r="AF217" s="149"/>
      <c r="AG217" s="149" t="s">
        <v>191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5">
      <c r="A218" s="156"/>
      <c r="B218" s="157"/>
      <c r="C218" s="190" t="s">
        <v>596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201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3" x14ac:dyDescent="0.25">
      <c r="A219" s="156"/>
      <c r="B219" s="157"/>
      <c r="C219" s="190" t="s">
        <v>597</v>
      </c>
      <c r="D219" s="162"/>
      <c r="E219" s="163">
        <v>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49"/>
      <c r="AA219" s="149"/>
      <c r="AB219" s="149"/>
      <c r="AC219" s="149"/>
      <c r="AD219" s="149"/>
      <c r="AE219" s="149"/>
      <c r="AF219" s="149"/>
      <c r="AG219" s="149" t="s">
        <v>201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79">
        <v>149</v>
      </c>
      <c r="B220" s="180" t="s">
        <v>598</v>
      </c>
      <c r="C220" s="189" t="s">
        <v>599</v>
      </c>
      <c r="D220" s="181" t="s">
        <v>146</v>
      </c>
      <c r="E220" s="182">
        <v>2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2">
        <v>6.9999999999999999E-4</v>
      </c>
      <c r="O220" s="182">
        <f>ROUND(E220*N220,2)</f>
        <v>0</v>
      </c>
      <c r="P220" s="182">
        <v>0</v>
      </c>
      <c r="Q220" s="182">
        <f>ROUND(E220*P220,2)</f>
        <v>0</v>
      </c>
      <c r="R220" s="184"/>
      <c r="S220" s="184" t="s">
        <v>185</v>
      </c>
      <c r="T220" s="185" t="s">
        <v>186</v>
      </c>
      <c r="U220" s="160">
        <v>0</v>
      </c>
      <c r="V220" s="160">
        <f>ROUND(E220*U220,2)</f>
        <v>0</v>
      </c>
      <c r="W220" s="160"/>
      <c r="X220" s="160" t="s">
        <v>190</v>
      </c>
      <c r="Y220" s="160" t="s">
        <v>139</v>
      </c>
      <c r="Z220" s="149"/>
      <c r="AA220" s="149"/>
      <c r="AB220" s="149"/>
      <c r="AC220" s="149"/>
      <c r="AD220" s="149"/>
      <c r="AE220" s="149"/>
      <c r="AF220" s="149"/>
      <c r="AG220" s="149" t="s">
        <v>191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79">
        <v>150</v>
      </c>
      <c r="B221" s="180" t="s">
        <v>600</v>
      </c>
      <c r="C221" s="189" t="s">
        <v>601</v>
      </c>
      <c r="D221" s="181" t="s">
        <v>146</v>
      </c>
      <c r="E221" s="182">
        <v>1</v>
      </c>
      <c r="F221" s="183"/>
      <c r="G221" s="184">
        <f>ROUND(E221*F221,2)</f>
        <v>0</v>
      </c>
      <c r="H221" s="183"/>
      <c r="I221" s="184">
        <f>ROUND(E221*H221,2)</f>
        <v>0</v>
      </c>
      <c r="J221" s="183"/>
      <c r="K221" s="184">
        <f>ROUND(E221*J221,2)</f>
        <v>0</v>
      </c>
      <c r="L221" s="184">
        <v>21</v>
      </c>
      <c r="M221" s="184">
        <f>G221*(1+L221/100)</f>
        <v>0</v>
      </c>
      <c r="N221" s="182">
        <v>0.20599999999999999</v>
      </c>
      <c r="O221" s="182">
        <f>ROUND(E221*N221,2)</f>
        <v>0.21</v>
      </c>
      <c r="P221" s="182">
        <v>0</v>
      </c>
      <c r="Q221" s="182">
        <f>ROUND(E221*P221,2)</f>
        <v>0</v>
      </c>
      <c r="R221" s="184"/>
      <c r="S221" s="184" t="s">
        <v>185</v>
      </c>
      <c r="T221" s="185" t="s">
        <v>186</v>
      </c>
      <c r="U221" s="160">
        <v>0</v>
      </c>
      <c r="V221" s="160">
        <f>ROUND(E221*U221,2)</f>
        <v>0</v>
      </c>
      <c r="W221" s="160"/>
      <c r="X221" s="160" t="s">
        <v>190</v>
      </c>
      <c r="Y221" s="160" t="s">
        <v>139</v>
      </c>
      <c r="Z221" s="149"/>
      <c r="AA221" s="149"/>
      <c r="AB221" s="149"/>
      <c r="AC221" s="149"/>
      <c r="AD221" s="149"/>
      <c r="AE221" s="149"/>
      <c r="AF221" s="149"/>
      <c r="AG221" s="149" t="s">
        <v>191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79">
        <v>151</v>
      </c>
      <c r="B222" s="180" t="s">
        <v>602</v>
      </c>
      <c r="C222" s="189" t="s">
        <v>603</v>
      </c>
      <c r="D222" s="181" t="s">
        <v>206</v>
      </c>
      <c r="E222" s="182">
        <v>0.45754</v>
      </c>
      <c r="F222" s="183"/>
      <c r="G222" s="184">
        <f>ROUND(E222*F222,2)</f>
        <v>0</v>
      </c>
      <c r="H222" s="183"/>
      <c r="I222" s="184">
        <f>ROUND(E222*H222,2)</f>
        <v>0</v>
      </c>
      <c r="J222" s="183"/>
      <c r="K222" s="184">
        <f>ROUND(E222*J222,2)</f>
        <v>0</v>
      </c>
      <c r="L222" s="184">
        <v>21</v>
      </c>
      <c r="M222" s="184">
        <f>G222*(1+L222/100)</f>
        <v>0</v>
      </c>
      <c r="N222" s="182">
        <v>0</v>
      </c>
      <c r="O222" s="182">
        <f>ROUND(E222*N222,2)</f>
        <v>0</v>
      </c>
      <c r="P222" s="182">
        <v>0</v>
      </c>
      <c r="Q222" s="182">
        <f>ROUND(E222*P222,2)</f>
        <v>0</v>
      </c>
      <c r="R222" s="184" t="s">
        <v>182</v>
      </c>
      <c r="S222" s="184" t="s">
        <v>128</v>
      </c>
      <c r="T222" s="185" t="s">
        <v>128</v>
      </c>
      <c r="U222" s="160">
        <v>2.5750000000000002</v>
      </c>
      <c r="V222" s="160">
        <f>ROUND(E222*U222,2)</f>
        <v>1.18</v>
      </c>
      <c r="W222" s="160"/>
      <c r="X222" s="160" t="s">
        <v>207</v>
      </c>
      <c r="Y222" s="160" t="s">
        <v>139</v>
      </c>
      <c r="Z222" s="149"/>
      <c r="AA222" s="149"/>
      <c r="AB222" s="149"/>
      <c r="AC222" s="149"/>
      <c r="AD222" s="149"/>
      <c r="AE222" s="149"/>
      <c r="AF222" s="149"/>
      <c r="AG222" s="149" t="s">
        <v>208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5">
      <c r="A223" s="165" t="s">
        <v>122</v>
      </c>
      <c r="B223" s="166" t="s">
        <v>87</v>
      </c>
      <c r="C223" s="187" t="s">
        <v>88</v>
      </c>
      <c r="D223" s="167"/>
      <c r="E223" s="168"/>
      <c r="F223" s="169"/>
      <c r="G223" s="169">
        <f>SUMIF(AG224:AG231,"&lt;&gt;NOR",G224:G231)</f>
        <v>0</v>
      </c>
      <c r="H223" s="169"/>
      <c r="I223" s="169">
        <f>SUM(I224:I231)</f>
        <v>0</v>
      </c>
      <c r="J223" s="169"/>
      <c r="K223" s="169">
        <f>SUM(K224:K231)</f>
        <v>0</v>
      </c>
      <c r="L223" s="169"/>
      <c r="M223" s="169">
        <f>SUM(M224:M231)</f>
        <v>0</v>
      </c>
      <c r="N223" s="168"/>
      <c r="O223" s="168">
        <f>SUM(O224:O231)</f>
        <v>0.05</v>
      </c>
      <c r="P223" s="168"/>
      <c r="Q223" s="168">
        <f>SUM(Q224:Q231)</f>
        <v>0</v>
      </c>
      <c r="R223" s="169"/>
      <c r="S223" s="169"/>
      <c r="T223" s="170"/>
      <c r="U223" s="164"/>
      <c r="V223" s="164">
        <f>SUM(V224:V231)</f>
        <v>14.129999999999999</v>
      </c>
      <c r="W223" s="164"/>
      <c r="X223" s="164"/>
      <c r="Y223" s="164"/>
      <c r="AG223" t="s">
        <v>123</v>
      </c>
    </row>
    <row r="224" spans="1:60" outlineLevel="1" x14ac:dyDescent="0.25">
      <c r="A224" s="179">
        <v>152</v>
      </c>
      <c r="B224" s="180" t="s">
        <v>210</v>
      </c>
      <c r="C224" s="189" t="s">
        <v>211</v>
      </c>
      <c r="D224" s="181" t="s">
        <v>212</v>
      </c>
      <c r="E224" s="182">
        <v>15</v>
      </c>
      <c r="F224" s="183"/>
      <c r="G224" s="184">
        <f>ROUND(E224*F224,2)</f>
        <v>0</v>
      </c>
      <c r="H224" s="183"/>
      <c r="I224" s="184">
        <f>ROUND(E224*H224,2)</f>
        <v>0</v>
      </c>
      <c r="J224" s="183"/>
      <c r="K224" s="184">
        <f>ROUND(E224*J224,2)</f>
        <v>0</v>
      </c>
      <c r="L224" s="184">
        <v>21</v>
      </c>
      <c r="M224" s="184">
        <f>G224*(1+L224/100)</f>
        <v>0</v>
      </c>
      <c r="N224" s="182">
        <v>6.0000000000000002E-5</v>
      </c>
      <c r="O224" s="182">
        <f>ROUND(E224*N224,2)</f>
        <v>0</v>
      </c>
      <c r="P224" s="182">
        <v>0</v>
      </c>
      <c r="Q224" s="182">
        <f>ROUND(E224*P224,2)</f>
        <v>0</v>
      </c>
      <c r="R224" s="184" t="s">
        <v>213</v>
      </c>
      <c r="S224" s="184" t="s">
        <v>128</v>
      </c>
      <c r="T224" s="185" t="s">
        <v>128</v>
      </c>
      <c r="U224" s="160">
        <v>0.42599999999999999</v>
      </c>
      <c r="V224" s="160">
        <f>ROUND(E224*U224,2)</f>
        <v>6.39</v>
      </c>
      <c r="W224" s="160"/>
      <c r="X224" s="160" t="s">
        <v>129</v>
      </c>
      <c r="Y224" s="160" t="s">
        <v>139</v>
      </c>
      <c r="Z224" s="149"/>
      <c r="AA224" s="149"/>
      <c r="AB224" s="149"/>
      <c r="AC224" s="149"/>
      <c r="AD224" s="149"/>
      <c r="AE224" s="149"/>
      <c r="AF224" s="149"/>
      <c r="AG224" s="149" t="s">
        <v>131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79">
        <v>153</v>
      </c>
      <c r="B225" s="180" t="s">
        <v>214</v>
      </c>
      <c r="C225" s="189" t="s">
        <v>215</v>
      </c>
      <c r="D225" s="181" t="s">
        <v>212</v>
      </c>
      <c r="E225" s="182">
        <v>25</v>
      </c>
      <c r="F225" s="183"/>
      <c r="G225" s="184">
        <f>ROUND(E225*F225,2)</f>
        <v>0</v>
      </c>
      <c r="H225" s="183"/>
      <c r="I225" s="184">
        <f>ROUND(E225*H225,2)</f>
        <v>0</v>
      </c>
      <c r="J225" s="183"/>
      <c r="K225" s="184">
        <f>ROUND(E225*J225,2)</f>
        <v>0</v>
      </c>
      <c r="L225" s="184">
        <v>21</v>
      </c>
      <c r="M225" s="184">
        <f>G225*(1+L225/100)</f>
        <v>0</v>
      </c>
      <c r="N225" s="182">
        <v>6.0000000000000002E-5</v>
      </c>
      <c r="O225" s="182">
        <f>ROUND(E225*N225,2)</f>
        <v>0</v>
      </c>
      <c r="P225" s="182">
        <v>0</v>
      </c>
      <c r="Q225" s="182">
        <f>ROUND(E225*P225,2)</f>
        <v>0</v>
      </c>
      <c r="R225" s="184" t="s">
        <v>213</v>
      </c>
      <c r="S225" s="184" t="s">
        <v>128</v>
      </c>
      <c r="T225" s="185" t="s">
        <v>128</v>
      </c>
      <c r="U225" s="160">
        <v>0.30399999999999999</v>
      </c>
      <c r="V225" s="160">
        <f>ROUND(E225*U225,2)</f>
        <v>7.6</v>
      </c>
      <c r="W225" s="160"/>
      <c r="X225" s="160" t="s">
        <v>129</v>
      </c>
      <c r="Y225" s="160" t="s">
        <v>139</v>
      </c>
      <c r="Z225" s="149"/>
      <c r="AA225" s="149"/>
      <c r="AB225" s="149"/>
      <c r="AC225" s="149"/>
      <c r="AD225" s="149"/>
      <c r="AE225" s="149"/>
      <c r="AF225" s="149"/>
      <c r="AG225" s="149" t="s">
        <v>131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72">
        <v>154</v>
      </c>
      <c r="B226" s="173" t="s">
        <v>604</v>
      </c>
      <c r="C226" s="188" t="s">
        <v>605</v>
      </c>
      <c r="D226" s="174" t="s">
        <v>212</v>
      </c>
      <c r="E226" s="175">
        <v>15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1E-3</v>
      </c>
      <c r="O226" s="175">
        <f>ROUND(E226*N226,2)</f>
        <v>0.02</v>
      </c>
      <c r="P226" s="175">
        <v>0</v>
      </c>
      <c r="Q226" s="175">
        <f>ROUND(E226*P226,2)</f>
        <v>0</v>
      </c>
      <c r="R226" s="177" t="s">
        <v>189</v>
      </c>
      <c r="S226" s="177" t="s">
        <v>128</v>
      </c>
      <c r="T226" s="178" t="s">
        <v>128</v>
      </c>
      <c r="U226" s="160">
        <v>0</v>
      </c>
      <c r="V226" s="160">
        <f>ROUND(E226*U226,2)</f>
        <v>0</v>
      </c>
      <c r="W226" s="160"/>
      <c r="X226" s="160" t="s">
        <v>190</v>
      </c>
      <c r="Y226" s="160" t="s">
        <v>139</v>
      </c>
      <c r="Z226" s="149"/>
      <c r="AA226" s="149"/>
      <c r="AB226" s="149"/>
      <c r="AC226" s="149"/>
      <c r="AD226" s="149"/>
      <c r="AE226" s="149"/>
      <c r="AF226" s="149"/>
      <c r="AG226" s="149" t="s">
        <v>191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5">
      <c r="A227" s="156"/>
      <c r="B227" s="157"/>
      <c r="C227" s="190" t="s">
        <v>606</v>
      </c>
      <c r="D227" s="162"/>
      <c r="E227" s="163">
        <v>15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201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72">
        <v>155</v>
      </c>
      <c r="B228" s="173" t="s">
        <v>216</v>
      </c>
      <c r="C228" s="188" t="s">
        <v>217</v>
      </c>
      <c r="D228" s="174" t="s">
        <v>212</v>
      </c>
      <c r="E228" s="175">
        <v>25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1E-3</v>
      </c>
      <c r="O228" s="175">
        <f>ROUND(E228*N228,2)</f>
        <v>0.03</v>
      </c>
      <c r="P228" s="175">
        <v>0</v>
      </c>
      <c r="Q228" s="175">
        <f>ROUND(E228*P228,2)</f>
        <v>0</v>
      </c>
      <c r="R228" s="177" t="s">
        <v>189</v>
      </c>
      <c r="S228" s="177" t="s">
        <v>128</v>
      </c>
      <c r="T228" s="178" t="s">
        <v>128</v>
      </c>
      <c r="U228" s="160">
        <v>0</v>
      </c>
      <c r="V228" s="160">
        <f>ROUND(E228*U228,2)</f>
        <v>0</v>
      </c>
      <c r="W228" s="160"/>
      <c r="X228" s="160" t="s">
        <v>190</v>
      </c>
      <c r="Y228" s="160" t="s">
        <v>139</v>
      </c>
      <c r="Z228" s="149"/>
      <c r="AA228" s="149"/>
      <c r="AB228" s="149"/>
      <c r="AC228" s="149"/>
      <c r="AD228" s="149"/>
      <c r="AE228" s="149"/>
      <c r="AF228" s="149"/>
      <c r="AG228" s="149" t="s">
        <v>191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5">
      <c r="A229" s="156"/>
      <c r="B229" s="157"/>
      <c r="C229" s="190" t="s">
        <v>220</v>
      </c>
      <c r="D229" s="162"/>
      <c r="E229" s="163">
        <v>25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201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72">
        <v>156</v>
      </c>
      <c r="B230" s="173" t="s">
        <v>221</v>
      </c>
      <c r="C230" s="188" t="s">
        <v>222</v>
      </c>
      <c r="D230" s="174" t="s">
        <v>206</v>
      </c>
      <c r="E230" s="175">
        <v>4.24E-2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 t="s">
        <v>213</v>
      </c>
      <c r="S230" s="177" t="s">
        <v>128</v>
      </c>
      <c r="T230" s="178" t="s">
        <v>128</v>
      </c>
      <c r="U230" s="160">
        <v>3.327</v>
      </c>
      <c r="V230" s="160">
        <f>ROUND(E230*U230,2)</f>
        <v>0.14000000000000001</v>
      </c>
      <c r="W230" s="160"/>
      <c r="X230" s="160" t="s">
        <v>207</v>
      </c>
      <c r="Y230" s="160" t="s">
        <v>139</v>
      </c>
      <c r="Z230" s="149"/>
      <c r="AA230" s="149"/>
      <c r="AB230" s="149"/>
      <c r="AC230" s="149"/>
      <c r="AD230" s="149"/>
      <c r="AE230" s="149"/>
      <c r="AF230" s="149"/>
      <c r="AG230" s="149" t="s">
        <v>208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5">
      <c r="A231" s="156"/>
      <c r="B231" s="157"/>
      <c r="C231" s="251" t="s">
        <v>223</v>
      </c>
      <c r="D231" s="252"/>
      <c r="E231" s="252"/>
      <c r="F231" s="252"/>
      <c r="G231" s="252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133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x14ac:dyDescent="0.25">
      <c r="A232" s="165" t="s">
        <v>122</v>
      </c>
      <c r="B232" s="166" t="s">
        <v>89</v>
      </c>
      <c r="C232" s="187" t="s">
        <v>90</v>
      </c>
      <c r="D232" s="167"/>
      <c r="E232" s="168"/>
      <c r="F232" s="169"/>
      <c r="G232" s="169">
        <f>SUMIF(AG233:AG238,"&lt;&gt;NOR",G233:G238)</f>
        <v>0</v>
      </c>
      <c r="H232" s="169"/>
      <c r="I232" s="169">
        <f>SUM(I233:I238)</f>
        <v>0</v>
      </c>
      <c r="J232" s="169"/>
      <c r="K232" s="169">
        <f>SUM(K233:K238)</f>
        <v>0</v>
      </c>
      <c r="L232" s="169"/>
      <c r="M232" s="169">
        <f>SUM(M233:M238)</f>
        <v>0</v>
      </c>
      <c r="N232" s="168"/>
      <c r="O232" s="168">
        <f>SUM(O233:O238)</f>
        <v>0</v>
      </c>
      <c r="P232" s="168"/>
      <c r="Q232" s="168">
        <f>SUM(Q233:Q238)</f>
        <v>0</v>
      </c>
      <c r="R232" s="169"/>
      <c r="S232" s="169"/>
      <c r="T232" s="170"/>
      <c r="U232" s="164"/>
      <c r="V232" s="164">
        <f>SUM(V233:V238)</f>
        <v>7.66</v>
      </c>
      <c r="W232" s="164"/>
      <c r="X232" s="164"/>
      <c r="Y232" s="164"/>
      <c r="AG232" t="s">
        <v>123</v>
      </c>
    </row>
    <row r="233" spans="1:60" outlineLevel="1" x14ac:dyDescent="0.25">
      <c r="A233" s="172">
        <v>157</v>
      </c>
      <c r="B233" s="173" t="s">
        <v>607</v>
      </c>
      <c r="C233" s="188" t="s">
        <v>608</v>
      </c>
      <c r="D233" s="174" t="s">
        <v>126</v>
      </c>
      <c r="E233" s="175">
        <v>58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6.9999999999999994E-5</v>
      </c>
      <c r="O233" s="175">
        <f>ROUND(E233*N233,2)</f>
        <v>0</v>
      </c>
      <c r="P233" s="175">
        <v>0</v>
      </c>
      <c r="Q233" s="175">
        <f>ROUND(E233*P233,2)</f>
        <v>0</v>
      </c>
      <c r="R233" s="177" t="s">
        <v>226</v>
      </c>
      <c r="S233" s="177" t="s">
        <v>128</v>
      </c>
      <c r="T233" s="178" t="s">
        <v>128</v>
      </c>
      <c r="U233" s="160">
        <v>8.6999999999999994E-2</v>
      </c>
      <c r="V233" s="160">
        <f>ROUND(E233*U233,2)</f>
        <v>5.05</v>
      </c>
      <c r="W233" s="160"/>
      <c r="X233" s="160" t="s">
        <v>129</v>
      </c>
      <c r="Y233" s="160" t="s">
        <v>139</v>
      </c>
      <c r="Z233" s="149"/>
      <c r="AA233" s="149"/>
      <c r="AB233" s="149"/>
      <c r="AC233" s="149"/>
      <c r="AD233" s="149"/>
      <c r="AE233" s="149"/>
      <c r="AF233" s="149"/>
      <c r="AG233" s="149" t="s">
        <v>131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5">
      <c r="A234" s="156"/>
      <c r="B234" s="157"/>
      <c r="C234" s="251" t="s">
        <v>227</v>
      </c>
      <c r="D234" s="252"/>
      <c r="E234" s="252"/>
      <c r="F234" s="252"/>
      <c r="G234" s="252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133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5">
      <c r="A235" s="156"/>
      <c r="B235" s="157"/>
      <c r="C235" s="190" t="s">
        <v>609</v>
      </c>
      <c r="D235" s="162"/>
      <c r="E235" s="163">
        <v>58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201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0.399999999999999" outlineLevel="1" x14ac:dyDescent="0.25">
      <c r="A236" s="172">
        <v>158</v>
      </c>
      <c r="B236" s="173" t="s">
        <v>610</v>
      </c>
      <c r="C236" s="188" t="s">
        <v>611</v>
      </c>
      <c r="D236" s="174" t="s">
        <v>126</v>
      </c>
      <c r="E236" s="175">
        <v>18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9.0000000000000006E-5</v>
      </c>
      <c r="O236" s="175">
        <f>ROUND(E236*N236,2)</f>
        <v>0</v>
      </c>
      <c r="P236" s="175">
        <v>0</v>
      </c>
      <c r="Q236" s="175">
        <f>ROUND(E236*P236,2)</f>
        <v>0</v>
      </c>
      <c r="R236" s="177" t="s">
        <v>226</v>
      </c>
      <c r="S236" s="177" t="s">
        <v>128</v>
      </c>
      <c r="T236" s="178" t="s">
        <v>128</v>
      </c>
      <c r="U236" s="160">
        <v>0.10299999999999999</v>
      </c>
      <c r="V236" s="160">
        <f>ROUND(E236*U236,2)</f>
        <v>1.85</v>
      </c>
      <c r="W236" s="160"/>
      <c r="X236" s="160" t="s">
        <v>129</v>
      </c>
      <c r="Y236" s="160" t="s">
        <v>139</v>
      </c>
      <c r="Z236" s="149"/>
      <c r="AA236" s="149"/>
      <c r="AB236" s="149"/>
      <c r="AC236" s="149"/>
      <c r="AD236" s="149"/>
      <c r="AE236" s="149"/>
      <c r="AF236" s="149"/>
      <c r="AG236" s="149" t="s">
        <v>131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2" x14ac:dyDescent="0.25">
      <c r="A237" s="156"/>
      <c r="B237" s="157"/>
      <c r="C237" s="251" t="s">
        <v>227</v>
      </c>
      <c r="D237" s="252"/>
      <c r="E237" s="252"/>
      <c r="F237" s="252"/>
      <c r="G237" s="252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133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79">
        <v>159</v>
      </c>
      <c r="B238" s="180" t="s">
        <v>612</v>
      </c>
      <c r="C238" s="189" t="s">
        <v>613</v>
      </c>
      <c r="D238" s="181" t="s">
        <v>233</v>
      </c>
      <c r="E238" s="182">
        <v>2</v>
      </c>
      <c r="F238" s="183"/>
      <c r="G238" s="184">
        <f>ROUND(E238*F238,2)</f>
        <v>0</v>
      </c>
      <c r="H238" s="183"/>
      <c r="I238" s="184">
        <f>ROUND(E238*H238,2)</f>
        <v>0</v>
      </c>
      <c r="J238" s="183"/>
      <c r="K238" s="184">
        <f>ROUND(E238*J238,2)</f>
        <v>0</v>
      </c>
      <c r="L238" s="184">
        <v>21</v>
      </c>
      <c r="M238" s="184">
        <f>G238*(1+L238/100)</f>
        <v>0</v>
      </c>
      <c r="N238" s="182">
        <v>2.5999999999999998E-4</v>
      </c>
      <c r="O238" s="182">
        <f>ROUND(E238*N238,2)</f>
        <v>0</v>
      </c>
      <c r="P238" s="182">
        <v>0</v>
      </c>
      <c r="Q238" s="182">
        <f>ROUND(E238*P238,2)</f>
        <v>0</v>
      </c>
      <c r="R238" s="184" t="s">
        <v>234</v>
      </c>
      <c r="S238" s="184" t="s">
        <v>128</v>
      </c>
      <c r="T238" s="185" t="s">
        <v>128</v>
      </c>
      <c r="U238" s="160">
        <v>0.37974999999999998</v>
      </c>
      <c r="V238" s="160">
        <f>ROUND(E238*U238,2)</f>
        <v>0.76</v>
      </c>
      <c r="W238" s="160"/>
      <c r="X238" s="160" t="s">
        <v>235</v>
      </c>
      <c r="Y238" s="160" t="s">
        <v>139</v>
      </c>
      <c r="Z238" s="149"/>
      <c r="AA238" s="149"/>
      <c r="AB238" s="149"/>
      <c r="AC238" s="149"/>
      <c r="AD238" s="149"/>
      <c r="AE238" s="149"/>
      <c r="AF238" s="149"/>
      <c r="AG238" s="149" t="s">
        <v>236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x14ac:dyDescent="0.25">
      <c r="A239" s="165" t="s">
        <v>122</v>
      </c>
      <c r="B239" s="166" t="s">
        <v>91</v>
      </c>
      <c r="C239" s="187" t="s">
        <v>92</v>
      </c>
      <c r="D239" s="167"/>
      <c r="E239" s="168"/>
      <c r="F239" s="169"/>
      <c r="G239" s="169">
        <f>SUMIF(AG240:AG279,"&lt;&gt;NOR",G240:G279)</f>
        <v>0</v>
      </c>
      <c r="H239" s="169"/>
      <c r="I239" s="169">
        <f>SUM(I240:I279)</f>
        <v>0</v>
      </c>
      <c r="J239" s="169"/>
      <c r="K239" s="169">
        <f>SUM(K240:K279)</f>
        <v>0</v>
      </c>
      <c r="L239" s="169"/>
      <c r="M239" s="169">
        <f>SUM(M240:M279)</f>
        <v>0</v>
      </c>
      <c r="N239" s="168"/>
      <c r="O239" s="168">
        <f>SUM(O240:O279)</f>
        <v>0</v>
      </c>
      <c r="P239" s="168"/>
      <c r="Q239" s="168">
        <f>SUM(Q240:Q279)</f>
        <v>0</v>
      </c>
      <c r="R239" s="169"/>
      <c r="S239" s="169"/>
      <c r="T239" s="170"/>
      <c r="U239" s="164"/>
      <c r="V239" s="164">
        <f>SUM(V240:V279)</f>
        <v>0</v>
      </c>
      <c r="W239" s="164"/>
      <c r="X239" s="164"/>
      <c r="Y239" s="164"/>
      <c r="AG239" t="s">
        <v>123</v>
      </c>
    </row>
    <row r="240" spans="1:60" outlineLevel="1" x14ac:dyDescent="0.25">
      <c r="A240" s="179">
        <v>160</v>
      </c>
      <c r="B240" s="180" t="s">
        <v>614</v>
      </c>
      <c r="C240" s="189" t="s">
        <v>615</v>
      </c>
      <c r="D240" s="181" t="s">
        <v>616</v>
      </c>
      <c r="E240" s="182">
        <v>1</v>
      </c>
      <c r="F240" s="183"/>
      <c r="G240" s="184">
        <f t="shared" ref="G240:G279" si="63">ROUND(E240*F240,2)</f>
        <v>0</v>
      </c>
      <c r="H240" s="183"/>
      <c r="I240" s="184">
        <f t="shared" ref="I240:I279" si="64">ROUND(E240*H240,2)</f>
        <v>0</v>
      </c>
      <c r="J240" s="183"/>
      <c r="K240" s="184">
        <f t="shared" ref="K240:K279" si="65">ROUND(E240*J240,2)</f>
        <v>0</v>
      </c>
      <c r="L240" s="184">
        <v>21</v>
      </c>
      <c r="M240" s="184">
        <f t="shared" ref="M240:M279" si="66">G240*(1+L240/100)</f>
        <v>0</v>
      </c>
      <c r="N240" s="182">
        <v>0</v>
      </c>
      <c r="O240" s="182">
        <f t="shared" ref="O240:O279" si="67">ROUND(E240*N240,2)</f>
        <v>0</v>
      </c>
      <c r="P240" s="182">
        <v>0</v>
      </c>
      <c r="Q240" s="182">
        <f t="shared" ref="Q240:Q279" si="68">ROUND(E240*P240,2)</f>
        <v>0</v>
      </c>
      <c r="R240" s="184"/>
      <c r="S240" s="184" t="s">
        <v>185</v>
      </c>
      <c r="T240" s="185" t="s">
        <v>186</v>
      </c>
      <c r="U240" s="160">
        <v>0</v>
      </c>
      <c r="V240" s="160">
        <f t="shared" ref="V240:V279" si="69">ROUND(E240*U240,2)</f>
        <v>0</v>
      </c>
      <c r="W240" s="160"/>
      <c r="X240" s="160" t="s">
        <v>190</v>
      </c>
      <c r="Y240" s="160" t="s">
        <v>139</v>
      </c>
      <c r="Z240" s="149"/>
      <c r="AA240" s="149"/>
      <c r="AB240" s="149"/>
      <c r="AC240" s="149"/>
      <c r="AD240" s="149"/>
      <c r="AE240" s="149"/>
      <c r="AF240" s="149"/>
      <c r="AG240" s="149" t="s">
        <v>617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79">
        <v>161</v>
      </c>
      <c r="B241" s="180" t="s">
        <v>618</v>
      </c>
      <c r="C241" s="189" t="s">
        <v>619</v>
      </c>
      <c r="D241" s="181" t="s">
        <v>616</v>
      </c>
      <c r="E241" s="182">
        <v>1</v>
      </c>
      <c r="F241" s="183"/>
      <c r="G241" s="184">
        <f t="shared" si="63"/>
        <v>0</v>
      </c>
      <c r="H241" s="183"/>
      <c r="I241" s="184">
        <f t="shared" si="64"/>
        <v>0</v>
      </c>
      <c r="J241" s="183"/>
      <c r="K241" s="184">
        <f t="shared" si="65"/>
        <v>0</v>
      </c>
      <c r="L241" s="184">
        <v>21</v>
      </c>
      <c r="M241" s="184">
        <f t="shared" si="66"/>
        <v>0</v>
      </c>
      <c r="N241" s="182">
        <v>0</v>
      </c>
      <c r="O241" s="182">
        <f t="shared" si="67"/>
        <v>0</v>
      </c>
      <c r="P241" s="182">
        <v>0</v>
      </c>
      <c r="Q241" s="182">
        <f t="shared" si="68"/>
        <v>0</v>
      </c>
      <c r="R241" s="184"/>
      <c r="S241" s="184" t="s">
        <v>185</v>
      </c>
      <c r="T241" s="185" t="s">
        <v>186</v>
      </c>
      <c r="U241" s="160">
        <v>0</v>
      </c>
      <c r="V241" s="160">
        <f t="shared" si="69"/>
        <v>0</v>
      </c>
      <c r="W241" s="160"/>
      <c r="X241" s="160" t="s">
        <v>190</v>
      </c>
      <c r="Y241" s="160" t="s">
        <v>139</v>
      </c>
      <c r="Z241" s="149"/>
      <c r="AA241" s="149"/>
      <c r="AB241" s="149"/>
      <c r="AC241" s="149"/>
      <c r="AD241" s="149"/>
      <c r="AE241" s="149"/>
      <c r="AF241" s="149"/>
      <c r="AG241" s="149" t="s">
        <v>617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79">
        <v>162</v>
      </c>
      <c r="B242" s="180" t="s">
        <v>620</v>
      </c>
      <c r="C242" s="189" t="s">
        <v>621</v>
      </c>
      <c r="D242" s="181" t="s">
        <v>616</v>
      </c>
      <c r="E242" s="182">
        <v>1</v>
      </c>
      <c r="F242" s="183"/>
      <c r="G242" s="184">
        <f t="shared" si="63"/>
        <v>0</v>
      </c>
      <c r="H242" s="183"/>
      <c r="I242" s="184">
        <f t="shared" si="64"/>
        <v>0</v>
      </c>
      <c r="J242" s="183"/>
      <c r="K242" s="184">
        <f t="shared" si="65"/>
        <v>0</v>
      </c>
      <c r="L242" s="184">
        <v>21</v>
      </c>
      <c r="M242" s="184">
        <f t="shared" si="66"/>
        <v>0</v>
      </c>
      <c r="N242" s="182">
        <v>0</v>
      </c>
      <c r="O242" s="182">
        <f t="shared" si="67"/>
        <v>0</v>
      </c>
      <c r="P242" s="182">
        <v>0</v>
      </c>
      <c r="Q242" s="182">
        <f t="shared" si="68"/>
        <v>0</v>
      </c>
      <c r="R242" s="184"/>
      <c r="S242" s="184" t="s">
        <v>185</v>
      </c>
      <c r="T242" s="185" t="s">
        <v>186</v>
      </c>
      <c r="U242" s="160">
        <v>0</v>
      </c>
      <c r="V242" s="160">
        <f t="shared" si="69"/>
        <v>0</v>
      </c>
      <c r="W242" s="160"/>
      <c r="X242" s="160" t="s">
        <v>190</v>
      </c>
      <c r="Y242" s="160" t="s">
        <v>139</v>
      </c>
      <c r="Z242" s="149"/>
      <c r="AA242" s="149"/>
      <c r="AB242" s="149"/>
      <c r="AC242" s="149"/>
      <c r="AD242" s="149"/>
      <c r="AE242" s="149"/>
      <c r="AF242" s="149"/>
      <c r="AG242" s="149" t="s">
        <v>617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79">
        <v>163</v>
      </c>
      <c r="B243" s="180" t="s">
        <v>622</v>
      </c>
      <c r="C243" s="189" t="s">
        <v>623</v>
      </c>
      <c r="D243" s="181" t="s">
        <v>616</v>
      </c>
      <c r="E243" s="182">
        <v>1</v>
      </c>
      <c r="F243" s="183"/>
      <c r="G243" s="184">
        <f t="shared" si="63"/>
        <v>0</v>
      </c>
      <c r="H243" s="183"/>
      <c r="I243" s="184">
        <f t="shared" si="64"/>
        <v>0</v>
      </c>
      <c r="J243" s="183"/>
      <c r="K243" s="184">
        <f t="shared" si="65"/>
        <v>0</v>
      </c>
      <c r="L243" s="184">
        <v>21</v>
      </c>
      <c r="M243" s="184">
        <f t="shared" si="66"/>
        <v>0</v>
      </c>
      <c r="N243" s="182">
        <v>0</v>
      </c>
      <c r="O243" s="182">
        <f t="shared" si="67"/>
        <v>0</v>
      </c>
      <c r="P243" s="182">
        <v>0</v>
      </c>
      <c r="Q243" s="182">
        <f t="shared" si="68"/>
        <v>0</v>
      </c>
      <c r="R243" s="184"/>
      <c r="S243" s="184" t="s">
        <v>185</v>
      </c>
      <c r="T243" s="185" t="s">
        <v>186</v>
      </c>
      <c r="U243" s="160">
        <v>0</v>
      </c>
      <c r="V243" s="160">
        <f t="shared" si="69"/>
        <v>0</v>
      </c>
      <c r="W243" s="160"/>
      <c r="X243" s="160" t="s">
        <v>190</v>
      </c>
      <c r="Y243" s="160" t="s">
        <v>139</v>
      </c>
      <c r="Z243" s="149"/>
      <c r="AA243" s="149"/>
      <c r="AB243" s="149"/>
      <c r="AC243" s="149"/>
      <c r="AD243" s="149"/>
      <c r="AE243" s="149"/>
      <c r="AF243" s="149"/>
      <c r="AG243" s="149" t="s">
        <v>617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79">
        <v>164</v>
      </c>
      <c r="B244" s="180" t="s">
        <v>624</v>
      </c>
      <c r="C244" s="189" t="s">
        <v>625</v>
      </c>
      <c r="D244" s="181" t="s">
        <v>616</v>
      </c>
      <c r="E244" s="182">
        <v>1</v>
      </c>
      <c r="F244" s="183"/>
      <c r="G244" s="184">
        <f t="shared" si="63"/>
        <v>0</v>
      </c>
      <c r="H244" s="183"/>
      <c r="I244" s="184">
        <f t="shared" si="64"/>
        <v>0</v>
      </c>
      <c r="J244" s="183"/>
      <c r="K244" s="184">
        <f t="shared" si="65"/>
        <v>0</v>
      </c>
      <c r="L244" s="184">
        <v>21</v>
      </c>
      <c r="M244" s="184">
        <f t="shared" si="66"/>
        <v>0</v>
      </c>
      <c r="N244" s="182">
        <v>0</v>
      </c>
      <c r="O244" s="182">
        <f t="shared" si="67"/>
        <v>0</v>
      </c>
      <c r="P244" s="182">
        <v>0</v>
      </c>
      <c r="Q244" s="182">
        <f t="shared" si="68"/>
        <v>0</v>
      </c>
      <c r="R244" s="184"/>
      <c r="S244" s="184" t="s">
        <v>185</v>
      </c>
      <c r="T244" s="185" t="s">
        <v>186</v>
      </c>
      <c r="U244" s="160">
        <v>0</v>
      </c>
      <c r="V244" s="160">
        <f t="shared" si="69"/>
        <v>0</v>
      </c>
      <c r="W244" s="160"/>
      <c r="X244" s="160" t="s">
        <v>190</v>
      </c>
      <c r="Y244" s="160" t="s">
        <v>139</v>
      </c>
      <c r="Z244" s="149"/>
      <c r="AA244" s="149"/>
      <c r="AB244" s="149"/>
      <c r="AC244" s="149"/>
      <c r="AD244" s="149"/>
      <c r="AE244" s="149"/>
      <c r="AF244" s="149"/>
      <c r="AG244" s="149" t="s">
        <v>617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79">
        <v>165</v>
      </c>
      <c r="B245" s="180" t="s">
        <v>626</v>
      </c>
      <c r="C245" s="189" t="s">
        <v>627</v>
      </c>
      <c r="D245" s="181" t="s">
        <v>616</v>
      </c>
      <c r="E245" s="182">
        <v>2</v>
      </c>
      <c r="F245" s="183"/>
      <c r="G245" s="184">
        <f t="shared" si="63"/>
        <v>0</v>
      </c>
      <c r="H245" s="183"/>
      <c r="I245" s="184">
        <f t="shared" si="64"/>
        <v>0</v>
      </c>
      <c r="J245" s="183"/>
      <c r="K245" s="184">
        <f t="shared" si="65"/>
        <v>0</v>
      </c>
      <c r="L245" s="184">
        <v>21</v>
      </c>
      <c r="M245" s="184">
        <f t="shared" si="66"/>
        <v>0</v>
      </c>
      <c r="N245" s="182">
        <v>0</v>
      </c>
      <c r="O245" s="182">
        <f t="shared" si="67"/>
        <v>0</v>
      </c>
      <c r="P245" s="182">
        <v>0</v>
      </c>
      <c r="Q245" s="182">
        <f t="shared" si="68"/>
        <v>0</v>
      </c>
      <c r="R245" s="184"/>
      <c r="S245" s="184" t="s">
        <v>185</v>
      </c>
      <c r="T245" s="185" t="s">
        <v>186</v>
      </c>
      <c r="U245" s="160">
        <v>0</v>
      </c>
      <c r="V245" s="160">
        <f t="shared" si="69"/>
        <v>0</v>
      </c>
      <c r="W245" s="160"/>
      <c r="X245" s="160" t="s">
        <v>190</v>
      </c>
      <c r="Y245" s="160" t="s">
        <v>139</v>
      </c>
      <c r="Z245" s="149"/>
      <c r="AA245" s="149"/>
      <c r="AB245" s="149"/>
      <c r="AC245" s="149"/>
      <c r="AD245" s="149"/>
      <c r="AE245" s="149"/>
      <c r="AF245" s="149"/>
      <c r="AG245" s="149" t="s">
        <v>617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79">
        <v>166</v>
      </c>
      <c r="B246" s="180" t="s">
        <v>628</v>
      </c>
      <c r="C246" s="189" t="s">
        <v>629</v>
      </c>
      <c r="D246" s="181" t="s">
        <v>616</v>
      </c>
      <c r="E246" s="182">
        <v>1</v>
      </c>
      <c r="F246" s="183"/>
      <c r="G246" s="184">
        <f t="shared" si="63"/>
        <v>0</v>
      </c>
      <c r="H246" s="183"/>
      <c r="I246" s="184">
        <f t="shared" si="64"/>
        <v>0</v>
      </c>
      <c r="J246" s="183"/>
      <c r="K246" s="184">
        <f t="shared" si="65"/>
        <v>0</v>
      </c>
      <c r="L246" s="184">
        <v>21</v>
      </c>
      <c r="M246" s="184">
        <f t="shared" si="66"/>
        <v>0</v>
      </c>
      <c r="N246" s="182">
        <v>0</v>
      </c>
      <c r="O246" s="182">
        <f t="shared" si="67"/>
        <v>0</v>
      </c>
      <c r="P246" s="182">
        <v>0</v>
      </c>
      <c r="Q246" s="182">
        <f t="shared" si="68"/>
        <v>0</v>
      </c>
      <c r="R246" s="184"/>
      <c r="S246" s="184" t="s">
        <v>185</v>
      </c>
      <c r="T246" s="185" t="s">
        <v>186</v>
      </c>
      <c r="U246" s="160">
        <v>0</v>
      </c>
      <c r="V246" s="160">
        <f t="shared" si="69"/>
        <v>0</v>
      </c>
      <c r="W246" s="160"/>
      <c r="X246" s="160" t="s">
        <v>190</v>
      </c>
      <c r="Y246" s="160" t="s">
        <v>139</v>
      </c>
      <c r="Z246" s="149"/>
      <c r="AA246" s="149"/>
      <c r="AB246" s="149"/>
      <c r="AC246" s="149"/>
      <c r="AD246" s="149"/>
      <c r="AE246" s="149"/>
      <c r="AF246" s="149"/>
      <c r="AG246" s="149" t="s">
        <v>617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79">
        <v>167</v>
      </c>
      <c r="B247" s="180" t="s">
        <v>630</v>
      </c>
      <c r="C247" s="189" t="s">
        <v>631</v>
      </c>
      <c r="D247" s="181" t="s">
        <v>616</v>
      </c>
      <c r="E247" s="182">
        <v>1</v>
      </c>
      <c r="F247" s="183"/>
      <c r="G247" s="184">
        <f t="shared" si="63"/>
        <v>0</v>
      </c>
      <c r="H247" s="183"/>
      <c r="I247" s="184">
        <f t="shared" si="64"/>
        <v>0</v>
      </c>
      <c r="J247" s="183"/>
      <c r="K247" s="184">
        <f t="shared" si="65"/>
        <v>0</v>
      </c>
      <c r="L247" s="184">
        <v>21</v>
      </c>
      <c r="M247" s="184">
        <f t="shared" si="66"/>
        <v>0</v>
      </c>
      <c r="N247" s="182">
        <v>0</v>
      </c>
      <c r="O247" s="182">
        <f t="shared" si="67"/>
        <v>0</v>
      </c>
      <c r="P247" s="182">
        <v>0</v>
      </c>
      <c r="Q247" s="182">
        <f t="shared" si="68"/>
        <v>0</v>
      </c>
      <c r="R247" s="184"/>
      <c r="S247" s="184" t="s">
        <v>185</v>
      </c>
      <c r="T247" s="185" t="s">
        <v>186</v>
      </c>
      <c r="U247" s="160">
        <v>0</v>
      </c>
      <c r="V247" s="160">
        <f t="shared" si="69"/>
        <v>0</v>
      </c>
      <c r="W247" s="160"/>
      <c r="X247" s="160" t="s">
        <v>190</v>
      </c>
      <c r="Y247" s="160" t="s">
        <v>139</v>
      </c>
      <c r="Z247" s="149"/>
      <c r="AA247" s="149"/>
      <c r="AB247" s="149"/>
      <c r="AC247" s="149"/>
      <c r="AD247" s="149"/>
      <c r="AE247" s="149"/>
      <c r="AF247" s="149"/>
      <c r="AG247" s="149" t="s">
        <v>617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79">
        <v>168</v>
      </c>
      <c r="B248" s="180" t="s">
        <v>632</v>
      </c>
      <c r="C248" s="189" t="s">
        <v>633</v>
      </c>
      <c r="D248" s="181" t="s">
        <v>616</v>
      </c>
      <c r="E248" s="182">
        <v>3</v>
      </c>
      <c r="F248" s="183"/>
      <c r="G248" s="184">
        <f t="shared" si="63"/>
        <v>0</v>
      </c>
      <c r="H248" s="183"/>
      <c r="I248" s="184">
        <f t="shared" si="64"/>
        <v>0</v>
      </c>
      <c r="J248" s="183"/>
      <c r="K248" s="184">
        <f t="shared" si="65"/>
        <v>0</v>
      </c>
      <c r="L248" s="184">
        <v>21</v>
      </c>
      <c r="M248" s="184">
        <f t="shared" si="66"/>
        <v>0</v>
      </c>
      <c r="N248" s="182">
        <v>0</v>
      </c>
      <c r="O248" s="182">
        <f t="shared" si="67"/>
        <v>0</v>
      </c>
      <c r="P248" s="182">
        <v>0</v>
      </c>
      <c r="Q248" s="182">
        <f t="shared" si="68"/>
        <v>0</v>
      </c>
      <c r="R248" s="184"/>
      <c r="S248" s="184" t="s">
        <v>185</v>
      </c>
      <c r="T248" s="185" t="s">
        <v>186</v>
      </c>
      <c r="U248" s="160">
        <v>0</v>
      </c>
      <c r="V248" s="160">
        <f t="shared" si="69"/>
        <v>0</v>
      </c>
      <c r="W248" s="160"/>
      <c r="X248" s="160" t="s">
        <v>190</v>
      </c>
      <c r="Y248" s="160" t="s">
        <v>139</v>
      </c>
      <c r="Z248" s="149"/>
      <c r="AA248" s="149"/>
      <c r="AB248" s="149"/>
      <c r="AC248" s="149"/>
      <c r="AD248" s="149"/>
      <c r="AE248" s="149"/>
      <c r="AF248" s="149"/>
      <c r="AG248" s="149" t="s">
        <v>617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79">
        <v>169</v>
      </c>
      <c r="B249" s="180" t="s">
        <v>634</v>
      </c>
      <c r="C249" s="189" t="s">
        <v>635</v>
      </c>
      <c r="D249" s="181" t="s">
        <v>616</v>
      </c>
      <c r="E249" s="182">
        <v>1</v>
      </c>
      <c r="F249" s="183"/>
      <c r="G249" s="184">
        <f t="shared" si="63"/>
        <v>0</v>
      </c>
      <c r="H249" s="183"/>
      <c r="I249" s="184">
        <f t="shared" si="64"/>
        <v>0</v>
      </c>
      <c r="J249" s="183"/>
      <c r="K249" s="184">
        <f t="shared" si="65"/>
        <v>0</v>
      </c>
      <c r="L249" s="184">
        <v>21</v>
      </c>
      <c r="M249" s="184">
        <f t="shared" si="66"/>
        <v>0</v>
      </c>
      <c r="N249" s="182">
        <v>0</v>
      </c>
      <c r="O249" s="182">
        <f t="shared" si="67"/>
        <v>0</v>
      </c>
      <c r="P249" s="182">
        <v>0</v>
      </c>
      <c r="Q249" s="182">
        <f t="shared" si="68"/>
        <v>0</v>
      </c>
      <c r="R249" s="184"/>
      <c r="S249" s="184" t="s">
        <v>185</v>
      </c>
      <c r="T249" s="185" t="s">
        <v>186</v>
      </c>
      <c r="U249" s="160">
        <v>0</v>
      </c>
      <c r="V249" s="160">
        <f t="shared" si="69"/>
        <v>0</v>
      </c>
      <c r="W249" s="160"/>
      <c r="X249" s="160" t="s">
        <v>190</v>
      </c>
      <c r="Y249" s="160" t="s">
        <v>139</v>
      </c>
      <c r="Z249" s="149"/>
      <c r="AA249" s="149"/>
      <c r="AB249" s="149"/>
      <c r="AC249" s="149"/>
      <c r="AD249" s="149"/>
      <c r="AE249" s="149"/>
      <c r="AF249" s="149"/>
      <c r="AG249" s="149" t="s">
        <v>617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79">
        <v>170</v>
      </c>
      <c r="B250" s="180" t="s">
        <v>636</v>
      </c>
      <c r="C250" s="189" t="s">
        <v>637</v>
      </c>
      <c r="D250" s="181" t="s">
        <v>616</v>
      </c>
      <c r="E250" s="182">
        <v>1</v>
      </c>
      <c r="F250" s="183"/>
      <c r="G250" s="184">
        <f t="shared" si="63"/>
        <v>0</v>
      </c>
      <c r="H250" s="183"/>
      <c r="I250" s="184">
        <f t="shared" si="64"/>
        <v>0</v>
      </c>
      <c r="J250" s="183"/>
      <c r="K250" s="184">
        <f t="shared" si="65"/>
        <v>0</v>
      </c>
      <c r="L250" s="184">
        <v>21</v>
      </c>
      <c r="M250" s="184">
        <f t="shared" si="66"/>
        <v>0</v>
      </c>
      <c r="N250" s="182">
        <v>0</v>
      </c>
      <c r="O250" s="182">
        <f t="shared" si="67"/>
        <v>0</v>
      </c>
      <c r="P250" s="182">
        <v>0</v>
      </c>
      <c r="Q250" s="182">
        <f t="shared" si="68"/>
        <v>0</v>
      </c>
      <c r="R250" s="184"/>
      <c r="S250" s="184" t="s">
        <v>185</v>
      </c>
      <c r="T250" s="185" t="s">
        <v>186</v>
      </c>
      <c r="U250" s="160">
        <v>0</v>
      </c>
      <c r="V250" s="160">
        <f t="shared" si="69"/>
        <v>0</v>
      </c>
      <c r="W250" s="160"/>
      <c r="X250" s="160" t="s">
        <v>190</v>
      </c>
      <c r="Y250" s="160" t="s">
        <v>139</v>
      </c>
      <c r="Z250" s="149"/>
      <c r="AA250" s="149"/>
      <c r="AB250" s="149"/>
      <c r="AC250" s="149"/>
      <c r="AD250" s="149"/>
      <c r="AE250" s="149"/>
      <c r="AF250" s="149"/>
      <c r="AG250" s="149" t="s">
        <v>617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79">
        <v>171</v>
      </c>
      <c r="B251" s="180" t="s">
        <v>638</v>
      </c>
      <c r="C251" s="189" t="s">
        <v>639</v>
      </c>
      <c r="D251" s="181" t="s">
        <v>616</v>
      </c>
      <c r="E251" s="182">
        <v>2</v>
      </c>
      <c r="F251" s="183"/>
      <c r="G251" s="184">
        <f t="shared" si="63"/>
        <v>0</v>
      </c>
      <c r="H251" s="183"/>
      <c r="I251" s="184">
        <f t="shared" si="64"/>
        <v>0</v>
      </c>
      <c r="J251" s="183"/>
      <c r="K251" s="184">
        <f t="shared" si="65"/>
        <v>0</v>
      </c>
      <c r="L251" s="184">
        <v>21</v>
      </c>
      <c r="M251" s="184">
        <f t="shared" si="66"/>
        <v>0</v>
      </c>
      <c r="N251" s="182">
        <v>0</v>
      </c>
      <c r="O251" s="182">
        <f t="shared" si="67"/>
        <v>0</v>
      </c>
      <c r="P251" s="182">
        <v>0</v>
      </c>
      <c r="Q251" s="182">
        <f t="shared" si="68"/>
        <v>0</v>
      </c>
      <c r="R251" s="184"/>
      <c r="S251" s="184" t="s">
        <v>185</v>
      </c>
      <c r="T251" s="185" t="s">
        <v>186</v>
      </c>
      <c r="U251" s="160">
        <v>0</v>
      </c>
      <c r="V251" s="160">
        <f t="shared" si="69"/>
        <v>0</v>
      </c>
      <c r="W251" s="160"/>
      <c r="X251" s="160" t="s">
        <v>190</v>
      </c>
      <c r="Y251" s="160" t="s">
        <v>139</v>
      </c>
      <c r="Z251" s="149"/>
      <c r="AA251" s="149"/>
      <c r="AB251" s="149"/>
      <c r="AC251" s="149"/>
      <c r="AD251" s="149"/>
      <c r="AE251" s="149"/>
      <c r="AF251" s="149"/>
      <c r="AG251" s="149" t="s">
        <v>617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79">
        <v>172</v>
      </c>
      <c r="B252" s="180" t="s">
        <v>640</v>
      </c>
      <c r="C252" s="189" t="s">
        <v>641</v>
      </c>
      <c r="D252" s="181" t="s">
        <v>616</v>
      </c>
      <c r="E252" s="182">
        <v>1</v>
      </c>
      <c r="F252" s="183"/>
      <c r="G252" s="184">
        <f t="shared" si="63"/>
        <v>0</v>
      </c>
      <c r="H252" s="183"/>
      <c r="I252" s="184">
        <f t="shared" si="64"/>
        <v>0</v>
      </c>
      <c r="J252" s="183"/>
      <c r="K252" s="184">
        <f t="shared" si="65"/>
        <v>0</v>
      </c>
      <c r="L252" s="184">
        <v>21</v>
      </c>
      <c r="M252" s="184">
        <f t="shared" si="66"/>
        <v>0</v>
      </c>
      <c r="N252" s="182">
        <v>0</v>
      </c>
      <c r="O252" s="182">
        <f t="shared" si="67"/>
        <v>0</v>
      </c>
      <c r="P252" s="182">
        <v>0</v>
      </c>
      <c r="Q252" s="182">
        <f t="shared" si="68"/>
        <v>0</v>
      </c>
      <c r="R252" s="184"/>
      <c r="S252" s="184" t="s">
        <v>185</v>
      </c>
      <c r="T252" s="185" t="s">
        <v>186</v>
      </c>
      <c r="U252" s="160">
        <v>0</v>
      </c>
      <c r="V252" s="160">
        <f t="shared" si="69"/>
        <v>0</v>
      </c>
      <c r="W252" s="160"/>
      <c r="X252" s="160" t="s">
        <v>190</v>
      </c>
      <c r="Y252" s="160" t="s">
        <v>139</v>
      </c>
      <c r="Z252" s="149"/>
      <c r="AA252" s="149"/>
      <c r="AB252" s="149"/>
      <c r="AC252" s="149"/>
      <c r="AD252" s="149"/>
      <c r="AE252" s="149"/>
      <c r="AF252" s="149"/>
      <c r="AG252" s="149" t="s">
        <v>617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79">
        <v>173</v>
      </c>
      <c r="B253" s="180" t="s">
        <v>642</v>
      </c>
      <c r="C253" s="189" t="s">
        <v>643</v>
      </c>
      <c r="D253" s="181" t="s">
        <v>616</v>
      </c>
      <c r="E253" s="182">
        <v>7</v>
      </c>
      <c r="F253" s="183"/>
      <c r="G253" s="184">
        <f t="shared" si="63"/>
        <v>0</v>
      </c>
      <c r="H253" s="183"/>
      <c r="I253" s="184">
        <f t="shared" si="64"/>
        <v>0</v>
      </c>
      <c r="J253" s="183"/>
      <c r="K253" s="184">
        <f t="shared" si="65"/>
        <v>0</v>
      </c>
      <c r="L253" s="184">
        <v>21</v>
      </c>
      <c r="M253" s="184">
        <f t="shared" si="66"/>
        <v>0</v>
      </c>
      <c r="N253" s="182">
        <v>0</v>
      </c>
      <c r="O253" s="182">
        <f t="shared" si="67"/>
        <v>0</v>
      </c>
      <c r="P253" s="182">
        <v>0</v>
      </c>
      <c r="Q253" s="182">
        <f t="shared" si="68"/>
        <v>0</v>
      </c>
      <c r="R253" s="184"/>
      <c r="S253" s="184" t="s">
        <v>185</v>
      </c>
      <c r="T253" s="185" t="s">
        <v>186</v>
      </c>
      <c r="U253" s="160">
        <v>0</v>
      </c>
      <c r="V253" s="160">
        <f t="shared" si="69"/>
        <v>0</v>
      </c>
      <c r="W253" s="160"/>
      <c r="X253" s="160" t="s">
        <v>190</v>
      </c>
      <c r="Y253" s="160" t="s">
        <v>139</v>
      </c>
      <c r="Z253" s="149"/>
      <c r="AA253" s="149"/>
      <c r="AB253" s="149"/>
      <c r="AC253" s="149"/>
      <c r="AD253" s="149"/>
      <c r="AE253" s="149"/>
      <c r="AF253" s="149"/>
      <c r="AG253" s="149" t="s">
        <v>617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79">
        <v>174</v>
      </c>
      <c r="B254" s="180" t="s">
        <v>644</v>
      </c>
      <c r="C254" s="189" t="s">
        <v>645</v>
      </c>
      <c r="D254" s="181" t="s">
        <v>616</v>
      </c>
      <c r="E254" s="182">
        <v>2</v>
      </c>
      <c r="F254" s="183"/>
      <c r="G254" s="184">
        <f t="shared" si="63"/>
        <v>0</v>
      </c>
      <c r="H254" s="183"/>
      <c r="I254" s="184">
        <f t="shared" si="64"/>
        <v>0</v>
      </c>
      <c r="J254" s="183"/>
      <c r="K254" s="184">
        <f t="shared" si="65"/>
        <v>0</v>
      </c>
      <c r="L254" s="184">
        <v>21</v>
      </c>
      <c r="M254" s="184">
        <f t="shared" si="66"/>
        <v>0</v>
      </c>
      <c r="N254" s="182">
        <v>0</v>
      </c>
      <c r="O254" s="182">
        <f t="shared" si="67"/>
        <v>0</v>
      </c>
      <c r="P254" s="182">
        <v>0</v>
      </c>
      <c r="Q254" s="182">
        <f t="shared" si="68"/>
        <v>0</v>
      </c>
      <c r="R254" s="184"/>
      <c r="S254" s="184" t="s">
        <v>185</v>
      </c>
      <c r="T254" s="185" t="s">
        <v>186</v>
      </c>
      <c r="U254" s="160">
        <v>0</v>
      </c>
      <c r="V254" s="160">
        <f t="shared" si="69"/>
        <v>0</v>
      </c>
      <c r="W254" s="160"/>
      <c r="X254" s="160" t="s">
        <v>190</v>
      </c>
      <c r="Y254" s="160" t="s">
        <v>139</v>
      </c>
      <c r="Z254" s="149"/>
      <c r="AA254" s="149"/>
      <c r="AB254" s="149"/>
      <c r="AC254" s="149"/>
      <c r="AD254" s="149"/>
      <c r="AE254" s="149"/>
      <c r="AF254" s="149"/>
      <c r="AG254" s="149" t="s">
        <v>617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79">
        <v>175</v>
      </c>
      <c r="B255" s="180" t="s">
        <v>646</v>
      </c>
      <c r="C255" s="189" t="s">
        <v>647</v>
      </c>
      <c r="D255" s="181" t="s">
        <v>616</v>
      </c>
      <c r="E255" s="182">
        <v>1</v>
      </c>
      <c r="F255" s="183"/>
      <c r="G255" s="184">
        <f t="shared" si="63"/>
        <v>0</v>
      </c>
      <c r="H255" s="183"/>
      <c r="I255" s="184">
        <f t="shared" si="64"/>
        <v>0</v>
      </c>
      <c r="J255" s="183"/>
      <c r="K255" s="184">
        <f t="shared" si="65"/>
        <v>0</v>
      </c>
      <c r="L255" s="184">
        <v>21</v>
      </c>
      <c r="M255" s="184">
        <f t="shared" si="66"/>
        <v>0</v>
      </c>
      <c r="N255" s="182">
        <v>0</v>
      </c>
      <c r="O255" s="182">
        <f t="shared" si="67"/>
        <v>0</v>
      </c>
      <c r="P255" s="182">
        <v>0</v>
      </c>
      <c r="Q255" s="182">
        <f t="shared" si="68"/>
        <v>0</v>
      </c>
      <c r="R255" s="184"/>
      <c r="S255" s="184" t="s">
        <v>185</v>
      </c>
      <c r="T255" s="185" t="s">
        <v>186</v>
      </c>
      <c r="U255" s="160">
        <v>0</v>
      </c>
      <c r="V255" s="160">
        <f t="shared" si="69"/>
        <v>0</v>
      </c>
      <c r="W255" s="160"/>
      <c r="X255" s="160" t="s">
        <v>190</v>
      </c>
      <c r="Y255" s="160" t="s">
        <v>139</v>
      </c>
      <c r="Z255" s="149"/>
      <c r="AA255" s="149"/>
      <c r="AB255" s="149"/>
      <c r="AC255" s="149"/>
      <c r="AD255" s="149"/>
      <c r="AE255" s="149"/>
      <c r="AF255" s="149"/>
      <c r="AG255" s="149" t="s">
        <v>617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79">
        <v>176</v>
      </c>
      <c r="B256" s="180" t="s">
        <v>648</v>
      </c>
      <c r="C256" s="189" t="s">
        <v>649</v>
      </c>
      <c r="D256" s="181" t="s">
        <v>616</v>
      </c>
      <c r="E256" s="182">
        <v>1</v>
      </c>
      <c r="F256" s="183"/>
      <c r="G256" s="184">
        <f t="shared" si="63"/>
        <v>0</v>
      </c>
      <c r="H256" s="183"/>
      <c r="I256" s="184">
        <f t="shared" si="64"/>
        <v>0</v>
      </c>
      <c r="J256" s="183"/>
      <c r="K256" s="184">
        <f t="shared" si="65"/>
        <v>0</v>
      </c>
      <c r="L256" s="184">
        <v>21</v>
      </c>
      <c r="M256" s="184">
        <f t="shared" si="66"/>
        <v>0</v>
      </c>
      <c r="N256" s="182">
        <v>0</v>
      </c>
      <c r="O256" s="182">
        <f t="shared" si="67"/>
        <v>0</v>
      </c>
      <c r="P256" s="182">
        <v>0</v>
      </c>
      <c r="Q256" s="182">
        <f t="shared" si="68"/>
        <v>0</v>
      </c>
      <c r="R256" s="184"/>
      <c r="S256" s="184" t="s">
        <v>185</v>
      </c>
      <c r="T256" s="185" t="s">
        <v>186</v>
      </c>
      <c r="U256" s="160">
        <v>0</v>
      </c>
      <c r="V256" s="160">
        <f t="shared" si="69"/>
        <v>0</v>
      </c>
      <c r="W256" s="160"/>
      <c r="X256" s="160" t="s">
        <v>190</v>
      </c>
      <c r="Y256" s="160" t="s">
        <v>139</v>
      </c>
      <c r="Z256" s="149"/>
      <c r="AA256" s="149"/>
      <c r="AB256" s="149"/>
      <c r="AC256" s="149"/>
      <c r="AD256" s="149"/>
      <c r="AE256" s="149"/>
      <c r="AF256" s="149"/>
      <c r="AG256" s="149" t="s">
        <v>617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79">
        <v>177</v>
      </c>
      <c r="B257" s="180" t="s">
        <v>650</v>
      </c>
      <c r="C257" s="189" t="s">
        <v>651</v>
      </c>
      <c r="D257" s="181" t="s">
        <v>616</v>
      </c>
      <c r="E257" s="182">
        <v>1</v>
      </c>
      <c r="F257" s="183"/>
      <c r="G257" s="184">
        <f t="shared" si="63"/>
        <v>0</v>
      </c>
      <c r="H257" s="183"/>
      <c r="I257" s="184">
        <f t="shared" si="64"/>
        <v>0</v>
      </c>
      <c r="J257" s="183"/>
      <c r="K257" s="184">
        <f t="shared" si="65"/>
        <v>0</v>
      </c>
      <c r="L257" s="184">
        <v>21</v>
      </c>
      <c r="M257" s="184">
        <f t="shared" si="66"/>
        <v>0</v>
      </c>
      <c r="N257" s="182">
        <v>0</v>
      </c>
      <c r="O257" s="182">
        <f t="shared" si="67"/>
        <v>0</v>
      </c>
      <c r="P257" s="182">
        <v>0</v>
      </c>
      <c r="Q257" s="182">
        <f t="shared" si="68"/>
        <v>0</v>
      </c>
      <c r="R257" s="184"/>
      <c r="S257" s="184" t="s">
        <v>185</v>
      </c>
      <c r="T257" s="185" t="s">
        <v>186</v>
      </c>
      <c r="U257" s="160">
        <v>0</v>
      </c>
      <c r="V257" s="160">
        <f t="shared" si="69"/>
        <v>0</v>
      </c>
      <c r="W257" s="160"/>
      <c r="X257" s="160" t="s">
        <v>190</v>
      </c>
      <c r="Y257" s="160" t="s">
        <v>139</v>
      </c>
      <c r="Z257" s="149"/>
      <c r="AA257" s="149"/>
      <c r="AB257" s="149"/>
      <c r="AC257" s="149"/>
      <c r="AD257" s="149"/>
      <c r="AE257" s="149"/>
      <c r="AF257" s="149"/>
      <c r="AG257" s="149" t="s">
        <v>617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79">
        <v>178</v>
      </c>
      <c r="B258" s="180" t="s">
        <v>652</v>
      </c>
      <c r="C258" s="189" t="s">
        <v>653</v>
      </c>
      <c r="D258" s="181" t="s">
        <v>616</v>
      </c>
      <c r="E258" s="182">
        <v>1</v>
      </c>
      <c r="F258" s="183"/>
      <c r="G258" s="184">
        <f t="shared" si="63"/>
        <v>0</v>
      </c>
      <c r="H258" s="183"/>
      <c r="I258" s="184">
        <f t="shared" si="64"/>
        <v>0</v>
      </c>
      <c r="J258" s="183"/>
      <c r="K258" s="184">
        <f t="shared" si="65"/>
        <v>0</v>
      </c>
      <c r="L258" s="184">
        <v>21</v>
      </c>
      <c r="M258" s="184">
        <f t="shared" si="66"/>
        <v>0</v>
      </c>
      <c r="N258" s="182">
        <v>0</v>
      </c>
      <c r="O258" s="182">
        <f t="shared" si="67"/>
        <v>0</v>
      </c>
      <c r="P258" s="182">
        <v>0</v>
      </c>
      <c r="Q258" s="182">
        <f t="shared" si="68"/>
        <v>0</v>
      </c>
      <c r="R258" s="184"/>
      <c r="S258" s="184" t="s">
        <v>185</v>
      </c>
      <c r="T258" s="185" t="s">
        <v>186</v>
      </c>
      <c r="U258" s="160">
        <v>0</v>
      </c>
      <c r="V258" s="160">
        <f t="shared" si="69"/>
        <v>0</v>
      </c>
      <c r="W258" s="160"/>
      <c r="X258" s="160" t="s">
        <v>190</v>
      </c>
      <c r="Y258" s="160" t="s">
        <v>139</v>
      </c>
      <c r="Z258" s="149"/>
      <c r="AA258" s="149"/>
      <c r="AB258" s="149"/>
      <c r="AC258" s="149"/>
      <c r="AD258" s="149"/>
      <c r="AE258" s="149"/>
      <c r="AF258" s="149"/>
      <c r="AG258" s="149" t="s">
        <v>617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79">
        <v>179</v>
      </c>
      <c r="B259" s="180" t="s">
        <v>654</v>
      </c>
      <c r="C259" s="189" t="s">
        <v>655</v>
      </c>
      <c r="D259" s="181" t="s">
        <v>616</v>
      </c>
      <c r="E259" s="182">
        <v>10</v>
      </c>
      <c r="F259" s="183"/>
      <c r="G259" s="184">
        <f t="shared" si="63"/>
        <v>0</v>
      </c>
      <c r="H259" s="183"/>
      <c r="I259" s="184">
        <f t="shared" si="64"/>
        <v>0</v>
      </c>
      <c r="J259" s="183"/>
      <c r="K259" s="184">
        <f t="shared" si="65"/>
        <v>0</v>
      </c>
      <c r="L259" s="184">
        <v>21</v>
      </c>
      <c r="M259" s="184">
        <f t="shared" si="66"/>
        <v>0</v>
      </c>
      <c r="N259" s="182">
        <v>0</v>
      </c>
      <c r="O259" s="182">
        <f t="shared" si="67"/>
        <v>0</v>
      </c>
      <c r="P259" s="182">
        <v>0</v>
      </c>
      <c r="Q259" s="182">
        <f t="shared" si="68"/>
        <v>0</v>
      </c>
      <c r="R259" s="184"/>
      <c r="S259" s="184" t="s">
        <v>185</v>
      </c>
      <c r="T259" s="185" t="s">
        <v>186</v>
      </c>
      <c r="U259" s="160">
        <v>0</v>
      </c>
      <c r="V259" s="160">
        <f t="shared" si="69"/>
        <v>0</v>
      </c>
      <c r="W259" s="160"/>
      <c r="X259" s="160" t="s">
        <v>190</v>
      </c>
      <c r="Y259" s="160" t="s">
        <v>139</v>
      </c>
      <c r="Z259" s="149"/>
      <c r="AA259" s="149"/>
      <c r="AB259" s="149"/>
      <c r="AC259" s="149"/>
      <c r="AD259" s="149"/>
      <c r="AE259" s="149"/>
      <c r="AF259" s="149"/>
      <c r="AG259" s="149" t="s">
        <v>617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79">
        <v>180</v>
      </c>
      <c r="B260" s="180" t="s">
        <v>656</v>
      </c>
      <c r="C260" s="189" t="s">
        <v>657</v>
      </c>
      <c r="D260" s="181" t="s">
        <v>616</v>
      </c>
      <c r="E260" s="182">
        <v>15</v>
      </c>
      <c r="F260" s="183"/>
      <c r="G260" s="184">
        <f t="shared" si="63"/>
        <v>0</v>
      </c>
      <c r="H260" s="183"/>
      <c r="I260" s="184">
        <f t="shared" si="64"/>
        <v>0</v>
      </c>
      <c r="J260" s="183"/>
      <c r="K260" s="184">
        <f t="shared" si="65"/>
        <v>0</v>
      </c>
      <c r="L260" s="184">
        <v>21</v>
      </c>
      <c r="M260" s="184">
        <f t="shared" si="66"/>
        <v>0</v>
      </c>
      <c r="N260" s="182">
        <v>0</v>
      </c>
      <c r="O260" s="182">
        <f t="shared" si="67"/>
        <v>0</v>
      </c>
      <c r="P260" s="182">
        <v>0</v>
      </c>
      <c r="Q260" s="182">
        <f t="shared" si="68"/>
        <v>0</v>
      </c>
      <c r="R260" s="184"/>
      <c r="S260" s="184" t="s">
        <v>185</v>
      </c>
      <c r="T260" s="185" t="s">
        <v>186</v>
      </c>
      <c r="U260" s="160">
        <v>0</v>
      </c>
      <c r="V260" s="160">
        <f t="shared" si="69"/>
        <v>0</v>
      </c>
      <c r="W260" s="160"/>
      <c r="X260" s="160" t="s">
        <v>190</v>
      </c>
      <c r="Y260" s="160" t="s">
        <v>139</v>
      </c>
      <c r="Z260" s="149"/>
      <c r="AA260" s="149"/>
      <c r="AB260" s="149"/>
      <c r="AC260" s="149"/>
      <c r="AD260" s="149"/>
      <c r="AE260" s="149"/>
      <c r="AF260" s="149"/>
      <c r="AG260" s="149" t="s">
        <v>617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79">
        <v>181</v>
      </c>
      <c r="B261" s="180" t="s">
        <v>658</v>
      </c>
      <c r="C261" s="189" t="s">
        <v>659</v>
      </c>
      <c r="D261" s="181" t="s">
        <v>126</v>
      </c>
      <c r="E261" s="182">
        <v>200</v>
      </c>
      <c r="F261" s="183"/>
      <c r="G261" s="184">
        <f t="shared" si="63"/>
        <v>0</v>
      </c>
      <c r="H261" s="183"/>
      <c r="I261" s="184">
        <f t="shared" si="64"/>
        <v>0</v>
      </c>
      <c r="J261" s="183"/>
      <c r="K261" s="184">
        <f t="shared" si="65"/>
        <v>0</v>
      </c>
      <c r="L261" s="184">
        <v>21</v>
      </c>
      <c r="M261" s="184">
        <f t="shared" si="66"/>
        <v>0</v>
      </c>
      <c r="N261" s="182">
        <v>0</v>
      </c>
      <c r="O261" s="182">
        <f t="shared" si="67"/>
        <v>0</v>
      </c>
      <c r="P261" s="182">
        <v>0</v>
      </c>
      <c r="Q261" s="182">
        <f t="shared" si="68"/>
        <v>0</v>
      </c>
      <c r="R261" s="184"/>
      <c r="S261" s="184" t="s">
        <v>185</v>
      </c>
      <c r="T261" s="185" t="s">
        <v>186</v>
      </c>
      <c r="U261" s="160">
        <v>0</v>
      </c>
      <c r="V261" s="160">
        <f t="shared" si="69"/>
        <v>0</v>
      </c>
      <c r="W261" s="160"/>
      <c r="X261" s="160" t="s">
        <v>190</v>
      </c>
      <c r="Y261" s="160" t="s">
        <v>139</v>
      </c>
      <c r="Z261" s="149"/>
      <c r="AA261" s="149"/>
      <c r="AB261" s="149"/>
      <c r="AC261" s="149"/>
      <c r="AD261" s="149"/>
      <c r="AE261" s="149"/>
      <c r="AF261" s="149"/>
      <c r="AG261" s="149" t="s">
        <v>191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79">
        <v>182</v>
      </c>
      <c r="B262" s="180" t="s">
        <v>660</v>
      </c>
      <c r="C262" s="189" t="s">
        <v>661</v>
      </c>
      <c r="D262" s="181" t="s">
        <v>126</v>
      </c>
      <c r="E262" s="182">
        <v>40</v>
      </c>
      <c r="F262" s="183"/>
      <c r="G262" s="184">
        <f t="shared" si="63"/>
        <v>0</v>
      </c>
      <c r="H262" s="183"/>
      <c r="I262" s="184">
        <f t="shared" si="64"/>
        <v>0</v>
      </c>
      <c r="J262" s="183"/>
      <c r="K262" s="184">
        <f t="shared" si="65"/>
        <v>0</v>
      </c>
      <c r="L262" s="184">
        <v>21</v>
      </c>
      <c r="M262" s="184">
        <f t="shared" si="66"/>
        <v>0</v>
      </c>
      <c r="N262" s="182">
        <v>0</v>
      </c>
      <c r="O262" s="182">
        <f t="shared" si="67"/>
        <v>0</v>
      </c>
      <c r="P262" s="182">
        <v>0</v>
      </c>
      <c r="Q262" s="182">
        <f t="shared" si="68"/>
        <v>0</v>
      </c>
      <c r="R262" s="184"/>
      <c r="S262" s="184" t="s">
        <v>185</v>
      </c>
      <c r="T262" s="185" t="s">
        <v>186</v>
      </c>
      <c r="U262" s="160">
        <v>0</v>
      </c>
      <c r="V262" s="160">
        <f t="shared" si="69"/>
        <v>0</v>
      </c>
      <c r="W262" s="160"/>
      <c r="X262" s="160" t="s">
        <v>190</v>
      </c>
      <c r="Y262" s="160" t="s">
        <v>139</v>
      </c>
      <c r="Z262" s="149"/>
      <c r="AA262" s="149"/>
      <c r="AB262" s="149"/>
      <c r="AC262" s="149"/>
      <c r="AD262" s="149"/>
      <c r="AE262" s="149"/>
      <c r="AF262" s="149"/>
      <c r="AG262" s="149" t="s">
        <v>191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79">
        <v>183</v>
      </c>
      <c r="B263" s="180" t="s">
        <v>662</v>
      </c>
      <c r="C263" s="189" t="s">
        <v>663</v>
      </c>
      <c r="D263" s="181" t="s">
        <v>126</v>
      </c>
      <c r="E263" s="182">
        <v>80</v>
      </c>
      <c r="F263" s="183"/>
      <c r="G263" s="184">
        <f t="shared" si="63"/>
        <v>0</v>
      </c>
      <c r="H263" s="183"/>
      <c r="I263" s="184">
        <f t="shared" si="64"/>
        <v>0</v>
      </c>
      <c r="J263" s="183"/>
      <c r="K263" s="184">
        <f t="shared" si="65"/>
        <v>0</v>
      </c>
      <c r="L263" s="184">
        <v>21</v>
      </c>
      <c r="M263" s="184">
        <f t="shared" si="66"/>
        <v>0</v>
      </c>
      <c r="N263" s="182">
        <v>0</v>
      </c>
      <c r="O263" s="182">
        <f t="shared" si="67"/>
        <v>0</v>
      </c>
      <c r="P263" s="182">
        <v>0</v>
      </c>
      <c r="Q263" s="182">
        <f t="shared" si="68"/>
        <v>0</v>
      </c>
      <c r="R263" s="184"/>
      <c r="S263" s="184" t="s">
        <v>185</v>
      </c>
      <c r="T263" s="185" t="s">
        <v>186</v>
      </c>
      <c r="U263" s="160">
        <v>0</v>
      </c>
      <c r="V263" s="160">
        <f t="shared" si="69"/>
        <v>0</v>
      </c>
      <c r="W263" s="160"/>
      <c r="X263" s="160" t="s">
        <v>190</v>
      </c>
      <c r="Y263" s="160" t="s">
        <v>139</v>
      </c>
      <c r="Z263" s="149"/>
      <c r="AA263" s="149"/>
      <c r="AB263" s="149"/>
      <c r="AC263" s="149"/>
      <c r="AD263" s="149"/>
      <c r="AE263" s="149"/>
      <c r="AF263" s="149"/>
      <c r="AG263" s="149" t="s">
        <v>191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79">
        <v>184</v>
      </c>
      <c r="B264" s="180" t="s">
        <v>664</v>
      </c>
      <c r="C264" s="189" t="s">
        <v>665</v>
      </c>
      <c r="D264" s="181" t="s">
        <v>126</v>
      </c>
      <c r="E264" s="182">
        <v>30</v>
      </c>
      <c r="F264" s="183"/>
      <c r="G264" s="184">
        <f t="shared" si="63"/>
        <v>0</v>
      </c>
      <c r="H264" s="183"/>
      <c r="I264" s="184">
        <f t="shared" si="64"/>
        <v>0</v>
      </c>
      <c r="J264" s="183"/>
      <c r="K264" s="184">
        <f t="shared" si="65"/>
        <v>0</v>
      </c>
      <c r="L264" s="184">
        <v>21</v>
      </c>
      <c r="M264" s="184">
        <f t="shared" si="66"/>
        <v>0</v>
      </c>
      <c r="N264" s="182">
        <v>0</v>
      </c>
      <c r="O264" s="182">
        <f t="shared" si="67"/>
        <v>0</v>
      </c>
      <c r="P264" s="182">
        <v>0</v>
      </c>
      <c r="Q264" s="182">
        <f t="shared" si="68"/>
        <v>0</v>
      </c>
      <c r="R264" s="184"/>
      <c r="S264" s="184" t="s">
        <v>185</v>
      </c>
      <c r="T264" s="185" t="s">
        <v>186</v>
      </c>
      <c r="U264" s="160">
        <v>0</v>
      </c>
      <c r="V264" s="160">
        <f t="shared" si="69"/>
        <v>0</v>
      </c>
      <c r="W264" s="160"/>
      <c r="X264" s="160" t="s">
        <v>190</v>
      </c>
      <c r="Y264" s="160" t="s">
        <v>139</v>
      </c>
      <c r="Z264" s="149"/>
      <c r="AA264" s="149"/>
      <c r="AB264" s="149"/>
      <c r="AC264" s="149"/>
      <c r="AD264" s="149"/>
      <c r="AE264" s="149"/>
      <c r="AF264" s="149"/>
      <c r="AG264" s="149" t="s">
        <v>191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79">
        <v>185</v>
      </c>
      <c r="B265" s="180" t="s">
        <v>666</v>
      </c>
      <c r="C265" s="189" t="s">
        <v>667</v>
      </c>
      <c r="D265" s="181" t="s">
        <v>126</v>
      </c>
      <c r="E265" s="182">
        <v>80</v>
      </c>
      <c r="F265" s="183"/>
      <c r="G265" s="184">
        <f t="shared" si="63"/>
        <v>0</v>
      </c>
      <c r="H265" s="183"/>
      <c r="I265" s="184">
        <f t="shared" si="64"/>
        <v>0</v>
      </c>
      <c r="J265" s="183"/>
      <c r="K265" s="184">
        <f t="shared" si="65"/>
        <v>0</v>
      </c>
      <c r="L265" s="184">
        <v>21</v>
      </c>
      <c r="M265" s="184">
        <f t="shared" si="66"/>
        <v>0</v>
      </c>
      <c r="N265" s="182">
        <v>0</v>
      </c>
      <c r="O265" s="182">
        <f t="shared" si="67"/>
        <v>0</v>
      </c>
      <c r="P265" s="182">
        <v>0</v>
      </c>
      <c r="Q265" s="182">
        <f t="shared" si="68"/>
        <v>0</v>
      </c>
      <c r="R265" s="184"/>
      <c r="S265" s="184" t="s">
        <v>185</v>
      </c>
      <c r="T265" s="185" t="s">
        <v>186</v>
      </c>
      <c r="U265" s="160">
        <v>0</v>
      </c>
      <c r="V265" s="160">
        <f t="shared" si="69"/>
        <v>0</v>
      </c>
      <c r="W265" s="160"/>
      <c r="X265" s="160" t="s">
        <v>190</v>
      </c>
      <c r="Y265" s="160" t="s">
        <v>139</v>
      </c>
      <c r="Z265" s="149"/>
      <c r="AA265" s="149"/>
      <c r="AB265" s="149"/>
      <c r="AC265" s="149"/>
      <c r="AD265" s="149"/>
      <c r="AE265" s="149"/>
      <c r="AF265" s="149"/>
      <c r="AG265" s="149" t="s">
        <v>191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79">
        <v>186</v>
      </c>
      <c r="B266" s="180" t="s">
        <v>668</v>
      </c>
      <c r="C266" s="189" t="s">
        <v>669</v>
      </c>
      <c r="D266" s="181" t="s">
        <v>126</v>
      </c>
      <c r="E266" s="182">
        <v>50</v>
      </c>
      <c r="F266" s="183"/>
      <c r="G266" s="184">
        <f t="shared" si="63"/>
        <v>0</v>
      </c>
      <c r="H266" s="183"/>
      <c r="I266" s="184">
        <f t="shared" si="64"/>
        <v>0</v>
      </c>
      <c r="J266" s="183"/>
      <c r="K266" s="184">
        <f t="shared" si="65"/>
        <v>0</v>
      </c>
      <c r="L266" s="184">
        <v>21</v>
      </c>
      <c r="M266" s="184">
        <f t="shared" si="66"/>
        <v>0</v>
      </c>
      <c r="N266" s="182">
        <v>0</v>
      </c>
      <c r="O266" s="182">
        <f t="shared" si="67"/>
        <v>0</v>
      </c>
      <c r="P266" s="182">
        <v>0</v>
      </c>
      <c r="Q266" s="182">
        <f t="shared" si="68"/>
        <v>0</v>
      </c>
      <c r="R266" s="184"/>
      <c r="S266" s="184" t="s">
        <v>185</v>
      </c>
      <c r="T266" s="185" t="s">
        <v>186</v>
      </c>
      <c r="U266" s="160">
        <v>0</v>
      </c>
      <c r="V266" s="160">
        <f t="shared" si="69"/>
        <v>0</v>
      </c>
      <c r="W266" s="160"/>
      <c r="X266" s="160" t="s">
        <v>190</v>
      </c>
      <c r="Y266" s="160" t="s">
        <v>139</v>
      </c>
      <c r="Z266" s="149"/>
      <c r="AA266" s="149"/>
      <c r="AB266" s="149"/>
      <c r="AC266" s="149"/>
      <c r="AD266" s="149"/>
      <c r="AE266" s="149"/>
      <c r="AF266" s="149"/>
      <c r="AG266" s="149" t="s">
        <v>191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79">
        <v>187</v>
      </c>
      <c r="B267" s="180" t="s">
        <v>670</v>
      </c>
      <c r="C267" s="189" t="s">
        <v>671</v>
      </c>
      <c r="D267" s="181" t="s">
        <v>616</v>
      </c>
      <c r="E267" s="182">
        <v>96</v>
      </c>
      <c r="F267" s="183"/>
      <c r="G267" s="184">
        <f t="shared" si="63"/>
        <v>0</v>
      </c>
      <c r="H267" s="183"/>
      <c r="I267" s="184">
        <f t="shared" si="64"/>
        <v>0</v>
      </c>
      <c r="J267" s="183"/>
      <c r="K267" s="184">
        <f t="shared" si="65"/>
        <v>0</v>
      </c>
      <c r="L267" s="184">
        <v>21</v>
      </c>
      <c r="M267" s="184">
        <f t="shared" si="66"/>
        <v>0</v>
      </c>
      <c r="N267" s="182">
        <v>0</v>
      </c>
      <c r="O267" s="182">
        <f t="shared" si="67"/>
        <v>0</v>
      </c>
      <c r="P267" s="182">
        <v>0</v>
      </c>
      <c r="Q267" s="182">
        <f t="shared" si="68"/>
        <v>0</v>
      </c>
      <c r="R267" s="184"/>
      <c r="S267" s="184" t="s">
        <v>185</v>
      </c>
      <c r="T267" s="185" t="s">
        <v>186</v>
      </c>
      <c r="U267" s="160">
        <v>0</v>
      </c>
      <c r="V267" s="160">
        <f t="shared" si="69"/>
        <v>0</v>
      </c>
      <c r="W267" s="160"/>
      <c r="X267" s="160" t="s">
        <v>190</v>
      </c>
      <c r="Y267" s="160" t="s">
        <v>139</v>
      </c>
      <c r="Z267" s="149"/>
      <c r="AA267" s="149"/>
      <c r="AB267" s="149"/>
      <c r="AC267" s="149"/>
      <c r="AD267" s="149"/>
      <c r="AE267" s="149"/>
      <c r="AF267" s="149"/>
      <c r="AG267" s="149" t="s">
        <v>191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79">
        <v>188</v>
      </c>
      <c r="B268" s="180" t="s">
        <v>672</v>
      </c>
      <c r="C268" s="189" t="s">
        <v>673</v>
      </c>
      <c r="D268" s="181" t="s">
        <v>126</v>
      </c>
      <c r="E268" s="182">
        <v>40</v>
      </c>
      <c r="F268" s="183"/>
      <c r="G268" s="184">
        <f t="shared" si="63"/>
        <v>0</v>
      </c>
      <c r="H268" s="183"/>
      <c r="I268" s="184">
        <f t="shared" si="64"/>
        <v>0</v>
      </c>
      <c r="J268" s="183"/>
      <c r="K268" s="184">
        <f t="shared" si="65"/>
        <v>0</v>
      </c>
      <c r="L268" s="184">
        <v>21</v>
      </c>
      <c r="M268" s="184">
        <f t="shared" si="66"/>
        <v>0</v>
      </c>
      <c r="N268" s="182">
        <v>0</v>
      </c>
      <c r="O268" s="182">
        <f t="shared" si="67"/>
        <v>0</v>
      </c>
      <c r="P268" s="182">
        <v>0</v>
      </c>
      <c r="Q268" s="182">
        <f t="shared" si="68"/>
        <v>0</v>
      </c>
      <c r="R268" s="184"/>
      <c r="S268" s="184" t="s">
        <v>185</v>
      </c>
      <c r="T268" s="185" t="s">
        <v>186</v>
      </c>
      <c r="U268" s="160">
        <v>0</v>
      </c>
      <c r="V268" s="160">
        <f t="shared" si="69"/>
        <v>0</v>
      </c>
      <c r="W268" s="160"/>
      <c r="X268" s="160" t="s">
        <v>190</v>
      </c>
      <c r="Y268" s="160" t="s">
        <v>139</v>
      </c>
      <c r="Z268" s="149"/>
      <c r="AA268" s="149"/>
      <c r="AB268" s="149"/>
      <c r="AC268" s="149"/>
      <c r="AD268" s="149"/>
      <c r="AE268" s="149"/>
      <c r="AF268" s="149"/>
      <c r="AG268" s="149" t="s">
        <v>191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5">
      <c r="A269" s="179">
        <v>189</v>
      </c>
      <c r="B269" s="180" t="s">
        <v>674</v>
      </c>
      <c r="C269" s="189" t="s">
        <v>675</v>
      </c>
      <c r="D269" s="181" t="s">
        <v>126</v>
      </c>
      <c r="E269" s="182">
        <v>40</v>
      </c>
      <c r="F269" s="183"/>
      <c r="G269" s="184">
        <f t="shared" si="63"/>
        <v>0</v>
      </c>
      <c r="H269" s="183"/>
      <c r="I269" s="184">
        <f t="shared" si="64"/>
        <v>0</v>
      </c>
      <c r="J269" s="183"/>
      <c r="K269" s="184">
        <f t="shared" si="65"/>
        <v>0</v>
      </c>
      <c r="L269" s="184">
        <v>21</v>
      </c>
      <c r="M269" s="184">
        <f t="shared" si="66"/>
        <v>0</v>
      </c>
      <c r="N269" s="182">
        <v>0</v>
      </c>
      <c r="O269" s="182">
        <f t="shared" si="67"/>
        <v>0</v>
      </c>
      <c r="P269" s="182">
        <v>0</v>
      </c>
      <c r="Q269" s="182">
        <f t="shared" si="68"/>
        <v>0</v>
      </c>
      <c r="R269" s="184"/>
      <c r="S269" s="184" t="s">
        <v>185</v>
      </c>
      <c r="T269" s="185" t="s">
        <v>186</v>
      </c>
      <c r="U269" s="160">
        <v>0</v>
      </c>
      <c r="V269" s="160">
        <f t="shared" si="69"/>
        <v>0</v>
      </c>
      <c r="W269" s="160"/>
      <c r="X269" s="160" t="s">
        <v>190</v>
      </c>
      <c r="Y269" s="160" t="s">
        <v>139</v>
      </c>
      <c r="Z269" s="149"/>
      <c r="AA269" s="149"/>
      <c r="AB269" s="149"/>
      <c r="AC269" s="149"/>
      <c r="AD269" s="149"/>
      <c r="AE269" s="149"/>
      <c r="AF269" s="149"/>
      <c r="AG269" s="149" t="s">
        <v>191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79">
        <v>190</v>
      </c>
      <c r="B270" s="180" t="s">
        <v>676</v>
      </c>
      <c r="C270" s="189" t="s">
        <v>677</v>
      </c>
      <c r="D270" s="181" t="s">
        <v>126</v>
      </c>
      <c r="E270" s="182">
        <v>20</v>
      </c>
      <c r="F270" s="183"/>
      <c r="G270" s="184">
        <f t="shared" si="63"/>
        <v>0</v>
      </c>
      <c r="H270" s="183"/>
      <c r="I270" s="184">
        <f t="shared" si="64"/>
        <v>0</v>
      </c>
      <c r="J270" s="183"/>
      <c r="K270" s="184">
        <f t="shared" si="65"/>
        <v>0</v>
      </c>
      <c r="L270" s="184">
        <v>21</v>
      </c>
      <c r="M270" s="184">
        <f t="shared" si="66"/>
        <v>0</v>
      </c>
      <c r="N270" s="182">
        <v>0</v>
      </c>
      <c r="O270" s="182">
        <f t="shared" si="67"/>
        <v>0</v>
      </c>
      <c r="P270" s="182">
        <v>0</v>
      </c>
      <c r="Q270" s="182">
        <f t="shared" si="68"/>
        <v>0</v>
      </c>
      <c r="R270" s="184"/>
      <c r="S270" s="184" t="s">
        <v>185</v>
      </c>
      <c r="T270" s="185" t="s">
        <v>186</v>
      </c>
      <c r="U270" s="160">
        <v>0</v>
      </c>
      <c r="V270" s="160">
        <f t="shared" si="69"/>
        <v>0</v>
      </c>
      <c r="W270" s="160"/>
      <c r="X270" s="160" t="s">
        <v>190</v>
      </c>
      <c r="Y270" s="160" t="s">
        <v>139</v>
      </c>
      <c r="Z270" s="149"/>
      <c r="AA270" s="149"/>
      <c r="AB270" s="149"/>
      <c r="AC270" s="149"/>
      <c r="AD270" s="149"/>
      <c r="AE270" s="149"/>
      <c r="AF270" s="149"/>
      <c r="AG270" s="149" t="s">
        <v>191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79">
        <v>191</v>
      </c>
      <c r="B271" s="180" t="s">
        <v>678</v>
      </c>
      <c r="C271" s="189" t="s">
        <v>679</v>
      </c>
      <c r="D271" s="181" t="s">
        <v>616</v>
      </c>
      <c r="E271" s="182">
        <v>5</v>
      </c>
      <c r="F271" s="183"/>
      <c r="G271" s="184">
        <f t="shared" si="63"/>
        <v>0</v>
      </c>
      <c r="H271" s="183"/>
      <c r="I271" s="184">
        <f t="shared" si="64"/>
        <v>0</v>
      </c>
      <c r="J271" s="183"/>
      <c r="K271" s="184">
        <f t="shared" si="65"/>
        <v>0</v>
      </c>
      <c r="L271" s="184">
        <v>21</v>
      </c>
      <c r="M271" s="184">
        <f t="shared" si="66"/>
        <v>0</v>
      </c>
      <c r="N271" s="182">
        <v>0</v>
      </c>
      <c r="O271" s="182">
        <f t="shared" si="67"/>
        <v>0</v>
      </c>
      <c r="P271" s="182">
        <v>0</v>
      </c>
      <c r="Q271" s="182">
        <f t="shared" si="68"/>
        <v>0</v>
      </c>
      <c r="R271" s="184"/>
      <c r="S271" s="184" t="s">
        <v>185</v>
      </c>
      <c r="T271" s="185" t="s">
        <v>186</v>
      </c>
      <c r="U271" s="160">
        <v>0</v>
      </c>
      <c r="V271" s="160">
        <f t="shared" si="69"/>
        <v>0</v>
      </c>
      <c r="W271" s="160"/>
      <c r="X271" s="160" t="s">
        <v>190</v>
      </c>
      <c r="Y271" s="160" t="s">
        <v>139</v>
      </c>
      <c r="Z271" s="149"/>
      <c r="AA271" s="149"/>
      <c r="AB271" s="149"/>
      <c r="AC271" s="149"/>
      <c r="AD271" s="149"/>
      <c r="AE271" s="149"/>
      <c r="AF271" s="149"/>
      <c r="AG271" s="149" t="s">
        <v>191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79">
        <v>192</v>
      </c>
      <c r="B272" s="180" t="s">
        <v>680</v>
      </c>
      <c r="C272" s="189" t="s">
        <v>681</v>
      </c>
      <c r="D272" s="181" t="s">
        <v>126</v>
      </c>
      <c r="E272" s="182">
        <v>60</v>
      </c>
      <c r="F272" s="183"/>
      <c r="G272" s="184">
        <f t="shared" si="63"/>
        <v>0</v>
      </c>
      <c r="H272" s="183"/>
      <c r="I272" s="184">
        <f t="shared" si="64"/>
        <v>0</v>
      </c>
      <c r="J272" s="183"/>
      <c r="K272" s="184">
        <f t="shared" si="65"/>
        <v>0</v>
      </c>
      <c r="L272" s="184">
        <v>21</v>
      </c>
      <c r="M272" s="184">
        <f t="shared" si="66"/>
        <v>0</v>
      </c>
      <c r="N272" s="182">
        <v>0</v>
      </c>
      <c r="O272" s="182">
        <f t="shared" si="67"/>
        <v>0</v>
      </c>
      <c r="P272" s="182">
        <v>0</v>
      </c>
      <c r="Q272" s="182">
        <f t="shared" si="68"/>
        <v>0</v>
      </c>
      <c r="R272" s="184"/>
      <c r="S272" s="184" t="s">
        <v>185</v>
      </c>
      <c r="T272" s="185" t="s">
        <v>186</v>
      </c>
      <c r="U272" s="160">
        <v>0</v>
      </c>
      <c r="V272" s="160">
        <f t="shared" si="69"/>
        <v>0</v>
      </c>
      <c r="W272" s="160"/>
      <c r="X272" s="160" t="s">
        <v>190</v>
      </c>
      <c r="Y272" s="160" t="s">
        <v>139</v>
      </c>
      <c r="Z272" s="149"/>
      <c r="AA272" s="149"/>
      <c r="AB272" s="149"/>
      <c r="AC272" s="149"/>
      <c r="AD272" s="149"/>
      <c r="AE272" s="149"/>
      <c r="AF272" s="149"/>
      <c r="AG272" s="149" t="s">
        <v>191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79">
        <v>193</v>
      </c>
      <c r="B273" s="180" t="s">
        <v>682</v>
      </c>
      <c r="C273" s="189" t="s">
        <v>683</v>
      </c>
      <c r="D273" s="181" t="s">
        <v>616</v>
      </c>
      <c r="E273" s="182">
        <v>4</v>
      </c>
      <c r="F273" s="183"/>
      <c r="G273" s="184">
        <f t="shared" si="63"/>
        <v>0</v>
      </c>
      <c r="H273" s="183"/>
      <c r="I273" s="184">
        <f t="shared" si="64"/>
        <v>0</v>
      </c>
      <c r="J273" s="183"/>
      <c r="K273" s="184">
        <f t="shared" si="65"/>
        <v>0</v>
      </c>
      <c r="L273" s="184">
        <v>21</v>
      </c>
      <c r="M273" s="184">
        <f t="shared" si="66"/>
        <v>0</v>
      </c>
      <c r="N273" s="182">
        <v>0</v>
      </c>
      <c r="O273" s="182">
        <f t="shared" si="67"/>
        <v>0</v>
      </c>
      <c r="P273" s="182">
        <v>0</v>
      </c>
      <c r="Q273" s="182">
        <f t="shared" si="68"/>
        <v>0</v>
      </c>
      <c r="R273" s="184"/>
      <c r="S273" s="184" t="s">
        <v>185</v>
      </c>
      <c r="T273" s="185" t="s">
        <v>186</v>
      </c>
      <c r="U273" s="160">
        <v>0</v>
      </c>
      <c r="V273" s="160">
        <f t="shared" si="69"/>
        <v>0</v>
      </c>
      <c r="W273" s="160"/>
      <c r="X273" s="160" t="s">
        <v>190</v>
      </c>
      <c r="Y273" s="160" t="s">
        <v>139</v>
      </c>
      <c r="Z273" s="149"/>
      <c r="AA273" s="149"/>
      <c r="AB273" s="149"/>
      <c r="AC273" s="149"/>
      <c r="AD273" s="149"/>
      <c r="AE273" s="149"/>
      <c r="AF273" s="149"/>
      <c r="AG273" s="149" t="s">
        <v>191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79">
        <v>194</v>
      </c>
      <c r="B274" s="180" t="s">
        <v>684</v>
      </c>
      <c r="C274" s="189" t="s">
        <v>685</v>
      </c>
      <c r="D274" s="181" t="s">
        <v>616</v>
      </c>
      <c r="E274" s="182">
        <v>15</v>
      </c>
      <c r="F274" s="183"/>
      <c r="G274" s="184">
        <f t="shared" si="63"/>
        <v>0</v>
      </c>
      <c r="H274" s="183"/>
      <c r="I274" s="184">
        <f t="shared" si="64"/>
        <v>0</v>
      </c>
      <c r="J274" s="183"/>
      <c r="K274" s="184">
        <f t="shared" si="65"/>
        <v>0</v>
      </c>
      <c r="L274" s="184">
        <v>21</v>
      </c>
      <c r="M274" s="184">
        <f t="shared" si="66"/>
        <v>0</v>
      </c>
      <c r="N274" s="182">
        <v>0</v>
      </c>
      <c r="O274" s="182">
        <f t="shared" si="67"/>
        <v>0</v>
      </c>
      <c r="P274" s="182">
        <v>0</v>
      </c>
      <c r="Q274" s="182">
        <f t="shared" si="68"/>
        <v>0</v>
      </c>
      <c r="R274" s="184"/>
      <c r="S274" s="184" t="s">
        <v>185</v>
      </c>
      <c r="T274" s="185" t="s">
        <v>186</v>
      </c>
      <c r="U274" s="160">
        <v>0</v>
      </c>
      <c r="V274" s="160">
        <f t="shared" si="69"/>
        <v>0</v>
      </c>
      <c r="W274" s="160"/>
      <c r="X274" s="160" t="s">
        <v>190</v>
      </c>
      <c r="Y274" s="160" t="s">
        <v>139</v>
      </c>
      <c r="Z274" s="149"/>
      <c r="AA274" s="149"/>
      <c r="AB274" s="149"/>
      <c r="AC274" s="149"/>
      <c r="AD274" s="149"/>
      <c r="AE274" s="149"/>
      <c r="AF274" s="149"/>
      <c r="AG274" s="149" t="s">
        <v>191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79">
        <v>195</v>
      </c>
      <c r="B275" s="180" t="s">
        <v>686</v>
      </c>
      <c r="C275" s="189" t="s">
        <v>687</v>
      </c>
      <c r="D275" s="181" t="s">
        <v>271</v>
      </c>
      <c r="E275" s="182">
        <v>55</v>
      </c>
      <c r="F275" s="183"/>
      <c r="G275" s="184">
        <f t="shared" si="63"/>
        <v>0</v>
      </c>
      <c r="H275" s="183"/>
      <c r="I275" s="184">
        <f t="shared" si="64"/>
        <v>0</v>
      </c>
      <c r="J275" s="183"/>
      <c r="K275" s="184">
        <f t="shared" si="65"/>
        <v>0</v>
      </c>
      <c r="L275" s="184">
        <v>21</v>
      </c>
      <c r="M275" s="184">
        <f t="shared" si="66"/>
        <v>0</v>
      </c>
      <c r="N275" s="182">
        <v>0</v>
      </c>
      <c r="O275" s="182">
        <f t="shared" si="67"/>
        <v>0</v>
      </c>
      <c r="P275" s="182">
        <v>0</v>
      </c>
      <c r="Q275" s="182">
        <f t="shared" si="68"/>
        <v>0</v>
      </c>
      <c r="R275" s="184"/>
      <c r="S275" s="184" t="s">
        <v>185</v>
      </c>
      <c r="T275" s="185" t="s">
        <v>186</v>
      </c>
      <c r="U275" s="160">
        <v>0</v>
      </c>
      <c r="V275" s="160">
        <f t="shared" si="69"/>
        <v>0</v>
      </c>
      <c r="W275" s="160"/>
      <c r="X275" s="160" t="s">
        <v>688</v>
      </c>
      <c r="Y275" s="160" t="s">
        <v>139</v>
      </c>
      <c r="Z275" s="149"/>
      <c r="AA275" s="149"/>
      <c r="AB275" s="149"/>
      <c r="AC275" s="149"/>
      <c r="AD275" s="149"/>
      <c r="AE275" s="149"/>
      <c r="AF275" s="149"/>
      <c r="AG275" s="149" t="s">
        <v>689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79">
        <v>196</v>
      </c>
      <c r="B276" s="180" t="s">
        <v>690</v>
      </c>
      <c r="C276" s="189" t="s">
        <v>691</v>
      </c>
      <c r="D276" s="181" t="s">
        <v>692</v>
      </c>
      <c r="E276" s="182">
        <v>44</v>
      </c>
      <c r="F276" s="183"/>
      <c r="G276" s="184">
        <f t="shared" si="63"/>
        <v>0</v>
      </c>
      <c r="H276" s="183"/>
      <c r="I276" s="184">
        <f t="shared" si="64"/>
        <v>0</v>
      </c>
      <c r="J276" s="183"/>
      <c r="K276" s="184">
        <f t="shared" si="65"/>
        <v>0</v>
      </c>
      <c r="L276" s="184">
        <v>21</v>
      </c>
      <c r="M276" s="184">
        <f t="shared" si="66"/>
        <v>0</v>
      </c>
      <c r="N276" s="182">
        <v>0</v>
      </c>
      <c r="O276" s="182">
        <f t="shared" si="67"/>
        <v>0</v>
      </c>
      <c r="P276" s="182">
        <v>0</v>
      </c>
      <c r="Q276" s="182">
        <f t="shared" si="68"/>
        <v>0</v>
      </c>
      <c r="R276" s="184"/>
      <c r="S276" s="184" t="s">
        <v>185</v>
      </c>
      <c r="T276" s="185" t="s">
        <v>186</v>
      </c>
      <c r="U276" s="160">
        <v>0</v>
      </c>
      <c r="V276" s="160">
        <f t="shared" si="69"/>
        <v>0</v>
      </c>
      <c r="W276" s="160"/>
      <c r="X276" s="160" t="s">
        <v>688</v>
      </c>
      <c r="Y276" s="160" t="s">
        <v>139</v>
      </c>
      <c r="Z276" s="149"/>
      <c r="AA276" s="149"/>
      <c r="AB276" s="149"/>
      <c r="AC276" s="149"/>
      <c r="AD276" s="149"/>
      <c r="AE276" s="149"/>
      <c r="AF276" s="149"/>
      <c r="AG276" s="149" t="s">
        <v>689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79">
        <v>197</v>
      </c>
      <c r="B277" s="180" t="s">
        <v>693</v>
      </c>
      <c r="C277" s="189" t="s">
        <v>694</v>
      </c>
      <c r="D277" s="181" t="s">
        <v>692</v>
      </c>
      <c r="E277" s="182">
        <v>44</v>
      </c>
      <c r="F277" s="183"/>
      <c r="G277" s="184">
        <f t="shared" si="63"/>
        <v>0</v>
      </c>
      <c r="H277" s="183"/>
      <c r="I277" s="184">
        <f t="shared" si="64"/>
        <v>0</v>
      </c>
      <c r="J277" s="183"/>
      <c r="K277" s="184">
        <f t="shared" si="65"/>
        <v>0</v>
      </c>
      <c r="L277" s="184">
        <v>21</v>
      </c>
      <c r="M277" s="184">
        <f t="shared" si="66"/>
        <v>0</v>
      </c>
      <c r="N277" s="182">
        <v>0</v>
      </c>
      <c r="O277" s="182">
        <f t="shared" si="67"/>
        <v>0</v>
      </c>
      <c r="P277" s="182">
        <v>0</v>
      </c>
      <c r="Q277" s="182">
        <f t="shared" si="68"/>
        <v>0</v>
      </c>
      <c r="R277" s="184"/>
      <c r="S277" s="184" t="s">
        <v>185</v>
      </c>
      <c r="T277" s="185" t="s">
        <v>186</v>
      </c>
      <c r="U277" s="160">
        <v>0</v>
      </c>
      <c r="V277" s="160">
        <f t="shared" si="69"/>
        <v>0</v>
      </c>
      <c r="W277" s="160"/>
      <c r="X277" s="160" t="s">
        <v>688</v>
      </c>
      <c r="Y277" s="160" t="s">
        <v>139</v>
      </c>
      <c r="Z277" s="149"/>
      <c r="AA277" s="149"/>
      <c r="AB277" s="149"/>
      <c r="AC277" s="149"/>
      <c r="AD277" s="149"/>
      <c r="AE277" s="149"/>
      <c r="AF277" s="149"/>
      <c r="AG277" s="149" t="s">
        <v>695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79">
        <v>198</v>
      </c>
      <c r="B278" s="180" t="s">
        <v>696</v>
      </c>
      <c r="C278" s="189" t="s">
        <v>697</v>
      </c>
      <c r="D278" s="181" t="s">
        <v>271</v>
      </c>
      <c r="E278" s="182">
        <v>8</v>
      </c>
      <c r="F278" s="183"/>
      <c r="G278" s="184">
        <f t="shared" si="63"/>
        <v>0</v>
      </c>
      <c r="H278" s="183"/>
      <c r="I278" s="184">
        <f t="shared" si="64"/>
        <v>0</v>
      </c>
      <c r="J278" s="183"/>
      <c r="K278" s="184">
        <f t="shared" si="65"/>
        <v>0</v>
      </c>
      <c r="L278" s="184">
        <v>21</v>
      </c>
      <c r="M278" s="184">
        <f t="shared" si="66"/>
        <v>0</v>
      </c>
      <c r="N278" s="182">
        <v>0</v>
      </c>
      <c r="O278" s="182">
        <f t="shared" si="67"/>
        <v>0</v>
      </c>
      <c r="P278" s="182">
        <v>0</v>
      </c>
      <c r="Q278" s="182">
        <f t="shared" si="68"/>
        <v>0</v>
      </c>
      <c r="R278" s="184"/>
      <c r="S278" s="184" t="s">
        <v>185</v>
      </c>
      <c r="T278" s="185" t="s">
        <v>186</v>
      </c>
      <c r="U278" s="160">
        <v>0</v>
      </c>
      <c r="V278" s="160">
        <f t="shared" si="69"/>
        <v>0</v>
      </c>
      <c r="W278" s="160"/>
      <c r="X278" s="160" t="s">
        <v>688</v>
      </c>
      <c r="Y278" s="160" t="s">
        <v>139</v>
      </c>
      <c r="Z278" s="149"/>
      <c r="AA278" s="149"/>
      <c r="AB278" s="149"/>
      <c r="AC278" s="149"/>
      <c r="AD278" s="149"/>
      <c r="AE278" s="149"/>
      <c r="AF278" s="149"/>
      <c r="AG278" s="149" t="s">
        <v>689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79">
        <v>199</v>
      </c>
      <c r="B279" s="180" t="s">
        <v>698</v>
      </c>
      <c r="C279" s="189" t="s">
        <v>699</v>
      </c>
      <c r="D279" s="181" t="s">
        <v>616</v>
      </c>
      <c r="E279" s="182">
        <v>1</v>
      </c>
      <c r="F279" s="183"/>
      <c r="G279" s="184">
        <f t="shared" si="63"/>
        <v>0</v>
      </c>
      <c r="H279" s="183"/>
      <c r="I279" s="184">
        <f t="shared" si="64"/>
        <v>0</v>
      </c>
      <c r="J279" s="183"/>
      <c r="K279" s="184">
        <f t="shared" si="65"/>
        <v>0</v>
      </c>
      <c r="L279" s="184">
        <v>21</v>
      </c>
      <c r="M279" s="184">
        <f t="shared" si="66"/>
        <v>0</v>
      </c>
      <c r="N279" s="182">
        <v>0</v>
      </c>
      <c r="O279" s="182">
        <f t="shared" si="67"/>
        <v>0</v>
      </c>
      <c r="P279" s="182">
        <v>0</v>
      </c>
      <c r="Q279" s="182">
        <f t="shared" si="68"/>
        <v>0</v>
      </c>
      <c r="R279" s="184"/>
      <c r="S279" s="184" t="s">
        <v>185</v>
      </c>
      <c r="T279" s="185" t="s">
        <v>186</v>
      </c>
      <c r="U279" s="160">
        <v>0</v>
      </c>
      <c r="V279" s="160">
        <f t="shared" si="69"/>
        <v>0</v>
      </c>
      <c r="W279" s="160"/>
      <c r="X279" s="160" t="s">
        <v>241</v>
      </c>
      <c r="Y279" s="160" t="s">
        <v>139</v>
      </c>
      <c r="Z279" s="149"/>
      <c r="AA279" s="149"/>
      <c r="AB279" s="149"/>
      <c r="AC279" s="149"/>
      <c r="AD279" s="149"/>
      <c r="AE279" s="149"/>
      <c r="AF279" s="149"/>
      <c r="AG279" s="149" t="s">
        <v>242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x14ac:dyDescent="0.25">
      <c r="A280" s="165" t="s">
        <v>122</v>
      </c>
      <c r="B280" s="166" t="s">
        <v>93</v>
      </c>
      <c r="C280" s="187" t="s">
        <v>28</v>
      </c>
      <c r="D280" s="167"/>
      <c r="E280" s="168"/>
      <c r="F280" s="169"/>
      <c r="G280" s="169">
        <f>SUMIF(AG281:AG290,"&lt;&gt;NOR",G281:G290)</f>
        <v>0</v>
      </c>
      <c r="H280" s="169"/>
      <c r="I280" s="169">
        <f>SUM(I281:I290)</f>
        <v>0</v>
      </c>
      <c r="J280" s="169"/>
      <c r="K280" s="169">
        <f>SUM(K281:K290)</f>
        <v>0</v>
      </c>
      <c r="L280" s="169"/>
      <c r="M280" s="169">
        <f>SUM(M281:M290)</f>
        <v>0</v>
      </c>
      <c r="N280" s="168"/>
      <c r="O280" s="168">
        <f>SUM(O281:O290)</f>
        <v>0</v>
      </c>
      <c r="P280" s="168"/>
      <c r="Q280" s="168">
        <f>SUM(Q281:Q290)</f>
        <v>0</v>
      </c>
      <c r="R280" s="169"/>
      <c r="S280" s="169"/>
      <c r="T280" s="170"/>
      <c r="U280" s="164"/>
      <c r="V280" s="164">
        <f>SUM(V281:V290)</f>
        <v>0</v>
      </c>
      <c r="W280" s="164"/>
      <c r="X280" s="164"/>
      <c r="Y280" s="164"/>
      <c r="AG280" t="s">
        <v>123</v>
      </c>
    </row>
    <row r="281" spans="1:60" outlineLevel="1" x14ac:dyDescent="0.25">
      <c r="A281" s="172">
        <v>200</v>
      </c>
      <c r="B281" s="173" t="s">
        <v>700</v>
      </c>
      <c r="C281" s="188" t="s">
        <v>701</v>
      </c>
      <c r="D281" s="174" t="s">
        <v>240</v>
      </c>
      <c r="E281" s="175">
        <v>1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128</v>
      </c>
      <c r="T281" s="178" t="s">
        <v>186</v>
      </c>
      <c r="U281" s="160">
        <v>0</v>
      </c>
      <c r="V281" s="160">
        <f>ROUND(E281*U281,2)</f>
        <v>0</v>
      </c>
      <c r="W281" s="160"/>
      <c r="X281" s="160" t="s">
        <v>241</v>
      </c>
      <c r="Y281" s="160" t="s">
        <v>139</v>
      </c>
      <c r="Z281" s="149"/>
      <c r="AA281" s="149"/>
      <c r="AB281" s="149"/>
      <c r="AC281" s="149"/>
      <c r="AD281" s="149"/>
      <c r="AE281" s="149"/>
      <c r="AF281" s="149"/>
      <c r="AG281" s="149" t="s">
        <v>242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21" outlineLevel="2" x14ac:dyDescent="0.25">
      <c r="A282" s="156"/>
      <c r="B282" s="157"/>
      <c r="C282" s="253" t="s">
        <v>702</v>
      </c>
      <c r="D282" s="254"/>
      <c r="E282" s="254"/>
      <c r="F282" s="254"/>
      <c r="G282" s="254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135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86" t="str">
        <f>C282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82" s="149"/>
      <c r="BC282" s="149"/>
      <c r="BD282" s="149"/>
      <c r="BE282" s="149"/>
      <c r="BF282" s="149"/>
      <c r="BG282" s="149"/>
      <c r="BH282" s="149"/>
    </row>
    <row r="283" spans="1:60" outlineLevel="2" x14ac:dyDescent="0.25">
      <c r="A283" s="156"/>
      <c r="B283" s="157"/>
      <c r="C283" s="190" t="s">
        <v>703</v>
      </c>
      <c r="D283" s="162"/>
      <c r="E283" s="163">
        <v>1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201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72">
        <v>201</v>
      </c>
      <c r="B284" s="173" t="s">
        <v>704</v>
      </c>
      <c r="C284" s="188" t="s">
        <v>705</v>
      </c>
      <c r="D284" s="174" t="s">
        <v>240</v>
      </c>
      <c r="E284" s="175">
        <v>1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0</v>
      </c>
      <c r="O284" s="175">
        <f>ROUND(E284*N284,2)</f>
        <v>0</v>
      </c>
      <c r="P284" s="175">
        <v>0</v>
      </c>
      <c r="Q284" s="175">
        <f>ROUND(E284*P284,2)</f>
        <v>0</v>
      </c>
      <c r="R284" s="177"/>
      <c r="S284" s="177" t="s">
        <v>128</v>
      </c>
      <c r="T284" s="178" t="s">
        <v>186</v>
      </c>
      <c r="U284" s="160">
        <v>0</v>
      </c>
      <c r="V284" s="160">
        <f>ROUND(E284*U284,2)</f>
        <v>0</v>
      </c>
      <c r="W284" s="160"/>
      <c r="X284" s="160" t="s">
        <v>241</v>
      </c>
      <c r="Y284" s="160" t="s">
        <v>392</v>
      </c>
      <c r="Z284" s="149"/>
      <c r="AA284" s="149"/>
      <c r="AB284" s="149"/>
      <c r="AC284" s="149"/>
      <c r="AD284" s="149"/>
      <c r="AE284" s="149"/>
      <c r="AF284" s="149"/>
      <c r="AG284" s="149" t="s">
        <v>706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5">
      <c r="A285" s="156"/>
      <c r="B285" s="157"/>
      <c r="C285" s="253" t="s">
        <v>707</v>
      </c>
      <c r="D285" s="254"/>
      <c r="E285" s="254"/>
      <c r="F285" s="254"/>
      <c r="G285" s="254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135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72">
        <v>202</v>
      </c>
      <c r="B286" s="173" t="s">
        <v>245</v>
      </c>
      <c r="C286" s="188" t="s">
        <v>246</v>
      </c>
      <c r="D286" s="174" t="s">
        <v>240</v>
      </c>
      <c r="E286" s="175">
        <v>1</v>
      </c>
      <c r="F286" s="176"/>
      <c r="G286" s="177">
        <f>ROUND(E286*F286,2)</f>
        <v>0</v>
      </c>
      <c r="H286" s="176"/>
      <c r="I286" s="177">
        <f>ROUND(E286*H286,2)</f>
        <v>0</v>
      </c>
      <c r="J286" s="176"/>
      <c r="K286" s="177">
        <f>ROUND(E286*J286,2)</f>
        <v>0</v>
      </c>
      <c r="L286" s="177">
        <v>21</v>
      </c>
      <c r="M286" s="177">
        <f>G286*(1+L286/100)</f>
        <v>0</v>
      </c>
      <c r="N286" s="175">
        <v>0</v>
      </c>
      <c r="O286" s="175">
        <f>ROUND(E286*N286,2)</f>
        <v>0</v>
      </c>
      <c r="P286" s="175">
        <v>0</v>
      </c>
      <c r="Q286" s="175">
        <f>ROUND(E286*P286,2)</f>
        <v>0</v>
      </c>
      <c r="R286" s="177"/>
      <c r="S286" s="177" t="s">
        <v>128</v>
      </c>
      <c r="T286" s="178" t="s">
        <v>186</v>
      </c>
      <c r="U286" s="160">
        <v>0</v>
      </c>
      <c r="V286" s="160">
        <f>ROUND(E286*U286,2)</f>
        <v>0</v>
      </c>
      <c r="W286" s="160"/>
      <c r="X286" s="160" t="s">
        <v>241</v>
      </c>
      <c r="Y286" s="160" t="s">
        <v>392</v>
      </c>
      <c r="Z286" s="149"/>
      <c r="AA286" s="149"/>
      <c r="AB286" s="149"/>
      <c r="AC286" s="149"/>
      <c r="AD286" s="149"/>
      <c r="AE286" s="149"/>
      <c r="AF286" s="149"/>
      <c r="AG286" s="149" t="s">
        <v>242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2" x14ac:dyDescent="0.25">
      <c r="A287" s="156"/>
      <c r="B287" s="157"/>
      <c r="C287" s="253" t="s">
        <v>247</v>
      </c>
      <c r="D287" s="254"/>
      <c r="E287" s="254"/>
      <c r="F287" s="254"/>
      <c r="G287" s="254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135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86" t="str">
        <f>C287</f>
        <v>Náklady zhotovitele, které vzniknou v souvislosti s povinnostmi zhotovitele při předání a převzetí díla.</v>
      </c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72">
        <v>203</v>
      </c>
      <c r="B288" s="173" t="s">
        <v>248</v>
      </c>
      <c r="C288" s="188" t="s">
        <v>249</v>
      </c>
      <c r="D288" s="174" t="s">
        <v>240</v>
      </c>
      <c r="E288" s="175">
        <v>1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7"/>
      <c r="S288" s="177" t="s">
        <v>128</v>
      </c>
      <c r="T288" s="178" t="s">
        <v>186</v>
      </c>
      <c r="U288" s="160">
        <v>0</v>
      </c>
      <c r="V288" s="160">
        <f>ROUND(E288*U288,2)</f>
        <v>0</v>
      </c>
      <c r="W288" s="160"/>
      <c r="X288" s="160" t="s">
        <v>241</v>
      </c>
      <c r="Y288" s="160" t="s">
        <v>392</v>
      </c>
      <c r="Z288" s="149"/>
      <c r="AA288" s="149"/>
      <c r="AB288" s="149"/>
      <c r="AC288" s="149"/>
      <c r="AD288" s="149"/>
      <c r="AE288" s="149"/>
      <c r="AF288" s="149"/>
      <c r="AG288" s="149" t="s">
        <v>242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2" x14ac:dyDescent="0.25">
      <c r="A289" s="156"/>
      <c r="B289" s="157"/>
      <c r="C289" s="253" t="s">
        <v>250</v>
      </c>
      <c r="D289" s="254"/>
      <c r="E289" s="254"/>
      <c r="F289" s="254"/>
      <c r="G289" s="254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135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86" t="str">
        <f>C289</f>
        <v>Náklady na vyhotovení dokumentace skutečného provedení stavby a její předání objednateli v požadované formě a požadovaném počtu.</v>
      </c>
      <c r="BB289" s="149"/>
      <c r="BC289" s="149"/>
      <c r="BD289" s="149"/>
      <c r="BE289" s="149"/>
      <c r="BF289" s="149"/>
      <c r="BG289" s="149"/>
      <c r="BH289" s="149"/>
    </row>
    <row r="290" spans="1:60" outlineLevel="2" x14ac:dyDescent="0.25">
      <c r="A290" s="156"/>
      <c r="B290" s="157"/>
      <c r="C290" s="190" t="s">
        <v>708</v>
      </c>
      <c r="D290" s="162"/>
      <c r="E290" s="163">
        <v>1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201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x14ac:dyDescent="0.25">
      <c r="A291" s="3"/>
      <c r="B291" s="4"/>
      <c r="C291" s="191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v>15</v>
      </c>
      <c r="AF291">
        <v>21</v>
      </c>
      <c r="AG291" t="s">
        <v>108</v>
      </c>
    </row>
    <row r="292" spans="1:60" x14ac:dyDescent="0.25">
      <c r="A292" s="152"/>
      <c r="B292" s="153" t="s">
        <v>29</v>
      </c>
      <c r="C292" s="192"/>
      <c r="D292" s="154"/>
      <c r="E292" s="155"/>
      <c r="F292" s="155"/>
      <c r="G292" s="171">
        <f>G8+G21+G46+G63+G87+G96+G100+G134+G169+G223+G232+G239+G280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f>SUMIF(L7:L290,AE291,G7:G290)</f>
        <v>0</v>
      </c>
      <c r="AF292">
        <f>SUMIF(L7:L290,AF291,G7:G290)</f>
        <v>0</v>
      </c>
      <c r="AG292" t="s">
        <v>251</v>
      </c>
    </row>
    <row r="293" spans="1:60" x14ac:dyDescent="0.25">
      <c r="C293" s="193"/>
      <c r="D293" s="10"/>
      <c r="AG293" t="s">
        <v>252</v>
      </c>
    </row>
    <row r="294" spans="1:60" x14ac:dyDescent="0.25">
      <c r="D294" s="10"/>
    </row>
    <row r="295" spans="1:60" x14ac:dyDescent="0.25">
      <c r="D295" s="10"/>
    </row>
    <row r="296" spans="1:60" x14ac:dyDescent="0.25">
      <c r="D296" s="10"/>
    </row>
    <row r="297" spans="1:60" x14ac:dyDescent="0.25">
      <c r="D297" s="10"/>
    </row>
    <row r="298" spans="1:60" x14ac:dyDescent="0.25">
      <c r="D298" s="10"/>
    </row>
    <row r="299" spans="1:60" x14ac:dyDescent="0.25">
      <c r="D299" s="10"/>
    </row>
    <row r="300" spans="1:60" x14ac:dyDescent="0.25">
      <c r="D300" s="10"/>
    </row>
    <row r="301" spans="1:60" x14ac:dyDescent="0.25">
      <c r="D301" s="10"/>
    </row>
    <row r="302" spans="1:60" x14ac:dyDescent="0.25">
      <c r="D302" s="10"/>
    </row>
    <row r="303" spans="1:60" x14ac:dyDescent="0.25">
      <c r="D303" s="10"/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jwNCqVZlyD9A854gPhWFhfqUOWC2wwB6nJbFxhAbIMmJbaIdCdZyPrj3CtJi5nbuPSpqpEj/l+EO30nvR+rxw==" saltValue="zmYFomj1aGTshMF40VvdVg==" spinCount="100000" sheet="1" formatRows="0"/>
  <mergeCells count="33">
    <mergeCell ref="C73:G73"/>
    <mergeCell ref="A1:G1"/>
    <mergeCell ref="C2:G2"/>
    <mergeCell ref="C3:G3"/>
    <mergeCell ref="C4:G4"/>
    <mergeCell ref="C26:G26"/>
    <mergeCell ref="C34:G34"/>
    <mergeCell ref="C44:G44"/>
    <mergeCell ref="C62:G62"/>
    <mergeCell ref="C65:G65"/>
    <mergeCell ref="C67:G67"/>
    <mergeCell ref="C70:G70"/>
    <mergeCell ref="C160:G160"/>
    <mergeCell ref="C86:G86"/>
    <mergeCell ref="C95:G95"/>
    <mergeCell ref="C99:G99"/>
    <mergeCell ref="C114:G114"/>
    <mergeCell ref="C136:G136"/>
    <mergeCell ref="C138:G138"/>
    <mergeCell ref="C140:G140"/>
    <mergeCell ref="C142:G142"/>
    <mergeCell ref="C144:G144"/>
    <mergeCell ref="C150:G150"/>
    <mergeCell ref="C157:G157"/>
    <mergeCell ref="C285:G285"/>
    <mergeCell ref="C287:G287"/>
    <mergeCell ref="C289:G289"/>
    <mergeCell ref="C162:G162"/>
    <mergeCell ref="C164:G164"/>
    <mergeCell ref="C231:G231"/>
    <mergeCell ref="C234:G234"/>
    <mergeCell ref="C237:G237"/>
    <mergeCell ref="C282:G28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D.1 D.1.2 Pol</vt:lpstr>
      <vt:lpstr>D.1 D.1.4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 D.1.2 Pol'!Názvy_tisku</vt:lpstr>
      <vt:lpstr>'D.1 D.1.4 Pol'!Názvy_tisku</vt:lpstr>
      <vt:lpstr>oadresa</vt:lpstr>
      <vt:lpstr>Stavba!Objednatel</vt:lpstr>
      <vt:lpstr>Stavba!Objekt</vt:lpstr>
      <vt:lpstr>'D.1 D.1.2 Pol'!Oblast_tisku</vt:lpstr>
      <vt:lpstr>'D.1 D.1.4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Vladislava Blahová</cp:lastModifiedBy>
  <cp:lastPrinted>2019-03-19T12:27:02Z</cp:lastPrinted>
  <dcterms:created xsi:type="dcterms:W3CDTF">2009-04-08T07:15:50Z</dcterms:created>
  <dcterms:modified xsi:type="dcterms:W3CDTF">2022-10-27T13:42:01Z</dcterms:modified>
</cp:coreProperties>
</file>