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\Documents\Práce\ROZPOČTY\2022\2022_51_CN_půdní vestavba léčebny_Křetín_MADADORS-HAVLÍKOVÁ\"/>
    </mc:Choice>
  </mc:AlternateContent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Pol'!$A$1:$U$363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16" i="1" s="1"/>
  <c r="I53" i="1"/>
  <c r="I52" i="1"/>
  <c r="I51" i="1"/>
  <c r="I50" i="1"/>
  <c r="I49" i="1"/>
  <c r="I48" i="1"/>
  <c r="I47" i="1"/>
  <c r="G39" i="1"/>
  <c r="F39" i="1"/>
  <c r="G353" i="12"/>
  <c r="AC353" i="12"/>
  <c r="AD353" i="12"/>
  <c r="F9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O51" i="12"/>
  <c r="Q51" i="12"/>
  <c r="F52" i="12"/>
  <c r="G52" i="12" s="1"/>
  <c r="I52" i="12"/>
  <c r="I51" i="12" s="1"/>
  <c r="K52" i="12"/>
  <c r="K51" i="12" s="1"/>
  <c r="O52" i="12"/>
  <c r="Q52" i="12"/>
  <c r="U52" i="12"/>
  <c r="U51" i="12" s="1"/>
  <c r="F56" i="12"/>
  <c r="G56" i="12"/>
  <c r="M56" i="12" s="1"/>
  <c r="I56" i="12"/>
  <c r="I55" i="12" s="1"/>
  <c r="K56" i="12"/>
  <c r="K55" i="12" s="1"/>
  <c r="O56" i="12"/>
  <c r="Q56" i="12"/>
  <c r="Q55" i="12" s="1"/>
  <c r="U56" i="12"/>
  <c r="F69" i="12"/>
  <c r="G69" i="12" s="1"/>
  <c r="I69" i="12"/>
  <c r="K69" i="12"/>
  <c r="O69" i="12"/>
  <c r="Q69" i="12"/>
  <c r="U69" i="12"/>
  <c r="U55" i="12" s="1"/>
  <c r="F73" i="12"/>
  <c r="G73" i="12"/>
  <c r="M73" i="12" s="1"/>
  <c r="I73" i="12"/>
  <c r="K73" i="12"/>
  <c r="O73" i="12"/>
  <c r="Q73" i="12"/>
  <c r="U73" i="12"/>
  <c r="F75" i="12"/>
  <c r="G75" i="12" s="1"/>
  <c r="M75" i="12" s="1"/>
  <c r="I75" i="12"/>
  <c r="K75" i="12"/>
  <c r="O75" i="12"/>
  <c r="Q75" i="12"/>
  <c r="U75" i="12"/>
  <c r="F85" i="12"/>
  <c r="G85" i="12"/>
  <c r="M85" i="12" s="1"/>
  <c r="I85" i="12"/>
  <c r="K85" i="12"/>
  <c r="O85" i="12"/>
  <c r="Q85" i="12"/>
  <c r="U85" i="12"/>
  <c r="I86" i="12"/>
  <c r="Q86" i="12"/>
  <c r="F87" i="12"/>
  <c r="G87" i="12" s="1"/>
  <c r="I87" i="12"/>
  <c r="K87" i="12"/>
  <c r="K86" i="12" s="1"/>
  <c r="O87" i="12"/>
  <c r="O86" i="12" s="1"/>
  <c r="Q87" i="12"/>
  <c r="U87" i="12"/>
  <c r="U86" i="12" s="1"/>
  <c r="K96" i="12"/>
  <c r="Q96" i="12"/>
  <c r="U96" i="12"/>
  <c r="F97" i="12"/>
  <c r="G97" i="12" s="1"/>
  <c r="I97" i="12"/>
  <c r="I96" i="12" s="1"/>
  <c r="K97" i="12"/>
  <c r="O97" i="12"/>
  <c r="O96" i="12" s="1"/>
  <c r="Q97" i="12"/>
  <c r="U97" i="12"/>
  <c r="I98" i="12"/>
  <c r="K98" i="12"/>
  <c r="F99" i="12"/>
  <c r="G99" i="12"/>
  <c r="G98" i="12" s="1"/>
  <c r="I99" i="12"/>
  <c r="K99" i="12"/>
  <c r="O99" i="12"/>
  <c r="O98" i="12" s="1"/>
  <c r="Q99" i="12"/>
  <c r="Q98" i="12" s="1"/>
  <c r="U99" i="12"/>
  <c r="U98" i="12" s="1"/>
  <c r="F117" i="12"/>
  <c r="G117" i="12"/>
  <c r="M117" i="12" s="1"/>
  <c r="I117" i="12"/>
  <c r="K117" i="12"/>
  <c r="O117" i="12"/>
  <c r="Q117" i="12"/>
  <c r="U117" i="12"/>
  <c r="K118" i="12"/>
  <c r="O118" i="12"/>
  <c r="F119" i="12"/>
  <c r="G119" i="12"/>
  <c r="G118" i="12" s="1"/>
  <c r="I119" i="12"/>
  <c r="I118" i="12" s="1"/>
  <c r="K119" i="12"/>
  <c r="O119" i="12"/>
  <c r="Q119" i="12"/>
  <c r="Q118" i="12" s="1"/>
  <c r="U119" i="12"/>
  <c r="U118" i="12" s="1"/>
  <c r="F122" i="12"/>
  <c r="G122" i="12"/>
  <c r="M122" i="12" s="1"/>
  <c r="I122" i="12"/>
  <c r="K122" i="12"/>
  <c r="O122" i="12"/>
  <c r="Q122" i="12"/>
  <c r="U122" i="12"/>
  <c r="I125" i="12"/>
  <c r="M125" i="12"/>
  <c r="Q125" i="12"/>
  <c r="F126" i="12"/>
  <c r="G126" i="12"/>
  <c r="G125" i="12" s="1"/>
  <c r="I126" i="12"/>
  <c r="K126" i="12"/>
  <c r="K125" i="12" s="1"/>
  <c r="M126" i="12"/>
  <c r="O126" i="12"/>
  <c r="O125" i="12" s="1"/>
  <c r="Q126" i="12"/>
  <c r="U126" i="12"/>
  <c r="U125" i="12" s="1"/>
  <c r="F127" i="12"/>
  <c r="G127" i="12"/>
  <c r="I127" i="12"/>
  <c r="K127" i="12"/>
  <c r="M127" i="12"/>
  <c r="O127" i="12"/>
  <c r="Q127" i="12"/>
  <c r="U127" i="12"/>
  <c r="F129" i="12"/>
  <c r="G129" i="12"/>
  <c r="G128" i="12" s="1"/>
  <c r="I129" i="12"/>
  <c r="I128" i="12" s="1"/>
  <c r="K129" i="12"/>
  <c r="K128" i="12" s="1"/>
  <c r="M129" i="12"/>
  <c r="M128" i="12" s="1"/>
  <c r="O129" i="12"/>
  <c r="O128" i="12" s="1"/>
  <c r="Q129" i="12"/>
  <c r="Q128" i="12" s="1"/>
  <c r="U129" i="12"/>
  <c r="U128" i="12" s="1"/>
  <c r="F131" i="12"/>
  <c r="G131" i="12"/>
  <c r="I131" i="12"/>
  <c r="K131" i="12"/>
  <c r="M131" i="12"/>
  <c r="O131" i="12"/>
  <c r="Q131" i="12"/>
  <c r="U131" i="12"/>
  <c r="F132" i="12"/>
  <c r="G132" i="12"/>
  <c r="I132" i="12"/>
  <c r="K132" i="12"/>
  <c r="M132" i="12"/>
  <c r="O132" i="12"/>
  <c r="Q132" i="12"/>
  <c r="U132" i="12"/>
  <c r="F134" i="12"/>
  <c r="G134" i="12"/>
  <c r="I134" i="12"/>
  <c r="K134" i="12"/>
  <c r="M134" i="12"/>
  <c r="O134" i="12"/>
  <c r="Q134" i="12"/>
  <c r="U134" i="12"/>
  <c r="F136" i="12"/>
  <c r="G136" i="12"/>
  <c r="I136" i="12"/>
  <c r="K136" i="12"/>
  <c r="M136" i="12"/>
  <c r="O136" i="12"/>
  <c r="Q136" i="12"/>
  <c r="U136" i="12"/>
  <c r="F137" i="12"/>
  <c r="G137" i="12"/>
  <c r="I137" i="12"/>
  <c r="K137" i="12"/>
  <c r="M137" i="12"/>
  <c r="O137" i="12"/>
  <c r="Q137" i="12"/>
  <c r="U137" i="12"/>
  <c r="F140" i="12"/>
  <c r="G140" i="12"/>
  <c r="I140" i="12"/>
  <c r="K140" i="12"/>
  <c r="M140" i="12"/>
  <c r="O140" i="12"/>
  <c r="Q140" i="12"/>
  <c r="U140" i="12"/>
  <c r="F143" i="12"/>
  <c r="G143" i="12"/>
  <c r="I143" i="12"/>
  <c r="K143" i="12"/>
  <c r="M143" i="12"/>
  <c r="O143" i="12"/>
  <c r="Q143" i="12"/>
  <c r="U143" i="12"/>
  <c r="F146" i="12"/>
  <c r="G146" i="12"/>
  <c r="I146" i="12"/>
  <c r="K146" i="12"/>
  <c r="M146" i="12"/>
  <c r="O146" i="12"/>
  <c r="Q146" i="12"/>
  <c r="U146" i="12"/>
  <c r="F149" i="12"/>
  <c r="G149" i="12"/>
  <c r="I149" i="12"/>
  <c r="K149" i="12"/>
  <c r="M149" i="12"/>
  <c r="O149" i="12"/>
  <c r="Q149" i="12"/>
  <c r="U149" i="12"/>
  <c r="F152" i="12"/>
  <c r="G152" i="12"/>
  <c r="I152" i="12"/>
  <c r="K152" i="12"/>
  <c r="M152" i="12"/>
  <c r="O152" i="12"/>
  <c r="Q152" i="12"/>
  <c r="U152" i="12"/>
  <c r="F155" i="12"/>
  <c r="G155" i="12"/>
  <c r="I155" i="12"/>
  <c r="K155" i="12"/>
  <c r="M155" i="12"/>
  <c r="O155" i="12"/>
  <c r="Q155" i="12"/>
  <c r="U155" i="12"/>
  <c r="F158" i="12"/>
  <c r="G158" i="12"/>
  <c r="I158" i="12"/>
  <c r="K158" i="12"/>
  <c r="M158" i="12"/>
  <c r="O158" i="12"/>
  <c r="Q158" i="12"/>
  <c r="U158" i="12"/>
  <c r="F161" i="12"/>
  <c r="G161" i="12"/>
  <c r="I161" i="12"/>
  <c r="K161" i="12"/>
  <c r="M161" i="12"/>
  <c r="O161" i="12"/>
  <c r="Q161" i="12"/>
  <c r="U161" i="12"/>
  <c r="F164" i="12"/>
  <c r="G164" i="12"/>
  <c r="I164" i="12"/>
  <c r="K164" i="12"/>
  <c r="M164" i="12"/>
  <c r="O164" i="12"/>
  <c r="Q164" i="12"/>
  <c r="U164" i="12"/>
  <c r="F182" i="12"/>
  <c r="G182" i="12"/>
  <c r="I182" i="12"/>
  <c r="K182" i="12"/>
  <c r="M182" i="12"/>
  <c r="O182" i="12"/>
  <c r="Q182" i="12"/>
  <c r="U182" i="12"/>
  <c r="M183" i="12"/>
  <c r="Q183" i="12"/>
  <c r="F184" i="12"/>
  <c r="G184" i="12" s="1"/>
  <c r="G183" i="12" s="1"/>
  <c r="I184" i="12"/>
  <c r="I183" i="12" s="1"/>
  <c r="K184" i="12"/>
  <c r="K183" i="12" s="1"/>
  <c r="M184" i="12"/>
  <c r="O184" i="12"/>
  <c r="O183" i="12" s="1"/>
  <c r="Q184" i="12"/>
  <c r="U184" i="12"/>
  <c r="U183" i="12" s="1"/>
  <c r="O186" i="12"/>
  <c r="U186" i="12"/>
  <c r="F187" i="12"/>
  <c r="G187" i="12"/>
  <c r="M187" i="12" s="1"/>
  <c r="I187" i="12"/>
  <c r="I186" i="12" s="1"/>
  <c r="K187" i="12"/>
  <c r="K186" i="12" s="1"/>
  <c r="O187" i="12"/>
  <c r="Q187" i="12"/>
  <c r="Q186" i="12" s="1"/>
  <c r="U187" i="12"/>
  <c r="F188" i="12"/>
  <c r="G188" i="12" s="1"/>
  <c r="M188" i="12" s="1"/>
  <c r="I188" i="12"/>
  <c r="K188" i="12"/>
  <c r="O188" i="12"/>
  <c r="Q188" i="12"/>
  <c r="U188" i="12"/>
  <c r="F190" i="12"/>
  <c r="G190" i="12"/>
  <c r="M190" i="12" s="1"/>
  <c r="I190" i="12"/>
  <c r="K190" i="12"/>
  <c r="K189" i="12" s="1"/>
  <c r="O190" i="12"/>
  <c r="O189" i="12" s="1"/>
  <c r="Q190" i="12"/>
  <c r="Q189" i="12" s="1"/>
  <c r="U190" i="12"/>
  <c r="F193" i="12"/>
  <c r="G193" i="12" s="1"/>
  <c r="I193" i="12"/>
  <c r="K193" i="12"/>
  <c r="O193" i="12"/>
  <c r="Q193" i="12"/>
  <c r="U193" i="12"/>
  <c r="F196" i="12"/>
  <c r="G196" i="12"/>
  <c r="M196" i="12" s="1"/>
  <c r="I196" i="12"/>
  <c r="K196" i="12"/>
  <c r="O196" i="12"/>
  <c r="Q196" i="12"/>
  <c r="U196" i="12"/>
  <c r="F202" i="12"/>
  <c r="G202" i="12" s="1"/>
  <c r="M202" i="12" s="1"/>
  <c r="I202" i="12"/>
  <c r="I189" i="12" s="1"/>
  <c r="K202" i="12"/>
  <c r="O202" i="12"/>
  <c r="Q202" i="12"/>
  <c r="U202" i="12"/>
  <c r="F205" i="12"/>
  <c r="G205" i="12"/>
  <c r="M205" i="12" s="1"/>
  <c r="I205" i="12"/>
  <c r="K205" i="12"/>
  <c r="O205" i="12"/>
  <c r="Q205" i="12"/>
  <c r="U205" i="12"/>
  <c r="F211" i="12"/>
  <c r="G211" i="12" s="1"/>
  <c r="M211" i="12" s="1"/>
  <c r="I211" i="12"/>
  <c r="K211" i="12"/>
  <c r="O211" i="12"/>
  <c r="Q211" i="12"/>
  <c r="U211" i="12"/>
  <c r="F214" i="12"/>
  <c r="G214" i="12"/>
  <c r="M214" i="12" s="1"/>
  <c r="I214" i="12"/>
  <c r="K214" i="12"/>
  <c r="O214" i="12"/>
  <c r="Q214" i="12"/>
  <c r="U214" i="12"/>
  <c r="F216" i="12"/>
  <c r="G216" i="12"/>
  <c r="M216" i="12" s="1"/>
  <c r="I216" i="12"/>
  <c r="K216" i="12"/>
  <c r="O216" i="12"/>
  <c r="Q216" i="12"/>
  <c r="U216" i="12"/>
  <c r="U189" i="12" s="1"/>
  <c r="F218" i="12"/>
  <c r="G218" i="12"/>
  <c r="M218" i="12" s="1"/>
  <c r="I218" i="12"/>
  <c r="I217" i="12" s="1"/>
  <c r="K218" i="12"/>
  <c r="K217" i="12" s="1"/>
  <c r="O218" i="12"/>
  <c r="O217" i="12" s="1"/>
  <c r="Q218" i="12"/>
  <c r="Q217" i="12" s="1"/>
  <c r="U218" i="12"/>
  <c r="F222" i="12"/>
  <c r="G222" i="12" s="1"/>
  <c r="M222" i="12" s="1"/>
  <c r="I222" i="12"/>
  <c r="K222" i="12"/>
  <c r="O222" i="12"/>
  <c r="Q222" i="12"/>
  <c r="U222" i="12"/>
  <c r="F226" i="12"/>
  <c r="G226" i="12"/>
  <c r="M226" i="12" s="1"/>
  <c r="I226" i="12"/>
  <c r="K226" i="12"/>
  <c r="O226" i="12"/>
  <c r="Q226" i="12"/>
  <c r="U226" i="12"/>
  <c r="F231" i="12"/>
  <c r="G231" i="12"/>
  <c r="M231" i="12" s="1"/>
  <c r="I231" i="12"/>
  <c r="K231" i="12"/>
  <c r="O231" i="12"/>
  <c r="Q231" i="12"/>
  <c r="U231" i="12"/>
  <c r="U217" i="12" s="1"/>
  <c r="F236" i="12"/>
  <c r="G236" i="12"/>
  <c r="M236" i="12" s="1"/>
  <c r="I236" i="12"/>
  <c r="K236" i="12"/>
  <c r="O236" i="12"/>
  <c r="Q236" i="12"/>
  <c r="U236" i="12"/>
  <c r="F237" i="12"/>
  <c r="G237" i="12" s="1"/>
  <c r="M237" i="12" s="1"/>
  <c r="I237" i="12"/>
  <c r="K237" i="12"/>
  <c r="O237" i="12"/>
  <c r="Q237" i="12"/>
  <c r="U237" i="12"/>
  <c r="G238" i="12"/>
  <c r="I238" i="12"/>
  <c r="F239" i="12"/>
  <c r="G239" i="12"/>
  <c r="I239" i="12"/>
  <c r="K239" i="12"/>
  <c r="K238" i="12" s="1"/>
  <c r="M239" i="12"/>
  <c r="M238" i="12" s="1"/>
  <c r="O239" i="12"/>
  <c r="O238" i="12" s="1"/>
  <c r="Q239" i="12"/>
  <c r="Q238" i="12" s="1"/>
  <c r="U239" i="12"/>
  <c r="U238" i="12" s="1"/>
  <c r="F243" i="12"/>
  <c r="G243" i="12"/>
  <c r="I243" i="12"/>
  <c r="K243" i="12"/>
  <c r="M243" i="12"/>
  <c r="O243" i="12"/>
  <c r="Q243" i="12"/>
  <c r="U243" i="12"/>
  <c r="F247" i="12"/>
  <c r="G247" i="12"/>
  <c r="I247" i="12"/>
  <c r="K247" i="12"/>
  <c r="M247" i="12"/>
  <c r="O247" i="12"/>
  <c r="Q247" i="12"/>
  <c r="U247" i="12"/>
  <c r="F251" i="12"/>
  <c r="G251" i="12"/>
  <c r="I251" i="12"/>
  <c r="K251" i="12"/>
  <c r="M251" i="12"/>
  <c r="O251" i="12"/>
  <c r="Q251" i="12"/>
  <c r="U251" i="12"/>
  <c r="G255" i="12"/>
  <c r="I255" i="12"/>
  <c r="K255" i="12"/>
  <c r="M255" i="12"/>
  <c r="O255" i="12"/>
  <c r="F256" i="12"/>
  <c r="G256" i="12"/>
  <c r="I256" i="12"/>
  <c r="K256" i="12"/>
  <c r="M256" i="12"/>
  <c r="O256" i="12"/>
  <c r="Q256" i="12"/>
  <c r="Q255" i="12" s="1"/>
  <c r="U256" i="12"/>
  <c r="U255" i="12" s="1"/>
  <c r="F257" i="12"/>
  <c r="G257" i="12"/>
  <c r="I257" i="12"/>
  <c r="K257" i="12"/>
  <c r="M257" i="12"/>
  <c r="O257" i="12"/>
  <c r="Q257" i="12"/>
  <c r="U257" i="12"/>
  <c r="F258" i="12"/>
  <c r="G258" i="12"/>
  <c r="I258" i="12"/>
  <c r="K258" i="12"/>
  <c r="M258" i="12"/>
  <c r="O258" i="12"/>
  <c r="Q258" i="12"/>
  <c r="U258" i="12"/>
  <c r="F259" i="12"/>
  <c r="G259" i="12"/>
  <c r="I259" i="12"/>
  <c r="K259" i="12"/>
  <c r="M259" i="12"/>
  <c r="O259" i="12"/>
  <c r="Q259" i="12"/>
  <c r="U259" i="12"/>
  <c r="F260" i="12"/>
  <c r="G260" i="12"/>
  <c r="I260" i="12"/>
  <c r="K260" i="12"/>
  <c r="M260" i="12"/>
  <c r="O260" i="12"/>
  <c r="Q260" i="12"/>
  <c r="U260" i="12"/>
  <c r="F261" i="12"/>
  <c r="G261" i="12"/>
  <c r="I261" i="12"/>
  <c r="K261" i="12"/>
  <c r="M261" i="12"/>
  <c r="O261" i="12"/>
  <c r="Q261" i="12"/>
  <c r="U261" i="12"/>
  <c r="F262" i="12"/>
  <c r="G262" i="12"/>
  <c r="I262" i="12"/>
  <c r="K262" i="12"/>
  <c r="M262" i="12"/>
  <c r="O262" i="12"/>
  <c r="Q262" i="12"/>
  <c r="U262" i="12"/>
  <c r="F263" i="12"/>
  <c r="G263" i="12"/>
  <c r="I263" i="12"/>
  <c r="K263" i="12"/>
  <c r="M263" i="12"/>
  <c r="O263" i="12"/>
  <c r="Q263" i="12"/>
  <c r="U263" i="12"/>
  <c r="F264" i="12"/>
  <c r="G264" i="12"/>
  <c r="I264" i="12"/>
  <c r="K264" i="12"/>
  <c r="M264" i="12"/>
  <c r="O264" i="12"/>
  <c r="Q264" i="12"/>
  <c r="U264" i="12"/>
  <c r="F265" i="12"/>
  <c r="G265" i="12"/>
  <c r="I265" i="12"/>
  <c r="K265" i="12"/>
  <c r="M265" i="12"/>
  <c r="O265" i="12"/>
  <c r="Q265" i="12"/>
  <c r="U265" i="12"/>
  <c r="G266" i="12"/>
  <c r="K266" i="12"/>
  <c r="M266" i="12"/>
  <c r="O266" i="12"/>
  <c r="Q266" i="12"/>
  <c r="F267" i="12"/>
  <c r="G267" i="12"/>
  <c r="I267" i="12"/>
  <c r="I266" i="12" s="1"/>
  <c r="K267" i="12"/>
  <c r="M267" i="12"/>
  <c r="O267" i="12"/>
  <c r="Q267" i="12"/>
  <c r="U267" i="12"/>
  <c r="U266" i="12" s="1"/>
  <c r="F272" i="12"/>
  <c r="G272" i="12"/>
  <c r="I272" i="12"/>
  <c r="I271" i="12" s="1"/>
  <c r="K272" i="12"/>
  <c r="K271" i="12" s="1"/>
  <c r="M272" i="12"/>
  <c r="M271" i="12" s="1"/>
  <c r="O272" i="12"/>
  <c r="O271" i="12" s="1"/>
  <c r="Q272" i="12"/>
  <c r="Q271" i="12" s="1"/>
  <c r="U272" i="12"/>
  <c r="U271" i="12" s="1"/>
  <c r="F277" i="12"/>
  <c r="G277" i="12"/>
  <c r="I277" i="12"/>
  <c r="K277" i="12"/>
  <c r="M277" i="12"/>
  <c r="O277" i="12"/>
  <c r="Q277" i="12"/>
  <c r="U277" i="12"/>
  <c r="F278" i="12"/>
  <c r="G278" i="12"/>
  <c r="G271" i="12" s="1"/>
  <c r="I278" i="12"/>
  <c r="K278" i="12"/>
  <c r="M278" i="12"/>
  <c r="O278" i="12"/>
  <c r="Q278" i="12"/>
  <c r="U278" i="12"/>
  <c r="F283" i="12"/>
  <c r="G283" i="12"/>
  <c r="I283" i="12"/>
  <c r="K283" i="12"/>
  <c r="M283" i="12"/>
  <c r="O283" i="12"/>
  <c r="Q283" i="12"/>
  <c r="U283" i="12"/>
  <c r="F286" i="12"/>
  <c r="G286" i="12"/>
  <c r="I286" i="12"/>
  <c r="K286" i="12"/>
  <c r="M286" i="12"/>
  <c r="O286" i="12"/>
  <c r="Q286" i="12"/>
  <c r="U286" i="12"/>
  <c r="O287" i="12"/>
  <c r="Q287" i="12"/>
  <c r="U287" i="12"/>
  <c r="F288" i="12"/>
  <c r="G288" i="12" s="1"/>
  <c r="G287" i="12" s="1"/>
  <c r="I288" i="12"/>
  <c r="I287" i="12" s="1"/>
  <c r="K288" i="12"/>
  <c r="K287" i="12" s="1"/>
  <c r="O288" i="12"/>
  <c r="Q288" i="12"/>
  <c r="U288" i="12"/>
  <c r="O297" i="12"/>
  <c r="Q297" i="12"/>
  <c r="F298" i="12"/>
  <c r="G298" i="12"/>
  <c r="M298" i="12" s="1"/>
  <c r="I298" i="12"/>
  <c r="I297" i="12" s="1"/>
  <c r="K298" i="12"/>
  <c r="O298" i="12"/>
  <c r="Q298" i="12"/>
  <c r="U298" i="12"/>
  <c r="U297" i="12" s="1"/>
  <c r="F304" i="12"/>
  <c r="G304" i="12"/>
  <c r="M304" i="12" s="1"/>
  <c r="I304" i="12"/>
  <c r="K304" i="12"/>
  <c r="O304" i="12"/>
  <c r="Q304" i="12"/>
  <c r="U304" i="12"/>
  <c r="F305" i="12"/>
  <c r="G305" i="12" s="1"/>
  <c r="I305" i="12"/>
  <c r="K305" i="12"/>
  <c r="K297" i="12" s="1"/>
  <c r="O305" i="12"/>
  <c r="Q305" i="12"/>
  <c r="U305" i="12"/>
  <c r="F308" i="12"/>
  <c r="G308" i="12"/>
  <c r="M308" i="12" s="1"/>
  <c r="I308" i="12"/>
  <c r="K308" i="12"/>
  <c r="O308" i="12"/>
  <c r="Q308" i="12"/>
  <c r="U308" i="12"/>
  <c r="F309" i="12"/>
  <c r="G309" i="12"/>
  <c r="M309" i="12" s="1"/>
  <c r="I309" i="12"/>
  <c r="K309" i="12"/>
  <c r="O309" i="12"/>
  <c r="Q309" i="12"/>
  <c r="U309" i="12"/>
  <c r="G310" i="12"/>
  <c r="I310" i="12"/>
  <c r="Q310" i="12"/>
  <c r="U310" i="12"/>
  <c r="F311" i="12"/>
  <c r="G311" i="12"/>
  <c r="M311" i="12" s="1"/>
  <c r="M310" i="12" s="1"/>
  <c r="I311" i="12"/>
  <c r="K311" i="12"/>
  <c r="K310" i="12" s="1"/>
  <c r="O311" i="12"/>
  <c r="O310" i="12" s="1"/>
  <c r="Q311" i="12"/>
  <c r="U311" i="12"/>
  <c r="F315" i="12"/>
  <c r="G315" i="12"/>
  <c r="M315" i="12" s="1"/>
  <c r="I315" i="12"/>
  <c r="I314" i="12" s="1"/>
  <c r="K315" i="12"/>
  <c r="K314" i="12" s="1"/>
  <c r="O315" i="12"/>
  <c r="O314" i="12" s="1"/>
  <c r="Q315" i="12"/>
  <c r="Q314" i="12" s="1"/>
  <c r="U315" i="12"/>
  <c r="F319" i="12"/>
  <c r="G319" i="12"/>
  <c r="M319" i="12" s="1"/>
  <c r="I319" i="12"/>
  <c r="K319" i="12"/>
  <c r="O319" i="12"/>
  <c r="Q319" i="12"/>
  <c r="U319" i="12"/>
  <c r="F322" i="12"/>
  <c r="G322" i="12"/>
  <c r="M322" i="12" s="1"/>
  <c r="I322" i="12"/>
  <c r="K322" i="12"/>
  <c r="O322" i="12"/>
  <c r="Q322" i="12"/>
  <c r="U322" i="12"/>
  <c r="U314" i="12" s="1"/>
  <c r="F323" i="12"/>
  <c r="G323" i="12"/>
  <c r="M323" i="12" s="1"/>
  <c r="I323" i="12"/>
  <c r="K323" i="12"/>
  <c r="O323" i="12"/>
  <c r="Q323" i="12"/>
  <c r="U323" i="12"/>
  <c r="F324" i="12"/>
  <c r="G324" i="12" s="1"/>
  <c r="I324" i="12"/>
  <c r="K324" i="12"/>
  <c r="O324" i="12"/>
  <c r="Q324" i="12"/>
  <c r="U324" i="12"/>
  <c r="F326" i="12"/>
  <c r="G326" i="12"/>
  <c r="M326" i="12" s="1"/>
  <c r="I326" i="12"/>
  <c r="K326" i="12"/>
  <c r="O326" i="12"/>
  <c r="Q326" i="12"/>
  <c r="U326" i="12"/>
  <c r="F327" i="12"/>
  <c r="G327" i="12"/>
  <c r="M327" i="12" s="1"/>
  <c r="I327" i="12"/>
  <c r="K327" i="12"/>
  <c r="O327" i="12"/>
  <c r="Q327" i="12"/>
  <c r="U327" i="12"/>
  <c r="F328" i="12"/>
  <c r="G328" i="12"/>
  <c r="M328" i="12" s="1"/>
  <c r="I328" i="12"/>
  <c r="K328" i="12"/>
  <c r="O328" i="12"/>
  <c r="Q328" i="12"/>
  <c r="U328" i="12"/>
  <c r="F331" i="12"/>
  <c r="G331" i="12"/>
  <c r="M331" i="12" s="1"/>
  <c r="I331" i="12"/>
  <c r="K331" i="12"/>
  <c r="O331" i="12"/>
  <c r="Q331" i="12"/>
  <c r="U331" i="12"/>
  <c r="F334" i="12"/>
  <c r="G334" i="12"/>
  <c r="M334" i="12" s="1"/>
  <c r="I334" i="12"/>
  <c r="K334" i="12"/>
  <c r="O334" i="12"/>
  <c r="Q334" i="12"/>
  <c r="U334" i="12"/>
  <c r="F337" i="12"/>
  <c r="G337" i="12"/>
  <c r="M337" i="12" s="1"/>
  <c r="I337" i="12"/>
  <c r="K337" i="12"/>
  <c r="O337" i="12"/>
  <c r="Q337" i="12"/>
  <c r="U337" i="12"/>
  <c r="F340" i="12"/>
  <c r="G340" i="12"/>
  <c r="M340" i="12" s="1"/>
  <c r="I340" i="12"/>
  <c r="K340" i="12"/>
  <c r="O340" i="12"/>
  <c r="Q340" i="12"/>
  <c r="U340" i="12"/>
  <c r="F343" i="12"/>
  <c r="G343" i="12" s="1"/>
  <c r="M343" i="12" s="1"/>
  <c r="I343" i="12"/>
  <c r="K343" i="12"/>
  <c r="O343" i="12"/>
  <c r="Q343" i="12"/>
  <c r="U343" i="12"/>
  <c r="G346" i="12"/>
  <c r="I346" i="12"/>
  <c r="F347" i="12"/>
  <c r="G347" i="12"/>
  <c r="I347" i="12"/>
  <c r="K347" i="12"/>
  <c r="K346" i="12" s="1"/>
  <c r="M347" i="12"/>
  <c r="M346" i="12" s="1"/>
  <c r="O347" i="12"/>
  <c r="O346" i="12" s="1"/>
  <c r="Q347" i="12"/>
  <c r="Q346" i="12" s="1"/>
  <c r="U347" i="12"/>
  <c r="U346" i="12" s="1"/>
  <c r="F348" i="12"/>
  <c r="G348" i="12"/>
  <c r="I348" i="12"/>
  <c r="K348" i="12"/>
  <c r="M348" i="12"/>
  <c r="O348" i="12"/>
  <c r="Q348" i="12"/>
  <c r="U348" i="12"/>
  <c r="F349" i="12"/>
  <c r="G349" i="12"/>
  <c r="I349" i="12"/>
  <c r="K349" i="12"/>
  <c r="M349" i="12"/>
  <c r="O349" i="12"/>
  <c r="Q349" i="12"/>
  <c r="U349" i="12"/>
  <c r="F350" i="12"/>
  <c r="G350" i="12"/>
  <c r="I350" i="12"/>
  <c r="K350" i="12"/>
  <c r="M350" i="12"/>
  <c r="O350" i="12"/>
  <c r="Q350" i="12"/>
  <c r="U350" i="12"/>
  <c r="F351" i="12"/>
  <c r="G351" i="12"/>
  <c r="I351" i="12"/>
  <c r="K351" i="12"/>
  <c r="M351" i="12"/>
  <c r="O351" i="12"/>
  <c r="Q351" i="12"/>
  <c r="U351" i="12"/>
  <c r="I20" i="1"/>
  <c r="I19" i="1"/>
  <c r="I18" i="1"/>
  <c r="I17" i="1"/>
  <c r="G27" i="1"/>
  <c r="F40" i="1"/>
  <c r="G23" i="1" s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69" i="1" l="1"/>
  <c r="H39" i="1"/>
  <c r="H40" i="1" s="1"/>
  <c r="G29" i="1"/>
  <c r="G24" i="1"/>
  <c r="G28" i="1"/>
  <c r="M305" i="12"/>
  <c r="G297" i="12"/>
  <c r="M69" i="12"/>
  <c r="M55" i="12" s="1"/>
  <c r="G55" i="12"/>
  <c r="M193" i="12"/>
  <c r="M189" i="12" s="1"/>
  <c r="G189" i="12"/>
  <c r="M97" i="12"/>
  <c r="M96" i="12" s="1"/>
  <c r="G96" i="12"/>
  <c r="M87" i="12"/>
  <c r="M86" i="12" s="1"/>
  <c r="G86" i="12"/>
  <c r="M324" i="12"/>
  <c r="G314" i="12"/>
  <c r="M119" i="12"/>
  <c r="M118" i="12" s="1"/>
  <c r="G51" i="12"/>
  <c r="M52" i="12"/>
  <c r="M51" i="12" s="1"/>
  <c r="M288" i="12"/>
  <c r="M287" i="12" s="1"/>
  <c r="G217" i="12"/>
  <c r="M186" i="12"/>
  <c r="O55" i="12"/>
  <c r="M217" i="12"/>
  <c r="M314" i="12"/>
  <c r="M99" i="12"/>
  <c r="M98" i="12" s="1"/>
  <c r="M297" i="12"/>
  <c r="G186" i="12"/>
  <c r="I21" i="1"/>
  <c r="I39" i="1" l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<sst xmlns="http://schemas.openxmlformats.org/spreadsheetml/2006/main" count="1105" uniqueCount="481">
  <si>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</si>
  <si>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</si>
  <si>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</si>
  <si>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</si>
  <si>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</si>
  <si>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</si>
  <si>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</si>
  <si>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</si>
  <si>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</si>
  <si>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</si>
  <si>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</si>
  <si>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</si>
  <si>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</si>
  <si>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</si>
  <si>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</si>
  <si>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</si>
  <si>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</si>
  <si>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</si>
  <si>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</si>
  <si>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</si>
  <si>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</si>
  <si>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</si>
  <si>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</si>
  <si>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</si>
  <si>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</si>
  <si>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</si>
  <si>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</si>
  <si>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</si>
  <si>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</si>
  <si>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</si>
  <si>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</si>
  <si>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</si>
  <si>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</si>
  <si>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</si>
  <si>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</si>
  <si>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</si>
  <si>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</si>
  <si>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</si>
  <si>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</si>
  <si>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</si>
  <si>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</si>
  <si>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</si>
  <si>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</si>
  <si>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Křetín 12, 679 62 Křetín</t>
  </si>
  <si>
    <t>Rozpočet:</t>
  </si>
  <si>
    <t>Misto</t>
  </si>
  <si>
    <t>SO.01-OBJEKT LÉČEBNY "půdní vestavba DL Křetín "stavební řešení</t>
  </si>
  <si>
    <t>Jihomoravské dětské léčebny, příspěvková organizace</t>
  </si>
  <si>
    <t>12</t>
  </si>
  <si>
    <t>Křetín</t>
  </si>
  <si>
    <t>67962</t>
  </si>
  <si>
    <t>00386766</t>
  </si>
  <si>
    <t>Rozpočet</t>
  </si>
  <si>
    <t>Celkem za stavbu</t>
  </si>
  <si>
    <t>CZK</t>
  </si>
  <si>
    <t>Rekapitulace dílů</t>
  </si>
  <si>
    <t>Typ dílu</t>
  </si>
  <si>
    <t>0</t>
  </si>
  <si>
    <t>Poznámky</t>
  </si>
  <si>
    <t>11</t>
  </si>
  <si>
    <t>Přípravné a přidružené práce</t>
  </si>
  <si>
    <t>399</t>
  </si>
  <si>
    <t>Sádrokartony</t>
  </si>
  <si>
    <t>4</t>
  </si>
  <si>
    <t>Vodorovné konstrukce</t>
  </si>
  <si>
    <t>43</t>
  </si>
  <si>
    <t>Schodiště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</si>
  <si>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</si>
  <si>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</si>
  <si>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</si>
  <si>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</si>
  <si>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</si>
  <si>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</si>
  <si>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</si>
  <si>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</si>
  <si>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99</t>
  </si>
  <si>
    <t>Staveništní přesun hmot</t>
  </si>
  <si>
    <t>994</t>
  </si>
  <si>
    <t>Požární ochrana</t>
  </si>
  <si>
    <t>713</t>
  </si>
  <si>
    <t>Izolace tepelné</t>
  </si>
  <si>
    <t>762</t>
  </si>
  <si>
    <t>Konstrukce tesařské</t>
  </si>
  <si>
    <t>767</t>
  </si>
  <si>
    <t>Konstrukce zámečnické (vč.přesunu hmot)</t>
  </si>
  <si>
    <t>770</t>
  </si>
  <si>
    <t>Výplně otvorů vnitřních (vč.přesunu hmot)</t>
  </si>
  <si>
    <t>770.B</t>
  </si>
  <si>
    <t>Výplně otvorů vnějších (vč.přesunu hmot)</t>
  </si>
  <si>
    <t>771</t>
  </si>
  <si>
    <t>Podlahy z dlaždic a obklady</t>
  </si>
  <si>
    <t>775</t>
  </si>
  <si>
    <t>Podlahy vlysové a parketové (vč. přesunu hmot)</t>
  </si>
  <si>
    <t>781</t>
  </si>
  <si>
    <t>Obklady keramické</t>
  </si>
  <si>
    <t>784</t>
  </si>
  <si>
    <t>Malby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</si>
  <si>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</si>
  <si>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</si>
  <si>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</si>
  <si>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</si>
  <si>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</si>
  <si>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</si>
  <si>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</si>
  <si>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</si>
  <si>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</si>
  <si>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</si>
  <si>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</si>
  <si>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</si>
  <si>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</si>
  <si>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</si>
  <si>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</si>
  <si>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</si>
  <si>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</si>
  <si>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</si>
  <si>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</si>
  <si>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</si>
  <si>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</si>
  <si>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</si>
  <si>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</si>
  <si>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</si>
  <si>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</si>
  <si>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</si>
  <si>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</si>
  <si>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</si>
  <si>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</si>
  <si>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</si>
  <si>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</si>
  <si>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</si>
  <si>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</si>
  <si>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</si>
  <si>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</si>
  <si>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</si>
  <si>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</si>
  <si>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</si>
  <si>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</si>
  <si>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</si>
  <si>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</si>
  <si>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</si>
  <si>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</si>
  <si>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</si>
  <si>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</si>
  <si>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</si>
  <si>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</si>
  <si>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</si>
  <si>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</si>
  <si>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</si>
  <si>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</si>
  <si>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</si>
  <si>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</si>
  <si>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</si>
  <si>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</si>
  <si>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</si>
  <si>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</si>
  <si>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</si>
  <si>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</si>
  <si>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</si>
  <si>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</si>
  <si>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</si>
  <si>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</si>
  <si>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</si>
  <si>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</si>
  <si>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</si>
  <si>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dokumentace:</t>
  </si>
  <si>
    <t>ve stupni DSP datovanou 04/2022.:</t>
  </si>
  <si>
    <t/>
  </si>
  <si>
    <t>VŠECHNY POLOŽKY V CENOVÉ ÚROVNI RTS/IIQ/2021:</t>
  </si>
  <si>
    <t>S VYJÍMKOU POLOŽEK VLASTNÍCH.:</t>
  </si>
  <si>
    <t>POLOŽKY VLASTNÍ VYTVOŘENY INDIVIDUÁLNÍ KALKULACÍ DLE:</t>
  </si>
  <si>
    <t>OBOROVÉHO KALKULAČNÍHO VZORCE S NASTAVENÍM REŽIÍ:</t>
  </si>
  <si>
    <t>A MÍRY ZISKU DLE RTS S INDIVIDUÁLNÍMI VSTUPY MATERIÁLŮ:</t>
  </si>
  <si>
    <t>A VÝKONŮ. KTERÉ NEOBSAHUJÍ KMENOVÉ POLOŽKY CENÍKU RTS.:</t>
  </si>
  <si>
    <t>11-01.R</t>
  </si>
  <si>
    <t>Zakrývání prostor dotčených výstavbou, ( manipulační plochy, dočasné předěly, apod. )</t>
  </si>
  <si>
    <t>sada</t>
  </si>
  <si>
    <t>ochrana proti mechanickému poškození a prachu:</t>
  </si>
  <si>
    <t>sada:1</t>
  </si>
  <si>
    <t>342013321R00</t>
  </si>
  <si>
    <t>Příčka SDK tl.150 mm,ocel.kce,2x oplášť.,RB 12,5mm</t>
  </si>
  <si>
    <t>m2</t>
  </si>
  <si>
    <t>příčky chodby:</t>
  </si>
  <si>
    <t>2,65*(5,87+2,21+6,85)+2,35*3,3+2*1,9</t>
  </si>
  <si>
    <t>odpočty otvorů:-5*0,88*2</t>
  </si>
  <si>
    <t>Mezisoučet</t>
  </si>
  <si>
    <t>příčky půdních prostor:</t>
  </si>
  <si>
    <t>2,65*(4,7+5,65)</t>
  </si>
  <si>
    <t>odpočty otvorů:-1*0,8*2</t>
  </si>
  <si>
    <t>příčky kanceláří ( v šikmině):</t>
  </si>
  <si>
    <t>7,16+6,8+7,15+11,92</t>
  </si>
  <si>
    <t>342016621R00</t>
  </si>
  <si>
    <t>Příčka SDK tl.255mm,2x ocel.kce,2x oplášť.,RB 12,5</t>
  </si>
  <si>
    <t>zdvojená příčka mezi zasedací m. a kanceláří:</t>
  </si>
  <si>
    <t>2,48*5</t>
  </si>
  <si>
    <t>-0,88*2</t>
  </si>
  <si>
    <t>347014123R00</t>
  </si>
  <si>
    <t>Předstěna SDK, tl.55 mm,1 x ocel. kce C, 1 x RBI 12,5 mm, bez izolace</t>
  </si>
  <si>
    <t>wc:2</t>
  </si>
  <si>
    <t>416071121R00</t>
  </si>
  <si>
    <t>Úprava podkroví SDK, kovová.kce CD, 1x deska MA 12,5 mm</t>
  </si>
  <si>
    <t>výměry odečteny kreslícím programem:</t>
  </si>
  <si>
    <t>podhledy vodorovně:38,17+3,43+3,78</t>
  </si>
  <si>
    <t>podhledy v šikmině:4,27*(4,14+6,88)</t>
  </si>
  <si>
    <t>3,47*(6,06+1,6)</t>
  </si>
  <si>
    <t>8,28*5,55</t>
  </si>
  <si>
    <t>odpočet střešních oken:-27*0,8*1,4</t>
  </si>
  <si>
    <t>416091071RT1</t>
  </si>
  <si>
    <t>Příplatek za opláštění ostění střešního okna, včetně dodávky materiálu</t>
  </si>
  <si>
    <t>kus</t>
  </si>
  <si>
    <t>411324010RAA</t>
  </si>
  <si>
    <t>Vyztužení trámového stropu spřaženou ŽB deskou, bez odstranění stávajícího záklopu</t>
  </si>
  <si>
    <t>POL2_0</t>
  </si>
  <si>
    <t>OBSAHUJE::</t>
  </si>
  <si>
    <t>- vysekání rýhy pro uložení desky na stěny:</t>
  </si>
  <si>
    <t>- položení polyetylenové folie:</t>
  </si>
  <si>
    <t>- vyvrtání otvorů a zatlučení hřebíků:</t>
  </si>
  <si>
    <t>- montáž výztužné sítě, betonáž desky:</t>
  </si>
  <si>
    <t>- zachování stávajících stropních trámů a podhledu:</t>
  </si>
  <si>
    <t>výměra skladby výkr.č.D.1.1.b_01:150,83</t>
  </si>
  <si>
    <t>43-01.R</t>
  </si>
  <si>
    <t>D+M úprava vyrovnávacího schodišťového ramene, vč.podesty, vyrovnání stupňů na stejnou výšku</t>
  </si>
  <si>
    <t>216904212R00</t>
  </si>
  <si>
    <t>Očištění stlačeným vzduchem zdiva, příprava podkladu</t>
  </si>
  <si>
    <t>omítky zdiva půdního prostoru vestavby:</t>
  </si>
  <si>
    <t>chodba:22,7*3,7-(4*0,9*2)</t>
  </si>
  <si>
    <t>schodišťová chodba (od podesty na půdu):</t>
  </si>
  <si>
    <t>2*20,4+1,48*5,57-(0,9*2)</t>
  </si>
  <si>
    <t>podezdívky:</t>
  </si>
  <si>
    <t>(5,6+20,3)*1,45</t>
  </si>
  <si>
    <t>štít:16,2</t>
  </si>
  <si>
    <t>vnitřní příčky v šikmině:2*5,47</t>
  </si>
  <si>
    <t>3*7,38</t>
  </si>
  <si>
    <t>pilíře:2*2*2,85</t>
  </si>
  <si>
    <t>612472101RAC</t>
  </si>
  <si>
    <t>Omítka stěn vnitřní ze SMS, třívrstvá, postřik, jádro, tl. 15 mm, štuk, lešení, přesun hm</t>
  </si>
  <si>
    <t>631591211R00</t>
  </si>
  <si>
    <t xml:space="preserve">D+M násyp pod podlahy FERMACELL, rychletuhnoucí </t>
  </si>
  <si>
    <t>m3</t>
  </si>
  <si>
    <t>výměra skladby výkr.č.D.1.1.b_01:</t>
  </si>
  <si>
    <t>150,83*0,37</t>
  </si>
  <si>
    <t>635111011R00</t>
  </si>
  <si>
    <t>Podlaha Fermacell 2E11,desky 10 +10 mm</t>
  </si>
  <si>
    <t>150,83</t>
  </si>
  <si>
    <t>952901111R00</t>
  </si>
  <si>
    <t>Vyčištění budov o výšce podlaží do 4 m</t>
  </si>
  <si>
    <t>95-01.R</t>
  </si>
  <si>
    <t>Zednické přípomoci profesím, drážky, prostupy, chráničky, zapravení, detaily</t>
  </si>
  <si>
    <t>962031116R00</t>
  </si>
  <si>
    <t>Bourání příček z cihel pálených plných tl. 140 mm</t>
  </si>
  <si>
    <t>5,45-1,6</t>
  </si>
  <si>
    <t>968061125R00</t>
  </si>
  <si>
    <t>Vyvěšení dřevěných dveřních křídel pl. do 2 m2</t>
  </si>
  <si>
    <t>968072455R00</t>
  </si>
  <si>
    <t>Vybourání kovových dveřních zárubní pl. do 2 m2</t>
  </si>
  <si>
    <t>1*2+0,9*2+1,25*2+0,8*2</t>
  </si>
  <si>
    <t>971100021RAC</t>
  </si>
  <si>
    <t>Vybourání otvorů ve zdivu cihelném, tloušťka 60 cm</t>
  </si>
  <si>
    <t>pi*0,6*0,6</t>
  </si>
  <si>
    <t>971035161R00</t>
  </si>
  <si>
    <t>Vybourání otvorů zeď cihel. 20x20cm, tl. 60 cm, MC</t>
  </si>
  <si>
    <t>967031132R00</t>
  </si>
  <si>
    <t>Přisekání rovných ostění cihelných na MVC</t>
  </si>
  <si>
    <t>2*pi*0,6*0,6</t>
  </si>
  <si>
    <t>4*0,6*2+2*0,3*2</t>
  </si>
  <si>
    <t>764311831RT2</t>
  </si>
  <si>
    <t>Demontáž krytiny, tabule 2 x 1 m, do 25 m2, do 45°, z Cu plechu</t>
  </si>
  <si>
    <t>výměry viz výkr.č.D.1.1.b_01:</t>
  </si>
  <si>
    <t>5,24+6,35+6,35+1,38+10,59+5,32</t>
  </si>
  <si>
    <t>762341811R00</t>
  </si>
  <si>
    <t>Demontáž bednění střech rovných z prken hrubých</t>
  </si>
  <si>
    <t>965082933RT1</t>
  </si>
  <si>
    <t>Odstranění násypu tl. do 20 cm, plocha nad 2 m2, tl. násypu 10 - 15 cm, plocha nad 2 m2</t>
  </si>
  <si>
    <t>150,83*0,13</t>
  </si>
  <si>
    <t>713191100RT9</t>
  </si>
  <si>
    <t>Odstranění parotěsné fólie</t>
  </si>
  <si>
    <t>762521812R00</t>
  </si>
  <si>
    <t>Demontáž podlah z desek, celkem tl. do 50 mm</t>
  </si>
  <si>
    <t>713100828R00</t>
  </si>
  <si>
    <t xml:space="preserve">Odstranění tepelné izolace podlah, desky z minerální plsti </t>
  </si>
  <si>
    <t>762331954R00</t>
  </si>
  <si>
    <t>Vyřezání části střešní vazby nad 450 cm2,nad 8 m</t>
  </si>
  <si>
    <t>m</t>
  </si>
  <si>
    <t>kalkulováno bez výkresu, bude účtováno dle skutečnosti:</t>
  </si>
  <si>
    <t>nárožní vazný trám:12,8</t>
  </si>
  <si>
    <t>762331932R00</t>
  </si>
  <si>
    <t>Vyřezání části střešní vazby do 288 cm2,do dl.5 m</t>
  </si>
  <si>
    <t>vzpěry:3*4</t>
  </si>
  <si>
    <t>978013191R00</t>
  </si>
  <si>
    <t>Otlučení omítek vnitřních stěn v rozsahu do 100 %</t>
  </si>
  <si>
    <t>978023411R00</t>
  </si>
  <si>
    <t>Vysekání a úprava spár zdiva cihelného</t>
  </si>
  <si>
    <t>999281108R00</t>
  </si>
  <si>
    <t>Přesun hmot pro opravy a údržbu do výšky 12 m</t>
  </si>
  <si>
    <t>t</t>
  </si>
  <si>
    <t>generováno rozpočtářským programem:71,59</t>
  </si>
  <si>
    <t>994-01.R</t>
  </si>
  <si>
    <t>D+M přenosný hasicí přístroj, s hasebnou účinností dle PBŘS</t>
  </si>
  <si>
    <t>ks</t>
  </si>
  <si>
    <t>994-02.R</t>
  </si>
  <si>
    <t>D+M výstražné a bezpečnostní tabulky, dle PBŘS</t>
  </si>
  <si>
    <t>713121111RT1</t>
  </si>
  <si>
    <t>Izolace tepelná podlah na sucho, jednovrstvá, materiál ve specifikaci</t>
  </si>
  <si>
    <t>skladba SF-1:150,83</t>
  </si>
  <si>
    <t>28375768.AR</t>
  </si>
  <si>
    <t>Deska izolační polystyrén samozhášivý EPS 150</t>
  </si>
  <si>
    <t>POL3_0</t>
  </si>
  <si>
    <t>čistá míra, ztratné dle schopností zhotovitele:</t>
  </si>
  <si>
    <t>skladba SF-1:150,83*0,05</t>
  </si>
  <si>
    <t>713111130RT1</t>
  </si>
  <si>
    <t>Izolace tepelné stropů spodem, vložená mezi krokve, 1 vrstva - materiál ve specifikaci</t>
  </si>
  <si>
    <t>kalkulováno nad novou dispozicí:</t>
  </si>
  <si>
    <t>bude účtováno dle skutečného provedení:</t>
  </si>
  <si>
    <t>22,8*6,8+8,8*1,9+6,8*2,1</t>
  </si>
  <si>
    <t>63151389R</t>
  </si>
  <si>
    <t>Deska izolační ISOVER MULTIMAX 30  tl. 150 mm</t>
  </si>
  <si>
    <t>čistá míra,ztratné dle schopností zhotovitele:</t>
  </si>
  <si>
    <t>155,8</t>
  </si>
  <si>
    <t>713111122RT1</t>
  </si>
  <si>
    <t>Izolace tepelné krovů spodem, 1 vrstva - materiál ve specifikaci</t>
  </si>
  <si>
    <t>28376501RR</t>
  </si>
  <si>
    <t>Deska izolační TOPDEK PIR tl.100 mm</t>
  </si>
  <si>
    <t>713111211RK6</t>
  </si>
  <si>
    <t>Montáž parozábrany krovů spodem s přelepením spojů, Jutafol N AL170 speciál</t>
  </si>
  <si>
    <t>viz výměra SDK podhledů:134,73</t>
  </si>
  <si>
    <t>998713202R00</t>
  </si>
  <si>
    <t>Přesun hmot pro izolace tepelné, výšky do 12 m</t>
  </si>
  <si>
    <t>762340110RAB</t>
  </si>
  <si>
    <t>Bednění střech z prken na sraz, impregnace, prkna tloušťky 24 mm, včetně dodávky</t>
  </si>
  <si>
    <t>oprava a úprava bednění kolem nových střeš oken:</t>
  </si>
  <si>
    <t>kalkulováno odhadem 1,5m2 na 1ks okna:</t>
  </si>
  <si>
    <t>27*1,5</t>
  </si>
  <si>
    <t>762343101R00</t>
  </si>
  <si>
    <t>Montáž roštu pro tepelnou izolaci</t>
  </si>
  <si>
    <t>kalkulováno 2bm na 1m2, bude účtováno dle skutečnosti:</t>
  </si>
  <si>
    <t>plocha viz TI podhledu:</t>
  </si>
  <si>
    <t>skladba SR1:2*155,8</t>
  </si>
  <si>
    <t>60515801R</t>
  </si>
  <si>
    <t>Hranol konstrukční masivní KVH NSi 40x60 mm l=5 m, NSi - nepohledový, SM, kvalita S10, vlhkost 15%</t>
  </si>
  <si>
    <t>plocha viz TI podhledu, ztratné na prořez kalkulované 20%:</t>
  </si>
  <si>
    <t>skladba SR1:</t>
  </si>
  <si>
    <t>1,2*2*155,8*(0,04*0,06)</t>
  </si>
  <si>
    <t>783782205R00</t>
  </si>
  <si>
    <t>Nátěr tesařských konstrukcí Bochemitem QB 2x</t>
  </si>
  <si>
    <t>nátěr pohledových částí podkroví před zaklopením:</t>
  </si>
  <si>
    <t>(bude účtováno dle skutečného provedení):</t>
  </si>
  <si>
    <t>odhad krokve:125</t>
  </si>
  <si>
    <t>odhad bednění:155</t>
  </si>
  <si>
    <t>762-01.R</t>
  </si>
  <si>
    <t>D+M tesařské úpravy v místě nových střeš.oken, drobné výměny, příložky, přitesání apod.</t>
  </si>
  <si>
    <t>998762202R00</t>
  </si>
  <si>
    <t>Přesun hmot pro tesařské konstrukce, výšky do 12 m</t>
  </si>
  <si>
    <t>767-01.R</t>
  </si>
  <si>
    <t>D+M ocel.sloupky 2x160x180, viz statika, vč. kotvení, svarů, povrch.úpravy-kpl.</t>
  </si>
  <si>
    <t>kg</t>
  </si>
  <si>
    <t>do jednotkové ceny nutno započíst příplatek za ztíženou montáž:</t>
  </si>
  <si>
    <t>kalkulováno bez výpisu, bude účtováno dle skutečnosti:</t>
  </si>
  <si>
    <t>181</t>
  </si>
  <si>
    <t>767-02.R</t>
  </si>
  <si>
    <t>D+M průběžná vaznice 2xU160, viz statika, vč. kotvení, svarů, povrch.úpravy-kpl.</t>
  </si>
  <si>
    <t>846</t>
  </si>
  <si>
    <t>767-03.R</t>
  </si>
  <si>
    <t>D+M stropní průvlak 2xU220, viz statika, vč. kotvení, svarů, povrch.úpravy-kpl.</t>
  </si>
  <si>
    <t>488</t>
  </si>
  <si>
    <t>767-04.R</t>
  </si>
  <si>
    <t>D+M stropní průvlak 2xU200, viz statika, vč. kotvení, svarů, povrch.úpravy-kpl.</t>
  </si>
  <si>
    <t>480,7</t>
  </si>
  <si>
    <t>D01-L</t>
  </si>
  <si>
    <t>D+M dveře prosklené, 1kř. otevíravé, odolnost PBŘS, vč.zárubně,kování,kliky -kpl.výrobek dle výpisu PD</t>
  </si>
  <si>
    <t>D02-P</t>
  </si>
  <si>
    <t>D+M dveře plné, 1kř. otevíravé, odolnost PBŘS, vč.zárubně,kování,kliky -kpl.výrobek dle výpisu PD</t>
  </si>
  <si>
    <t>D03-L</t>
  </si>
  <si>
    <t>D+M dveře prosklené, 1kř. otevíravé, vč.zárubně,kování,kliky -kpl.výrobek dle výpisu PD</t>
  </si>
  <si>
    <t>D03-P</t>
  </si>
  <si>
    <t>D04-L</t>
  </si>
  <si>
    <t>D05-P</t>
  </si>
  <si>
    <t>D+M dveře plné, 1kř. otevíravé, vč.zárubně,kování,kliky -kpl.výrobek dle výpisu PD</t>
  </si>
  <si>
    <t>D06-P</t>
  </si>
  <si>
    <t>D+M dveře prosklené v příčce, 1kř. otevíravé, vč.rámu,kování,kliky -kpl.výrobek dle výpisu PD</t>
  </si>
  <si>
    <t>D07-L</t>
  </si>
  <si>
    <t>O1a</t>
  </si>
  <si>
    <t>D+M plastové okno kruhové,zaskl.izo 3-sklem, kpl.výrobek dle výpisu PD</t>
  </si>
  <si>
    <t>O1b</t>
  </si>
  <si>
    <t>D+M hliníkové okno FIX s odolností dle PBŘS, kpl.výrobek dle výpisu PD</t>
  </si>
  <si>
    <t>STO01</t>
  </si>
  <si>
    <t>D+M střešní okno ŠxV 780x1400 mm, vč. zateplovací sady a lemování-komplet výrobek</t>
  </si>
  <si>
    <t>do jednotkové ceny nutno započíst zapravení a napojení:</t>
  </si>
  <si>
    <t>střešní krytiny, napojení lemování dle technologického předpisu výrobce!:</t>
  </si>
  <si>
    <t>ks:27</t>
  </si>
  <si>
    <t>771101210R00</t>
  </si>
  <si>
    <t>Penetrace podkladu pod dlažby</t>
  </si>
  <si>
    <t>WC:4,91</t>
  </si>
  <si>
    <t>sklad:8,73</t>
  </si>
  <si>
    <t>771575111R00</t>
  </si>
  <si>
    <t>Montáž podlah keram.,hladké, tmel, vč. dodávky tmele a spárovací hmoty</t>
  </si>
  <si>
    <t>771445014R00</t>
  </si>
  <si>
    <t>Obklad soklíků hutných, rovných,tmel, vč. dodávky tmele a spárovací hmoty</t>
  </si>
  <si>
    <t>WC:5,5</t>
  </si>
  <si>
    <t>sklad:14</t>
  </si>
  <si>
    <t>771-01.R</t>
  </si>
  <si>
    <t>Dlažba dle výběru investora</t>
  </si>
  <si>
    <t>ztratné na spárořez kalkulované 20%:</t>
  </si>
  <si>
    <t>1,2*(13,64+1,95)</t>
  </si>
  <si>
    <t>998771201R00</t>
  </si>
  <si>
    <t>Přesun hmot pro podlahy z dlaždic, výšky do 6 m</t>
  </si>
  <si>
    <t>775540040RA0</t>
  </si>
  <si>
    <t>Podlaha lamelová, nášlap vinyl, soklík, podložka (bez vyrovnávací stěrky), kpl. dodávka</t>
  </si>
  <si>
    <t>viz legenda místností výkr.č.D.1.1.b_04:</t>
  </si>
  <si>
    <t>01:13,55</t>
  </si>
  <si>
    <t>02:20,91</t>
  </si>
  <si>
    <t>03:21,12</t>
  </si>
  <si>
    <t>05:21,87</t>
  </si>
  <si>
    <t>06:19,79</t>
  </si>
  <si>
    <t>08:31,97</t>
  </si>
  <si>
    <t>09:3,79</t>
  </si>
  <si>
    <t>781101210R00</t>
  </si>
  <si>
    <t>Penetrace podkladu pod obklady</t>
  </si>
  <si>
    <t>WC:2*3,4+1*1,2</t>
  </si>
  <si>
    <t>předsíň ( za umyvadlem ):1,72*2</t>
  </si>
  <si>
    <t>781415015R00</t>
  </si>
  <si>
    <t>Montáž obkladů stěn, porovin.,tmel, vč. dodávky tmele a spárovací hmoty</t>
  </si>
  <si>
    <t>781-01.R</t>
  </si>
  <si>
    <t>Obklad dle výběru investora</t>
  </si>
  <si>
    <t>1,2*11,44</t>
  </si>
  <si>
    <t>781-02.R</t>
  </si>
  <si>
    <t>D+M detaily k obkladům, lišty, silikony, atd.</t>
  </si>
  <si>
    <t>998781201R00</t>
  </si>
  <si>
    <t>Přesun hmot pro obklady keramické, výšky do 6 m</t>
  </si>
  <si>
    <t>784450061RA0</t>
  </si>
  <si>
    <t>Malba ze směsi, penetrace 1x,bílá 2x</t>
  </si>
  <si>
    <t>výměra odečtena kreslícím programem:</t>
  </si>
  <si>
    <t>615</t>
  </si>
  <si>
    <t>979011311RT1</t>
  </si>
  <si>
    <t>Svislá doprava suti a vybouraných hmot shozem, s naložením do shozu, se spadem do kontejneru</t>
  </si>
  <si>
    <t>generováno rozpočtářským programem:</t>
  </si>
  <si>
    <t>výměra pro cihly, omítky, násypy:43,694</t>
  </si>
  <si>
    <t>979011211R00</t>
  </si>
  <si>
    <t>Svislá doprava suti a vybour. hmot za 2.NP nošením</t>
  </si>
  <si>
    <t>výměra pro krytinu, desky, trámy, izolace, apod.:6,902</t>
  </si>
  <si>
    <t>979011219R00</t>
  </si>
  <si>
    <t>Přípl.k svislé dopr.suti za každé další NP nošením</t>
  </si>
  <si>
    <t>979082111R00</t>
  </si>
  <si>
    <t>Vnitrostaveništní doprava suti do 10 m</t>
  </si>
  <si>
    <t>979082121R00</t>
  </si>
  <si>
    <t>Příplatek k vnitrost. dopravě suti za dalších 5 m</t>
  </si>
  <si>
    <t>4*50,596</t>
  </si>
  <si>
    <t>979088212R00</t>
  </si>
  <si>
    <t>Nakládání suti na dopr.prostředky-zvlášt.zakl.obj.</t>
  </si>
  <si>
    <t>979081111R00</t>
  </si>
  <si>
    <t>Odvoz suti a vybour. hmot na skládku do 1 km</t>
  </si>
  <si>
    <t>979081121R00</t>
  </si>
  <si>
    <t>Příplatek k odvozu za každý další 1 km</t>
  </si>
  <si>
    <t>kalkulováno na nejbližší oficiální skládku do 10km:</t>
  </si>
  <si>
    <t>9*50,596</t>
  </si>
  <si>
    <t>979999997R00</t>
  </si>
  <si>
    <t>Poplatek za recyklaci směsi suti betonu, cihel, tašek a keram.výrobků (skup.170107)</t>
  </si>
  <si>
    <t>čistá stavební suť:43,694</t>
  </si>
  <si>
    <t>979990142R00</t>
  </si>
  <si>
    <t>Poplatek za uložení suti - minerální vata+omítka, skupina odpadu 170604</t>
  </si>
  <si>
    <t>podlahová izolace minerální:1,086</t>
  </si>
  <si>
    <t>979990161R00</t>
  </si>
  <si>
    <t>Poplatek za likvidaci (spalovna) - dřevo, skupina odpadu 170201</t>
  </si>
  <si>
    <t>bednění, podlahové desky, trámy:4,903</t>
  </si>
  <si>
    <t>979951141R00</t>
  </si>
  <si>
    <t>Výkup kovů - měď, staré kusy a plechy</t>
  </si>
  <si>
    <t>krytina:0,309</t>
  </si>
  <si>
    <t>979951112R00</t>
  </si>
  <si>
    <t>Výkup kovů - železný šrot tl. nad 4 mm</t>
  </si>
  <si>
    <t>zárubně:0,604</t>
  </si>
  <si>
    <t>VN-01</t>
  </si>
  <si>
    <t>Zařízení staveniště</t>
  </si>
  <si>
    <t>VN-02</t>
  </si>
  <si>
    <t>Mimostaveništní doprava</t>
  </si>
  <si>
    <t>VN-03</t>
  </si>
  <si>
    <t>Koordinační činnost zhotovitele</t>
  </si>
  <si>
    <t>VN-04</t>
  </si>
  <si>
    <t>Práce za provozu invetsora, ztížená dodávka</t>
  </si>
  <si>
    <t>VN-05</t>
  </si>
  <si>
    <t>Úklid stavby, likvidace směsných obalů a drobné stavební suti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</si>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</sst>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5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SUMIF(F47:F68,A16,I47:I68)+SUMIF(F47:F68,"PSU",I47:I68)</f>
        <v>0</v>
      </c>
      <c r="J16" s="82"/>
    </row>
    <row r="17" spans="1:10" ht="23.25" customHeight="1" x14ac:dyDescent="0.25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SUMIF(F47:F68,A17,I47:I68)</f>
        <v>0</v>
      </c>
      <c r="J17" s="82"/>
    </row>
    <row r="18" spans="1:10" ht="23.25" customHeight="1" x14ac:dyDescent="0.25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SUMIF(F47:F68,A18,I47:I68)</f>
        <v>0</v>
      </c>
      <c r="J18" s="82"/>
    </row>
    <row r="19" spans="1:10" ht="23.25" customHeight="1" x14ac:dyDescent="0.25">
      <c r="A19" s="192" t="s">
        <v>99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SUMIF(F47:F68,A19,I47:I68)</f>
        <v>0</v>
      </c>
      <c r="J19" s="82"/>
    </row>
    <row r="20" spans="1:10" ht="23.25" customHeight="1" x14ac:dyDescent="0.25">
      <c r="A20" s="192" t="s">
        <v>100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SUMIF(F47:F68,A20,I47:I68)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54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44768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52</v>
      </c>
      <c r="C39" s="137" t="s">
        <v>46</v>
      </c>
      <c r="D39" s="138"/>
      <c r="E39" s="138"/>
      <c r="F39" s="146">
        <f>'Rozpočet Pol'!AC353</f>
        <v>0</v>
      </c>
      <c r="G39" s="147">
        <f>'Rozpočet Pol'!AD353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5">
      <c r="A40" s="130"/>
      <c r="B40" s="140" t="s">
        <v>53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6" x14ac:dyDescent="0.3">
      <c r="B44" s="160" t="s">
        <v>55</v>
      </c>
    </row>
    <row r="46" spans="1:10" ht="25.5" customHeight="1" x14ac:dyDescent="0.25">
      <c r="A46" s="161"/>
      <c r="B46" s="167" t="s">
        <v>16</v>
      </c>
      <c r="C46" s="167" t="s">
        <v>5</v>
      </c>
      <c r="D46" s="168"/>
      <c r="E46" s="168"/>
      <c r="F46" s="171" t="s">
        <v>56</v>
      </c>
      <c r="G46" s="171"/>
      <c r="H46" s="171"/>
      <c r="I46" s="172" t="s">
        <v>28</v>
      </c>
      <c r="J46" s="172"/>
    </row>
    <row r="47" spans="1:10" ht="25.5" customHeight="1" x14ac:dyDescent="0.25">
      <c r="A47" s="162"/>
      <c r="B47" s="173" t="s">
        <v>57</v>
      </c>
      <c r="C47" s="174" t="s">
        <v>58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5">
      <c r="A48" s="162"/>
      <c r="B48" s="165" t="s">
        <v>59</v>
      </c>
      <c r="C48" s="164" t="s">
        <v>60</v>
      </c>
      <c r="D48" s="166"/>
      <c r="E48" s="166"/>
      <c r="F48" s="182" t="s">
        <v>23</v>
      </c>
      <c r="G48" s="183"/>
      <c r="H48" s="183"/>
      <c r="I48" s="184">
        <f>'Rozpočet Pol'!G51</f>
        <v>0</v>
      </c>
      <c r="J48" s="184"/>
    </row>
    <row r="49" spans="1:10" ht="25.5" customHeight="1" x14ac:dyDescent="0.25">
      <c r="A49" s="162"/>
      <c r="B49" s="165" t="s">
        <v>61</v>
      </c>
      <c r="C49" s="164" t="s">
        <v>62</v>
      </c>
      <c r="D49" s="166"/>
      <c r="E49" s="166"/>
      <c r="F49" s="182" t="s">
        <v>23</v>
      </c>
      <c r="G49" s="183"/>
      <c r="H49" s="183"/>
      <c r="I49" s="184">
        <f>'Rozpočet Pol'!G55</f>
        <v>0</v>
      </c>
      <c r="J49" s="184"/>
    </row>
    <row r="50" spans="1:10" ht="25.5" customHeight="1" x14ac:dyDescent="0.25">
      <c r="A50" s="162"/>
      <c r="B50" s="165" t="s">
        <v>63</v>
      </c>
      <c r="C50" s="164" t="s">
        <v>64</v>
      </c>
      <c r="D50" s="166"/>
      <c r="E50" s="166"/>
      <c r="F50" s="182" t="s">
        <v>23</v>
      </c>
      <c r="G50" s="183"/>
      <c r="H50" s="183"/>
      <c r="I50" s="184">
        <f>'Rozpočet Pol'!G86</f>
        <v>0</v>
      </c>
      <c r="J50" s="184"/>
    </row>
    <row r="51" spans="1:10" ht="25.5" customHeight="1" x14ac:dyDescent="0.25">
      <c r="A51" s="162"/>
      <c r="B51" s="165" t="s">
        <v>65</v>
      </c>
      <c r="C51" s="164" t="s">
        <v>66</v>
      </c>
      <c r="D51" s="166"/>
      <c r="E51" s="166"/>
      <c r="F51" s="182" t="s">
        <v>23</v>
      </c>
      <c r="G51" s="183"/>
      <c r="H51" s="183"/>
      <c r="I51" s="184">
        <f>'Rozpočet Pol'!G96</f>
        <v>0</v>
      </c>
      <c r="J51" s="184"/>
    </row>
    <row r="52" spans="1:10" ht="25.5" customHeight="1" x14ac:dyDescent="0.25">
      <c r="A52" s="162"/>
      <c r="B52" s="165" t="s">
        <v>67</v>
      </c>
      <c r="C52" s="164" t="s">
        <v>68</v>
      </c>
      <c r="D52" s="166"/>
      <c r="E52" s="166"/>
      <c r="F52" s="182" t="s">
        <v>23</v>
      </c>
      <c r="G52" s="183"/>
      <c r="H52" s="183"/>
      <c r="I52" s="184">
        <f>'Rozpočet Pol'!G98</f>
        <v>0</v>
      </c>
      <c r="J52" s="184"/>
    </row>
    <row r="53" spans="1:10" ht="25.5" customHeight="1" x14ac:dyDescent="0.25">
      <c r="A53" s="162"/>
      <c r="B53" s="165" t="s">
        <v>69</v>
      </c>
      <c r="C53" s="164" t="s">
        <v>70</v>
      </c>
      <c r="D53" s="166"/>
      <c r="E53" s="166"/>
      <c r="F53" s="182" t="s">
        <v>23</v>
      </c>
      <c r="G53" s="183"/>
      <c r="H53" s="183"/>
      <c r="I53" s="184">
        <f>'Rozpočet Pol'!G118</f>
        <v>0</v>
      </c>
      <c r="J53" s="184"/>
    </row>
    <row r="54" spans="1:10" ht="25.5" customHeight="1" x14ac:dyDescent="0.25">
      <c r="A54" s="162"/>
      <c r="B54" s="165" t="s">
        <v>71</v>
      </c>
      <c r="C54" s="164" t="s">
        <v>72</v>
      </c>
      <c r="D54" s="166"/>
      <c r="E54" s="166"/>
      <c r="F54" s="182" t="s">
        <v>23</v>
      </c>
      <c r="G54" s="183"/>
      <c r="H54" s="183"/>
      <c r="I54" s="184">
        <f>'Rozpočet Pol'!G125</f>
        <v>0</v>
      </c>
      <c r="J54" s="184"/>
    </row>
    <row r="55" spans="1:10" ht="25.5" customHeight="1" x14ac:dyDescent="0.25">
      <c r="A55" s="162"/>
      <c r="B55" s="165" t="s">
        <v>73</v>
      </c>
      <c r="C55" s="164" t="s">
        <v>74</v>
      </c>
      <c r="D55" s="166"/>
      <c r="E55" s="166"/>
      <c r="F55" s="182" t="s">
        <v>23</v>
      </c>
      <c r="G55" s="183"/>
      <c r="H55" s="183"/>
      <c r="I55" s="184">
        <f>'Rozpočet Pol'!G128</f>
        <v>0</v>
      </c>
      <c r="J55" s="184"/>
    </row>
    <row r="56" spans="1:10" ht="25.5" customHeight="1" x14ac:dyDescent="0.25">
      <c r="A56" s="162"/>
      <c r="B56" s="165" t="s">
        <v>75</v>
      </c>
      <c r="C56" s="164" t="s">
        <v>76</v>
      </c>
      <c r="D56" s="166"/>
      <c r="E56" s="166"/>
      <c r="F56" s="182" t="s">
        <v>23</v>
      </c>
      <c r="G56" s="183"/>
      <c r="H56" s="183"/>
      <c r="I56" s="184">
        <f>'Rozpočet Pol'!G183</f>
        <v>0</v>
      </c>
      <c r="J56" s="184"/>
    </row>
    <row r="57" spans="1:10" ht="25.5" customHeight="1" x14ac:dyDescent="0.25">
      <c r="A57" s="162"/>
      <c r="B57" s="165" t="s">
        <v>77</v>
      </c>
      <c r="C57" s="164" t="s">
        <v>78</v>
      </c>
      <c r="D57" s="166"/>
      <c r="E57" s="166"/>
      <c r="F57" s="182" t="s">
        <v>23</v>
      </c>
      <c r="G57" s="183"/>
      <c r="H57" s="183"/>
      <c r="I57" s="184">
        <f>'Rozpočet Pol'!G186</f>
        <v>0</v>
      </c>
      <c r="J57" s="184"/>
    </row>
    <row r="58" spans="1:10" ht="25.5" customHeight="1" x14ac:dyDescent="0.25">
      <c r="A58" s="162"/>
      <c r="B58" s="165" t="s">
        <v>79</v>
      </c>
      <c r="C58" s="164" t="s">
        <v>80</v>
      </c>
      <c r="D58" s="166"/>
      <c r="E58" s="166"/>
      <c r="F58" s="182" t="s">
        <v>24</v>
      </c>
      <c r="G58" s="183"/>
      <c r="H58" s="183"/>
      <c r="I58" s="184">
        <f>'Rozpočet Pol'!G189</f>
        <v>0</v>
      </c>
      <c r="J58" s="184"/>
    </row>
    <row r="59" spans="1:10" ht="25.5" customHeight="1" x14ac:dyDescent="0.25">
      <c r="A59" s="162"/>
      <c r="B59" s="165" t="s">
        <v>81</v>
      </c>
      <c r="C59" s="164" t="s">
        <v>82</v>
      </c>
      <c r="D59" s="166"/>
      <c r="E59" s="166"/>
      <c r="F59" s="182" t="s">
        <v>24</v>
      </c>
      <c r="G59" s="183"/>
      <c r="H59" s="183"/>
      <c r="I59" s="184">
        <f>'Rozpočet Pol'!G217</f>
        <v>0</v>
      </c>
      <c r="J59" s="184"/>
    </row>
    <row r="60" spans="1:10" ht="25.5" customHeight="1" x14ac:dyDescent="0.25">
      <c r="A60" s="162"/>
      <c r="B60" s="165" t="s">
        <v>83</v>
      </c>
      <c r="C60" s="164" t="s">
        <v>84</v>
      </c>
      <c r="D60" s="166"/>
      <c r="E60" s="166"/>
      <c r="F60" s="182" t="s">
        <v>24</v>
      </c>
      <c r="G60" s="183"/>
      <c r="H60" s="183"/>
      <c r="I60" s="184">
        <f>'Rozpočet Pol'!G238</f>
        <v>0</v>
      </c>
      <c r="J60" s="184"/>
    </row>
    <row r="61" spans="1:10" ht="25.5" customHeight="1" x14ac:dyDescent="0.25">
      <c r="A61" s="162"/>
      <c r="B61" s="165" t="s">
        <v>85</v>
      </c>
      <c r="C61" s="164" t="s">
        <v>86</v>
      </c>
      <c r="D61" s="166"/>
      <c r="E61" s="166"/>
      <c r="F61" s="182" t="s">
        <v>24</v>
      </c>
      <c r="G61" s="183"/>
      <c r="H61" s="183"/>
      <c r="I61" s="184">
        <f>'Rozpočet Pol'!G255</f>
        <v>0</v>
      </c>
      <c r="J61" s="184"/>
    </row>
    <row r="62" spans="1:10" ht="25.5" customHeight="1" x14ac:dyDescent="0.25">
      <c r="A62" s="162"/>
      <c r="B62" s="165" t="s">
        <v>87</v>
      </c>
      <c r="C62" s="164" t="s">
        <v>88</v>
      </c>
      <c r="D62" s="166"/>
      <c r="E62" s="166"/>
      <c r="F62" s="182" t="s">
        <v>24</v>
      </c>
      <c r="G62" s="183"/>
      <c r="H62" s="183"/>
      <c r="I62" s="184">
        <f>'Rozpočet Pol'!G266</f>
        <v>0</v>
      </c>
      <c r="J62" s="184"/>
    </row>
    <row r="63" spans="1:10" ht="25.5" customHeight="1" x14ac:dyDescent="0.25">
      <c r="A63" s="162"/>
      <c r="B63" s="165" t="s">
        <v>89</v>
      </c>
      <c r="C63" s="164" t="s">
        <v>90</v>
      </c>
      <c r="D63" s="166"/>
      <c r="E63" s="166"/>
      <c r="F63" s="182" t="s">
        <v>24</v>
      </c>
      <c r="G63" s="183"/>
      <c r="H63" s="183"/>
      <c r="I63" s="184">
        <f>'Rozpočet Pol'!G271</f>
        <v>0</v>
      </c>
      <c r="J63" s="184"/>
    </row>
    <row r="64" spans="1:10" ht="25.5" customHeight="1" x14ac:dyDescent="0.25">
      <c r="A64" s="162"/>
      <c r="B64" s="165" t="s">
        <v>91</v>
      </c>
      <c r="C64" s="164" t="s">
        <v>92</v>
      </c>
      <c r="D64" s="166"/>
      <c r="E64" s="166"/>
      <c r="F64" s="182" t="s">
        <v>24</v>
      </c>
      <c r="G64" s="183"/>
      <c r="H64" s="183"/>
      <c r="I64" s="184">
        <f>'Rozpočet Pol'!G287</f>
        <v>0</v>
      </c>
      <c r="J64" s="184"/>
    </row>
    <row r="65" spans="1:10" ht="25.5" customHeight="1" x14ac:dyDescent="0.25">
      <c r="A65" s="162"/>
      <c r="B65" s="165" t="s">
        <v>93</v>
      </c>
      <c r="C65" s="164" t="s">
        <v>94</v>
      </c>
      <c r="D65" s="166"/>
      <c r="E65" s="166"/>
      <c r="F65" s="182" t="s">
        <v>24</v>
      </c>
      <c r="G65" s="183"/>
      <c r="H65" s="183"/>
      <c r="I65" s="184">
        <f>'Rozpočet Pol'!G297</f>
        <v>0</v>
      </c>
      <c r="J65" s="184"/>
    </row>
    <row r="66" spans="1:10" ht="25.5" customHeight="1" x14ac:dyDescent="0.25">
      <c r="A66" s="162"/>
      <c r="B66" s="165" t="s">
        <v>95</v>
      </c>
      <c r="C66" s="164" t="s">
        <v>96</v>
      </c>
      <c r="D66" s="166"/>
      <c r="E66" s="166"/>
      <c r="F66" s="182" t="s">
        <v>24</v>
      </c>
      <c r="G66" s="183"/>
      <c r="H66" s="183"/>
      <c r="I66" s="184">
        <f>'Rozpočet Pol'!G310</f>
        <v>0</v>
      </c>
      <c r="J66" s="184"/>
    </row>
    <row r="67" spans="1:10" ht="25.5" customHeight="1" x14ac:dyDescent="0.25">
      <c r="A67" s="162"/>
      <c r="B67" s="165" t="s">
        <v>97</v>
      </c>
      <c r="C67" s="164" t="s">
        <v>98</v>
      </c>
      <c r="D67" s="166"/>
      <c r="E67" s="166"/>
      <c r="F67" s="182" t="s">
        <v>23</v>
      </c>
      <c r="G67" s="183"/>
      <c r="H67" s="183"/>
      <c r="I67" s="184">
        <f>'Rozpočet Pol'!G314</f>
        <v>0</v>
      </c>
      <c r="J67" s="184"/>
    </row>
    <row r="68" spans="1:10" ht="25.5" customHeight="1" x14ac:dyDescent="0.25">
      <c r="A68" s="162"/>
      <c r="B68" s="176" t="s">
        <v>99</v>
      </c>
      <c r="C68" s="177" t="s">
        <v>26</v>
      </c>
      <c r="D68" s="178"/>
      <c r="E68" s="178"/>
      <c r="F68" s="185" t="s">
        <v>99</v>
      </c>
      <c r="G68" s="186"/>
      <c r="H68" s="186"/>
      <c r="I68" s="187">
        <f>'Rozpočet Pol'!G346</f>
        <v>0</v>
      </c>
      <c r="J68" s="187"/>
    </row>
    <row r="69" spans="1:10" ht="25.5" customHeight="1" x14ac:dyDescent="0.25">
      <c r="A69" s="163"/>
      <c r="B69" s="169" t="s">
        <v>1</v>
      </c>
      <c r="C69" s="169"/>
      <c r="D69" s="170"/>
      <c r="E69" s="170"/>
      <c r="F69" s="188"/>
      <c r="G69" s="189"/>
      <c r="H69" s="189"/>
      <c r="I69" s="190">
        <f>SUM(I47:I68)</f>
        <v>0</v>
      </c>
      <c r="J69" s="190"/>
    </row>
    <row r="70" spans="1:10" x14ac:dyDescent="0.25">
      <c r="F70" s="191"/>
      <c r="G70" s="129"/>
      <c r="H70" s="191"/>
      <c r="I70" s="129"/>
      <c r="J70" s="129"/>
    </row>
    <row r="71" spans="1:10" x14ac:dyDescent="0.25">
      <c r="F71" s="191"/>
      <c r="G71" s="129"/>
      <c r="H71" s="191"/>
      <c r="I71" s="129"/>
      <c r="J71" s="129"/>
    </row>
    <row r="72" spans="1:10" x14ac:dyDescent="0.25">
      <c r="F72" s="191"/>
      <c r="G72" s="129"/>
      <c r="H72" s="191"/>
      <c r="I72" s="129"/>
      <c r="J7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I69:J69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63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 x14ac:dyDescent="0.3">
      <c r="A1" s="194" t="s">
        <v>6</v>
      </c>
      <c r="B1" s="194"/>
      <c r="C1" s="194"/>
      <c r="D1" s="194"/>
      <c r="E1" s="194"/>
      <c r="F1" s="194"/>
      <c r="G1" s="194"/>
      <c r="AE1" t="s">
        <v>102</v>
      </c>
    </row>
    <row r="2" spans="1:60" ht="25.05" customHeight="1" x14ac:dyDescent="0.25">
      <c r="A2" s="201" t="s">
        <v>101</v>
      </c>
      <c r="B2" s="195"/>
      <c r="C2" s="196" t="s">
        <v>46</v>
      </c>
      <c r="D2" s="197"/>
      <c r="E2" s="197"/>
      <c r="F2" s="197"/>
      <c r="G2" s="203"/>
      <c r="AE2" t="s">
        <v>103</v>
      </c>
    </row>
    <row r="3" spans="1:60" ht="25.05" customHeight="1" x14ac:dyDescent="0.25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104</v>
      </c>
    </row>
    <row r="4" spans="1:60" ht="25.05" hidden="1" customHeight="1" x14ac:dyDescent="0.25">
      <c r="A4" s="202" t="s">
        <v>8</v>
      </c>
      <c r="B4" s="200"/>
      <c r="C4" s="198"/>
      <c r="D4" s="199"/>
      <c r="E4" s="199"/>
      <c r="F4" s="199"/>
      <c r="G4" s="204"/>
      <c r="AE4" t="s">
        <v>105</v>
      </c>
    </row>
    <row r="5" spans="1:60" hidden="1" x14ac:dyDescent="0.25">
      <c r="A5" s="205" t="s">
        <v>106</v>
      </c>
      <c r="B5" s="206"/>
      <c r="C5" s="207"/>
      <c r="D5" s="208"/>
      <c r="E5" s="208"/>
      <c r="F5" s="208"/>
      <c r="G5" s="209"/>
      <c r="AE5" t="s">
        <v>107</v>
      </c>
    </row>
    <row r="7" spans="1:60" ht="39.6" x14ac:dyDescent="0.25">
      <c r="A7" s="214" t="s">
        <v>108</v>
      </c>
      <c r="B7" s="215" t="s">
        <v>109</v>
      </c>
      <c r="C7" s="215" t="s">
        <v>110</v>
      </c>
      <c r="D7" s="214" t="s">
        <v>111</v>
      </c>
      <c r="E7" s="214" t="s">
        <v>112</v>
      </c>
      <c r="F7" s="210" t="s">
        <v>113</v>
      </c>
      <c r="G7" s="235" t="s">
        <v>28</v>
      </c>
      <c r="H7" s="236" t="s">
        <v>29</v>
      </c>
      <c r="I7" s="236" t="s">
        <v>114</v>
      </c>
      <c r="J7" s="236" t="s">
        <v>30</v>
      </c>
      <c r="K7" s="236" t="s">
        <v>115</v>
      </c>
      <c r="L7" s="236" t="s">
        <v>116</v>
      </c>
      <c r="M7" s="236" t="s">
        <v>117</v>
      </c>
      <c r="N7" s="236" t="s">
        <v>118</v>
      </c>
      <c r="O7" s="236" t="s">
        <v>119</v>
      </c>
      <c r="P7" s="236" t="s">
        <v>120</v>
      </c>
      <c r="Q7" s="236" t="s">
        <v>121</v>
      </c>
      <c r="R7" s="236" t="s">
        <v>122</v>
      </c>
      <c r="S7" s="236" t="s">
        <v>123</v>
      </c>
      <c r="T7" s="236" t="s">
        <v>124</v>
      </c>
      <c r="U7" s="217" t="s">
        <v>125</v>
      </c>
    </row>
    <row r="8" spans="1:60" x14ac:dyDescent="0.25">
      <c r="A8" s="237" t="s">
        <v>126</v>
      </c>
      <c r="B8" s="238" t="s">
        <v>57</v>
      </c>
      <c r="C8" s="239" t="s">
        <v>58</v>
      </c>
      <c r="D8" s="240"/>
      <c r="E8" s="241"/>
      <c r="F8" s="242"/>
      <c r="G8" s="242">
        <f>SUMIF(AE9:AE50,"&lt;&gt;NOR",G9:G50)</f>
        <v>0</v>
      </c>
      <c r="H8" s="242"/>
      <c r="I8" s="242">
        <f>SUM(I9:I50)</f>
        <v>0</v>
      </c>
      <c r="J8" s="242"/>
      <c r="K8" s="242">
        <f>SUM(K9:K50)</f>
        <v>0</v>
      </c>
      <c r="L8" s="242"/>
      <c r="M8" s="242">
        <f>SUM(M9:M50)</f>
        <v>0</v>
      </c>
      <c r="N8" s="216"/>
      <c r="O8" s="216">
        <f>SUM(O9:O50)</f>
        <v>0</v>
      </c>
      <c r="P8" s="216"/>
      <c r="Q8" s="216">
        <f>SUM(Q9:Q50)</f>
        <v>0</v>
      </c>
      <c r="R8" s="216"/>
      <c r="S8" s="216"/>
      <c r="T8" s="237"/>
      <c r="U8" s="216">
        <f>SUM(U9:U50)</f>
        <v>0</v>
      </c>
      <c r="AE8" t="s">
        <v>127</v>
      </c>
    </row>
    <row r="9" spans="1:60" outlineLevel="1" x14ac:dyDescent="0.25">
      <c r="A9" s="212">
        <v>1</v>
      </c>
      <c r="B9" s="218" t="s">
        <v>128</v>
      </c>
      <c r="C9" s="265" t="s">
        <v>58</v>
      </c>
      <c r="D9" s="220" t="s">
        <v>128</v>
      </c>
      <c r="E9" s="228">
        <v>0</v>
      </c>
      <c r="F9" s="232">
        <f>H9+J9</f>
        <v>0</v>
      </c>
      <c r="G9" s="233">
        <f>ROUND(E9*F9,2)</f>
        <v>0</v>
      </c>
      <c r="H9" s="233"/>
      <c r="I9" s="233">
        <f>ROUND(E9*H9,2)</f>
        <v>0</v>
      </c>
      <c r="J9" s="233"/>
      <c r="K9" s="233">
        <f>ROUND(E9*J9,2)</f>
        <v>0</v>
      </c>
      <c r="L9" s="233">
        <v>21</v>
      </c>
      <c r="M9" s="233">
        <f>G9*(1+L9/100)</f>
        <v>0</v>
      </c>
      <c r="N9" s="221">
        <v>0</v>
      </c>
      <c r="O9" s="221">
        <f>ROUND(E9*N9,5)</f>
        <v>0</v>
      </c>
      <c r="P9" s="221">
        <v>0</v>
      </c>
      <c r="Q9" s="221">
        <f>ROUND(E9*P9,5)</f>
        <v>0</v>
      </c>
      <c r="R9" s="221"/>
      <c r="S9" s="221"/>
      <c r="T9" s="222">
        <v>0</v>
      </c>
      <c r="U9" s="221">
        <f>ROUND(E9*T9,2)</f>
        <v>0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129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12"/>
      <c r="B10" s="218"/>
      <c r="C10" s="266" t="s">
        <v>130</v>
      </c>
      <c r="D10" s="223"/>
      <c r="E10" s="229"/>
      <c r="F10" s="233"/>
      <c r="G10" s="233"/>
      <c r="H10" s="233"/>
      <c r="I10" s="233"/>
      <c r="J10" s="233"/>
      <c r="K10" s="233"/>
      <c r="L10" s="233"/>
      <c r="M10" s="233"/>
      <c r="N10" s="221"/>
      <c r="O10" s="221"/>
      <c r="P10" s="221"/>
      <c r="Q10" s="221"/>
      <c r="R10" s="221"/>
      <c r="S10" s="221"/>
      <c r="T10" s="222"/>
      <c r="U10" s="22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131</v>
      </c>
      <c r="AF10" s="211">
        <v>0</v>
      </c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12"/>
      <c r="B11" s="218"/>
      <c r="C11" s="266" t="s">
        <v>132</v>
      </c>
      <c r="D11" s="223"/>
      <c r="E11" s="229"/>
      <c r="F11" s="233"/>
      <c r="G11" s="233"/>
      <c r="H11" s="233"/>
      <c r="I11" s="233"/>
      <c r="J11" s="233"/>
      <c r="K11" s="233"/>
      <c r="L11" s="233"/>
      <c r="M11" s="233"/>
      <c r="N11" s="221"/>
      <c r="O11" s="221"/>
      <c r="P11" s="221"/>
      <c r="Q11" s="221"/>
      <c r="R11" s="221"/>
      <c r="S11" s="221"/>
      <c r="T11" s="222"/>
      <c r="U11" s="22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131</v>
      </c>
      <c r="AF11" s="211">
        <v>0</v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12"/>
      <c r="B12" s="218"/>
      <c r="C12" s="266" t="s">
        <v>133</v>
      </c>
      <c r="D12" s="223"/>
      <c r="E12" s="229"/>
      <c r="F12" s="233"/>
      <c r="G12" s="233"/>
      <c r="H12" s="233"/>
      <c r="I12" s="233"/>
      <c r="J12" s="233"/>
      <c r="K12" s="233"/>
      <c r="L12" s="233"/>
      <c r="M12" s="233"/>
      <c r="N12" s="221"/>
      <c r="O12" s="221"/>
      <c r="P12" s="221"/>
      <c r="Q12" s="221"/>
      <c r="R12" s="221"/>
      <c r="S12" s="221"/>
      <c r="T12" s="222"/>
      <c r="U12" s="22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131</v>
      </c>
      <c r="AF12" s="211">
        <v>0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12"/>
      <c r="B13" s="218"/>
      <c r="C13" s="266" t="s">
        <v>134</v>
      </c>
      <c r="D13" s="223"/>
      <c r="E13" s="229"/>
      <c r="F13" s="233"/>
      <c r="G13" s="233"/>
      <c r="H13" s="233"/>
      <c r="I13" s="233"/>
      <c r="J13" s="233"/>
      <c r="K13" s="233"/>
      <c r="L13" s="233"/>
      <c r="M13" s="233"/>
      <c r="N13" s="221"/>
      <c r="O13" s="221"/>
      <c r="P13" s="221"/>
      <c r="Q13" s="221"/>
      <c r="R13" s="221"/>
      <c r="S13" s="221"/>
      <c r="T13" s="222"/>
      <c r="U13" s="22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131</v>
      </c>
      <c r="AF13" s="211">
        <v>0</v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12"/>
      <c r="B14" s="218"/>
      <c r="C14" s="266" t="s">
        <v>135</v>
      </c>
      <c r="D14" s="223"/>
      <c r="E14" s="229"/>
      <c r="F14" s="233"/>
      <c r="G14" s="233"/>
      <c r="H14" s="233"/>
      <c r="I14" s="233"/>
      <c r="J14" s="233"/>
      <c r="K14" s="233"/>
      <c r="L14" s="233"/>
      <c r="M14" s="233"/>
      <c r="N14" s="221"/>
      <c r="O14" s="221"/>
      <c r="P14" s="221"/>
      <c r="Q14" s="221"/>
      <c r="R14" s="221"/>
      <c r="S14" s="221"/>
      <c r="T14" s="222"/>
      <c r="U14" s="22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131</v>
      </c>
      <c r="AF14" s="211">
        <v>0</v>
      </c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12"/>
      <c r="B15" s="218"/>
      <c r="C15" s="266" t="s">
        <v>136</v>
      </c>
      <c r="D15" s="223"/>
      <c r="E15" s="229"/>
      <c r="F15" s="233"/>
      <c r="G15" s="233"/>
      <c r="H15" s="233"/>
      <c r="I15" s="233"/>
      <c r="J15" s="233"/>
      <c r="K15" s="233"/>
      <c r="L15" s="233"/>
      <c r="M15" s="233"/>
      <c r="N15" s="221"/>
      <c r="O15" s="221"/>
      <c r="P15" s="221"/>
      <c r="Q15" s="221"/>
      <c r="R15" s="221"/>
      <c r="S15" s="221"/>
      <c r="T15" s="222"/>
      <c r="U15" s="22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131</v>
      </c>
      <c r="AF15" s="211">
        <v>0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12"/>
      <c r="B16" s="218"/>
      <c r="C16" s="266" t="s">
        <v>137</v>
      </c>
      <c r="D16" s="223"/>
      <c r="E16" s="229"/>
      <c r="F16" s="233"/>
      <c r="G16" s="233"/>
      <c r="H16" s="233"/>
      <c r="I16" s="233"/>
      <c r="J16" s="233"/>
      <c r="K16" s="233"/>
      <c r="L16" s="233"/>
      <c r="M16" s="233"/>
      <c r="N16" s="221"/>
      <c r="O16" s="221"/>
      <c r="P16" s="221"/>
      <c r="Q16" s="221"/>
      <c r="R16" s="221"/>
      <c r="S16" s="221"/>
      <c r="T16" s="222"/>
      <c r="U16" s="22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131</v>
      </c>
      <c r="AF16" s="211">
        <v>0</v>
      </c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12"/>
      <c r="B17" s="218"/>
      <c r="C17" s="266" t="s">
        <v>138</v>
      </c>
      <c r="D17" s="223"/>
      <c r="E17" s="229"/>
      <c r="F17" s="233"/>
      <c r="G17" s="233"/>
      <c r="H17" s="233"/>
      <c r="I17" s="233"/>
      <c r="J17" s="233"/>
      <c r="K17" s="233"/>
      <c r="L17" s="233"/>
      <c r="M17" s="233"/>
      <c r="N17" s="221"/>
      <c r="O17" s="221"/>
      <c r="P17" s="221"/>
      <c r="Q17" s="221"/>
      <c r="R17" s="221"/>
      <c r="S17" s="221"/>
      <c r="T17" s="222"/>
      <c r="U17" s="221"/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131</v>
      </c>
      <c r="AF17" s="211">
        <v>0</v>
      </c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12"/>
      <c r="B18" s="218"/>
      <c r="C18" s="266" t="s">
        <v>139</v>
      </c>
      <c r="D18" s="223"/>
      <c r="E18" s="229"/>
      <c r="F18" s="233"/>
      <c r="G18" s="233"/>
      <c r="H18" s="233"/>
      <c r="I18" s="233"/>
      <c r="J18" s="233"/>
      <c r="K18" s="233"/>
      <c r="L18" s="233"/>
      <c r="M18" s="233"/>
      <c r="N18" s="221"/>
      <c r="O18" s="221"/>
      <c r="P18" s="221"/>
      <c r="Q18" s="221"/>
      <c r="R18" s="221"/>
      <c r="S18" s="221"/>
      <c r="T18" s="222"/>
      <c r="U18" s="22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131</v>
      </c>
      <c r="AF18" s="211">
        <v>0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12"/>
      <c r="B19" s="218"/>
      <c r="C19" s="266" t="s">
        <v>140</v>
      </c>
      <c r="D19" s="223"/>
      <c r="E19" s="229"/>
      <c r="F19" s="233"/>
      <c r="G19" s="233"/>
      <c r="H19" s="233"/>
      <c r="I19" s="233"/>
      <c r="J19" s="233"/>
      <c r="K19" s="233"/>
      <c r="L19" s="233"/>
      <c r="M19" s="233"/>
      <c r="N19" s="221"/>
      <c r="O19" s="221"/>
      <c r="P19" s="221"/>
      <c r="Q19" s="221"/>
      <c r="R19" s="221"/>
      <c r="S19" s="221"/>
      <c r="T19" s="222"/>
      <c r="U19" s="22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131</v>
      </c>
      <c r="AF19" s="211">
        <v>0</v>
      </c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12"/>
      <c r="B20" s="218"/>
      <c r="C20" s="266" t="s">
        <v>141</v>
      </c>
      <c r="D20" s="223"/>
      <c r="E20" s="229"/>
      <c r="F20" s="233"/>
      <c r="G20" s="233"/>
      <c r="H20" s="233"/>
      <c r="I20" s="233"/>
      <c r="J20" s="233"/>
      <c r="K20" s="233"/>
      <c r="L20" s="233"/>
      <c r="M20" s="233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131</v>
      </c>
      <c r="AF20" s="211"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12"/>
      <c r="B21" s="218"/>
      <c r="C21" s="266" t="s">
        <v>142</v>
      </c>
      <c r="D21" s="223"/>
      <c r="E21" s="229"/>
      <c r="F21" s="233"/>
      <c r="G21" s="233"/>
      <c r="H21" s="233"/>
      <c r="I21" s="233"/>
      <c r="J21" s="233"/>
      <c r="K21" s="233"/>
      <c r="L21" s="233"/>
      <c r="M21" s="233"/>
      <c r="N21" s="221"/>
      <c r="O21" s="221"/>
      <c r="P21" s="221"/>
      <c r="Q21" s="221"/>
      <c r="R21" s="221"/>
      <c r="S21" s="221"/>
      <c r="T21" s="222"/>
      <c r="U21" s="22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131</v>
      </c>
      <c r="AF21" s="211">
        <v>0</v>
      </c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12"/>
      <c r="B22" s="218"/>
      <c r="C22" s="266" t="s">
        <v>143</v>
      </c>
      <c r="D22" s="223"/>
      <c r="E22" s="229"/>
      <c r="F22" s="233"/>
      <c r="G22" s="233"/>
      <c r="H22" s="233"/>
      <c r="I22" s="233"/>
      <c r="J22" s="233"/>
      <c r="K22" s="233"/>
      <c r="L22" s="233"/>
      <c r="M22" s="233"/>
      <c r="N22" s="221"/>
      <c r="O22" s="221"/>
      <c r="P22" s="221"/>
      <c r="Q22" s="221"/>
      <c r="R22" s="221"/>
      <c r="S22" s="221"/>
      <c r="T22" s="222"/>
      <c r="U22" s="22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131</v>
      </c>
      <c r="AF22" s="211">
        <v>0</v>
      </c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12"/>
      <c r="B23" s="218"/>
      <c r="C23" s="266" t="s">
        <v>144</v>
      </c>
      <c r="D23" s="223"/>
      <c r="E23" s="229"/>
      <c r="F23" s="233"/>
      <c r="G23" s="233"/>
      <c r="H23" s="233"/>
      <c r="I23" s="233"/>
      <c r="J23" s="233"/>
      <c r="K23" s="233"/>
      <c r="L23" s="233"/>
      <c r="M23" s="233"/>
      <c r="N23" s="221"/>
      <c r="O23" s="221"/>
      <c r="P23" s="221"/>
      <c r="Q23" s="221"/>
      <c r="R23" s="221"/>
      <c r="S23" s="221"/>
      <c r="T23" s="222"/>
      <c r="U23" s="22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131</v>
      </c>
      <c r="AF23" s="211">
        <v>0</v>
      </c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5">
      <c r="A24" s="212"/>
      <c r="B24" s="218"/>
      <c r="C24" s="266" t="s">
        <v>145</v>
      </c>
      <c r="D24" s="223"/>
      <c r="E24" s="229"/>
      <c r="F24" s="233"/>
      <c r="G24" s="233"/>
      <c r="H24" s="233"/>
      <c r="I24" s="233"/>
      <c r="J24" s="233"/>
      <c r="K24" s="233"/>
      <c r="L24" s="233"/>
      <c r="M24" s="233"/>
      <c r="N24" s="221"/>
      <c r="O24" s="221"/>
      <c r="P24" s="221"/>
      <c r="Q24" s="221"/>
      <c r="R24" s="221"/>
      <c r="S24" s="221"/>
      <c r="T24" s="222"/>
      <c r="U24" s="22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131</v>
      </c>
      <c r="AF24" s="211">
        <v>0</v>
      </c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12"/>
      <c r="B25" s="218"/>
      <c r="C25" s="266" t="s">
        <v>146</v>
      </c>
      <c r="D25" s="223"/>
      <c r="E25" s="229"/>
      <c r="F25" s="233"/>
      <c r="G25" s="233"/>
      <c r="H25" s="233"/>
      <c r="I25" s="233"/>
      <c r="J25" s="233"/>
      <c r="K25" s="233"/>
      <c r="L25" s="233"/>
      <c r="M25" s="233"/>
      <c r="N25" s="221"/>
      <c r="O25" s="221"/>
      <c r="P25" s="221"/>
      <c r="Q25" s="221"/>
      <c r="R25" s="221"/>
      <c r="S25" s="221"/>
      <c r="T25" s="222"/>
      <c r="U25" s="22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131</v>
      </c>
      <c r="AF25" s="211">
        <v>0</v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12"/>
      <c r="B26" s="218"/>
      <c r="C26" s="266" t="s">
        <v>147</v>
      </c>
      <c r="D26" s="223"/>
      <c r="E26" s="229"/>
      <c r="F26" s="233"/>
      <c r="G26" s="233"/>
      <c r="H26" s="233"/>
      <c r="I26" s="233"/>
      <c r="J26" s="233"/>
      <c r="K26" s="233"/>
      <c r="L26" s="233"/>
      <c r="M26" s="233"/>
      <c r="N26" s="221"/>
      <c r="O26" s="221"/>
      <c r="P26" s="221"/>
      <c r="Q26" s="221"/>
      <c r="R26" s="221"/>
      <c r="S26" s="221"/>
      <c r="T26" s="222"/>
      <c r="U26" s="22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131</v>
      </c>
      <c r="AF26" s="211">
        <v>0</v>
      </c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5">
      <c r="A27" s="212"/>
      <c r="B27" s="218"/>
      <c r="C27" s="266" t="s">
        <v>148</v>
      </c>
      <c r="D27" s="223"/>
      <c r="E27" s="229"/>
      <c r="F27" s="233"/>
      <c r="G27" s="233"/>
      <c r="H27" s="233"/>
      <c r="I27" s="233"/>
      <c r="J27" s="233"/>
      <c r="K27" s="233"/>
      <c r="L27" s="233"/>
      <c r="M27" s="233"/>
      <c r="N27" s="221"/>
      <c r="O27" s="221"/>
      <c r="P27" s="221"/>
      <c r="Q27" s="221"/>
      <c r="R27" s="221"/>
      <c r="S27" s="221"/>
      <c r="T27" s="222"/>
      <c r="U27" s="221"/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131</v>
      </c>
      <c r="AF27" s="211">
        <v>0</v>
      </c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12"/>
      <c r="B28" s="218"/>
      <c r="C28" s="266" t="s">
        <v>149</v>
      </c>
      <c r="D28" s="223"/>
      <c r="E28" s="229"/>
      <c r="F28" s="233"/>
      <c r="G28" s="233"/>
      <c r="H28" s="233"/>
      <c r="I28" s="233"/>
      <c r="J28" s="233"/>
      <c r="K28" s="233"/>
      <c r="L28" s="233"/>
      <c r="M28" s="233"/>
      <c r="N28" s="221"/>
      <c r="O28" s="221"/>
      <c r="P28" s="221"/>
      <c r="Q28" s="221"/>
      <c r="R28" s="221"/>
      <c r="S28" s="221"/>
      <c r="T28" s="222"/>
      <c r="U28" s="22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131</v>
      </c>
      <c r="AF28" s="211">
        <v>0</v>
      </c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12"/>
      <c r="B29" s="218"/>
      <c r="C29" s="266" t="s">
        <v>150</v>
      </c>
      <c r="D29" s="223"/>
      <c r="E29" s="229"/>
      <c r="F29" s="233"/>
      <c r="G29" s="233"/>
      <c r="H29" s="233"/>
      <c r="I29" s="233"/>
      <c r="J29" s="233"/>
      <c r="K29" s="233"/>
      <c r="L29" s="233"/>
      <c r="M29" s="233"/>
      <c r="N29" s="221"/>
      <c r="O29" s="221"/>
      <c r="P29" s="221"/>
      <c r="Q29" s="221"/>
      <c r="R29" s="221"/>
      <c r="S29" s="221"/>
      <c r="T29" s="222"/>
      <c r="U29" s="22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131</v>
      </c>
      <c r="AF29" s="211">
        <v>0</v>
      </c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12"/>
      <c r="B30" s="218"/>
      <c r="C30" s="266" t="s">
        <v>151</v>
      </c>
      <c r="D30" s="223"/>
      <c r="E30" s="229"/>
      <c r="F30" s="233"/>
      <c r="G30" s="233"/>
      <c r="H30" s="233"/>
      <c r="I30" s="233"/>
      <c r="J30" s="233"/>
      <c r="K30" s="233"/>
      <c r="L30" s="233"/>
      <c r="M30" s="233"/>
      <c r="N30" s="221"/>
      <c r="O30" s="221"/>
      <c r="P30" s="221"/>
      <c r="Q30" s="221"/>
      <c r="R30" s="221"/>
      <c r="S30" s="221"/>
      <c r="T30" s="222"/>
      <c r="U30" s="221"/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131</v>
      </c>
      <c r="AF30" s="211">
        <v>0</v>
      </c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12"/>
      <c r="B31" s="218"/>
      <c r="C31" s="266" t="s">
        <v>152</v>
      </c>
      <c r="D31" s="223"/>
      <c r="E31" s="229"/>
      <c r="F31" s="233"/>
      <c r="G31" s="233"/>
      <c r="H31" s="233"/>
      <c r="I31" s="233"/>
      <c r="J31" s="233"/>
      <c r="K31" s="233"/>
      <c r="L31" s="233"/>
      <c r="M31" s="233"/>
      <c r="N31" s="221"/>
      <c r="O31" s="221"/>
      <c r="P31" s="221"/>
      <c r="Q31" s="221"/>
      <c r="R31" s="221"/>
      <c r="S31" s="221"/>
      <c r="T31" s="222"/>
      <c r="U31" s="221"/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131</v>
      </c>
      <c r="AF31" s="211">
        <v>0</v>
      </c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5">
      <c r="A32" s="212"/>
      <c r="B32" s="218"/>
      <c r="C32" s="266" t="s">
        <v>153</v>
      </c>
      <c r="D32" s="223"/>
      <c r="E32" s="229"/>
      <c r="F32" s="233"/>
      <c r="G32" s="233"/>
      <c r="H32" s="233"/>
      <c r="I32" s="233"/>
      <c r="J32" s="233"/>
      <c r="K32" s="233"/>
      <c r="L32" s="233"/>
      <c r="M32" s="233"/>
      <c r="N32" s="221"/>
      <c r="O32" s="221"/>
      <c r="P32" s="221"/>
      <c r="Q32" s="221"/>
      <c r="R32" s="221"/>
      <c r="S32" s="221"/>
      <c r="T32" s="222"/>
      <c r="U32" s="22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131</v>
      </c>
      <c r="AF32" s="211">
        <v>0</v>
      </c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5">
      <c r="A33" s="212"/>
      <c r="B33" s="218"/>
      <c r="C33" s="266" t="s">
        <v>154</v>
      </c>
      <c r="D33" s="223"/>
      <c r="E33" s="229"/>
      <c r="F33" s="233"/>
      <c r="G33" s="233"/>
      <c r="H33" s="233"/>
      <c r="I33" s="233"/>
      <c r="J33" s="233"/>
      <c r="K33" s="233"/>
      <c r="L33" s="233"/>
      <c r="M33" s="233"/>
      <c r="N33" s="221"/>
      <c r="O33" s="221"/>
      <c r="P33" s="221"/>
      <c r="Q33" s="221"/>
      <c r="R33" s="221"/>
      <c r="S33" s="221"/>
      <c r="T33" s="222"/>
      <c r="U33" s="22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131</v>
      </c>
      <c r="AF33" s="211">
        <v>0</v>
      </c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12"/>
      <c r="B34" s="218"/>
      <c r="C34" s="266" t="s">
        <v>155</v>
      </c>
      <c r="D34" s="223"/>
      <c r="E34" s="229"/>
      <c r="F34" s="233"/>
      <c r="G34" s="233"/>
      <c r="H34" s="233"/>
      <c r="I34" s="233"/>
      <c r="J34" s="233"/>
      <c r="K34" s="233"/>
      <c r="L34" s="233"/>
      <c r="M34" s="233"/>
      <c r="N34" s="221"/>
      <c r="O34" s="221"/>
      <c r="P34" s="221"/>
      <c r="Q34" s="221"/>
      <c r="R34" s="221"/>
      <c r="S34" s="221"/>
      <c r="T34" s="222"/>
      <c r="U34" s="22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131</v>
      </c>
      <c r="AF34" s="211">
        <v>0</v>
      </c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12"/>
      <c r="B35" s="218"/>
      <c r="C35" s="266" t="s">
        <v>156</v>
      </c>
      <c r="D35" s="223"/>
      <c r="E35" s="229"/>
      <c r="F35" s="233"/>
      <c r="G35" s="233"/>
      <c r="H35" s="233"/>
      <c r="I35" s="233"/>
      <c r="J35" s="233"/>
      <c r="K35" s="233"/>
      <c r="L35" s="233"/>
      <c r="M35" s="233"/>
      <c r="N35" s="221"/>
      <c r="O35" s="221"/>
      <c r="P35" s="221"/>
      <c r="Q35" s="221"/>
      <c r="R35" s="221"/>
      <c r="S35" s="221"/>
      <c r="T35" s="222"/>
      <c r="U35" s="221"/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131</v>
      </c>
      <c r="AF35" s="211">
        <v>0</v>
      </c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5">
      <c r="A36" s="212"/>
      <c r="B36" s="218"/>
      <c r="C36" s="266" t="s">
        <v>157</v>
      </c>
      <c r="D36" s="223"/>
      <c r="E36" s="229"/>
      <c r="F36" s="233"/>
      <c r="G36" s="233"/>
      <c r="H36" s="233"/>
      <c r="I36" s="233"/>
      <c r="J36" s="233"/>
      <c r="K36" s="233"/>
      <c r="L36" s="233"/>
      <c r="M36" s="233"/>
      <c r="N36" s="221"/>
      <c r="O36" s="221"/>
      <c r="P36" s="221"/>
      <c r="Q36" s="221"/>
      <c r="R36" s="221"/>
      <c r="S36" s="221"/>
      <c r="T36" s="222"/>
      <c r="U36" s="221"/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131</v>
      </c>
      <c r="AF36" s="211">
        <v>0</v>
      </c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12"/>
      <c r="B37" s="218"/>
      <c r="C37" s="266" t="s">
        <v>158</v>
      </c>
      <c r="D37" s="223"/>
      <c r="E37" s="229"/>
      <c r="F37" s="233"/>
      <c r="G37" s="233"/>
      <c r="H37" s="233"/>
      <c r="I37" s="233"/>
      <c r="J37" s="233"/>
      <c r="K37" s="233"/>
      <c r="L37" s="233"/>
      <c r="M37" s="233"/>
      <c r="N37" s="221"/>
      <c r="O37" s="221"/>
      <c r="P37" s="221"/>
      <c r="Q37" s="221"/>
      <c r="R37" s="221"/>
      <c r="S37" s="221"/>
      <c r="T37" s="222"/>
      <c r="U37" s="22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131</v>
      </c>
      <c r="AF37" s="211">
        <v>0</v>
      </c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5">
      <c r="A38" s="212"/>
      <c r="B38" s="218"/>
      <c r="C38" s="266" t="s">
        <v>159</v>
      </c>
      <c r="D38" s="223"/>
      <c r="E38" s="229"/>
      <c r="F38" s="233"/>
      <c r="G38" s="233"/>
      <c r="H38" s="233"/>
      <c r="I38" s="233"/>
      <c r="J38" s="233"/>
      <c r="K38" s="233"/>
      <c r="L38" s="233"/>
      <c r="M38" s="233"/>
      <c r="N38" s="221"/>
      <c r="O38" s="221"/>
      <c r="P38" s="221"/>
      <c r="Q38" s="221"/>
      <c r="R38" s="221"/>
      <c r="S38" s="221"/>
      <c r="T38" s="222"/>
      <c r="U38" s="221"/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131</v>
      </c>
      <c r="AF38" s="211">
        <v>0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12"/>
      <c r="B39" s="218"/>
      <c r="C39" s="266" t="s">
        <v>160</v>
      </c>
      <c r="D39" s="223"/>
      <c r="E39" s="229"/>
      <c r="F39" s="233"/>
      <c r="G39" s="233"/>
      <c r="H39" s="233"/>
      <c r="I39" s="233"/>
      <c r="J39" s="233"/>
      <c r="K39" s="233"/>
      <c r="L39" s="233"/>
      <c r="M39" s="233"/>
      <c r="N39" s="221"/>
      <c r="O39" s="221"/>
      <c r="P39" s="221"/>
      <c r="Q39" s="221"/>
      <c r="R39" s="221"/>
      <c r="S39" s="221"/>
      <c r="T39" s="222"/>
      <c r="U39" s="22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131</v>
      </c>
      <c r="AF39" s="211">
        <v>0</v>
      </c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5">
      <c r="A40" s="212"/>
      <c r="B40" s="218"/>
      <c r="C40" s="266" t="s">
        <v>161</v>
      </c>
      <c r="D40" s="223"/>
      <c r="E40" s="229"/>
      <c r="F40" s="233"/>
      <c r="G40" s="233"/>
      <c r="H40" s="233"/>
      <c r="I40" s="233"/>
      <c r="J40" s="233"/>
      <c r="K40" s="233"/>
      <c r="L40" s="233"/>
      <c r="M40" s="233"/>
      <c r="N40" s="221"/>
      <c r="O40" s="221"/>
      <c r="P40" s="221"/>
      <c r="Q40" s="221"/>
      <c r="R40" s="221"/>
      <c r="S40" s="221"/>
      <c r="T40" s="222"/>
      <c r="U40" s="22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131</v>
      </c>
      <c r="AF40" s="211">
        <v>0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5">
      <c r="A41" s="212"/>
      <c r="B41" s="218"/>
      <c r="C41" s="266" t="s">
        <v>162</v>
      </c>
      <c r="D41" s="223"/>
      <c r="E41" s="229"/>
      <c r="F41" s="233"/>
      <c r="G41" s="233"/>
      <c r="H41" s="233"/>
      <c r="I41" s="233"/>
      <c r="J41" s="233"/>
      <c r="K41" s="233"/>
      <c r="L41" s="233"/>
      <c r="M41" s="233"/>
      <c r="N41" s="221"/>
      <c r="O41" s="221"/>
      <c r="P41" s="221"/>
      <c r="Q41" s="221"/>
      <c r="R41" s="221"/>
      <c r="S41" s="221"/>
      <c r="T41" s="222"/>
      <c r="U41" s="221"/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131</v>
      </c>
      <c r="AF41" s="211">
        <v>0</v>
      </c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5">
      <c r="A42" s="212"/>
      <c r="B42" s="218"/>
      <c r="C42" s="266" t="s">
        <v>163</v>
      </c>
      <c r="D42" s="223"/>
      <c r="E42" s="229"/>
      <c r="F42" s="233"/>
      <c r="G42" s="233"/>
      <c r="H42" s="233"/>
      <c r="I42" s="233"/>
      <c r="J42" s="233"/>
      <c r="K42" s="233"/>
      <c r="L42" s="233"/>
      <c r="M42" s="233"/>
      <c r="N42" s="221"/>
      <c r="O42" s="221"/>
      <c r="P42" s="221"/>
      <c r="Q42" s="221"/>
      <c r="R42" s="221"/>
      <c r="S42" s="221"/>
      <c r="T42" s="222"/>
      <c r="U42" s="221"/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131</v>
      </c>
      <c r="AF42" s="211">
        <v>0</v>
      </c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12"/>
      <c r="B43" s="218"/>
      <c r="C43" s="266" t="s">
        <v>164</v>
      </c>
      <c r="D43" s="223"/>
      <c r="E43" s="229"/>
      <c r="F43" s="233"/>
      <c r="G43" s="233"/>
      <c r="H43" s="233"/>
      <c r="I43" s="233"/>
      <c r="J43" s="233"/>
      <c r="K43" s="233"/>
      <c r="L43" s="233"/>
      <c r="M43" s="233"/>
      <c r="N43" s="221"/>
      <c r="O43" s="221"/>
      <c r="P43" s="221"/>
      <c r="Q43" s="221"/>
      <c r="R43" s="221"/>
      <c r="S43" s="221"/>
      <c r="T43" s="222"/>
      <c r="U43" s="221"/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131</v>
      </c>
      <c r="AF43" s="211">
        <v>0</v>
      </c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5">
      <c r="A44" s="212"/>
      <c r="B44" s="218"/>
      <c r="C44" s="266" t="s">
        <v>165</v>
      </c>
      <c r="D44" s="223"/>
      <c r="E44" s="229"/>
      <c r="F44" s="233"/>
      <c r="G44" s="233"/>
      <c r="H44" s="233"/>
      <c r="I44" s="233"/>
      <c r="J44" s="233"/>
      <c r="K44" s="233"/>
      <c r="L44" s="233"/>
      <c r="M44" s="233"/>
      <c r="N44" s="221"/>
      <c r="O44" s="221"/>
      <c r="P44" s="221"/>
      <c r="Q44" s="221"/>
      <c r="R44" s="221"/>
      <c r="S44" s="221"/>
      <c r="T44" s="222"/>
      <c r="U44" s="221"/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131</v>
      </c>
      <c r="AF44" s="211">
        <v>0</v>
      </c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0.399999999999999" outlineLevel="1" x14ac:dyDescent="0.25">
      <c r="A45" s="212"/>
      <c r="B45" s="218"/>
      <c r="C45" s="266" t="s">
        <v>166</v>
      </c>
      <c r="D45" s="223"/>
      <c r="E45" s="229"/>
      <c r="F45" s="233"/>
      <c r="G45" s="233"/>
      <c r="H45" s="233"/>
      <c r="I45" s="233"/>
      <c r="J45" s="233"/>
      <c r="K45" s="233"/>
      <c r="L45" s="233"/>
      <c r="M45" s="233"/>
      <c r="N45" s="221"/>
      <c r="O45" s="221"/>
      <c r="P45" s="221"/>
      <c r="Q45" s="221"/>
      <c r="R45" s="221"/>
      <c r="S45" s="221"/>
      <c r="T45" s="222"/>
      <c r="U45" s="221"/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131</v>
      </c>
      <c r="AF45" s="211">
        <v>0</v>
      </c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12"/>
      <c r="B46" s="218"/>
      <c r="C46" s="266" t="s">
        <v>167</v>
      </c>
      <c r="D46" s="223"/>
      <c r="E46" s="229"/>
      <c r="F46" s="233"/>
      <c r="G46" s="233"/>
      <c r="H46" s="233"/>
      <c r="I46" s="233"/>
      <c r="J46" s="233"/>
      <c r="K46" s="233"/>
      <c r="L46" s="233"/>
      <c r="M46" s="233"/>
      <c r="N46" s="221"/>
      <c r="O46" s="221"/>
      <c r="P46" s="221"/>
      <c r="Q46" s="221"/>
      <c r="R46" s="221"/>
      <c r="S46" s="221"/>
      <c r="T46" s="222"/>
      <c r="U46" s="22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131</v>
      </c>
      <c r="AF46" s="211">
        <v>0</v>
      </c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0.399999999999999" outlineLevel="1" x14ac:dyDescent="0.25">
      <c r="A47" s="212"/>
      <c r="B47" s="218"/>
      <c r="C47" s="266" t="s">
        <v>168</v>
      </c>
      <c r="D47" s="223"/>
      <c r="E47" s="229"/>
      <c r="F47" s="233"/>
      <c r="G47" s="233"/>
      <c r="H47" s="233"/>
      <c r="I47" s="233"/>
      <c r="J47" s="233"/>
      <c r="K47" s="233"/>
      <c r="L47" s="233"/>
      <c r="M47" s="233"/>
      <c r="N47" s="221"/>
      <c r="O47" s="221"/>
      <c r="P47" s="221"/>
      <c r="Q47" s="221"/>
      <c r="R47" s="221"/>
      <c r="S47" s="221"/>
      <c r="T47" s="222"/>
      <c r="U47" s="221"/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131</v>
      </c>
      <c r="AF47" s="211">
        <v>0</v>
      </c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0.399999999999999" outlineLevel="1" x14ac:dyDescent="0.25">
      <c r="A48" s="212"/>
      <c r="B48" s="218"/>
      <c r="C48" s="266" t="s">
        <v>169</v>
      </c>
      <c r="D48" s="223"/>
      <c r="E48" s="229"/>
      <c r="F48" s="233"/>
      <c r="G48" s="233"/>
      <c r="H48" s="233"/>
      <c r="I48" s="233"/>
      <c r="J48" s="233"/>
      <c r="K48" s="233"/>
      <c r="L48" s="233"/>
      <c r="M48" s="233"/>
      <c r="N48" s="221"/>
      <c r="O48" s="221"/>
      <c r="P48" s="221"/>
      <c r="Q48" s="221"/>
      <c r="R48" s="221"/>
      <c r="S48" s="221"/>
      <c r="T48" s="222"/>
      <c r="U48" s="221"/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131</v>
      </c>
      <c r="AF48" s="211">
        <v>0</v>
      </c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ht="20.399999999999999" outlineLevel="1" x14ac:dyDescent="0.25">
      <c r="A49" s="212"/>
      <c r="B49" s="218"/>
      <c r="C49" s="266" t="s">
        <v>170</v>
      </c>
      <c r="D49" s="223"/>
      <c r="E49" s="229"/>
      <c r="F49" s="233"/>
      <c r="G49" s="233"/>
      <c r="H49" s="233"/>
      <c r="I49" s="233"/>
      <c r="J49" s="233"/>
      <c r="K49" s="233"/>
      <c r="L49" s="233"/>
      <c r="M49" s="233"/>
      <c r="N49" s="221"/>
      <c r="O49" s="221"/>
      <c r="P49" s="221"/>
      <c r="Q49" s="221"/>
      <c r="R49" s="221"/>
      <c r="S49" s="221"/>
      <c r="T49" s="222"/>
      <c r="U49" s="221"/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131</v>
      </c>
      <c r="AF49" s="211">
        <v>0</v>
      </c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0.399999999999999" outlineLevel="1" x14ac:dyDescent="0.25">
      <c r="A50" s="212"/>
      <c r="B50" s="218"/>
      <c r="C50" s="266" t="s">
        <v>171</v>
      </c>
      <c r="D50" s="223"/>
      <c r="E50" s="229"/>
      <c r="F50" s="233"/>
      <c r="G50" s="233"/>
      <c r="H50" s="233"/>
      <c r="I50" s="233"/>
      <c r="J50" s="233"/>
      <c r="K50" s="233"/>
      <c r="L50" s="233"/>
      <c r="M50" s="233"/>
      <c r="N50" s="221"/>
      <c r="O50" s="221"/>
      <c r="P50" s="221"/>
      <c r="Q50" s="221"/>
      <c r="R50" s="221"/>
      <c r="S50" s="221"/>
      <c r="T50" s="222"/>
      <c r="U50" s="221"/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131</v>
      </c>
      <c r="AF50" s="211">
        <v>0</v>
      </c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x14ac:dyDescent="0.25">
      <c r="A51" s="213" t="s">
        <v>126</v>
      </c>
      <c r="B51" s="219" t="s">
        <v>59</v>
      </c>
      <c r="C51" s="267" t="s">
        <v>60</v>
      </c>
      <c r="D51" s="224"/>
      <c r="E51" s="230"/>
      <c r="F51" s="234"/>
      <c r="G51" s="234">
        <f>SUMIF(AE52:AE54,"&lt;&gt;NOR",G52:G54)</f>
        <v>0</v>
      </c>
      <c r="H51" s="234"/>
      <c r="I51" s="234">
        <f>SUM(I52:I54)</f>
        <v>0</v>
      </c>
      <c r="J51" s="234"/>
      <c r="K51" s="234">
        <f>SUM(K52:K54)</f>
        <v>0</v>
      </c>
      <c r="L51" s="234"/>
      <c r="M51" s="234">
        <f>SUM(M52:M54)</f>
        <v>0</v>
      </c>
      <c r="N51" s="225"/>
      <c r="O51" s="225">
        <f>SUM(O52:O54)</f>
        <v>0</v>
      </c>
      <c r="P51" s="225"/>
      <c r="Q51" s="225">
        <f>SUM(Q52:Q54)</f>
        <v>0</v>
      </c>
      <c r="R51" s="225"/>
      <c r="S51" s="225"/>
      <c r="T51" s="226"/>
      <c r="U51" s="225">
        <f>SUM(U52:U54)</f>
        <v>0</v>
      </c>
      <c r="AE51" t="s">
        <v>127</v>
      </c>
    </row>
    <row r="52" spans="1:60" ht="20.399999999999999" outlineLevel="1" x14ac:dyDescent="0.25">
      <c r="A52" s="212">
        <v>2</v>
      </c>
      <c r="B52" s="218" t="s">
        <v>172</v>
      </c>
      <c r="C52" s="265" t="s">
        <v>173</v>
      </c>
      <c r="D52" s="220" t="s">
        <v>174</v>
      </c>
      <c r="E52" s="228">
        <v>1</v>
      </c>
      <c r="F52" s="232">
        <f>H52+J52</f>
        <v>0</v>
      </c>
      <c r="G52" s="233">
        <f>ROUND(E52*F52,2)</f>
        <v>0</v>
      </c>
      <c r="H52" s="233"/>
      <c r="I52" s="233">
        <f>ROUND(E52*H52,2)</f>
        <v>0</v>
      </c>
      <c r="J52" s="233"/>
      <c r="K52" s="233">
        <f>ROUND(E52*J52,2)</f>
        <v>0</v>
      </c>
      <c r="L52" s="233">
        <v>21</v>
      </c>
      <c r="M52" s="233">
        <f>G52*(1+L52/100)</f>
        <v>0</v>
      </c>
      <c r="N52" s="221">
        <v>0</v>
      </c>
      <c r="O52" s="221">
        <f>ROUND(E52*N52,5)</f>
        <v>0</v>
      </c>
      <c r="P52" s="221">
        <v>0</v>
      </c>
      <c r="Q52" s="221">
        <f>ROUND(E52*P52,5)</f>
        <v>0</v>
      </c>
      <c r="R52" s="221"/>
      <c r="S52" s="221"/>
      <c r="T52" s="222">
        <v>0</v>
      </c>
      <c r="U52" s="221">
        <f>ROUND(E52*T52,2)</f>
        <v>0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129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12"/>
      <c r="B53" s="218"/>
      <c r="C53" s="266" t="s">
        <v>175</v>
      </c>
      <c r="D53" s="223"/>
      <c r="E53" s="229"/>
      <c r="F53" s="233"/>
      <c r="G53" s="233"/>
      <c r="H53" s="233"/>
      <c r="I53" s="233"/>
      <c r="J53" s="233"/>
      <c r="K53" s="233"/>
      <c r="L53" s="233"/>
      <c r="M53" s="233"/>
      <c r="N53" s="221"/>
      <c r="O53" s="221"/>
      <c r="P53" s="221"/>
      <c r="Q53" s="221"/>
      <c r="R53" s="221"/>
      <c r="S53" s="221"/>
      <c r="T53" s="222"/>
      <c r="U53" s="22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131</v>
      </c>
      <c r="AF53" s="211">
        <v>0</v>
      </c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12"/>
      <c r="B54" s="218"/>
      <c r="C54" s="266" t="s">
        <v>176</v>
      </c>
      <c r="D54" s="223"/>
      <c r="E54" s="229">
        <v>1</v>
      </c>
      <c r="F54" s="233"/>
      <c r="G54" s="233"/>
      <c r="H54" s="233"/>
      <c r="I54" s="233"/>
      <c r="J54" s="233"/>
      <c r="K54" s="233"/>
      <c r="L54" s="233"/>
      <c r="M54" s="233"/>
      <c r="N54" s="221"/>
      <c r="O54" s="221"/>
      <c r="P54" s="221"/>
      <c r="Q54" s="221"/>
      <c r="R54" s="221"/>
      <c r="S54" s="221"/>
      <c r="T54" s="222"/>
      <c r="U54" s="221"/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131</v>
      </c>
      <c r="AF54" s="211">
        <v>0</v>
      </c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x14ac:dyDescent="0.25">
      <c r="A55" s="213" t="s">
        <v>126</v>
      </c>
      <c r="B55" s="219" t="s">
        <v>61</v>
      </c>
      <c r="C55" s="267" t="s">
        <v>62</v>
      </c>
      <c r="D55" s="224"/>
      <c r="E55" s="230"/>
      <c r="F55" s="234"/>
      <c r="G55" s="234">
        <f>SUMIF(AE56:AE85,"&lt;&gt;NOR",G56:G85)</f>
        <v>0</v>
      </c>
      <c r="H55" s="234"/>
      <c r="I55" s="234">
        <f>SUM(I56:I85)</f>
        <v>0</v>
      </c>
      <c r="J55" s="234"/>
      <c r="K55" s="234">
        <f>SUM(K56:K85)</f>
        <v>0</v>
      </c>
      <c r="L55" s="234"/>
      <c r="M55" s="234">
        <f>SUM(M56:M85)</f>
        <v>0</v>
      </c>
      <c r="N55" s="225"/>
      <c r="O55" s="225">
        <f>SUM(O56:O85)</f>
        <v>8.25136</v>
      </c>
      <c r="P55" s="225"/>
      <c r="Q55" s="225">
        <f>SUM(Q56:Q85)</f>
        <v>0</v>
      </c>
      <c r="R55" s="225"/>
      <c r="S55" s="225"/>
      <c r="T55" s="226"/>
      <c r="U55" s="225">
        <f>SUM(U56:U85)</f>
        <v>303.32</v>
      </c>
      <c r="AE55" t="s">
        <v>127</v>
      </c>
    </row>
    <row r="56" spans="1:60" outlineLevel="1" x14ac:dyDescent="0.25">
      <c r="A56" s="212">
        <v>3</v>
      </c>
      <c r="B56" s="218" t="s">
        <v>177</v>
      </c>
      <c r="C56" s="265" t="s">
        <v>178</v>
      </c>
      <c r="D56" s="220" t="s">
        <v>179</v>
      </c>
      <c r="E56" s="228">
        <v>99.576999999999998</v>
      </c>
      <c r="F56" s="232">
        <f>H56+J56</f>
        <v>0</v>
      </c>
      <c r="G56" s="233">
        <f>ROUND(E56*F56,2)</f>
        <v>0</v>
      </c>
      <c r="H56" s="233"/>
      <c r="I56" s="233">
        <f>ROUND(E56*H56,2)</f>
        <v>0</v>
      </c>
      <c r="J56" s="233"/>
      <c r="K56" s="233">
        <f>ROUND(E56*J56,2)</f>
        <v>0</v>
      </c>
      <c r="L56" s="233">
        <v>21</v>
      </c>
      <c r="M56" s="233">
        <f>G56*(1+L56/100)</f>
        <v>0</v>
      </c>
      <c r="N56" s="221">
        <v>4.768E-2</v>
      </c>
      <c r="O56" s="221">
        <f>ROUND(E56*N56,5)</f>
        <v>4.7478300000000004</v>
      </c>
      <c r="P56" s="221">
        <v>0</v>
      </c>
      <c r="Q56" s="221">
        <f>ROUND(E56*P56,5)</f>
        <v>0</v>
      </c>
      <c r="R56" s="221"/>
      <c r="S56" s="221"/>
      <c r="T56" s="222">
        <v>1.2869999999999999</v>
      </c>
      <c r="U56" s="221">
        <f>ROUND(E56*T56,2)</f>
        <v>128.16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129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5">
      <c r="A57" s="212"/>
      <c r="B57" s="218"/>
      <c r="C57" s="266" t="s">
        <v>180</v>
      </c>
      <c r="D57" s="223"/>
      <c r="E57" s="229"/>
      <c r="F57" s="233"/>
      <c r="G57" s="233"/>
      <c r="H57" s="233"/>
      <c r="I57" s="233"/>
      <c r="J57" s="233"/>
      <c r="K57" s="233"/>
      <c r="L57" s="233"/>
      <c r="M57" s="233"/>
      <c r="N57" s="221"/>
      <c r="O57" s="221"/>
      <c r="P57" s="221"/>
      <c r="Q57" s="221"/>
      <c r="R57" s="221"/>
      <c r="S57" s="221"/>
      <c r="T57" s="222"/>
      <c r="U57" s="221"/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131</v>
      </c>
      <c r="AF57" s="211">
        <v>0</v>
      </c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5">
      <c r="A58" s="212"/>
      <c r="B58" s="218"/>
      <c r="C58" s="266" t="s">
        <v>181</v>
      </c>
      <c r="D58" s="223"/>
      <c r="E58" s="229">
        <v>51.119500000000002</v>
      </c>
      <c r="F58" s="233"/>
      <c r="G58" s="233"/>
      <c r="H58" s="233"/>
      <c r="I58" s="233"/>
      <c r="J58" s="233"/>
      <c r="K58" s="233"/>
      <c r="L58" s="233"/>
      <c r="M58" s="233"/>
      <c r="N58" s="221"/>
      <c r="O58" s="221"/>
      <c r="P58" s="221"/>
      <c r="Q58" s="221"/>
      <c r="R58" s="221"/>
      <c r="S58" s="221"/>
      <c r="T58" s="222"/>
      <c r="U58" s="221"/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131</v>
      </c>
      <c r="AF58" s="211">
        <v>0</v>
      </c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5">
      <c r="A59" s="212"/>
      <c r="B59" s="218"/>
      <c r="C59" s="266" t="s">
        <v>182</v>
      </c>
      <c r="D59" s="223"/>
      <c r="E59" s="229">
        <v>-8.8000000000000007</v>
      </c>
      <c r="F59" s="233"/>
      <c r="G59" s="233"/>
      <c r="H59" s="233"/>
      <c r="I59" s="233"/>
      <c r="J59" s="233"/>
      <c r="K59" s="233"/>
      <c r="L59" s="233"/>
      <c r="M59" s="233"/>
      <c r="N59" s="221"/>
      <c r="O59" s="221"/>
      <c r="P59" s="221"/>
      <c r="Q59" s="221"/>
      <c r="R59" s="221"/>
      <c r="S59" s="221"/>
      <c r="T59" s="222"/>
      <c r="U59" s="221"/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131</v>
      </c>
      <c r="AF59" s="211">
        <v>0</v>
      </c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5">
      <c r="A60" s="212"/>
      <c r="B60" s="218"/>
      <c r="C60" s="268" t="s">
        <v>183</v>
      </c>
      <c r="D60" s="227"/>
      <c r="E60" s="231">
        <v>42.319499999999998</v>
      </c>
      <c r="F60" s="233"/>
      <c r="G60" s="233"/>
      <c r="H60" s="233"/>
      <c r="I60" s="233"/>
      <c r="J60" s="233"/>
      <c r="K60" s="233"/>
      <c r="L60" s="233"/>
      <c r="M60" s="233"/>
      <c r="N60" s="221"/>
      <c r="O60" s="221"/>
      <c r="P60" s="221"/>
      <c r="Q60" s="221"/>
      <c r="R60" s="221"/>
      <c r="S60" s="221"/>
      <c r="T60" s="222"/>
      <c r="U60" s="221"/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131</v>
      </c>
      <c r="AF60" s="211">
        <v>1</v>
      </c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5">
      <c r="A61" s="212"/>
      <c r="B61" s="218"/>
      <c r="C61" s="266" t="s">
        <v>184</v>
      </c>
      <c r="D61" s="223"/>
      <c r="E61" s="229"/>
      <c r="F61" s="233"/>
      <c r="G61" s="233"/>
      <c r="H61" s="233"/>
      <c r="I61" s="233"/>
      <c r="J61" s="233"/>
      <c r="K61" s="233"/>
      <c r="L61" s="233"/>
      <c r="M61" s="233"/>
      <c r="N61" s="221"/>
      <c r="O61" s="221"/>
      <c r="P61" s="221"/>
      <c r="Q61" s="221"/>
      <c r="R61" s="221"/>
      <c r="S61" s="221"/>
      <c r="T61" s="222"/>
      <c r="U61" s="22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131</v>
      </c>
      <c r="AF61" s="211">
        <v>0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12"/>
      <c r="B62" s="218"/>
      <c r="C62" s="266" t="s">
        <v>185</v>
      </c>
      <c r="D62" s="223"/>
      <c r="E62" s="229">
        <v>27.427499999999998</v>
      </c>
      <c r="F62" s="233"/>
      <c r="G62" s="233"/>
      <c r="H62" s="233"/>
      <c r="I62" s="233"/>
      <c r="J62" s="233"/>
      <c r="K62" s="233"/>
      <c r="L62" s="233"/>
      <c r="M62" s="233"/>
      <c r="N62" s="221"/>
      <c r="O62" s="221"/>
      <c r="P62" s="221"/>
      <c r="Q62" s="221"/>
      <c r="R62" s="221"/>
      <c r="S62" s="221"/>
      <c r="T62" s="222"/>
      <c r="U62" s="221"/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131</v>
      </c>
      <c r="AF62" s="211">
        <v>0</v>
      </c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5">
      <c r="A63" s="212"/>
      <c r="B63" s="218"/>
      <c r="C63" s="266" t="s">
        <v>186</v>
      </c>
      <c r="D63" s="223"/>
      <c r="E63" s="229">
        <v>-1.6</v>
      </c>
      <c r="F63" s="233"/>
      <c r="G63" s="233"/>
      <c r="H63" s="233"/>
      <c r="I63" s="233"/>
      <c r="J63" s="233"/>
      <c r="K63" s="233"/>
      <c r="L63" s="233"/>
      <c r="M63" s="233"/>
      <c r="N63" s="221"/>
      <c r="O63" s="221"/>
      <c r="P63" s="221"/>
      <c r="Q63" s="221"/>
      <c r="R63" s="221"/>
      <c r="S63" s="221"/>
      <c r="T63" s="222"/>
      <c r="U63" s="221"/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131</v>
      </c>
      <c r="AF63" s="211">
        <v>0</v>
      </c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5">
      <c r="A64" s="212"/>
      <c r="B64" s="218"/>
      <c r="C64" s="268" t="s">
        <v>183</v>
      </c>
      <c r="D64" s="227"/>
      <c r="E64" s="231">
        <v>25.827500000000001</v>
      </c>
      <c r="F64" s="233"/>
      <c r="G64" s="233"/>
      <c r="H64" s="233"/>
      <c r="I64" s="233"/>
      <c r="J64" s="233"/>
      <c r="K64" s="233"/>
      <c r="L64" s="233"/>
      <c r="M64" s="233"/>
      <c r="N64" s="221"/>
      <c r="O64" s="221"/>
      <c r="P64" s="221"/>
      <c r="Q64" s="221"/>
      <c r="R64" s="221"/>
      <c r="S64" s="221"/>
      <c r="T64" s="222"/>
      <c r="U64" s="221"/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131</v>
      </c>
      <c r="AF64" s="211">
        <v>1</v>
      </c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5">
      <c r="A65" s="212"/>
      <c r="B65" s="218"/>
      <c r="C65" s="266" t="s">
        <v>187</v>
      </c>
      <c r="D65" s="223"/>
      <c r="E65" s="229"/>
      <c r="F65" s="233"/>
      <c r="G65" s="233"/>
      <c r="H65" s="233"/>
      <c r="I65" s="233"/>
      <c r="J65" s="233"/>
      <c r="K65" s="233"/>
      <c r="L65" s="233"/>
      <c r="M65" s="233"/>
      <c r="N65" s="221"/>
      <c r="O65" s="221"/>
      <c r="P65" s="221"/>
      <c r="Q65" s="221"/>
      <c r="R65" s="221"/>
      <c r="S65" s="221"/>
      <c r="T65" s="222"/>
      <c r="U65" s="221"/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131</v>
      </c>
      <c r="AF65" s="211">
        <v>0</v>
      </c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5">
      <c r="A66" s="212"/>
      <c r="B66" s="218"/>
      <c r="C66" s="266" t="s">
        <v>188</v>
      </c>
      <c r="D66" s="223"/>
      <c r="E66" s="229">
        <v>33.03</v>
      </c>
      <c r="F66" s="233"/>
      <c r="G66" s="233"/>
      <c r="H66" s="233"/>
      <c r="I66" s="233"/>
      <c r="J66" s="233"/>
      <c r="K66" s="233"/>
      <c r="L66" s="233"/>
      <c r="M66" s="233"/>
      <c r="N66" s="221"/>
      <c r="O66" s="221"/>
      <c r="P66" s="221"/>
      <c r="Q66" s="221"/>
      <c r="R66" s="221"/>
      <c r="S66" s="221"/>
      <c r="T66" s="222"/>
      <c r="U66" s="221"/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131</v>
      </c>
      <c r="AF66" s="211">
        <v>0</v>
      </c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5">
      <c r="A67" s="212"/>
      <c r="B67" s="218"/>
      <c r="C67" s="266" t="s">
        <v>186</v>
      </c>
      <c r="D67" s="223"/>
      <c r="E67" s="229">
        <v>-1.6</v>
      </c>
      <c r="F67" s="233"/>
      <c r="G67" s="233"/>
      <c r="H67" s="233"/>
      <c r="I67" s="233"/>
      <c r="J67" s="233"/>
      <c r="K67" s="233"/>
      <c r="L67" s="233"/>
      <c r="M67" s="233"/>
      <c r="N67" s="221"/>
      <c r="O67" s="221"/>
      <c r="P67" s="221"/>
      <c r="Q67" s="221"/>
      <c r="R67" s="221"/>
      <c r="S67" s="221"/>
      <c r="T67" s="222"/>
      <c r="U67" s="221"/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131</v>
      </c>
      <c r="AF67" s="211">
        <v>0</v>
      </c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5">
      <c r="A68" s="212"/>
      <c r="B68" s="218"/>
      <c r="C68" s="268" t="s">
        <v>183</v>
      </c>
      <c r="D68" s="227"/>
      <c r="E68" s="231">
        <v>31.43</v>
      </c>
      <c r="F68" s="233"/>
      <c r="G68" s="233"/>
      <c r="H68" s="233"/>
      <c r="I68" s="233"/>
      <c r="J68" s="233"/>
      <c r="K68" s="233"/>
      <c r="L68" s="233"/>
      <c r="M68" s="233"/>
      <c r="N68" s="221"/>
      <c r="O68" s="221"/>
      <c r="P68" s="221"/>
      <c r="Q68" s="221"/>
      <c r="R68" s="221"/>
      <c r="S68" s="221"/>
      <c r="T68" s="222"/>
      <c r="U68" s="221"/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131</v>
      </c>
      <c r="AF68" s="211">
        <v>1</v>
      </c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5">
      <c r="A69" s="212">
        <v>4</v>
      </c>
      <c r="B69" s="218" t="s">
        <v>189</v>
      </c>
      <c r="C69" s="265" t="s">
        <v>190</v>
      </c>
      <c r="D69" s="220" t="s">
        <v>179</v>
      </c>
      <c r="E69" s="228">
        <v>10.64</v>
      </c>
      <c r="F69" s="232">
        <f>H69+J69</f>
        <v>0</v>
      </c>
      <c r="G69" s="233">
        <f>ROUND(E69*F69,2)</f>
        <v>0</v>
      </c>
      <c r="H69" s="233"/>
      <c r="I69" s="233">
        <f>ROUND(E69*H69,2)</f>
        <v>0</v>
      </c>
      <c r="J69" s="233"/>
      <c r="K69" s="233">
        <f>ROUND(E69*J69,2)</f>
        <v>0</v>
      </c>
      <c r="L69" s="233">
        <v>21</v>
      </c>
      <c r="M69" s="233">
        <f>G69*(1+L69/100)</f>
        <v>0</v>
      </c>
      <c r="N69" s="221">
        <v>5.1499999999999997E-2</v>
      </c>
      <c r="O69" s="221">
        <f>ROUND(E69*N69,5)</f>
        <v>0.54796</v>
      </c>
      <c r="P69" s="221">
        <v>0</v>
      </c>
      <c r="Q69" s="221">
        <f>ROUND(E69*P69,5)</f>
        <v>0</v>
      </c>
      <c r="R69" s="221"/>
      <c r="S69" s="221"/>
      <c r="T69" s="222">
        <v>1.68</v>
      </c>
      <c r="U69" s="221">
        <f>ROUND(E69*T69,2)</f>
        <v>17.88</v>
      </c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129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5">
      <c r="A70" s="212"/>
      <c r="B70" s="218"/>
      <c r="C70" s="266" t="s">
        <v>191</v>
      </c>
      <c r="D70" s="223"/>
      <c r="E70" s="229"/>
      <c r="F70" s="233"/>
      <c r="G70" s="233"/>
      <c r="H70" s="233"/>
      <c r="I70" s="233"/>
      <c r="J70" s="233"/>
      <c r="K70" s="233"/>
      <c r="L70" s="233"/>
      <c r="M70" s="233"/>
      <c r="N70" s="221"/>
      <c r="O70" s="221"/>
      <c r="P70" s="221"/>
      <c r="Q70" s="221"/>
      <c r="R70" s="221"/>
      <c r="S70" s="221"/>
      <c r="T70" s="222"/>
      <c r="U70" s="221"/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131</v>
      </c>
      <c r="AF70" s="211">
        <v>0</v>
      </c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5">
      <c r="A71" s="212"/>
      <c r="B71" s="218"/>
      <c r="C71" s="266" t="s">
        <v>192</v>
      </c>
      <c r="D71" s="223"/>
      <c r="E71" s="229">
        <v>12.4</v>
      </c>
      <c r="F71" s="233"/>
      <c r="G71" s="233"/>
      <c r="H71" s="233"/>
      <c r="I71" s="233"/>
      <c r="J71" s="233"/>
      <c r="K71" s="233"/>
      <c r="L71" s="233"/>
      <c r="M71" s="233"/>
      <c r="N71" s="221"/>
      <c r="O71" s="221"/>
      <c r="P71" s="221"/>
      <c r="Q71" s="221"/>
      <c r="R71" s="221"/>
      <c r="S71" s="221"/>
      <c r="T71" s="222"/>
      <c r="U71" s="221"/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131</v>
      </c>
      <c r="AF71" s="211">
        <v>0</v>
      </c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5">
      <c r="A72" s="212"/>
      <c r="B72" s="218"/>
      <c r="C72" s="266" t="s">
        <v>193</v>
      </c>
      <c r="D72" s="223"/>
      <c r="E72" s="229">
        <v>-1.76</v>
      </c>
      <c r="F72" s="233"/>
      <c r="G72" s="233"/>
      <c r="H72" s="233"/>
      <c r="I72" s="233"/>
      <c r="J72" s="233"/>
      <c r="K72" s="233"/>
      <c r="L72" s="233"/>
      <c r="M72" s="233"/>
      <c r="N72" s="221"/>
      <c r="O72" s="221"/>
      <c r="P72" s="221"/>
      <c r="Q72" s="221"/>
      <c r="R72" s="221"/>
      <c r="S72" s="221"/>
      <c r="T72" s="222"/>
      <c r="U72" s="22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131</v>
      </c>
      <c r="AF72" s="211">
        <v>0</v>
      </c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0.399999999999999" outlineLevel="1" x14ac:dyDescent="0.25">
      <c r="A73" s="212">
        <v>5</v>
      </c>
      <c r="B73" s="218" t="s">
        <v>194</v>
      </c>
      <c r="C73" s="265" t="s">
        <v>195</v>
      </c>
      <c r="D73" s="220" t="s">
        <v>179</v>
      </c>
      <c r="E73" s="228">
        <v>2</v>
      </c>
      <c r="F73" s="232">
        <f>H73+J73</f>
        <v>0</v>
      </c>
      <c r="G73" s="233">
        <f>ROUND(E73*F73,2)</f>
        <v>0</v>
      </c>
      <c r="H73" s="233"/>
      <c r="I73" s="233">
        <f>ROUND(E73*H73,2)</f>
        <v>0</v>
      </c>
      <c r="J73" s="233"/>
      <c r="K73" s="233">
        <f>ROUND(E73*J73,2)</f>
        <v>0</v>
      </c>
      <c r="L73" s="233">
        <v>21</v>
      </c>
      <c r="M73" s="233">
        <f>G73*(1+L73/100)</f>
        <v>0</v>
      </c>
      <c r="N73" s="221">
        <v>1.107E-2</v>
      </c>
      <c r="O73" s="221">
        <f>ROUND(E73*N73,5)</f>
        <v>2.214E-2</v>
      </c>
      <c r="P73" s="221">
        <v>0</v>
      </c>
      <c r="Q73" s="221">
        <f>ROUND(E73*P73,5)</f>
        <v>0</v>
      </c>
      <c r="R73" s="221"/>
      <c r="S73" s="221"/>
      <c r="T73" s="222">
        <v>0.74</v>
      </c>
      <c r="U73" s="221">
        <f>ROUND(E73*T73,2)</f>
        <v>1.48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129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5">
      <c r="A74" s="212"/>
      <c r="B74" s="218"/>
      <c r="C74" s="266" t="s">
        <v>196</v>
      </c>
      <c r="D74" s="223"/>
      <c r="E74" s="229">
        <v>2</v>
      </c>
      <c r="F74" s="233"/>
      <c r="G74" s="233"/>
      <c r="H74" s="233"/>
      <c r="I74" s="233"/>
      <c r="J74" s="233"/>
      <c r="K74" s="233"/>
      <c r="L74" s="233"/>
      <c r="M74" s="233"/>
      <c r="N74" s="221"/>
      <c r="O74" s="221"/>
      <c r="P74" s="221"/>
      <c r="Q74" s="221"/>
      <c r="R74" s="221"/>
      <c r="S74" s="221"/>
      <c r="T74" s="222"/>
      <c r="U74" s="221"/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131</v>
      </c>
      <c r="AF74" s="211">
        <v>0</v>
      </c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0.399999999999999" outlineLevel="1" x14ac:dyDescent="0.25">
      <c r="A75" s="212">
        <v>6</v>
      </c>
      <c r="B75" s="218" t="s">
        <v>197</v>
      </c>
      <c r="C75" s="265" t="s">
        <v>198</v>
      </c>
      <c r="D75" s="220" t="s">
        <v>179</v>
      </c>
      <c r="E75" s="228">
        <v>134.7296</v>
      </c>
      <c r="F75" s="232">
        <f>H75+J75</f>
        <v>0</v>
      </c>
      <c r="G75" s="233">
        <f>ROUND(E75*F75,2)</f>
        <v>0</v>
      </c>
      <c r="H75" s="233"/>
      <c r="I75" s="233">
        <f>ROUND(E75*H75,2)</f>
        <v>0</v>
      </c>
      <c r="J75" s="233"/>
      <c r="K75" s="233">
        <f>ROUND(E75*J75,2)</f>
        <v>0</v>
      </c>
      <c r="L75" s="233">
        <v>21</v>
      </c>
      <c r="M75" s="233">
        <f>G75*(1+L75/100)</f>
        <v>0</v>
      </c>
      <c r="N75" s="221">
        <v>1.8429999999999998E-2</v>
      </c>
      <c r="O75" s="221">
        <f>ROUND(E75*N75,5)</f>
        <v>2.4830700000000001</v>
      </c>
      <c r="P75" s="221">
        <v>0</v>
      </c>
      <c r="Q75" s="221">
        <f>ROUND(E75*P75,5)</f>
        <v>0</v>
      </c>
      <c r="R75" s="221"/>
      <c r="S75" s="221"/>
      <c r="T75" s="222">
        <v>0.95</v>
      </c>
      <c r="U75" s="221">
        <f>ROUND(E75*T75,2)</f>
        <v>127.99</v>
      </c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129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5">
      <c r="A76" s="212"/>
      <c r="B76" s="218"/>
      <c r="C76" s="266" t="s">
        <v>199</v>
      </c>
      <c r="D76" s="223"/>
      <c r="E76" s="229"/>
      <c r="F76" s="233"/>
      <c r="G76" s="233"/>
      <c r="H76" s="233"/>
      <c r="I76" s="233"/>
      <c r="J76" s="233"/>
      <c r="K76" s="233"/>
      <c r="L76" s="233"/>
      <c r="M76" s="233"/>
      <c r="N76" s="221"/>
      <c r="O76" s="221"/>
      <c r="P76" s="221"/>
      <c r="Q76" s="221"/>
      <c r="R76" s="221"/>
      <c r="S76" s="221"/>
      <c r="T76" s="222"/>
      <c r="U76" s="221"/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131</v>
      </c>
      <c r="AF76" s="211">
        <v>0</v>
      </c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5">
      <c r="A77" s="212"/>
      <c r="B77" s="218"/>
      <c r="C77" s="266" t="s">
        <v>165</v>
      </c>
      <c r="D77" s="223"/>
      <c r="E77" s="229"/>
      <c r="F77" s="233"/>
      <c r="G77" s="233"/>
      <c r="H77" s="233"/>
      <c r="I77" s="233"/>
      <c r="J77" s="233"/>
      <c r="K77" s="233"/>
      <c r="L77" s="233"/>
      <c r="M77" s="233"/>
      <c r="N77" s="221"/>
      <c r="O77" s="221"/>
      <c r="P77" s="221"/>
      <c r="Q77" s="221"/>
      <c r="R77" s="221"/>
      <c r="S77" s="221"/>
      <c r="T77" s="222"/>
      <c r="U77" s="221"/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131</v>
      </c>
      <c r="AF77" s="211">
        <v>0</v>
      </c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5">
      <c r="A78" s="212"/>
      <c r="B78" s="218"/>
      <c r="C78" s="266" t="s">
        <v>200</v>
      </c>
      <c r="D78" s="223"/>
      <c r="E78" s="229">
        <v>45.38</v>
      </c>
      <c r="F78" s="233"/>
      <c r="G78" s="233"/>
      <c r="H78" s="233"/>
      <c r="I78" s="233"/>
      <c r="J78" s="233"/>
      <c r="K78" s="233"/>
      <c r="L78" s="233"/>
      <c r="M78" s="233"/>
      <c r="N78" s="221"/>
      <c r="O78" s="221"/>
      <c r="P78" s="221"/>
      <c r="Q78" s="221"/>
      <c r="R78" s="221"/>
      <c r="S78" s="221"/>
      <c r="T78" s="222"/>
      <c r="U78" s="22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131</v>
      </c>
      <c r="AF78" s="211">
        <v>0</v>
      </c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5">
      <c r="A79" s="212"/>
      <c r="B79" s="218"/>
      <c r="C79" s="268" t="s">
        <v>183</v>
      </c>
      <c r="D79" s="227"/>
      <c r="E79" s="231">
        <v>45.38</v>
      </c>
      <c r="F79" s="233"/>
      <c r="G79" s="233"/>
      <c r="H79" s="233"/>
      <c r="I79" s="233"/>
      <c r="J79" s="233"/>
      <c r="K79" s="233"/>
      <c r="L79" s="233"/>
      <c r="M79" s="233"/>
      <c r="N79" s="221"/>
      <c r="O79" s="221"/>
      <c r="P79" s="221"/>
      <c r="Q79" s="221"/>
      <c r="R79" s="221"/>
      <c r="S79" s="221"/>
      <c r="T79" s="222"/>
      <c r="U79" s="221"/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131</v>
      </c>
      <c r="AF79" s="211">
        <v>1</v>
      </c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5">
      <c r="A80" s="212"/>
      <c r="B80" s="218"/>
      <c r="C80" s="266" t="s">
        <v>201</v>
      </c>
      <c r="D80" s="223"/>
      <c r="E80" s="229">
        <v>47.055399999999999</v>
      </c>
      <c r="F80" s="233"/>
      <c r="G80" s="233"/>
      <c r="H80" s="233"/>
      <c r="I80" s="233"/>
      <c r="J80" s="233"/>
      <c r="K80" s="233"/>
      <c r="L80" s="233"/>
      <c r="M80" s="233"/>
      <c r="N80" s="221"/>
      <c r="O80" s="221"/>
      <c r="P80" s="221"/>
      <c r="Q80" s="221"/>
      <c r="R80" s="221"/>
      <c r="S80" s="221"/>
      <c r="T80" s="222"/>
      <c r="U80" s="221"/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131</v>
      </c>
      <c r="AF80" s="211">
        <v>0</v>
      </c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5">
      <c r="A81" s="212"/>
      <c r="B81" s="218"/>
      <c r="C81" s="266" t="s">
        <v>202</v>
      </c>
      <c r="D81" s="223"/>
      <c r="E81" s="229">
        <v>26.580200000000001</v>
      </c>
      <c r="F81" s="233"/>
      <c r="G81" s="233"/>
      <c r="H81" s="233"/>
      <c r="I81" s="233"/>
      <c r="J81" s="233"/>
      <c r="K81" s="233"/>
      <c r="L81" s="233"/>
      <c r="M81" s="233"/>
      <c r="N81" s="221"/>
      <c r="O81" s="221"/>
      <c r="P81" s="221"/>
      <c r="Q81" s="221"/>
      <c r="R81" s="221"/>
      <c r="S81" s="221"/>
      <c r="T81" s="222"/>
      <c r="U81" s="221"/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131</v>
      </c>
      <c r="AF81" s="211">
        <v>0</v>
      </c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5">
      <c r="A82" s="212"/>
      <c r="B82" s="218"/>
      <c r="C82" s="266" t="s">
        <v>203</v>
      </c>
      <c r="D82" s="223"/>
      <c r="E82" s="229">
        <v>45.954000000000001</v>
      </c>
      <c r="F82" s="233"/>
      <c r="G82" s="233"/>
      <c r="H82" s="233"/>
      <c r="I82" s="233"/>
      <c r="J82" s="233"/>
      <c r="K82" s="233"/>
      <c r="L82" s="233"/>
      <c r="M82" s="233"/>
      <c r="N82" s="221"/>
      <c r="O82" s="221"/>
      <c r="P82" s="221"/>
      <c r="Q82" s="221"/>
      <c r="R82" s="221"/>
      <c r="S82" s="221"/>
      <c r="T82" s="222"/>
      <c r="U82" s="221"/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131</v>
      </c>
      <c r="AF82" s="211">
        <v>0</v>
      </c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5">
      <c r="A83" s="212"/>
      <c r="B83" s="218"/>
      <c r="C83" s="266" t="s">
        <v>204</v>
      </c>
      <c r="D83" s="223"/>
      <c r="E83" s="229">
        <v>-30.24</v>
      </c>
      <c r="F83" s="233"/>
      <c r="G83" s="233"/>
      <c r="H83" s="233"/>
      <c r="I83" s="233"/>
      <c r="J83" s="233"/>
      <c r="K83" s="233"/>
      <c r="L83" s="233"/>
      <c r="M83" s="233"/>
      <c r="N83" s="221"/>
      <c r="O83" s="221"/>
      <c r="P83" s="221"/>
      <c r="Q83" s="221"/>
      <c r="R83" s="221"/>
      <c r="S83" s="221"/>
      <c r="T83" s="222"/>
      <c r="U83" s="22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131</v>
      </c>
      <c r="AF83" s="211">
        <v>0</v>
      </c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5">
      <c r="A84" s="212"/>
      <c r="B84" s="218"/>
      <c r="C84" s="268" t="s">
        <v>183</v>
      </c>
      <c r="D84" s="227"/>
      <c r="E84" s="231">
        <v>89.349599999999995</v>
      </c>
      <c r="F84" s="233"/>
      <c r="G84" s="233"/>
      <c r="H84" s="233"/>
      <c r="I84" s="233"/>
      <c r="J84" s="233"/>
      <c r="K84" s="233"/>
      <c r="L84" s="233"/>
      <c r="M84" s="233"/>
      <c r="N84" s="221"/>
      <c r="O84" s="221"/>
      <c r="P84" s="221"/>
      <c r="Q84" s="221"/>
      <c r="R84" s="221"/>
      <c r="S84" s="221"/>
      <c r="T84" s="222"/>
      <c r="U84" s="221"/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131</v>
      </c>
      <c r="AF84" s="211">
        <v>1</v>
      </c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0.399999999999999" outlineLevel="1" x14ac:dyDescent="0.25">
      <c r="A85" s="212">
        <v>7</v>
      </c>
      <c r="B85" s="218" t="s">
        <v>205</v>
      </c>
      <c r="C85" s="265" t="s">
        <v>206</v>
      </c>
      <c r="D85" s="220" t="s">
        <v>207</v>
      </c>
      <c r="E85" s="228">
        <v>27</v>
      </c>
      <c r="F85" s="232">
        <f>H85+J85</f>
        <v>0</v>
      </c>
      <c r="G85" s="233">
        <f>ROUND(E85*F85,2)</f>
        <v>0</v>
      </c>
      <c r="H85" s="233"/>
      <c r="I85" s="233">
        <f>ROUND(E85*H85,2)</f>
        <v>0</v>
      </c>
      <c r="J85" s="233"/>
      <c r="K85" s="233">
        <f>ROUND(E85*J85,2)</f>
        <v>0</v>
      </c>
      <c r="L85" s="233">
        <v>21</v>
      </c>
      <c r="M85" s="233">
        <f>G85*(1+L85/100)</f>
        <v>0</v>
      </c>
      <c r="N85" s="221">
        <v>1.668E-2</v>
      </c>
      <c r="O85" s="221">
        <f>ROUND(E85*N85,5)</f>
        <v>0.45035999999999998</v>
      </c>
      <c r="P85" s="221">
        <v>0</v>
      </c>
      <c r="Q85" s="221">
        <f>ROUND(E85*P85,5)</f>
        <v>0</v>
      </c>
      <c r="R85" s="221"/>
      <c r="S85" s="221"/>
      <c r="T85" s="222">
        <v>1.03</v>
      </c>
      <c r="U85" s="221">
        <f>ROUND(E85*T85,2)</f>
        <v>27.81</v>
      </c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129</v>
      </c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5">
      <c r="A86" s="213" t="s">
        <v>126</v>
      </c>
      <c r="B86" s="219" t="s">
        <v>63</v>
      </c>
      <c r="C86" s="267" t="s">
        <v>64</v>
      </c>
      <c r="D86" s="224"/>
      <c r="E86" s="230"/>
      <c r="F86" s="234"/>
      <c r="G86" s="234">
        <f>SUMIF(AE87:AE95,"&lt;&gt;NOR",G87:G95)</f>
        <v>0</v>
      </c>
      <c r="H86" s="234"/>
      <c r="I86" s="234">
        <f>SUM(I87:I95)</f>
        <v>0</v>
      </c>
      <c r="J86" s="234"/>
      <c r="K86" s="234">
        <f>SUM(K87:K95)</f>
        <v>0</v>
      </c>
      <c r="L86" s="234"/>
      <c r="M86" s="234">
        <f>SUM(M87:M95)</f>
        <v>0</v>
      </c>
      <c r="N86" s="225"/>
      <c r="O86" s="225">
        <f>SUM(O87:O95)</f>
        <v>38.003129999999999</v>
      </c>
      <c r="P86" s="225"/>
      <c r="Q86" s="225">
        <f>SUM(Q87:Q95)</f>
        <v>0.81447999999999998</v>
      </c>
      <c r="R86" s="225"/>
      <c r="S86" s="225"/>
      <c r="T86" s="226"/>
      <c r="U86" s="225">
        <f>SUM(U87:U95)</f>
        <v>668.33</v>
      </c>
      <c r="AE86" t="s">
        <v>127</v>
      </c>
    </row>
    <row r="87" spans="1:60" ht="20.399999999999999" outlineLevel="1" x14ac:dyDescent="0.25">
      <c r="A87" s="212">
        <v>8</v>
      </c>
      <c r="B87" s="218" t="s">
        <v>208</v>
      </c>
      <c r="C87" s="265" t="s">
        <v>209</v>
      </c>
      <c r="D87" s="220" t="s">
        <v>179</v>
      </c>
      <c r="E87" s="228">
        <v>150.83000000000001</v>
      </c>
      <c r="F87" s="232">
        <f>H87+J87</f>
        <v>0</v>
      </c>
      <c r="G87" s="233">
        <f>ROUND(E87*F87,2)</f>
        <v>0</v>
      </c>
      <c r="H87" s="233"/>
      <c r="I87" s="233">
        <f>ROUND(E87*H87,2)</f>
        <v>0</v>
      </c>
      <c r="J87" s="233"/>
      <c r="K87" s="233">
        <f>ROUND(E87*J87,2)</f>
        <v>0</v>
      </c>
      <c r="L87" s="233">
        <v>21</v>
      </c>
      <c r="M87" s="233">
        <f>G87*(1+L87/100)</f>
        <v>0</v>
      </c>
      <c r="N87" s="221">
        <v>0.25196000000000002</v>
      </c>
      <c r="O87" s="221">
        <f>ROUND(E87*N87,5)</f>
        <v>38.003129999999999</v>
      </c>
      <c r="P87" s="221">
        <v>5.4000000000000003E-3</v>
      </c>
      <c r="Q87" s="221">
        <f>ROUND(E87*P87,5)</f>
        <v>0.81447999999999998</v>
      </c>
      <c r="R87" s="221"/>
      <c r="S87" s="221"/>
      <c r="T87" s="222">
        <v>4.431</v>
      </c>
      <c r="U87" s="221">
        <f>ROUND(E87*T87,2)</f>
        <v>668.33</v>
      </c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210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5">
      <c r="A88" s="212"/>
      <c r="B88" s="218"/>
      <c r="C88" s="266" t="s">
        <v>211</v>
      </c>
      <c r="D88" s="223"/>
      <c r="E88" s="229"/>
      <c r="F88" s="233"/>
      <c r="G88" s="233"/>
      <c r="H88" s="233"/>
      <c r="I88" s="233"/>
      <c r="J88" s="233"/>
      <c r="K88" s="233"/>
      <c r="L88" s="233"/>
      <c r="M88" s="233"/>
      <c r="N88" s="221"/>
      <c r="O88" s="221"/>
      <c r="P88" s="221"/>
      <c r="Q88" s="221"/>
      <c r="R88" s="221"/>
      <c r="S88" s="221"/>
      <c r="T88" s="222"/>
      <c r="U88" s="22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131</v>
      </c>
      <c r="AF88" s="211">
        <v>0</v>
      </c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5">
      <c r="A89" s="212"/>
      <c r="B89" s="218"/>
      <c r="C89" s="266" t="s">
        <v>212</v>
      </c>
      <c r="D89" s="223"/>
      <c r="E89" s="229"/>
      <c r="F89" s="233"/>
      <c r="G89" s="233"/>
      <c r="H89" s="233"/>
      <c r="I89" s="233"/>
      <c r="J89" s="233"/>
      <c r="K89" s="233"/>
      <c r="L89" s="233"/>
      <c r="M89" s="233"/>
      <c r="N89" s="221"/>
      <c r="O89" s="221"/>
      <c r="P89" s="221"/>
      <c r="Q89" s="221"/>
      <c r="R89" s="221"/>
      <c r="S89" s="221"/>
      <c r="T89" s="222"/>
      <c r="U89" s="221"/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131</v>
      </c>
      <c r="AF89" s="211">
        <v>0</v>
      </c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5">
      <c r="A90" s="212"/>
      <c r="B90" s="218"/>
      <c r="C90" s="266" t="s">
        <v>213</v>
      </c>
      <c r="D90" s="223"/>
      <c r="E90" s="229"/>
      <c r="F90" s="233"/>
      <c r="G90" s="233"/>
      <c r="H90" s="233"/>
      <c r="I90" s="233"/>
      <c r="J90" s="233"/>
      <c r="K90" s="233"/>
      <c r="L90" s="233"/>
      <c r="M90" s="233"/>
      <c r="N90" s="221"/>
      <c r="O90" s="221"/>
      <c r="P90" s="221"/>
      <c r="Q90" s="221"/>
      <c r="R90" s="221"/>
      <c r="S90" s="221"/>
      <c r="T90" s="222"/>
      <c r="U90" s="221"/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131</v>
      </c>
      <c r="AF90" s="211">
        <v>0</v>
      </c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5">
      <c r="A91" s="212"/>
      <c r="B91" s="218"/>
      <c r="C91" s="266" t="s">
        <v>214</v>
      </c>
      <c r="D91" s="223"/>
      <c r="E91" s="229"/>
      <c r="F91" s="233"/>
      <c r="G91" s="233"/>
      <c r="H91" s="233"/>
      <c r="I91" s="233"/>
      <c r="J91" s="233"/>
      <c r="K91" s="233"/>
      <c r="L91" s="233"/>
      <c r="M91" s="233"/>
      <c r="N91" s="221"/>
      <c r="O91" s="221"/>
      <c r="P91" s="221"/>
      <c r="Q91" s="221"/>
      <c r="R91" s="221"/>
      <c r="S91" s="221"/>
      <c r="T91" s="222"/>
      <c r="U91" s="22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131</v>
      </c>
      <c r="AF91" s="211">
        <v>0</v>
      </c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5">
      <c r="A92" s="212"/>
      <c r="B92" s="218"/>
      <c r="C92" s="266" t="s">
        <v>215</v>
      </c>
      <c r="D92" s="223"/>
      <c r="E92" s="229"/>
      <c r="F92" s="233"/>
      <c r="G92" s="233"/>
      <c r="H92" s="233"/>
      <c r="I92" s="233"/>
      <c r="J92" s="233"/>
      <c r="K92" s="233"/>
      <c r="L92" s="233"/>
      <c r="M92" s="233"/>
      <c r="N92" s="221"/>
      <c r="O92" s="221"/>
      <c r="P92" s="221"/>
      <c r="Q92" s="221"/>
      <c r="R92" s="221"/>
      <c r="S92" s="221"/>
      <c r="T92" s="222"/>
      <c r="U92" s="22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131</v>
      </c>
      <c r="AF92" s="211">
        <v>0</v>
      </c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5">
      <c r="A93" s="212"/>
      <c r="B93" s="218"/>
      <c r="C93" s="266" t="s">
        <v>216</v>
      </c>
      <c r="D93" s="223"/>
      <c r="E93" s="229"/>
      <c r="F93" s="233"/>
      <c r="G93" s="233"/>
      <c r="H93" s="233"/>
      <c r="I93" s="233"/>
      <c r="J93" s="233"/>
      <c r="K93" s="233"/>
      <c r="L93" s="233"/>
      <c r="M93" s="233"/>
      <c r="N93" s="221"/>
      <c r="O93" s="221"/>
      <c r="P93" s="221"/>
      <c r="Q93" s="221"/>
      <c r="R93" s="221"/>
      <c r="S93" s="221"/>
      <c r="T93" s="222"/>
      <c r="U93" s="22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131</v>
      </c>
      <c r="AF93" s="211">
        <v>0</v>
      </c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5">
      <c r="A94" s="212"/>
      <c r="B94" s="218"/>
      <c r="C94" s="266" t="s">
        <v>165</v>
      </c>
      <c r="D94" s="223"/>
      <c r="E94" s="229"/>
      <c r="F94" s="233"/>
      <c r="G94" s="233"/>
      <c r="H94" s="233"/>
      <c r="I94" s="233"/>
      <c r="J94" s="233"/>
      <c r="K94" s="233"/>
      <c r="L94" s="233"/>
      <c r="M94" s="233"/>
      <c r="N94" s="221"/>
      <c r="O94" s="221"/>
      <c r="P94" s="221"/>
      <c r="Q94" s="221"/>
      <c r="R94" s="221"/>
      <c r="S94" s="221"/>
      <c r="T94" s="222"/>
      <c r="U94" s="221"/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131</v>
      </c>
      <c r="AF94" s="211">
        <v>0</v>
      </c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5">
      <c r="A95" s="212"/>
      <c r="B95" s="218"/>
      <c r="C95" s="266" t="s">
        <v>217</v>
      </c>
      <c r="D95" s="223"/>
      <c r="E95" s="229">
        <v>150.83000000000001</v>
      </c>
      <c r="F95" s="233"/>
      <c r="G95" s="233"/>
      <c r="H95" s="233"/>
      <c r="I95" s="233"/>
      <c r="J95" s="233"/>
      <c r="K95" s="233"/>
      <c r="L95" s="233"/>
      <c r="M95" s="233"/>
      <c r="N95" s="221"/>
      <c r="O95" s="221"/>
      <c r="P95" s="221"/>
      <c r="Q95" s="221"/>
      <c r="R95" s="221"/>
      <c r="S95" s="221"/>
      <c r="T95" s="222"/>
      <c r="U95" s="22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131</v>
      </c>
      <c r="AF95" s="211">
        <v>0</v>
      </c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x14ac:dyDescent="0.25">
      <c r="A96" s="213" t="s">
        <v>126</v>
      </c>
      <c r="B96" s="219" t="s">
        <v>65</v>
      </c>
      <c r="C96" s="267" t="s">
        <v>66</v>
      </c>
      <c r="D96" s="224"/>
      <c r="E96" s="230"/>
      <c r="F96" s="234"/>
      <c r="G96" s="234">
        <f>SUMIF(AE97:AE97,"&lt;&gt;NOR",G97:G97)</f>
        <v>0</v>
      </c>
      <c r="H96" s="234"/>
      <c r="I96" s="234">
        <f>SUM(I97:I97)</f>
        <v>0</v>
      </c>
      <c r="J96" s="234"/>
      <c r="K96" s="234">
        <f>SUM(K97:K97)</f>
        <v>0</v>
      </c>
      <c r="L96" s="234"/>
      <c r="M96" s="234">
        <f>SUM(M97:M97)</f>
        <v>0</v>
      </c>
      <c r="N96" s="225"/>
      <c r="O96" s="225">
        <f>SUM(O97:O97)</f>
        <v>0</v>
      </c>
      <c r="P96" s="225"/>
      <c r="Q96" s="225">
        <f>SUM(Q97:Q97)</f>
        <v>0</v>
      </c>
      <c r="R96" s="225"/>
      <c r="S96" s="225"/>
      <c r="T96" s="226"/>
      <c r="U96" s="225">
        <f>SUM(U97:U97)</f>
        <v>0</v>
      </c>
      <c r="AE96" t="s">
        <v>127</v>
      </c>
    </row>
    <row r="97" spans="1:60" ht="20.399999999999999" outlineLevel="1" x14ac:dyDescent="0.25">
      <c r="A97" s="212">
        <v>9</v>
      </c>
      <c r="B97" s="218" t="s">
        <v>218</v>
      </c>
      <c r="C97" s="265" t="s">
        <v>219</v>
      </c>
      <c r="D97" s="220" t="s">
        <v>174</v>
      </c>
      <c r="E97" s="228">
        <v>1</v>
      </c>
      <c r="F97" s="232">
        <f>H97+J97</f>
        <v>0</v>
      </c>
      <c r="G97" s="233">
        <f>ROUND(E97*F97,2)</f>
        <v>0</v>
      </c>
      <c r="H97" s="233"/>
      <c r="I97" s="233">
        <f>ROUND(E97*H97,2)</f>
        <v>0</v>
      </c>
      <c r="J97" s="233"/>
      <c r="K97" s="233">
        <f>ROUND(E97*J97,2)</f>
        <v>0</v>
      </c>
      <c r="L97" s="233">
        <v>21</v>
      </c>
      <c r="M97" s="233">
        <f>G97*(1+L97/100)</f>
        <v>0</v>
      </c>
      <c r="N97" s="221">
        <v>0</v>
      </c>
      <c r="O97" s="221">
        <f>ROUND(E97*N97,5)</f>
        <v>0</v>
      </c>
      <c r="P97" s="221">
        <v>0</v>
      </c>
      <c r="Q97" s="221">
        <f>ROUND(E97*P97,5)</f>
        <v>0</v>
      </c>
      <c r="R97" s="221"/>
      <c r="S97" s="221"/>
      <c r="T97" s="222">
        <v>0</v>
      </c>
      <c r="U97" s="221">
        <f>ROUND(E97*T97,2)</f>
        <v>0</v>
      </c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129</v>
      </c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x14ac:dyDescent="0.25">
      <c r="A98" s="213" t="s">
        <v>126</v>
      </c>
      <c r="B98" s="219" t="s">
        <v>67</v>
      </c>
      <c r="C98" s="267" t="s">
        <v>68</v>
      </c>
      <c r="D98" s="224"/>
      <c r="E98" s="230"/>
      <c r="F98" s="234"/>
      <c r="G98" s="234">
        <f>SUMIF(AE99:AE117,"&lt;&gt;NOR",G99:G117)</f>
        <v>0</v>
      </c>
      <c r="H98" s="234"/>
      <c r="I98" s="234">
        <f>SUM(I99:I117)</f>
        <v>0</v>
      </c>
      <c r="J98" s="234"/>
      <c r="K98" s="234">
        <f>SUM(K99:K117)</f>
        <v>0</v>
      </c>
      <c r="L98" s="234"/>
      <c r="M98" s="234">
        <f>SUM(M99:M117)</f>
        <v>0</v>
      </c>
      <c r="N98" s="225"/>
      <c r="O98" s="225">
        <f>SUM(O99:O117)</f>
        <v>0</v>
      </c>
      <c r="P98" s="225"/>
      <c r="Q98" s="225">
        <f>SUM(Q99:Q117)</f>
        <v>0</v>
      </c>
      <c r="R98" s="225"/>
      <c r="S98" s="225"/>
      <c r="T98" s="226"/>
      <c r="U98" s="225">
        <f>SUM(U99:U117)</f>
        <v>257.45</v>
      </c>
      <c r="AE98" t="s">
        <v>127</v>
      </c>
    </row>
    <row r="99" spans="1:60" outlineLevel="1" x14ac:dyDescent="0.25">
      <c r="A99" s="212">
        <v>10</v>
      </c>
      <c r="B99" s="218" t="s">
        <v>220</v>
      </c>
      <c r="C99" s="265" t="s">
        <v>221</v>
      </c>
      <c r="D99" s="220" t="s">
        <v>179</v>
      </c>
      <c r="E99" s="228">
        <v>222.26859999999999</v>
      </c>
      <c r="F99" s="232">
        <f>H99+J99</f>
        <v>0</v>
      </c>
      <c r="G99" s="233">
        <f>ROUND(E99*F99,2)</f>
        <v>0</v>
      </c>
      <c r="H99" s="233"/>
      <c r="I99" s="233">
        <f>ROUND(E99*H99,2)</f>
        <v>0</v>
      </c>
      <c r="J99" s="233"/>
      <c r="K99" s="233">
        <f>ROUND(E99*J99,2)</f>
        <v>0</v>
      </c>
      <c r="L99" s="233">
        <v>21</v>
      </c>
      <c r="M99" s="233">
        <f>G99*(1+L99/100)</f>
        <v>0</v>
      </c>
      <c r="N99" s="221">
        <v>0</v>
      </c>
      <c r="O99" s="221">
        <f>ROUND(E99*N99,5)</f>
        <v>0</v>
      </c>
      <c r="P99" s="221">
        <v>0</v>
      </c>
      <c r="Q99" s="221">
        <f>ROUND(E99*P99,5)</f>
        <v>0</v>
      </c>
      <c r="R99" s="221"/>
      <c r="S99" s="221"/>
      <c r="T99" s="222">
        <v>0.34899999999999998</v>
      </c>
      <c r="U99" s="221">
        <f>ROUND(E99*T99,2)</f>
        <v>77.569999999999993</v>
      </c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129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5">
      <c r="A100" s="212"/>
      <c r="B100" s="218"/>
      <c r="C100" s="266" t="s">
        <v>222</v>
      </c>
      <c r="D100" s="223"/>
      <c r="E100" s="229"/>
      <c r="F100" s="233"/>
      <c r="G100" s="233"/>
      <c r="H100" s="233"/>
      <c r="I100" s="233"/>
      <c r="J100" s="233"/>
      <c r="K100" s="233"/>
      <c r="L100" s="233"/>
      <c r="M100" s="233"/>
      <c r="N100" s="221"/>
      <c r="O100" s="221"/>
      <c r="P100" s="221"/>
      <c r="Q100" s="221"/>
      <c r="R100" s="221"/>
      <c r="S100" s="221"/>
      <c r="T100" s="222"/>
      <c r="U100" s="22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131</v>
      </c>
      <c r="AF100" s="211">
        <v>0</v>
      </c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5">
      <c r="A101" s="212"/>
      <c r="B101" s="218"/>
      <c r="C101" s="266" t="s">
        <v>165</v>
      </c>
      <c r="D101" s="223"/>
      <c r="E101" s="229"/>
      <c r="F101" s="233"/>
      <c r="G101" s="233"/>
      <c r="H101" s="233"/>
      <c r="I101" s="233"/>
      <c r="J101" s="233"/>
      <c r="K101" s="233"/>
      <c r="L101" s="233"/>
      <c r="M101" s="233"/>
      <c r="N101" s="221"/>
      <c r="O101" s="221"/>
      <c r="P101" s="221"/>
      <c r="Q101" s="221"/>
      <c r="R101" s="221"/>
      <c r="S101" s="221"/>
      <c r="T101" s="222"/>
      <c r="U101" s="22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131</v>
      </c>
      <c r="AF101" s="211">
        <v>0</v>
      </c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5">
      <c r="A102" s="212"/>
      <c r="B102" s="218"/>
      <c r="C102" s="266" t="s">
        <v>223</v>
      </c>
      <c r="D102" s="223"/>
      <c r="E102" s="229">
        <v>76.790000000000006</v>
      </c>
      <c r="F102" s="233"/>
      <c r="G102" s="233"/>
      <c r="H102" s="233"/>
      <c r="I102" s="233"/>
      <c r="J102" s="233"/>
      <c r="K102" s="233"/>
      <c r="L102" s="233"/>
      <c r="M102" s="233"/>
      <c r="N102" s="221"/>
      <c r="O102" s="221"/>
      <c r="P102" s="221"/>
      <c r="Q102" s="221"/>
      <c r="R102" s="221"/>
      <c r="S102" s="221"/>
      <c r="T102" s="222"/>
      <c r="U102" s="22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 t="s">
        <v>131</v>
      </c>
      <c r="AF102" s="211">
        <v>0</v>
      </c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5">
      <c r="A103" s="212"/>
      <c r="B103" s="218"/>
      <c r="C103" s="268" t="s">
        <v>183</v>
      </c>
      <c r="D103" s="227"/>
      <c r="E103" s="231">
        <v>76.790000000000006</v>
      </c>
      <c r="F103" s="233"/>
      <c r="G103" s="233"/>
      <c r="H103" s="233"/>
      <c r="I103" s="233"/>
      <c r="J103" s="233"/>
      <c r="K103" s="233"/>
      <c r="L103" s="233"/>
      <c r="M103" s="233"/>
      <c r="N103" s="221"/>
      <c r="O103" s="221"/>
      <c r="P103" s="221"/>
      <c r="Q103" s="221"/>
      <c r="R103" s="221"/>
      <c r="S103" s="221"/>
      <c r="T103" s="222"/>
      <c r="U103" s="22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131</v>
      </c>
      <c r="AF103" s="211">
        <v>1</v>
      </c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5">
      <c r="A104" s="212"/>
      <c r="B104" s="218"/>
      <c r="C104" s="266" t="s">
        <v>224</v>
      </c>
      <c r="D104" s="223"/>
      <c r="E104" s="229"/>
      <c r="F104" s="233"/>
      <c r="G104" s="233"/>
      <c r="H104" s="233"/>
      <c r="I104" s="233"/>
      <c r="J104" s="233"/>
      <c r="K104" s="233"/>
      <c r="L104" s="233"/>
      <c r="M104" s="233"/>
      <c r="N104" s="221"/>
      <c r="O104" s="221"/>
      <c r="P104" s="221"/>
      <c r="Q104" s="221"/>
      <c r="R104" s="221"/>
      <c r="S104" s="221"/>
      <c r="T104" s="222"/>
      <c r="U104" s="22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131</v>
      </c>
      <c r="AF104" s="211">
        <v>0</v>
      </c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5">
      <c r="A105" s="212"/>
      <c r="B105" s="218"/>
      <c r="C105" s="266" t="s">
        <v>225</v>
      </c>
      <c r="D105" s="223"/>
      <c r="E105" s="229">
        <v>47.243600000000001</v>
      </c>
      <c r="F105" s="233"/>
      <c r="G105" s="233"/>
      <c r="H105" s="233"/>
      <c r="I105" s="233"/>
      <c r="J105" s="233"/>
      <c r="K105" s="233"/>
      <c r="L105" s="233"/>
      <c r="M105" s="233"/>
      <c r="N105" s="221"/>
      <c r="O105" s="221"/>
      <c r="P105" s="221"/>
      <c r="Q105" s="221"/>
      <c r="R105" s="221"/>
      <c r="S105" s="221"/>
      <c r="T105" s="222"/>
      <c r="U105" s="22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131</v>
      </c>
      <c r="AF105" s="211">
        <v>0</v>
      </c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5">
      <c r="A106" s="212"/>
      <c r="B106" s="218"/>
      <c r="C106" s="268" t="s">
        <v>183</v>
      </c>
      <c r="D106" s="227"/>
      <c r="E106" s="231">
        <v>47.243600000000001</v>
      </c>
      <c r="F106" s="233"/>
      <c r="G106" s="233"/>
      <c r="H106" s="233"/>
      <c r="I106" s="233"/>
      <c r="J106" s="233"/>
      <c r="K106" s="233"/>
      <c r="L106" s="233"/>
      <c r="M106" s="233"/>
      <c r="N106" s="221"/>
      <c r="O106" s="221"/>
      <c r="P106" s="221"/>
      <c r="Q106" s="221"/>
      <c r="R106" s="221"/>
      <c r="S106" s="221"/>
      <c r="T106" s="222"/>
      <c r="U106" s="22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131</v>
      </c>
      <c r="AF106" s="211">
        <v>1</v>
      </c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5">
      <c r="A107" s="212"/>
      <c r="B107" s="218"/>
      <c r="C107" s="266" t="s">
        <v>226</v>
      </c>
      <c r="D107" s="223"/>
      <c r="E107" s="229"/>
      <c r="F107" s="233"/>
      <c r="G107" s="233"/>
      <c r="H107" s="233"/>
      <c r="I107" s="233"/>
      <c r="J107" s="233"/>
      <c r="K107" s="233"/>
      <c r="L107" s="233"/>
      <c r="M107" s="233"/>
      <c r="N107" s="221"/>
      <c r="O107" s="221"/>
      <c r="P107" s="221"/>
      <c r="Q107" s="221"/>
      <c r="R107" s="221"/>
      <c r="S107" s="221"/>
      <c r="T107" s="222"/>
      <c r="U107" s="22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 t="s">
        <v>131</v>
      </c>
      <c r="AF107" s="211">
        <v>0</v>
      </c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5">
      <c r="A108" s="212"/>
      <c r="B108" s="218"/>
      <c r="C108" s="266" t="s">
        <v>227</v>
      </c>
      <c r="D108" s="223"/>
      <c r="E108" s="229">
        <v>37.555</v>
      </c>
      <c r="F108" s="233"/>
      <c r="G108" s="233"/>
      <c r="H108" s="233"/>
      <c r="I108" s="233"/>
      <c r="J108" s="233"/>
      <c r="K108" s="233"/>
      <c r="L108" s="233"/>
      <c r="M108" s="233"/>
      <c r="N108" s="221"/>
      <c r="O108" s="221"/>
      <c r="P108" s="221"/>
      <c r="Q108" s="221"/>
      <c r="R108" s="221"/>
      <c r="S108" s="221"/>
      <c r="T108" s="222"/>
      <c r="U108" s="22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 t="s">
        <v>131</v>
      </c>
      <c r="AF108" s="211">
        <v>0</v>
      </c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5">
      <c r="A109" s="212"/>
      <c r="B109" s="218"/>
      <c r="C109" s="268" t="s">
        <v>183</v>
      </c>
      <c r="D109" s="227"/>
      <c r="E109" s="231">
        <v>37.555</v>
      </c>
      <c r="F109" s="233"/>
      <c r="G109" s="233"/>
      <c r="H109" s="233"/>
      <c r="I109" s="233"/>
      <c r="J109" s="233"/>
      <c r="K109" s="233"/>
      <c r="L109" s="233"/>
      <c r="M109" s="233"/>
      <c r="N109" s="221"/>
      <c r="O109" s="221"/>
      <c r="P109" s="221"/>
      <c r="Q109" s="221"/>
      <c r="R109" s="221"/>
      <c r="S109" s="221"/>
      <c r="T109" s="222"/>
      <c r="U109" s="22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 t="s">
        <v>131</v>
      </c>
      <c r="AF109" s="211">
        <v>1</v>
      </c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5">
      <c r="A110" s="212"/>
      <c r="B110" s="218"/>
      <c r="C110" s="266" t="s">
        <v>228</v>
      </c>
      <c r="D110" s="223"/>
      <c r="E110" s="229">
        <v>16.2</v>
      </c>
      <c r="F110" s="233"/>
      <c r="G110" s="233"/>
      <c r="H110" s="233"/>
      <c r="I110" s="233"/>
      <c r="J110" s="233"/>
      <c r="K110" s="233"/>
      <c r="L110" s="233"/>
      <c r="M110" s="233"/>
      <c r="N110" s="221"/>
      <c r="O110" s="221"/>
      <c r="P110" s="221"/>
      <c r="Q110" s="221"/>
      <c r="R110" s="221"/>
      <c r="S110" s="221"/>
      <c r="T110" s="222"/>
      <c r="U110" s="22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131</v>
      </c>
      <c r="AF110" s="211">
        <v>0</v>
      </c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5">
      <c r="A111" s="212"/>
      <c r="B111" s="218"/>
      <c r="C111" s="268" t="s">
        <v>183</v>
      </c>
      <c r="D111" s="227"/>
      <c r="E111" s="231">
        <v>16.2</v>
      </c>
      <c r="F111" s="233"/>
      <c r="G111" s="233"/>
      <c r="H111" s="233"/>
      <c r="I111" s="233"/>
      <c r="J111" s="233"/>
      <c r="K111" s="233"/>
      <c r="L111" s="233"/>
      <c r="M111" s="233"/>
      <c r="N111" s="221"/>
      <c r="O111" s="221"/>
      <c r="P111" s="221"/>
      <c r="Q111" s="221"/>
      <c r="R111" s="221"/>
      <c r="S111" s="221"/>
      <c r="T111" s="222"/>
      <c r="U111" s="22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131</v>
      </c>
      <c r="AF111" s="211">
        <v>1</v>
      </c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5">
      <c r="A112" s="212"/>
      <c r="B112" s="218"/>
      <c r="C112" s="266" t="s">
        <v>229</v>
      </c>
      <c r="D112" s="223"/>
      <c r="E112" s="229">
        <v>10.94</v>
      </c>
      <c r="F112" s="233"/>
      <c r="G112" s="233"/>
      <c r="H112" s="233"/>
      <c r="I112" s="233"/>
      <c r="J112" s="233"/>
      <c r="K112" s="233"/>
      <c r="L112" s="233"/>
      <c r="M112" s="233"/>
      <c r="N112" s="221"/>
      <c r="O112" s="221"/>
      <c r="P112" s="221"/>
      <c r="Q112" s="221"/>
      <c r="R112" s="221"/>
      <c r="S112" s="221"/>
      <c r="T112" s="222"/>
      <c r="U112" s="22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131</v>
      </c>
      <c r="AF112" s="211">
        <v>0</v>
      </c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5">
      <c r="A113" s="212"/>
      <c r="B113" s="218"/>
      <c r="C113" s="266" t="s">
        <v>230</v>
      </c>
      <c r="D113" s="223"/>
      <c r="E113" s="229">
        <v>22.14</v>
      </c>
      <c r="F113" s="233"/>
      <c r="G113" s="233"/>
      <c r="H113" s="233"/>
      <c r="I113" s="233"/>
      <c r="J113" s="233"/>
      <c r="K113" s="233"/>
      <c r="L113" s="233"/>
      <c r="M113" s="233"/>
      <c r="N113" s="221"/>
      <c r="O113" s="221"/>
      <c r="P113" s="221"/>
      <c r="Q113" s="221"/>
      <c r="R113" s="221"/>
      <c r="S113" s="221"/>
      <c r="T113" s="222"/>
      <c r="U113" s="22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 t="s">
        <v>131</v>
      </c>
      <c r="AF113" s="211">
        <v>0</v>
      </c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5">
      <c r="A114" s="212"/>
      <c r="B114" s="218"/>
      <c r="C114" s="268" t="s">
        <v>183</v>
      </c>
      <c r="D114" s="227"/>
      <c r="E114" s="231">
        <v>33.08</v>
      </c>
      <c r="F114" s="233"/>
      <c r="G114" s="233"/>
      <c r="H114" s="233"/>
      <c r="I114" s="233"/>
      <c r="J114" s="233"/>
      <c r="K114" s="233"/>
      <c r="L114" s="233"/>
      <c r="M114" s="233"/>
      <c r="N114" s="221"/>
      <c r="O114" s="221"/>
      <c r="P114" s="221"/>
      <c r="Q114" s="221"/>
      <c r="R114" s="221"/>
      <c r="S114" s="221"/>
      <c r="T114" s="222"/>
      <c r="U114" s="22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131</v>
      </c>
      <c r="AF114" s="211">
        <v>1</v>
      </c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5">
      <c r="A115" s="212"/>
      <c r="B115" s="218"/>
      <c r="C115" s="266" t="s">
        <v>231</v>
      </c>
      <c r="D115" s="223"/>
      <c r="E115" s="229">
        <v>11.4</v>
      </c>
      <c r="F115" s="233"/>
      <c r="G115" s="233"/>
      <c r="H115" s="233"/>
      <c r="I115" s="233"/>
      <c r="J115" s="233"/>
      <c r="K115" s="233"/>
      <c r="L115" s="233"/>
      <c r="M115" s="233"/>
      <c r="N115" s="221"/>
      <c r="O115" s="221"/>
      <c r="P115" s="221"/>
      <c r="Q115" s="221"/>
      <c r="R115" s="221"/>
      <c r="S115" s="221"/>
      <c r="T115" s="222"/>
      <c r="U115" s="22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 t="s">
        <v>131</v>
      </c>
      <c r="AF115" s="211">
        <v>0</v>
      </c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12"/>
      <c r="B116" s="218"/>
      <c r="C116" s="268" t="s">
        <v>183</v>
      </c>
      <c r="D116" s="227"/>
      <c r="E116" s="231">
        <v>11.4</v>
      </c>
      <c r="F116" s="233"/>
      <c r="G116" s="233"/>
      <c r="H116" s="233"/>
      <c r="I116" s="233"/>
      <c r="J116" s="233"/>
      <c r="K116" s="233"/>
      <c r="L116" s="233"/>
      <c r="M116" s="233"/>
      <c r="N116" s="221"/>
      <c r="O116" s="221"/>
      <c r="P116" s="221"/>
      <c r="Q116" s="221"/>
      <c r="R116" s="221"/>
      <c r="S116" s="221"/>
      <c r="T116" s="222"/>
      <c r="U116" s="22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 t="s">
        <v>131</v>
      </c>
      <c r="AF116" s="211">
        <v>1</v>
      </c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ht="20.399999999999999" outlineLevel="1" x14ac:dyDescent="0.25">
      <c r="A117" s="212">
        <v>11</v>
      </c>
      <c r="B117" s="218" t="s">
        <v>232</v>
      </c>
      <c r="C117" s="265" t="s">
        <v>233</v>
      </c>
      <c r="D117" s="220" t="s">
        <v>179</v>
      </c>
      <c r="E117" s="228">
        <v>222.26859999999999</v>
      </c>
      <c r="F117" s="232">
        <f>H117+J117</f>
        <v>0</v>
      </c>
      <c r="G117" s="233">
        <f>ROUND(E117*F117,2)</f>
        <v>0</v>
      </c>
      <c r="H117" s="233"/>
      <c r="I117" s="233">
        <f>ROUND(E117*H117,2)</f>
        <v>0</v>
      </c>
      <c r="J117" s="233"/>
      <c r="K117" s="233">
        <f>ROUND(E117*J117,2)</f>
        <v>0</v>
      </c>
      <c r="L117" s="233">
        <v>21</v>
      </c>
      <c r="M117" s="233">
        <f>G117*(1+L117/100)</f>
        <v>0</v>
      </c>
      <c r="N117" s="221">
        <v>0</v>
      </c>
      <c r="O117" s="221">
        <f>ROUND(E117*N117,5)</f>
        <v>0</v>
      </c>
      <c r="P117" s="221">
        <v>0</v>
      </c>
      <c r="Q117" s="221">
        <f>ROUND(E117*P117,5)</f>
        <v>0</v>
      </c>
      <c r="R117" s="221"/>
      <c r="S117" s="221"/>
      <c r="T117" s="222">
        <v>0.80928</v>
      </c>
      <c r="U117" s="221">
        <f>ROUND(E117*T117,2)</f>
        <v>179.88</v>
      </c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210</v>
      </c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x14ac:dyDescent="0.25">
      <c r="A118" s="213" t="s">
        <v>126</v>
      </c>
      <c r="B118" s="219" t="s">
        <v>69</v>
      </c>
      <c r="C118" s="267" t="s">
        <v>70</v>
      </c>
      <c r="D118" s="224"/>
      <c r="E118" s="230"/>
      <c r="F118" s="234"/>
      <c r="G118" s="234">
        <f>SUMIF(AE119:AE124,"&lt;&gt;NOR",G119:G124)</f>
        <v>0</v>
      </c>
      <c r="H118" s="234"/>
      <c r="I118" s="234">
        <f>SUM(I119:I124)</f>
        <v>0</v>
      </c>
      <c r="J118" s="234"/>
      <c r="K118" s="234">
        <f>SUM(K119:K124)</f>
        <v>0</v>
      </c>
      <c r="L118" s="234"/>
      <c r="M118" s="234">
        <f>SUM(M119:M124)</f>
        <v>0</v>
      </c>
      <c r="N118" s="225"/>
      <c r="O118" s="225">
        <f>SUM(O119:O124)</f>
        <v>25.341699999999999</v>
      </c>
      <c r="P118" s="225"/>
      <c r="Q118" s="225">
        <f>SUM(Q119:Q124)</f>
        <v>0</v>
      </c>
      <c r="R118" s="225"/>
      <c r="S118" s="225"/>
      <c r="T118" s="226"/>
      <c r="U118" s="225">
        <f>SUM(U119:U124)</f>
        <v>147.70999999999998</v>
      </c>
      <c r="AE118" t="s">
        <v>127</v>
      </c>
    </row>
    <row r="119" spans="1:60" outlineLevel="1" x14ac:dyDescent="0.25">
      <c r="A119" s="212">
        <v>12</v>
      </c>
      <c r="B119" s="218" t="s">
        <v>234</v>
      </c>
      <c r="C119" s="265" t="s">
        <v>235</v>
      </c>
      <c r="D119" s="220" t="s">
        <v>236</v>
      </c>
      <c r="E119" s="228">
        <v>55.807099999999998</v>
      </c>
      <c r="F119" s="232">
        <f>H119+J119</f>
        <v>0</v>
      </c>
      <c r="G119" s="233">
        <f>ROUND(E119*F119,2)</f>
        <v>0</v>
      </c>
      <c r="H119" s="233"/>
      <c r="I119" s="233">
        <f>ROUND(E119*H119,2)</f>
        <v>0</v>
      </c>
      <c r="J119" s="233"/>
      <c r="K119" s="233">
        <f>ROUND(E119*J119,2)</f>
        <v>0</v>
      </c>
      <c r="L119" s="233">
        <v>21</v>
      </c>
      <c r="M119" s="233">
        <f>G119*(1+L119/100)</f>
        <v>0</v>
      </c>
      <c r="N119" s="221">
        <v>0.38850000000000001</v>
      </c>
      <c r="O119" s="221">
        <f>ROUND(E119*N119,5)</f>
        <v>21.681059999999999</v>
      </c>
      <c r="P119" s="221">
        <v>0</v>
      </c>
      <c r="Q119" s="221">
        <f>ROUND(E119*P119,5)</f>
        <v>0</v>
      </c>
      <c r="R119" s="221"/>
      <c r="S119" s="221"/>
      <c r="T119" s="222">
        <v>1.8360000000000001</v>
      </c>
      <c r="U119" s="221">
        <f>ROUND(E119*T119,2)</f>
        <v>102.46</v>
      </c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129</v>
      </c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5">
      <c r="A120" s="212"/>
      <c r="B120" s="218"/>
      <c r="C120" s="266" t="s">
        <v>237</v>
      </c>
      <c r="D120" s="223"/>
      <c r="E120" s="229"/>
      <c r="F120" s="233"/>
      <c r="G120" s="233"/>
      <c r="H120" s="233"/>
      <c r="I120" s="233"/>
      <c r="J120" s="233"/>
      <c r="K120" s="233"/>
      <c r="L120" s="233"/>
      <c r="M120" s="233"/>
      <c r="N120" s="221"/>
      <c r="O120" s="221"/>
      <c r="P120" s="221"/>
      <c r="Q120" s="221"/>
      <c r="R120" s="221"/>
      <c r="S120" s="221"/>
      <c r="T120" s="222"/>
      <c r="U120" s="22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 t="s">
        <v>131</v>
      </c>
      <c r="AF120" s="211">
        <v>0</v>
      </c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5">
      <c r="A121" s="212"/>
      <c r="B121" s="218"/>
      <c r="C121" s="266" t="s">
        <v>238</v>
      </c>
      <c r="D121" s="223"/>
      <c r="E121" s="229">
        <v>55.807099999999998</v>
      </c>
      <c r="F121" s="233"/>
      <c r="G121" s="233"/>
      <c r="H121" s="233"/>
      <c r="I121" s="233"/>
      <c r="J121" s="233"/>
      <c r="K121" s="233"/>
      <c r="L121" s="233"/>
      <c r="M121" s="233"/>
      <c r="N121" s="221"/>
      <c r="O121" s="221"/>
      <c r="P121" s="221"/>
      <c r="Q121" s="221"/>
      <c r="R121" s="221"/>
      <c r="S121" s="221"/>
      <c r="T121" s="222"/>
      <c r="U121" s="22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131</v>
      </c>
      <c r="AF121" s="211">
        <v>0</v>
      </c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5">
      <c r="A122" s="212">
        <v>13</v>
      </c>
      <c r="B122" s="218" t="s">
        <v>239</v>
      </c>
      <c r="C122" s="265" t="s">
        <v>240</v>
      </c>
      <c r="D122" s="220" t="s">
        <v>179</v>
      </c>
      <c r="E122" s="228">
        <v>150.83000000000001</v>
      </c>
      <c r="F122" s="232">
        <f>H122+J122</f>
        <v>0</v>
      </c>
      <c r="G122" s="233">
        <f>ROUND(E122*F122,2)</f>
        <v>0</v>
      </c>
      <c r="H122" s="233"/>
      <c r="I122" s="233">
        <f>ROUND(E122*H122,2)</f>
        <v>0</v>
      </c>
      <c r="J122" s="233"/>
      <c r="K122" s="233">
        <f>ROUND(E122*J122,2)</f>
        <v>0</v>
      </c>
      <c r="L122" s="233">
        <v>21</v>
      </c>
      <c r="M122" s="233">
        <f>G122*(1+L122/100)</f>
        <v>0</v>
      </c>
      <c r="N122" s="221">
        <v>2.427E-2</v>
      </c>
      <c r="O122" s="221">
        <f>ROUND(E122*N122,5)</f>
        <v>3.6606399999999999</v>
      </c>
      <c r="P122" s="221">
        <v>0</v>
      </c>
      <c r="Q122" s="221">
        <f>ROUND(E122*P122,5)</f>
        <v>0</v>
      </c>
      <c r="R122" s="221"/>
      <c r="S122" s="221"/>
      <c r="T122" s="222">
        <v>0.3</v>
      </c>
      <c r="U122" s="221">
        <f>ROUND(E122*T122,2)</f>
        <v>45.25</v>
      </c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 t="s">
        <v>129</v>
      </c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5">
      <c r="A123" s="212"/>
      <c r="B123" s="218"/>
      <c r="C123" s="266" t="s">
        <v>237</v>
      </c>
      <c r="D123" s="223"/>
      <c r="E123" s="229"/>
      <c r="F123" s="233"/>
      <c r="G123" s="233"/>
      <c r="H123" s="233"/>
      <c r="I123" s="233"/>
      <c r="J123" s="233"/>
      <c r="K123" s="233"/>
      <c r="L123" s="233"/>
      <c r="M123" s="233"/>
      <c r="N123" s="221"/>
      <c r="O123" s="221"/>
      <c r="P123" s="221"/>
      <c r="Q123" s="221"/>
      <c r="R123" s="221"/>
      <c r="S123" s="221"/>
      <c r="T123" s="222"/>
      <c r="U123" s="22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131</v>
      </c>
      <c r="AF123" s="211">
        <v>0</v>
      </c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5">
      <c r="A124" s="212"/>
      <c r="B124" s="218"/>
      <c r="C124" s="266" t="s">
        <v>241</v>
      </c>
      <c r="D124" s="223"/>
      <c r="E124" s="229">
        <v>150.83000000000001</v>
      </c>
      <c r="F124" s="233"/>
      <c r="G124" s="233"/>
      <c r="H124" s="233"/>
      <c r="I124" s="233"/>
      <c r="J124" s="233"/>
      <c r="K124" s="233"/>
      <c r="L124" s="233"/>
      <c r="M124" s="233"/>
      <c r="N124" s="221"/>
      <c r="O124" s="221"/>
      <c r="P124" s="221"/>
      <c r="Q124" s="221"/>
      <c r="R124" s="221"/>
      <c r="S124" s="221"/>
      <c r="T124" s="222"/>
      <c r="U124" s="22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 t="s">
        <v>131</v>
      </c>
      <c r="AF124" s="211">
        <v>0</v>
      </c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x14ac:dyDescent="0.25">
      <c r="A125" s="213" t="s">
        <v>126</v>
      </c>
      <c r="B125" s="219" t="s">
        <v>71</v>
      </c>
      <c r="C125" s="267" t="s">
        <v>72</v>
      </c>
      <c r="D125" s="224"/>
      <c r="E125" s="230"/>
      <c r="F125" s="234"/>
      <c r="G125" s="234">
        <f>SUMIF(AE126:AE127,"&lt;&gt;NOR",G126:G127)</f>
        <v>0</v>
      </c>
      <c r="H125" s="234"/>
      <c r="I125" s="234">
        <f>SUM(I126:I127)</f>
        <v>0</v>
      </c>
      <c r="J125" s="234"/>
      <c r="K125" s="234">
        <f>SUM(K126:K127)</f>
        <v>0</v>
      </c>
      <c r="L125" s="234"/>
      <c r="M125" s="234">
        <f>SUM(M126:M127)</f>
        <v>0</v>
      </c>
      <c r="N125" s="225"/>
      <c r="O125" s="225">
        <f>SUM(O126:O127)</f>
        <v>5.8599999999999998E-3</v>
      </c>
      <c r="P125" s="225"/>
      <c r="Q125" s="225">
        <f>SUM(Q126:Q127)</f>
        <v>0</v>
      </c>
      <c r="R125" s="225"/>
      <c r="S125" s="225"/>
      <c r="T125" s="226"/>
      <c r="U125" s="225">
        <f>SUM(U126:U127)</f>
        <v>45.15</v>
      </c>
      <c r="AE125" t="s">
        <v>127</v>
      </c>
    </row>
    <row r="126" spans="1:60" outlineLevel="1" x14ac:dyDescent="0.25">
      <c r="A126" s="212">
        <v>14</v>
      </c>
      <c r="B126" s="218" t="s">
        <v>242</v>
      </c>
      <c r="C126" s="265" t="s">
        <v>243</v>
      </c>
      <c r="D126" s="220" t="s">
        <v>179</v>
      </c>
      <c r="E126" s="228">
        <v>146.6</v>
      </c>
      <c r="F126" s="232">
        <f>H126+J126</f>
        <v>0</v>
      </c>
      <c r="G126" s="233">
        <f>ROUND(E126*F126,2)</f>
        <v>0</v>
      </c>
      <c r="H126" s="233"/>
      <c r="I126" s="233">
        <f>ROUND(E126*H126,2)</f>
        <v>0</v>
      </c>
      <c r="J126" s="233"/>
      <c r="K126" s="233">
        <f>ROUND(E126*J126,2)</f>
        <v>0</v>
      </c>
      <c r="L126" s="233">
        <v>21</v>
      </c>
      <c r="M126" s="233">
        <f>G126*(1+L126/100)</f>
        <v>0</v>
      </c>
      <c r="N126" s="221">
        <v>4.0000000000000003E-5</v>
      </c>
      <c r="O126" s="221">
        <f>ROUND(E126*N126,5)</f>
        <v>5.8599999999999998E-3</v>
      </c>
      <c r="P126" s="221">
        <v>0</v>
      </c>
      <c r="Q126" s="221">
        <f>ROUND(E126*P126,5)</f>
        <v>0</v>
      </c>
      <c r="R126" s="221"/>
      <c r="S126" s="221"/>
      <c r="T126" s="222">
        <v>0.308</v>
      </c>
      <c r="U126" s="221">
        <f>ROUND(E126*T126,2)</f>
        <v>45.15</v>
      </c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129</v>
      </c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20.399999999999999" outlineLevel="1" x14ac:dyDescent="0.25">
      <c r="A127" s="212">
        <v>15</v>
      </c>
      <c r="B127" s="218" t="s">
        <v>244</v>
      </c>
      <c r="C127" s="265" t="s">
        <v>245</v>
      </c>
      <c r="D127" s="220" t="s">
        <v>174</v>
      </c>
      <c r="E127" s="228">
        <v>1</v>
      </c>
      <c r="F127" s="232">
        <f>H127+J127</f>
        <v>0</v>
      </c>
      <c r="G127" s="233">
        <f>ROUND(E127*F127,2)</f>
        <v>0</v>
      </c>
      <c r="H127" s="233"/>
      <c r="I127" s="233">
        <f>ROUND(E127*H127,2)</f>
        <v>0</v>
      </c>
      <c r="J127" s="233"/>
      <c r="K127" s="233">
        <f>ROUND(E127*J127,2)</f>
        <v>0</v>
      </c>
      <c r="L127" s="233">
        <v>21</v>
      </c>
      <c r="M127" s="233">
        <f>G127*(1+L127/100)</f>
        <v>0</v>
      </c>
      <c r="N127" s="221">
        <v>0</v>
      </c>
      <c r="O127" s="221">
        <f>ROUND(E127*N127,5)</f>
        <v>0</v>
      </c>
      <c r="P127" s="221">
        <v>0</v>
      </c>
      <c r="Q127" s="221">
        <f>ROUND(E127*P127,5)</f>
        <v>0</v>
      </c>
      <c r="R127" s="221"/>
      <c r="S127" s="221"/>
      <c r="T127" s="222">
        <v>0</v>
      </c>
      <c r="U127" s="221">
        <f>ROUND(E127*T127,2)</f>
        <v>0</v>
      </c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 t="s">
        <v>129</v>
      </c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x14ac:dyDescent="0.25">
      <c r="A128" s="213" t="s">
        <v>126</v>
      </c>
      <c r="B128" s="219" t="s">
        <v>73</v>
      </c>
      <c r="C128" s="267" t="s">
        <v>74</v>
      </c>
      <c r="D128" s="224"/>
      <c r="E128" s="230"/>
      <c r="F128" s="234"/>
      <c r="G128" s="234">
        <f>SUMIF(AE129:AE182,"&lt;&gt;NOR",G129:G182)</f>
        <v>0</v>
      </c>
      <c r="H128" s="234"/>
      <c r="I128" s="234">
        <f>SUM(I129:I182)</f>
        <v>0</v>
      </c>
      <c r="J128" s="234"/>
      <c r="K128" s="234">
        <f>SUM(K129:K182)</f>
        <v>0</v>
      </c>
      <c r="L128" s="234"/>
      <c r="M128" s="234">
        <f>SUM(M129:M182)</f>
        <v>0</v>
      </c>
      <c r="N128" s="225"/>
      <c r="O128" s="225">
        <f>SUM(O129:O182)</f>
        <v>1.8360000000000001E-2</v>
      </c>
      <c r="P128" s="225"/>
      <c r="Q128" s="225">
        <f>SUM(Q129:Q182)</f>
        <v>50.488449999999993</v>
      </c>
      <c r="R128" s="225"/>
      <c r="S128" s="225"/>
      <c r="T128" s="226"/>
      <c r="U128" s="225">
        <f>SUM(U129:U182)</f>
        <v>238.87</v>
      </c>
      <c r="AE128" t="s">
        <v>127</v>
      </c>
    </row>
    <row r="129" spans="1:60" outlineLevel="1" x14ac:dyDescent="0.25">
      <c r="A129" s="212">
        <v>16</v>
      </c>
      <c r="B129" s="218" t="s">
        <v>246</v>
      </c>
      <c r="C129" s="265" t="s">
        <v>247</v>
      </c>
      <c r="D129" s="220" t="s">
        <v>179</v>
      </c>
      <c r="E129" s="228">
        <v>3.85</v>
      </c>
      <c r="F129" s="232">
        <f>H129+J129</f>
        <v>0</v>
      </c>
      <c r="G129" s="233">
        <f>ROUND(E129*F129,2)</f>
        <v>0</v>
      </c>
      <c r="H129" s="233"/>
      <c r="I129" s="233">
        <f>ROUND(E129*H129,2)</f>
        <v>0</v>
      </c>
      <c r="J129" s="233"/>
      <c r="K129" s="233">
        <f>ROUND(E129*J129,2)</f>
        <v>0</v>
      </c>
      <c r="L129" s="233">
        <v>21</v>
      </c>
      <c r="M129" s="233">
        <f>G129*(1+L129/100)</f>
        <v>0</v>
      </c>
      <c r="N129" s="221">
        <v>6.7000000000000002E-4</v>
      </c>
      <c r="O129" s="221">
        <f>ROUND(E129*N129,5)</f>
        <v>2.5799999999999998E-3</v>
      </c>
      <c r="P129" s="221">
        <v>0.31900000000000001</v>
      </c>
      <c r="Q129" s="221">
        <f>ROUND(E129*P129,5)</f>
        <v>1.2281500000000001</v>
      </c>
      <c r="R129" s="221"/>
      <c r="S129" s="221"/>
      <c r="T129" s="222">
        <v>0.317</v>
      </c>
      <c r="U129" s="221">
        <f>ROUND(E129*T129,2)</f>
        <v>1.22</v>
      </c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 t="s">
        <v>129</v>
      </c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5">
      <c r="A130" s="212"/>
      <c r="B130" s="218"/>
      <c r="C130" s="266" t="s">
        <v>248</v>
      </c>
      <c r="D130" s="223"/>
      <c r="E130" s="229">
        <v>3.85</v>
      </c>
      <c r="F130" s="233"/>
      <c r="G130" s="233"/>
      <c r="H130" s="233"/>
      <c r="I130" s="233"/>
      <c r="J130" s="233"/>
      <c r="K130" s="233"/>
      <c r="L130" s="233"/>
      <c r="M130" s="233"/>
      <c r="N130" s="221"/>
      <c r="O130" s="221"/>
      <c r="P130" s="221"/>
      <c r="Q130" s="221"/>
      <c r="R130" s="221"/>
      <c r="S130" s="221"/>
      <c r="T130" s="222"/>
      <c r="U130" s="22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 t="s">
        <v>131</v>
      </c>
      <c r="AF130" s="211">
        <v>0</v>
      </c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5">
      <c r="A131" s="212">
        <v>17</v>
      </c>
      <c r="B131" s="218" t="s">
        <v>249</v>
      </c>
      <c r="C131" s="265" t="s">
        <v>250</v>
      </c>
      <c r="D131" s="220" t="s">
        <v>207</v>
      </c>
      <c r="E131" s="228">
        <v>4</v>
      </c>
      <c r="F131" s="232">
        <f>H131+J131</f>
        <v>0</v>
      </c>
      <c r="G131" s="233">
        <f>ROUND(E131*F131,2)</f>
        <v>0</v>
      </c>
      <c r="H131" s="233"/>
      <c r="I131" s="233">
        <f>ROUND(E131*H131,2)</f>
        <v>0</v>
      </c>
      <c r="J131" s="233"/>
      <c r="K131" s="233">
        <f>ROUND(E131*J131,2)</f>
        <v>0</v>
      </c>
      <c r="L131" s="233">
        <v>21</v>
      </c>
      <c r="M131" s="233">
        <f>G131*(1+L131/100)</f>
        <v>0</v>
      </c>
      <c r="N131" s="221">
        <v>0</v>
      </c>
      <c r="O131" s="221">
        <f>ROUND(E131*N131,5)</f>
        <v>0</v>
      </c>
      <c r="P131" s="221">
        <v>0</v>
      </c>
      <c r="Q131" s="221">
        <f>ROUND(E131*P131,5)</f>
        <v>0</v>
      </c>
      <c r="R131" s="221"/>
      <c r="S131" s="221"/>
      <c r="T131" s="222">
        <v>0.05</v>
      </c>
      <c r="U131" s="221">
        <f>ROUND(E131*T131,2)</f>
        <v>0.2</v>
      </c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 t="s">
        <v>129</v>
      </c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5">
      <c r="A132" s="212">
        <v>18</v>
      </c>
      <c r="B132" s="218" t="s">
        <v>251</v>
      </c>
      <c r="C132" s="265" t="s">
        <v>252</v>
      </c>
      <c r="D132" s="220" t="s">
        <v>179</v>
      </c>
      <c r="E132" s="228">
        <v>7.9</v>
      </c>
      <c r="F132" s="232">
        <f>H132+J132</f>
        <v>0</v>
      </c>
      <c r="G132" s="233">
        <f>ROUND(E132*F132,2)</f>
        <v>0</v>
      </c>
      <c r="H132" s="233"/>
      <c r="I132" s="233">
        <f>ROUND(E132*H132,2)</f>
        <v>0</v>
      </c>
      <c r="J132" s="233"/>
      <c r="K132" s="233">
        <f>ROUND(E132*J132,2)</f>
        <v>0</v>
      </c>
      <c r="L132" s="233">
        <v>21</v>
      </c>
      <c r="M132" s="233">
        <f>G132*(1+L132/100)</f>
        <v>0</v>
      </c>
      <c r="N132" s="221">
        <v>1.17E-3</v>
      </c>
      <c r="O132" s="221">
        <f>ROUND(E132*N132,5)</f>
        <v>9.2399999999999999E-3</v>
      </c>
      <c r="P132" s="221">
        <v>7.5999999999999998E-2</v>
      </c>
      <c r="Q132" s="221">
        <f>ROUND(E132*P132,5)</f>
        <v>0.60040000000000004</v>
      </c>
      <c r="R132" s="221"/>
      <c r="S132" s="221"/>
      <c r="T132" s="222">
        <v>0.93899999999999995</v>
      </c>
      <c r="U132" s="221">
        <f>ROUND(E132*T132,2)</f>
        <v>7.42</v>
      </c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 t="s">
        <v>129</v>
      </c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5">
      <c r="A133" s="212"/>
      <c r="B133" s="218"/>
      <c r="C133" s="266" t="s">
        <v>253</v>
      </c>
      <c r="D133" s="223"/>
      <c r="E133" s="229">
        <v>7.9</v>
      </c>
      <c r="F133" s="233"/>
      <c r="G133" s="233"/>
      <c r="H133" s="233"/>
      <c r="I133" s="233"/>
      <c r="J133" s="233"/>
      <c r="K133" s="233"/>
      <c r="L133" s="233"/>
      <c r="M133" s="233"/>
      <c r="N133" s="221"/>
      <c r="O133" s="221"/>
      <c r="P133" s="221"/>
      <c r="Q133" s="221"/>
      <c r="R133" s="221"/>
      <c r="S133" s="221"/>
      <c r="T133" s="222"/>
      <c r="U133" s="22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131</v>
      </c>
      <c r="AF133" s="211">
        <v>0</v>
      </c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5">
      <c r="A134" s="212">
        <v>19</v>
      </c>
      <c r="B134" s="218" t="s">
        <v>254</v>
      </c>
      <c r="C134" s="265" t="s">
        <v>255</v>
      </c>
      <c r="D134" s="220" t="s">
        <v>179</v>
      </c>
      <c r="E134" s="228">
        <v>1.1309733360000001</v>
      </c>
      <c r="F134" s="232">
        <f>H134+J134</f>
        <v>0</v>
      </c>
      <c r="G134" s="233">
        <f>ROUND(E134*F134,2)</f>
        <v>0</v>
      </c>
      <c r="H134" s="233"/>
      <c r="I134" s="233">
        <f>ROUND(E134*H134,2)</f>
        <v>0</v>
      </c>
      <c r="J134" s="233"/>
      <c r="K134" s="233">
        <f>ROUND(E134*J134,2)</f>
        <v>0</v>
      </c>
      <c r="L134" s="233">
        <v>21</v>
      </c>
      <c r="M134" s="233">
        <f>G134*(1+L134/100)</f>
        <v>0</v>
      </c>
      <c r="N134" s="221">
        <v>1.09E-3</v>
      </c>
      <c r="O134" s="221">
        <f>ROUND(E134*N134,5)</f>
        <v>1.23E-3</v>
      </c>
      <c r="P134" s="221">
        <v>1.08</v>
      </c>
      <c r="Q134" s="221">
        <f>ROUND(E134*P134,5)</f>
        <v>1.2214499999999999</v>
      </c>
      <c r="R134" s="221"/>
      <c r="S134" s="221"/>
      <c r="T134" s="222">
        <v>6.4854000000000003</v>
      </c>
      <c r="U134" s="221">
        <f>ROUND(E134*T134,2)</f>
        <v>7.33</v>
      </c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 t="s">
        <v>210</v>
      </c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5">
      <c r="A135" s="212"/>
      <c r="B135" s="218"/>
      <c r="C135" s="266" t="s">
        <v>256</v>
      </c>
      <c r="D135" s="223"/>
      <c r="E135" s="229">
        <v>1.1309733360000001</v>
      </c>
      <c r="F135" s="233"/>
      <c r="G135" s="233"/>
      <c r="H135" s="233"/>
      <c r="I135" s="233"/>
      <c r="J135" s="233"/>
      <c r="K135" s="233"/>
      <c r="L135" s="233"/>
      <c r="M135" s="233"/>
      <c r="N135" s="221"/>
      <c r="O135" s="221"/>
      <c r="P135" s="221"/>
      <c r="Q135" s="221"/>
      <c r="R135" s="221"/>
      <c r="S135" s="221"/>
      <c r="T135" s="222"/>
      <c r="U135" s="22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 t="s">
        <v>131</v>
      </c>
      <c r="AF135" s="211">
        <v>0</v>
      </c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5">
      <c r="A136" s="212">
        <v>20</v>
      </c>
      <c r="B136" s="218" t="s">
        <v>257</v>
      </c>
      <c r="C136" s="265" t="s">
        <v>258</v>
      </c>
      <c r="D136" s="220" t="s">
        <v>207</v>
      </c>
      <c r="E136" s="228">
        <v>2</v>
      </c>
      <c r="F136" s="232">
        <f>H136+J136</f>
        <v>0</v>
      </c>
      <c r="G136" s="233">
        <f>ROUND(E136*F136,2)</f>
        <v>0</v>
      </c>
      <c r="H136" s="233"/>
      <c r="I136" s="233">
        <f>ROUND(E136*H136,2)</f>
        <v>0</v>
      </c>
      <c r="J136" s="233"/>
      <c r="K136" s="233">
        <f>ROUND(E136*J136,2)</f>
        <v>0</v>
      </c>
      <c r="L136" s="233">
        <v>21</v>
      </c>
      <c r="M136" s="233">
        <f>G136*(1+L136/100)</f>
        <v>0</v>
      </c>
      <c r="N136" s="221">
        <v>6.7000000000000002E-4</v>
      </c>
      <c r="O136" s="221">
        <f>ROUND(E136*N136,5)</f>
        <v>1.34E-3</v>
      </c>
      <c r="P136" s="221">
        <v>2E-3</v>
      </c>
      <c r="Q136" s="221">
        <f>ROUND(E136*P136,5)</f>
        <v>4.0000000000000001E-3</v>
      </c>
      <c r="R136" s="221"/>
      <c r="S136" s="221"/>
      <c r="T136" s="222">
        <v>0.70499999999999996</v>
      </c>
      <c r="U136" s="221">
        <f>ROUND(E136*T136,2)</f>
        <v>1.41</v>
      </c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 t="s">
        <v>129</v>
      </c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5">
      <c r="A137" s="212">
        <v>21</v>
      </c>
      <c r="B137" s="218" t="s">
        <v>259</v>
      </c>
      <c r="C137" s="265" t="s">
        <v>260</v>
      </c>
      <c r="D137" s="220" t="s">
        <v>179</v>
      </c>
      <c r="E137" s="228">
        <v>8.2619466720000005</v>
      </c>
      <c r="F137" s="232">
        <f>H137+J137</f>
        <v>0</v>
      </c>
      <c r="G137" s="233">
        <f>ROUND(E137*F137,2)</f>
        <v>0</v>
      </c>
      <c r="H137" s="233"/>
      <c r="I137" s="233">
        <f>ROUND(E137*H137,2)</f>
        <v>0</v>
      </c>
      <c r="J137" s="233"/>
      <c r="K137" s="233">
        <f>ROUND(E137*J137,2)</f>
        <v>0</v>
      </c>
      <c r="L137" s="233">
        <v>21</v>
      </c>
      <c r="M137" s="233">
        <f>G137*(1+L137/100)</f>
        <v>0</v>
      </c>
      <c r="N137" s="221">
        <v>0</v>
      </c>
      <c r="O137" s="221">
        <f>ROUND(E137*N137,5)</f>
        <v>0</v>
      </c>
      <c r="P137" s="221">
        <v>5.5E-2</v>
      </c>
      <c r="Q137" s="221">
        <f>ROUND(E137*P137,5)</f>
        <v>0.45440999999999998</v>
      </c>
      <c r="R137" s="221"/>
      <c r="S137" s="221"/>
      <c r="T137" s="222">
        <v>0.42499999999999999</v>
      </c>
      <c r="U137" s="221">
        <f>ROUND(E137*T137,2)</f>
        <v>3.51</v>
      </c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 t="s">
        <v>129</v>
      </c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5">
      <c r="A138" s="212"/>
      <c r="B138" s="218"/>
      <c r="C138" s="266" t="s">
        <v>261</v>
      </c>
      <c r="D138" s="223"/>
      <c r="E138" s="229">
        <v>2.2619466720000001</v>
      </c>
      <c r="F138" s="233"/>
      <c r="G138" s="233"/>
      <c r="H138" s="233"/>
      <c r="I138" s="233"/>
      <c r="J138" s="233"/>
      <c r="K138" s="233"/>
      <c r="L138" s="233"/>
      <c r="M138" s="233"/>
      <c r="N138" s="221"/>
      <c r="O138" s="221"/>
      <c r="P138" s="221"/>
      <c r="Q138" s="221"/>
      <c r="R138" s="221"/>
      <c r="S138" s="221"/>
      <c r="T138" s="222"/>
      <c r="U138" s="22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 t="s">
        <v>131</v>
      </c>
      <c r="AF138" s="211">
        <v>0</v>
      </c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5">
      <c r="A139" s="212"/>
      <c r="B139" s="218"/>
      <c r="C139" s="266" t="s">
        <v>262</v>
      </c>
      <c r="D139" s="223"/>
      <c r="E139" s="229">
        <v>6</v>
      </c>
      <c r="F139" s="233"/>
      <c r="G139" s="233"/>
      <c r="H139" s="233"/>
      <c r="I139" s="233"/>
      <c r="J139" s="233"/>
      <c r="K139" s="233"/>
      <c r="L139" s="233"/>
      <c r="M139" s="233"/>
      <c r="N139" s="221"/>
      <c r="O139" s="221"/>
      <c r="P139" s="221"/>
      <c r="Q139" s="221"/>
      <c r="R139" s="221"/>
      <c r="S139" s="221"/>
      <c r="T139" s="222"/>
      <c r="U139" s="22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 t="s">
        <v>131</v>
      </c>
      <c r="AF139" s="211">
        <v>0</v>
      </c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0.399999999999999" outlineLevel="1" x14ac:dyDescent="0.25">
      <c r="A140" s="212">
        <v>22</v>
      </c>
      <c r="B140" s="218" t="s">
        <v>263</v>
      </c>
      <c r="C140" s="265" t="s">
        <v>264</v>
      </c>
      <c r="D140" s="220" t="s">
        <v>179</v>
      </c>
      <c r="E140" s="228">
        <v>35.229999999999997</v>
      </c>
      <c r="F140" s="232">
        <f>H140+J140</f>
        <v>0</v>
      </c>
      <c r="G140" s="233">
        <f>ROUND(E140*F140,2)</f>
        <v>0</v>
      </c>
      <c r="H140" s="233"/>
      <c r="I140" s="233">
        <f>ROUND(E140*H140,2)</f>
        <v>0</v>
      </c>
      <c r="J140" s="233"/>
      <c r="K140" s="233">
        <f>ROUND(E140*J140,2)</f>
        <v>0</v>
      </c>
      <c r="L140" s="233">
        <v>21</v>
      </c>
      <c r="M140" s="233">
        <f>G140*(1+L140/100)</f>
        <v>0</v>
      </c>
      <c r="N140" s="221">
        <v>0</v>
      </c>
      <c r="O140" s="221">
        <f>ROUND(E140*N140,5)</f>
        <v>0</v>
      </c>
      <c r="P140" s="221">
        <v>8.7799999999999996E-3</v>
      </c>
      <c r="Q140" s="221">
        <f>ROUND(E140*P140,5)</f>
        <v>0.30931999999999998</v>
      </c>
      <c r="R140" s="221"/>
      <c r="S140" s="221"/>
      <c r="T140" s="222">
        <v>0.14144999999999999</v>
      </c>
      <c r="U140" s="221">
        <f>ROUND(E140*T140,2)</f>
        <v>4.9800000000000004</v>
      </c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 t="s">
        <v>129</v>
      </c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5">
      <c r="A141" s="212"/>
      <c r="B141" s="218"/>
      <c r="C141" s="266" t="s">
        <v>265</v>
      </c>
      <c r="D141" s="223"/>
      <c r="E141" s="229"/>
      <c r="F141" s="233"/>
      <c r="G141" s="233"/>
      <c r="H141" s="233"/>
      <c r="I141" s="233"/>
      <c r="J141" s="233"/>
      <c r="K141" s="233"/>
      <c r="L141" s="233"/>
      <c r="M141" s="233"/>
      <c r="N141" s="221"/>
      <c r="O141" s="221"/>
      <c r="P141" s="221"/>
      <c r="Q141" s="221"/>
      <c r="R141" s="221"/>
      <c r="S141" s="221"/>
      <c r="T141" s="222"/>
      <c r="U141" s="22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 t="s">
        <v>131</v>
      </c>
      <c r="AF141" s="211">
        <v>0</v>
      </c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5">
      <c r="A142" s="212"/>
      <c r="B142" s="218"/>
      <c r="C142" s="266" t="s">
        <v>266</v>
      </c>
      <c r="D142" s="223"/>
      <c r="E142" s="229">
        <v>35.229999999999997</v>
      </c>
      <c r="F142" s="233"/>
      <c r="G142" s="233"/>
      <c r="H142" s="233"/>
      <c r="I142" s="233"/>
      <c r="J142" s="233"/>
      <c r="K142" s="233"/>
      <c r="L142" s="233"/>
      <c r="M142" s="233"/>
      <c r="N142" s="221"/>
      <c r="O142" s="221"/>
      <c r="P142" s="221"/>
      <c r="Q142" s="221"/>
      <c r="R142" s="221"/>
      <c r="S142" s="221"/>
      <c r="T142" s="222"/>
      <c r="U142" s="22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 t="s">
        <v>131</v>
      </c>
      <c r="AF142" s="211">
        <v>0</v>
      </c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5">
      <c r="A143" s="212">
        <v>23</v>
      </c>
      <c r="B143" s="218" t="s">
        <v>267</v>
      </c>
      <c r="C143" s="265" t="s">
        <v>268</v>
      </c>
      <c r="D143" s="220" t="s">
        <v>179</v>
      </c>
      <c r="E143" s="228">
        <v>35.229999999999997</v>
      </c>
      <c r="F143" s="232">
        <f>H143+J143</f>
        <v>0</v>
      </c>
      <c r="G143" s="233">
        <f>ROUND(E143*F143,2)</f>
        <v>0</v>
      </c>
      <c r="H143" s="233"/>
      <c r="I143" s="233">
        <f>ROUND(E143*H143,2)</f>
        <v>0</v>
      </c>
      <c r="J143" s="233"/>
      <c r="K143" s="233">
        <f>ROUND(E143*J143,2)</f>
        <v>0</v>
      </c>
      <c r="L143" s="233">
        <v>21</v>
      </c>
      <c r="M143" s="233">
        <f>G143*(1+L143/100)</f>
        <v>0</v>
      </c>
      <c r="N143" s="221">
        <v>0</v>
      </c>
      <c r="O143" s="221">
        <f>ROUND(E143*N143,5)</f>
        <v>0</v>
      </c>
      <c r="P143" s="221">
        <v>1.4999999999999999E-2</v>
      </c>
      <c r="Q143" s="221">
        <f>ROUND(E143*P143,5)</f>
        <v>0.52844999999999998</v>
      </c>
      <c r="R143" s="221"/>
      <c r="S143" s="221"/>
      <c r="T143" s="222">
        <v>0.09</v>
      </c>
      <c r="U143" s="221">
        <f>ROUND(E143*T143,2)</f>
        <v>3.17</v>
      </c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 t="s">
        <v>129</v>
      </c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5">
      <c r="A144" s="212"/>
      <c r="B144" s="218"/>
      <c r="C144" s="266" t="s">
        <v>265</v>
      </c>
      <c r="D144" s="223"/>
      <c r="E144" s="229"/>
      <c r="F144" s="233"/>
      <c r="G144" s="233"/>
      <c r="H144" s="233"/>
      <c r="I144" s="233"/>
      <c r="J144" s="233"/>
      <c r="K144" s="233"/>
      <c r="L144" s="233"/>
      <c r="M144" s="233"/>
      <c r="N144" s="221"/>
      <c r="O144" s="221"/>
      <c r="P144" s="221"/>
      <c r="Q144" s="221"/>
      <c r="R144" s="221"/>
      <c r="S144" s="221"/>
      <c r="T144" s="222"/>
      <c r="U144" s="22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 t="s">
        <v>131</v>
      </c>
      <c r="AF144" s="211">
        <v>0</v>
      </c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5">
      <c r="A145" s="212"/>
      <c r="B145" s="218"/>
      <c r="C145" s="266" t="s">
        <v>266</v>
      </c>
      <c r="D145" s="223"/>
      <c r="E145" s="229">
        <v>35.229999999999997</v>
      </c>
      <c r="F145" s="233"/>
      <c r="G145" s="233"/>
      <c r="H145" s="233"/>
      <c r="I145" s="233"/>
      <c r="J145" s="233"/>
      <c r="K145" s="233"/>
      <c r="L145" s="233"/>
      <c r="M145" s="233"/>
      <c r="N145" s="221"/>
      <c r="O145" s="221"/>
      <c r="P145" s="221"/>
      <c r="Q145" s="221"/>
      <c r="R145" s="221"/>
      <c r="S145" s="221"/>
      <c r="T145" s="222"/>
      <c r="U145" s="22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 t="s">
        <v>131</v>
      </c>
      <c r="AF145" s="211">
        <v>0</v>
      </c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ht="20.399999999999999" outlineLevel="1" x14ac:dyDescent="0.25">
      <c r="A146" s="212">
        <v>24</v>
      </c>
      <c r="B146" s="218" t="s">
        <v>269</v>
      </c>
      <c r="C146" s="265" t="s">
        <v>270</v>
      </c>
      <c r="D146" s="220" t="s">
        <v>236</v>
      </c>
      <c r="E146" s="228">
        <v>19.607900000000001</v>
      </c>
      <c r="F146" s="232">
        <f>H146+J146</f>
        <v>0</v>
      </c>
      <c r="G146" s="233">
        <f>ROUND(E146*F146,2)</f>
        <v>0</v>
      </c>
      <c r="H146" s="233"/>
      <c r="I146" s="233">
        <f>ROUND(E146*H146,2)</f>
        <v>0</v>
      </c>
      <c r="J146" s="233"/>
      <c r="K146" s="233">
        <f>ROUND(E146*J146,2)</f>
        <v>0</v>
      </c>
      <c r="L146" s="233">
        <v>21</v>
      </c>
      <c r="M146" s="233">
        <f>G146*(1+L146/100)</f>
        <v>0</v>
      </c>
      <c r="N146" s="221">
        <v>0</v>
      </c>
      <c r="O146" s="221">
        <f>ROUND(E146*N146,5)</f>
        <v>0</v>
      </c>
      <c r="P146" s="221">
        <v>1.4</v>
      </c>
      <c r="Q146" s="221">
        <f>ROUND(E146*P146,5)</f>
        <v>27.451059999999998</v>
      </c>
      <c r="R146" s="221"/>
      <c r="S146" s="221"/>
      <c r="T146" s="222">
        <v>1.121</v>
      </c>
      <c r="U146" s="221">
        <f>ROUND(E146*T146,2)</f>
        <v>21.98</v>
      </c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 t="s">
        <v>129</v>
      </c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5">
      <c r="A147" s="212"/>
      <c r="B147" s="218"/>
      <c r="C147" s="266" t="s">
        <v>237</v>
      </c>
      <c r="D147" s="223"/>
      <c r="E147" s="229"/>
      <c r="F147" s="233"/>
      <c r="G147" s="233"/>
      <c r="H147" s="233"/>
      <c r="I147" s="233"/>
      <c r="J147" s="233"/>
      <c r="K147" s="233"/>
      <c r="L147" s="233"/>
      <c r="M147" s="233"/>
      <c r="N147" s="221"/>
      <c r="O147" s="221"/>
      <c r="P147" s="221"/>
      <c r="Q147" s="221"/>
      <c r="R147" s="221"/>
      <c r="S147" s="221"/>
      <c r="T147" s="222"/>
      <c r="U147" s="22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 t="s">
        <v>131</v>
      </c>
      <c r="AF147" s="211">
        <v>0</v>
      </c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5">
      <c r="A148" s="212"/>
      <c r="B148" s="218"/>
      <c r="C148" s="266" t="s">
        <v>271</v>
      </c>
      <c r="D148" s="223"/>
      <c r="E148" s="229">
        <v>19.607900000000001</v>
      </c>
      <c r="F148" s="233"/>
      <c r="G148" s="233"/>
      <c r="H148" s="233"/>
      <c r="I148" s="233"/>
      <c r="J148" s="233"/>
      <c r="K148" s="233"/>
      <c r="L148" s="233"/>
      <c r="M148" s="233"/>
      <c r="N148" s="221"/>
      <c r="O148" s="221"/>
      <c r="P148" s="221"/>
      <c r="Q148" s="221"/>
      <c r="R148" s="221"/>
      <c r="S148" s="221"/>
      <c r="T148" s="222"/>
      <c r="U148" s="22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 t="s">
        <v>131</v>
      </c>
      <c r="AF148" s="211">
        <v>0</v>
      </c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5">
      <c r="A149" s="212">
        <v>25</v>
      </c>
      <c r="B149" s="218" t="s">
        <v>272</v>
      </c>
      <c r="C149" s="265" t="s">
        <v>273</v>
      </c>
      <c r="D149" s="220" t="s">
        <v>179</v>
      </c>
      <c r="E149" s="228">
        <v>150.83000000000001</v>
      </c>
      <c r="F149" s="232">
        <f>H149+J149</f>
        <v>0</v>
      </c>
      <c r="G149" s="233">
        <f>ROUND(E149*F149,2)</f>
        <v>0</v>
      </c>
      <c r="H149" s="233"/>
      <c r="I149" s="233">
        <f>ROUND(E149*H149,2)</f>
        <v>0</v>
      </c>
      <c r="J149" s="233"/>
      <c r="K149" s="233">
        <f>ROUND(E149*J149,2)</f>
        <v>0</v>
      </c>
      <c r="L149" s="233">
        <v>21</v>
      </c>
      <c r="M149" s="233">
        <f>G149*(1+L149/100)</f>
        <v>0</v>
      </c>
      <c r="N149" s="221">
        <v>0</v>
      </c>
      <c r="O149" s="221">
        <f>ROUND(E149*N149,5)</f>
        <v>0</v>
      </c>
      <c r="P149" s="221">
        <v>1.0000000000000001E-5</v>
      </c>
      <c r="Q149" s="221">
        <f>ROUND(E149*P149,5)</f>
        <v>1.5100000000000001E-3</v>
      </c>
      <c r="R149" s="221"/>
      <c r="S149" s="221"/>
      <c r="T149" s="222">
        <v>7.0000000000000007E-2</v>
      </c>
      <c r="U149" s="221">
        <f>ROUND(E149*T149,2)</f>
        <v>10.56</v>
      </c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 t="s">
        <v>129</v>
      </c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5">
      <c r="A150" s="212"/>
      <c r="B150" s="218"/>
      <c r="C150" s="266" t="s">
        <v>237</v>
      </c>
      <c r="D150" s="223"/>
      <c r="E150" s="229"/>
      <c r="F150" s="233"/>
      <c r="G150" s="233"/>
      <c r="H150" s="233"/>
      <c r="I150" s="233"/>
      <c r="J150" s="233"/>
      <c r="K150" s="233"/>
      <c r="L150" s="233"/>
      <c r="M150" s="233"/>
      <c r="N150" s="221"/>
      <c r="O150" s="221"/>
      <c r="P150" s="221"/>
      <c r="Q150" s="221"/>
      <c r="R150" s="221"/>
      <c r="S150" s="221"/>
      <c r="T150" s="222"/>
      <c r="U150" s="22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 t="s">
        <v>131</v>
      </c>
      <c r="AF150" s="211">
        <v>0</v>
      </c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5">
      <c r="A151" s="212"/>
      <c r="B151" s="218"/>
      <c r="C151" s="266" t="s">
        <v>241</v>
      </c>
      <c r="D151" s="223"/>
      <c r="E151" s="229">
        <v>150.83000000000001</v>
      </c>
      <c r="F151" s="233"/>
      <c r="G151" s="233"/>
      <c r="H151" s="233"/>
      <c r="I151" s="233"/>
      <c r="J151" s="233"/>
      <c r="K151" s="233"/>
      <c r="L151" s="233"/>
      <c r="M151" s="233"/>
      <c r="N151" s="221"/>
      <c r="O151" s="221"/>
      <c r="P151" s="221"/>
      <c r="Q151" s="221"/>
      <c r="R151" s="221"/>
      <c r="S151" s="221"/>
      <c r="T151" s="222"/>
      <c r="U151" s="22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 t="s">
        <v>131</v>
      </c>
      <c r="AF151" s="211">
        <v>0</v>
      </c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5">
      <c r="A152" s="212">
        <v>26</v>
      </c>
      <c r="B152" s="218" t="s">
        <v>274</v>
      </c>
      <c r="C152" s="265" t="s">
        <v>275</v>
      </c>
      <c r="D152" s="220" t="s">
        <v>179</v>
      </c>
      <c r="E152" s="228">
        <v>150.83000000000001</v>
      </c>
      <c r="F152" s="232">
        <f>H152+J152</f>
        <v>0</v>
      </c>
      <c r="G152" s="233">
        <f>ROUND(E152*F152,2)</f>
        <v>0</v>
      </c>
      <c r="H152" s="233"/>
      <c r="I152" s="233">
        <f>ROUND(E152*H152,2)</f>
        <v>0</v>
      </c>
      <c r="J152" s="233"/>
      <c r="K152" s="233">
        <f>ROUND(E152*J152,2)</f>
        <v>0</v>
      </c>
      <c r="L152" s="233">
        <v>21</v>
      </c>
      <c r="M152" s="233">
        <f>G152*(1+L152/100)</f>
        <v>0</v>
      </c>
      <c r="N152" s="221">
        <v>0</v>
      </c>
      <c r="O152" s="221">
        <f>ROUND(E152*N152,5)</f>
        <v>0</v>
      </c>
      <c r="P152" s="221">
        <v>2.4E-2</v>
      </c>
      <c r="Q152" s="221">
        <f>ROUND(E152*P152,5)</f>
        <v>3.61992</v>
      </c>
      <c r="R152" s="221"/>
      <c r="S152" s="221"/>
      <c r="T152" s="222">
        <v>0.18</v>
      </c>
      <c r="U152" s="221">
        <f>ROUND(E152*T152,2)</f>
        <v>27.15</v>
      </c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 t="s">
        <v>129</v>
      </c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5">
      <c r="A153" s="212"/>
      <c r="B153" s="218"/>
      <c r="C153" s="266" t="s">
        <v>237</v>
      </c>
      <c r="D153" s="223"/>
      <c r="E153" s="229"/>
      <c r="F153" s="233"/>
      <c r="G153" s="233"/>
      <c r="H153" s="233"/>
      <c r="I153" s="233"/>
      <c r="J153" s="233"/>
      <c r="K153" s="233"/>
      <c r="L153" s="233"/>
      <c r="M153" s="233"/>
      <c r="N153" s="221"/>
      <c r="O153" s="221"/>
      <c r="P153" s="221"/>
      <c r="Q153" s="221"/>
      <c r="R153" s="221"/>
      <c r="S153" s="221"/>
      <c r="T153" s="222"/>
      <c r="U153" s="22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 t="s">
        <v>131</v>
      </c>
      <c r="AF153" s="211">
        <v>0</v>
      </c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5">
      <c r="A154" s="212"/>
      <c r="B154" s="218"/>
      <c r="C154" s="266" t="s">
        <v>241</v>
      </c>
      <c r="D154" s="223"/>
      <c r="E154" s="229">
        <v>150.83000000000001</v>
      </c>
      <c r="F154" s="233"/>
      <c r="G154" s="233"/>
      <c r="H154" s="233"/>
      <c r="I154" s="233"/>
      <c r="J154" s="233"/>
      <c r="K154" s="233"/>
      <c r="L154" s="233"/>
      <c r="M154" s="233"/>
      <c r="N154" s="221"/>
      <c r="O154" s="221"/>
      <c r="P154" s="221"/>
      <c r="Q154" s="221"/>
      <c r="R154" s="221"/>
      <c r="S154" s="221"/>
      <c r="T154" s="222"/>
      <c r="U154" s="22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131</v>
      </c>
      <c r="AF154" s="211">
        <v>0</v>
      </c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ht="20.399999999999999" outlineLevel="1" x14ac:dyDescent="0.25">
      <c r="A155" s="212">
        <v>27</v>
      </c>
      <c r="B155" s="218" t="s">
        <v>276</v>
      </c>
      <c r="C155" s="265" t="s">
        <v>277</v>
      </c>
      <c r="D155" s="220" t="s">
        <v>179</v>
      </c>
      <c r="E155" s="228">
        <v>150.83000000000001</v>
      </c>
      <c r="F155" s="232">
        <f>H155+J155</f>
        <v>0</v>
      </c>
      <c r="G155" s="233">
        <f>ROUND(E155*F155,2)</f>
        <v>0</v>
      </c>
      <c r="H155" s="233"/>
      <c r="I155" s="233">
        <f>ROUND(E155*H155,2)</f>
        <v>0</v>
      </c>
      <c r="J155" s="233"/>
      <c r="K155" s="233">
        <f>ROUND(E155*J155,2)</f>
        <v>0</v>
      </c>
      <c r="L155" s="233">
        <v>21</v>
      </c>
      <c r="M155" s="233">
        <f>G155*(1+L155/100)</f>
        <v>0</v>
      </c>
      <c r="N155" s="221">
        <v>0</v>
      </c>
      <c r="O155" s="221">
        <f>ROUND(E155*N155,5)</f>
        <v>0</v>
      </c>
      <c r="P155" s="221">
        <v>7.1999999999999998E-3</v>
      </c>
      <c r="Q155" s="221">
        <f>ROUND(E155*P155,5)</f>
        <v>1.0859799999999999</v>
      </c>
      <c r="R155" s="221"/>
      <c r="S155" s="221"/>
      <c r="T155" s="222">
        <v>0.22900000000000001</v>
      </c>
      <c r="U155" s="221">
        <f>ROUND(E155*T155,2)</f>
        <v>34.54</v>
      </c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 t="s">
        <v>129</v>
      </c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5">
      <c r="A156" s="212"/>
      <c r="B156" s="218"/>
      <c r="C156" s="266" t="s">
        <v>237</v>
      </c>
      <c r="D156" s="223"/>
      <c r="E156" s="229"/>
      <c r="F156" s="233"/>
      <c r="G156" s="233"/>
      <c r="H156" s="233"/>
      <c r="I156" s="233"/>
      <c r="J156" s="233"/>
      <c r="K156" s="233"/>
      <c r="L156" s="233"/>
      <c r="M156" s="233"/>
      <c r="N156" s="221"/>
      <c r="O156" s="221"/>
      <c r="P156" s="221"/>
      <c r="Q156" s="221"/>
      <c r="R156" s="221"/>
      <c r="S156" s="221"/>
      <c r="T156" s="222"/>
      <c r="U156" s="22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 t="s">
        <v>131</v>
      </c>
      <c r="AF156" s="211">
        <v>0</v>
      </c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5">
      <c r="A157" s="212"/>
      <c r="B157" s="218"/>
      <c r="C157" s="266" t="s">
        <v>241</v>
      </c>
      <c r="D157" s="223"/>
      <c r="E157" s="229">
        <v>150.83000000000001</v>
      </c>
      <c r="F157" s="233"/>
      <c r="G157" s="233"/>
      <c r="H157" s="233"/>
      <c r="I157" s="233"/>
      <c r="J157" s="233"/>
      <c r="K157" s="233"/>
      <c r="L157" s="233"/>
      <c r="M157" s="233"/>
      <c r="N157" s="221"/>
      <c r="O157" s="221"/>
      <c r="P157" s="221"/>
      <c r="Q157" s="221"/>
      <c r="R157" s="221"/>
      <c r="S157" s="221"/>
      <c r="T157" s="222"/>
      <c r="U157" s="22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 t="s">
        <v>131</v>
      </c>
      <c r="AF157" s="211">
        <v>0</v>
      </c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5">
      <c r="A158" s="212">
        <v>28</v>
      </c>
      <c r="B158" s="218" t="s">
        <v>278</v>
      </c>
      <c r="C158" s="265" t="s">
        <v>279</v>
      </c>
      <c r="D158" s="220" t="s">
        <v>280</v>
      </c>
      <c r="E158" s="228">
        <v>12.8</v>
      </c>
      <c r="F158" s="232">
        <f>H158+J158</f>
        <v>0</v>
      </c>
      <c r="G158" s="233">
        <f>ROUND(E158*F158,2)</f>
        <v>0</v>
      </c>
      <c r="H158" s="233"/>
      <c r="I158" s="233">
        <f>ROUND(E158*H158,2)</f>
        <v>0</v>
      </c>
      <c r="J158" s="233"/>
      <c r="K158" s="233">
        <f>ROUND(E158*J158,2)</f>
        <v>0</v>
      </c>
      <c r="L158" s="233">
        <v>21</v>
      </c>
      <c r="M158" s="233">
        <f>G158*(1+L158/100)</f>
        <v>0</v>
      </c>
      <c r="N158" s="221">
        <v>1.6000000000000001E-4</v>
      </c>
      <c r="O158" s="221">
        <f>ROUND(E158*N158,5)</f>
        <v>2.0500000000000002E-3</v>
      </c>
      <c r="P158" s="221">
        <v>3.5749999999999997E-2</v>
      </c>
      <c r="Q158" s="221">
        <f>ROUND(E158*P158,5)</f>
        <v>0.45760000000000001</v>
      </c>
      <c r="R158" s="221"/>
      <c r="S158" s="221"/>
      <c r="T158" s="222">
        <v>0.33343</v>
      </c>
      <c r="U158" s="221">
        <f>ROUND(E158*T158,2)</f>
        <v>4.2699999999999996</v>
      </c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129</v>
      </c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5">
      <c r="A159" s="212"/>
      <c r="B159" s="218"/>
      <c r="C159" s="266" t="s">
        <v>281</v>
      </c>
      <c r="D159" s="223"/>
      <c r="E159" s="229"/>
      <c r="F159" s="233"/>
      <c r="G159" s="233"/>
      <c r="H159" s="233"/>
      <c r="I159" s="233"/>
      <c r="J159" s="233"/>
      <c r="K159" s="233"/>
      <c r="L159" s="233"/>
      <c r="M159" s="233"/>
      <c r="N159" s="221"/>
      <c r="O159" s="221"/>
      <c r="P159" s="221"/>
      <c r="Q159" s="221"/>
      <c r="R159" s="221"/>
      <c r="S159" s="221"/>
      <c r="T159" s="222"/>
      <c r="U159" s="22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 t="s">
        <v>131</v>
      </c>
      <c r="AF159" s="211">
        <v>0</v>
      </c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5">
      <c r="A160" s="212"/>
      <c r="B160" s="218"/>
      <c r="C160" s="266" t="s">
        <v>282</v>
      </c>
      <c r="D160" s="223"/>
      <c r="E160" s="229">
        <v>12.8</v>
      </c>
      <c r="F160" s="233"/>
      <c r="G160" s="233"/>
      <c r="H160" s="233"/>
      <c r="I160" s="233"/>
      <c r="J160" s="233"/>
      <c r="K160" s="233"/>
      <c r="L160" s="233"/>
      <c r="M160" s="233"/>
      <c r="N160" s="221"/>
      <c r="O160" s="221"/>
      <c r="P160" s="221"/>
      <c r="Q160" s="221"/>
      <c r="R160" s="221"/>
      <c r="S160" s="221"/>
      <c r="T160" s="222"/>
      <c r="U160" s="22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131</v>
      </c>
      <c r="AF160" s="211">
        <v>0</v>
      </c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5">
      <c r="A161" s="212">
        <v>29</v>
      </c>
      <c r="B161" s="218" t="s">
        <v>283</v>
      </c>
      <c r="C161" s="265" t="s">
        <v>284</v>
      </c>
      <c r="D161" s="220" t="s">
        <v>280</v>
      </c>
      <c r="E161" s="228">
        <v>12</v>
      </c>
      <c r="F161" s="232">
        <f>H161+J161</f>
        <v>0</v>
      </c>
      <c r="G161" s="233">
        <f>ROUND(E161*F161,2)</f>
        <v>0</v>
      </c>
      <c r="H161" s="233"/>
      <c r="I161" s="233">
        <f>ROUND(E161*H161,2)</f>
        <v>0</v>
      </c>
      <c r="J161" s="233"/>
      <c r="K161" s="233">
        <f>ROUND(E161*J161,2)</f>
        <v>0</v>
      </c>
      <c r="L161" s="233">
        <v>21</v>
      </c>
      <c r="M161" s="233">
        <f>G161*(1+L161/100)</f>
        <v>0</v>
      </c>
      <c r="N161" s="221">
        <v>1.6000000000000001E-4</v>
      </c>
      <c r="O161" s="221">
        <f>ROUND(E161*N161,5)</f>
        <v>1.92E-3</v>
      </c>
      <c r="P161" s="221">
        <v>1.584E-2</v>
      </c>
      <c r="Q161" s="221">
        <f>ROUND(E161*P161,5)</f>
        <v>0.19008</v>
      </c>
      <c r="R161" s="221"/>
      <c r="S161" s="221"/>
      <c r="T161" s="222">
        <v>0.36980000000000002</v>
      </c>
      <c r="U161" s="221">
        <f>ROUND(E161*T161,2)</f>
        <v>4.4400000000000004</v>
      </c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 t="s">
        <v>129</v>
      </c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5">
      <c r="A162" s="212"/>
      <c r="B162" s="218"/>
      <c r="C162" s="266" t="s">
        <v>281</v>
      </c>
      <c r="D162" s="223"/>
      <c r="E162" s="229"/>
      <c r="F162" s="233"/>
      <c r="G162" s="233"/>
      <c r="H162" s="233"/>
      <c r="I162" s="233"/>
      <c r="J162" s="233"/>
      <c r="K162" s="233"/>
      <c r="L162" s="233"/>
      <c r="M162" s="233"/>
      <c r="N162" s="221"/>
      <c r="O162" s="221"/>
      <c r="P162" s="221"/>
      <c r="Q162" s="221"/>
      <c r="R162" s="221"/>
      <c r="S162" s="221"/>
      <c r="T162" s="222"/>
      <c r="U162" s="22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 t="s">
        <v>131</v>
      </c>
      <c r="AF162" s="211">
        <v>0</v>
      </c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5">
      <c r="A163" s="212"/>
      <c r="B163" s="218"/>
      <c r="C163" s="266" t="s">
        <v>285</v>
      </c>
      <c r="D163" s="223"/>
      <c r="E163" s="229">
        <v>12</v>
      </c>
      <c r="F163" s="233"/>
      <c r="G163" s="233"/>
      <c r="H163" s="233"/>
      <c r="I163" s="233"/>
      <c r="J163" s="233"/>
      <c r="K163" s="233"/>
      <c r="L163" s="233"/>
      <c r="M163" s="233"/>
      <c r="N163" s="221"/>
      <c r="O163" s="221"/>
      <c r="P163" s="221"/>
      <c r="Q163" s="221"/>
      <c r="R163" s="221"/>
      <c r="S163" s="221"/>
      <c r="T163" s="222"/>
      <c r="U163" s="22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131</v>
      </c>
      <c r="AF163" s="211">
        <v>0</v>
      </c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5">
      <c r="A164" s="212">
        <v>30</v>
      </c>
      <c r="B164" s="218" t="s">
        <v>286</v>
      </c>
      <c r="C164" s="265" t="s">
        <v>287</v>
      </c>
      <c r="D164" s="220" t="s">
        <v>179</v>
      </c>
      <c r="E164" s="228">
        <v>222.26859999999999</v>
      </c>
      <c r="F164" s="232">
        <f>H164+J164</f>
        <v>0</v>
      </c>
      <c r="G164" s="233">
        <f>ROUND(E164*F164,2)</f>
        <v>0</v>
      </c>
      <c r="H164" s="233"/>
      <c r="I164" s="233">
        <f>ROUND(E164*H164,2)</f>
        <v>0</v>
      </c>
      <c r="J164" s="233"/>
      <c r="K164" s="233">
        <f>ROUND(E164*J164,2)</f>
        <v>0</v>
      </c>
      <c r="L164" s="233">
        <v>21</v>
      </c>
      <c r="M164" s="233">
        <f>G164*(1+L164/100)</f>
        <v>0</v>
      </c>
      <c r="N164" s="221">
        <v>0</v>
      </c>
      <c r="O164" s="221">
        <f>ROUND(E164*N164,5)</f>
        <v>0</v>
      </c>
      <c r="P164" s="221">
        <v>4.5999999999999999E-2</v>
      </c>
      <c r="Q164" s="221">
        <f>ROUND(E164*P164,5)</f>
        <v>10.224360000000001</v>
      </c>
      <c r="R164" s="221"/>
      <c r="S164" s="221"/>
      <c r="T164" s="222">
        <v>0.26</v>
      </c>
      <c r="U164" s="221">
        <f>ROUND(E164*T164,2)</f>
        <v>57.79</v>
      </c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 t="s">
        <v>129</v>
      </c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5">
      <c r="A165" s="212"/>
      <c r="B165" s="218"/>
      <c r="C165" s="266" t="s">
        <v>222</v>
      </c>
      <c r="D165" s="223"/>
      <c r="E165" s="229"/>
      <c r="F165" s="233"/>
      <c r="G165" s="233"/>
      <c r="H165" s="233"/>
      <c r="I165" s="233"/>
      <c r="J165" s="233"/>
      <c r="K165" s="233"/>
      <c r="L165" s="233"/>
      <c r="M165" s="233"/>
      <c r="N165" s="221"/>
      <c r="O165" s="221"/>
      <c r="P165" s="221"/>
      <c r="Q165" s="221"/>
      <c r="R165" s="221"/>
      <c r="S165" s="221"/>
      <c r="T165" s="222"/>
      <c r="U165" s="22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 t="s">
        <v>131</v>
      </c>
      <c r="AF165" s="211">
        <v>0</v>
      </c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5">
      <c r="A166" s="212"/>
      <c r="B166" s="218"/>
      <c r="C166" s="266" t="s">
        <v>165</v>
      </c>
      <c r="D166" s="223"/>
      <c r="E166" s="229"/>
      <c r="F166" s="233"/>
      <c r="G166" s="233"/>
      <c r="H166" s="233"/>
      <c r="I166" s="233"/>
      <c r="J166" s="233"/>
      <c r="K166" s="233"/>
      <c r="L166" s="233"/>
      <c r="M166" s="233"/>
      <c r="N166" s="221"/>
      <c r="O166" s="221"/>
      <c r="P166" s="221"/>
      <c r="Q166" s="221"/>
      <c r="R166" s="221"/>
      <c r="S166" s="221"/>
      <c r="T166" s="222"/>
      <c r="U166" s="22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 t="s">
        <v>131</v>
      </c>
      <c r="AF166" s="211">
        <v>0</v>
      </c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5">
      <c r="A167" s="212"/>
      <c r="B167" s="218"/>
      <c r="C167" s="266" t="s">
        <v>223</v>
      </c>
      <c r="D167" s="223"/>
      <c r="E167" s="229">
        <v>76.790000000000006</v>
      </c>
      <c r="F167" s="233"/>
      <c r="G167" s="233"/>
      <c r="H167" s="233"/>
      <c r="I167" s="233"/>
      <c r="J167" s="233"/>
      <c r="K167" s="233"/>
      <c r="L167" s="233"/>
      <c r="M167" s="233"/>
      <c r="N167" s="221"/>
      <c r="O167" s="221"/>
      <c r="P167" s="221"/>
      <c r="Q167" s="221"/>
      <c r="R167" s="221"/>
      <c r="S167" s="221"/>
      <c r="T167" s="222"/>
      <c r="U167" s="22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131</v>
      </c>
      <c r="AF167" s="211">
        <v>0</v>
      </c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5">
      <c r="A168" s="212"/>
      <c r="B168" s="218"/>
      <c r="C168" s="268" t="s">
        <v>183</v>
      </c>
      <c r="D168" s="227"/>
      <c r="E168" s="231">
        <v>76.790000000000006</v>
      </c>
      <c r="F168" s="233"/>
      <c r="G168" s="233"/>
      <c r="H168" s="233"/>
      <c r="I168" s="233"/>
      <c r="J168" s="233"/>
      <c r="K168" s="233"/>
      <c r="L168" s="233"/>
      <c r="M168" s="233"/>
      <c r="N168" s="221"/>
      <c r="O168" s="221"/>
      <c r="P168" s="221"/>
      <c r="Q168" s="221"/>
      <c r="R168" s="221"/>
      <c r="S168" s="221"/>
      <c r="T168" s="222"/>
      <c r="U168" s="22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 t="s">
        <v>131</v>
      </c>
      <c r="AF168" s="211">
        <v>1</v>
      </c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5">
      <c r="A169" s="212"/>
      <c r="B169" s="218"/>
      <c r="C169" s="266" t="s">
        <v>224</v>
      </c>
      <c r="D169" s="223"/>
      <c r="E169" s="229"/>
      <c r="F169" s="233"/>
      <c r="G169" s="233"/>
      <c r="H169" s="233"/>
      <c r="I169" s="233"/>
      <c r="J169" s="233"/>
      <c r="K169" s="233"/>
      <c r="L169" s="233"/>
      <c r="M169" s="233"/>
      <c r="N169" s="221"/>
      <c r="O169" s="221"/>
      <c r="P169" s="221"/>
      <c r="Q169" s="221"/>
      <c r="R169" s="221"/>
      <c r="S169" s="221"/>
      <c r="T169" s="222"/>
      <c r="U169" s="22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 t="s">
        <v>131</v>
      </c>
      <c r="AF169" s="211">
        <v>0</v>
      </c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5">
      <c r="A170" s="212"/>
      <c r="B170" s="218"/>
      <c r="C170" s="266" t="s">
        <v>225</v>
      </c>
      <c r="D170" s="223"/>
      <c r="E170" s="229">
        <v>47.243600000000001</v>
      </c>
      <c r="F170" s="233"/>
      <c r="G170" s="233"/>
      <c r="H170" s="233"/>
      <c r="I170" s="233"/>
      <c r="J170" s="233"/>
      <c r="K170" s="233"/>
      <c r="L170" s="233"/>
      <c r="M170" s="233"/>
      <c r="N170" s="221"/>
      <c r="O170" s="221"/>
      <c r="P170" s="221"/>
      <c r="Q170" s="221"/>
      <c r="R170" s="221"/>
      <c r="S170" s="221"/>
      <c r="T170" s="222"/>
      <c r="U170" s="22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 t="s">
        <v>131</v>
      </c>
      <c r="AF170" s="211">
        <v>0</v>
      </c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5">
      <c r="A171" s="212"/>
      <c r="B171" s="218"/>
      <c r="C171" s="268" t="s">
        <v>183</v>
      </c>
      <c r="D171" s="227"/>
      <c r="E171" s="231">
        <v>47.243600000000001</v>
      </c>
      <c r="F171" s="233"/>
      <c r="G171" s="233"/>
      <c r="H171" s="233"/>
      <c r="I171" s="233"/>
      <c r="J171" s="233"/>
      <c r="K171" s="233"/>
      <c r="L171" s="233"/>
      <c r="M171" s="233"/>
      <c r="N171" s="221"/>
      <c r="O171" s="221"/>
      <c r="P171" s="221"/>
      <c r="Q171" s="221"/>
      <c r="R171" s="221"/>
      <c r="S171" s="221"/>
      <c r="T171" s="222"/>
      <c r="U171" s="22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 t="s">
        <v>131</v>
      </c>
      <c r="AF171" s="211">
        <v>1</v>
      </c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5">
      <c r="A172" s="212"/>
      <c r="B172" s="218"/>
      <c r="C172" s="266" t="s">
        <v>226</v>
      </c>
      <c r="D172" s="223"/>
      <c r="E172" s="229"/>
      <c r="F172" s="233"/>
      <c r="G172" s="233"/>
      <c r="H172" s="233"/>
      <c r="I172" s="233"/>
      <c r="J172" s="233"/>
      <c r="K172" s="233"/>
      <c r="L172" s="233"/>
      <c r="M172" s="233"/>
      <c r="N172" s="221"/>
      <c r="O172" s="221"/>
      <c r="P172" s="221"/>
      <c r="Q172" s="221"/>
      <c r="R172" s="221"/>
      <c r="S172" s="221"/>
      <c r="T172" s="222"/>
      <c r="U172" s="22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131</v>
      </c>
      <c r="AF172" s="211">
        <v>0</v>
      </c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5">
      <c r="A173" s="212"/>
      <c r="B173" s="218"/>
      <c r="C173" s="266" t="s">
        <v>227</v>
      </c>
      <c r="D173" s="223"/>
      <c r="E173" s="229">
        <v>37.555</v>
      </c>
      <c r="F173" s="233"/>
      <c r="G173" s="233"/>
      <c r="H173" s="233"/>
      <c r="I173" s="233"/>
      <c r="J173" s="233"/>
      <c r="K173" s="233"/>
      <c r="L173" s="233"/>
      <c r="M173" s="233"/>
      <c r="N173" s="221"/>
      <c r="O173" s="221"/>
      <c r="P173" s="221"/>
      <c r="Q173" s="221"/>
      <c r="R173" s="221"/>
      <c r="S173" s="221"/>
      <c r="T173" s="222"/>
      <c r="U173" s="22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 t="s">
        <v>131</v>
      </c>
      <c r="AF173" s="211">
        <v>0</v>
      </c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5">
      <c r="A174" s="212"/>
      <c r="B174" s="218"/>
      <c r="C174" s="268" t="s">
        <v>183</v>
      </c>
      <c r="D174" s="227"/>
      <c r="E174" s="231">
        <v>37.555</v>
      </c>
      <c r="F174" s="233"/>
      <c r="G174" s="233"/>
      <c r="H174" s="233"/>
      <c r="I174" s="233"/>
      <c r="J174" s="233"/>
      <c r="K174" s="233"/>
      <c r="L174" s="233"/>
      <c r="M174" s="233"/>
      <c r="N174" s="221"/>
      <c r="O174" s="221"/>
      <c r="P174" s="221"/>
      <c r="Q174" s="221"/>
      <c r="R174" s="221"/>
      <c r="S174" s="221"/>
      <c r="T174" s="222"/>
      <c r="U174" s="22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 t="s">
        <v>131</v>
      </c>
      <c r="AF174" s="211">
        <v>1</v>
      </c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5">
      <c r="A175" s="212"/>
      <c r="B175" s="218"/>
      <c r="C175" s="266" t="s">
        <v>228</v>
      </c>
      <c r="D175" s="223"/>
      <c r="E175" s="229">
        <v>16.2</v>
      </c>
      <c r="F175" s="233"/>
      <c r="G175" s="233"/>
      <c r="H175" s="233"/>
      <c r="I175" s="233"/>
      <c r="J175" s="233"/>
      <c r="K175" s="233"/>
      <c r="L175" s="233"/>
      <c r="M175" s="233"/>
      <c r="N175" s="221"/>
      <c r="O175" s="221"/>
      <c r="P175" s="221"/>
      <c r="Q175" s="221"/>
      <c r="R175" s="221"/>
      <c r="S175" s="221"/>
      <c r="T175" s="222"/>
      <c r="U175" s="22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 t="s">
        <v>131</v>
      </c>
      <c r="AF175" s="211">
        <v>0</v>
      </c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5">
      <c r="A176" s="212"/>
      <c r="B176" s="218"/>
      <c r="C176" s="268" t="s">
        <v>183</v>
      </c>
      <c r="D176" s="227"/>
      <c r="E176" s="231">
        <v>16.2</v>
      </c>
      <c r="F176" s="233"/>
      <c r="G176" s="233"/>
      <c r="H176" s="233"/>
      <c r="I176" s="233"/>
      <c r="J176" s="233"/>
      <c r="K176" s="233"/>
      <c r="L176" s="233"/>
      <c r="M176" s="233"/>
      <c r="N176" s="221"/>
      <c r="O176" s="221"/>
      <c r="P176" s="221"/>
      <c r="Q176" s="221"/>
      <c r="R176" s="221"/>
      <c r="S176" s="221"/>
      <c r="T176" s="222"/>
      <c r="U176" s="22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 t="s">
        <v>131</v>
      </c>
      <c r="AF176" s="211">
        <v>1</v>
      </c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5">
      <c r="A177" s="212"/>
      <c r="B177" s="218"/>
      <c r="C177" s="266" t="s">
        <v>229</v>
      </c>
      <c r="D177" s="223"/>
      <c r="E177" s="229">
        <v>10.94</v>
      </c>
      <c r="F177" s="233"/>
      <c r="G177" s="233"/>
      <c r="H177" s="233"/>
      <c r="I177" s="233"/>
      <c r="J177" s="233"/>
      <c r="K177" s="233"/>
      <c r="L177" s="233"/>
      <c r="M177" s="233"/>
      <c r="N177" s="221"/>
      <c r="O177" s="221"/>
      <c r="P177" s="221"/>
      <c r="Q177" s="221"/>
      <c r="R177" s="221"/>
      <c r="S177" s="221"/>
      <c r="T177" s="222"/>
      <c r="U177" s="22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131</v>
      </c>
      <c r="AF177" s="211">
        <v>0</v>
      </c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5">
      <c r="A178" s="212"/>
      <c r="B178" s="218"/>
      <c r="C178" s="266" t="s">
        <v>230</v>
      </c>
      <c r="D178" s="223"/>
      <c r="E178" s="229">
        <v>22.14</v>
      </c>
      <c r="F178" s="233"/>
      <c r="G178" s="233"/>
      <c r="H178" s="233"/>
      <c r="I178" s="233"/>
      <c r="J178" s="233"/>
      <c r="K178" s="233"/>
      <c r="L178" s="233"/>
      <c r="M178" s="233"/>
      <c r="N178" s="221"/>
      <c r="O178" s="221"/>
      <c r="P178" s="221"/>
      <c r="Q178" s="221"/>
      <c r="R178" s="221"/>
      <c r="S178" s="221"/>
      <c r="T178" s="222"/>
      <c r="U178" s="22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131</v>
      </c>
      <c r="AF178" s="211">
        <v>0</v>
      </c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5">
      <c r="A179" s="212"/>
      <c r="B179" s="218"/>
      <c r="C179" s="268" t="s">
        <v>183</v>
      </c>
      <c r="D179" s="227"/>
      <c r="E179" s="231">
        <v>33.08</v>
      </c>
      <c r="F179" s="233"/>
      <c r="G179" s="233"/>
      <c r="H179" s="233"/>
      <c r="I179" s="233"/>
      <c r="J179" s="233"/>
      <c r="K179" s="233"/>
      <c r="L179" s="233"/>
      <c r="M179" s="233"/>
      <c r="N179" s="221"/>
      <c r="O179" s="221"/>
      <c r="P179" s="221"/>
      <c r="Q179" s="221"/>
      <c r="R179" s="221"/>
      <c r="S179" s="221"/>
      <c r="T179" s="222"/>
      <c r="U179" s="22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 t="s">
        <v>131</v>
      </c>
      <c r="AF179" s="211">
        <v>1</v>
      </c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5">
      <c r="A180" s="212"/>
      <c r="B180" s="218"/>
      <c r="C180" s="266" t="s">
        <v>231</v>
      </c>
      <c r="D180" s="223"/>
      <c r="E180" s="229">
        <v>11.4</v>
      </c>
      <c r="F180" s="233"/>
      <c r="G180" s="233"/>
      <c r="H180" s="233"/>
      <c r="I180" s="233"/>
      <c r="J180" s="233"/>
      <c r="K180" s="233"/>
      <c r="L180" s="233"/>
      <c r="M180" s="233"/>
      <c r="N180" s="221"/>
      <c r="O180" s="221"/>
      <c r="P180" s="221"/>
      <c r="Q180" s="221"/>
      <c r="R180" s="221"/>
      <c r="S180" s="221"/>
      <c r="T180" s="222"/>
      <c r="U180" s="22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 t="s">
        <v>131</v>
      </c>
      <c r="AF180" s="211">
        <v>0</v>
      </c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5">
      <c r="A181" s="212"/>
      <c r="B181" s="218"/>
      <c r="C181" s="268" t="s">
        <v>183</v>
      </c>
      <c r="D181" s="227"/>
      <c r="E181" s="231">
        <v>11.4</v>
      </c>
      <c r="F181" s="233"/>
      <c r="G181" s="233"/>
      <c r="H181" s="233"/>
      <c r="I181" s="233"/>
      <c r="J181" s="233"/>
      <c r="K181" s="233"/>
      <c r="L181" s="233"/>
      <c r="M181" s="233"/>
      <c r="N181" s="221"/>
      <c r="O181" s="221"/>
      <c r="P181" s="221"/>
      <c r="Q181" s="221"/>
      <c r="R181" s="221"/>
      <c r="S181" s="221"/>
      <c r="T181" s="222"/>
      <c r="U181" s="22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131</v>
      </c>
      <c r="AF181" s="211">
        <v>1</v>
      </c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5">
      <c r="A182" s="212">
        <v>31</v>
      </c>
      <c r="B182" s="218" t="s">
        <v>288</v>
      </c>
      <c r="C182" s="265" t="s">
        <v>289</v>
      </c>
      <c r="D182" s="220" t="s">
        <v>179</v>
      </c>
      <c r="E182" s="228">
        <v>222.26859999999999</v>
      </c>
      <c r="F182" s="232">
        <f>H182+J182</f>
        <v>0</v>
      </c>
      <c r="G182" s="233">
        <f>ROUND(E182*F182,2)</f>
        <v>0</v>
      </c>
      <c r="H182" s="233"/>
      <c r="I182" s="233">
        <f>ROUND(E182*H182,2)</f>
        <v>0</v>
      </c>
      <c r="J182" s="233"/>
      <c r="K182" s="233">
        <f>ROUND(E182*J182,2)</f>
        <v>0</v>
      </c>
      <c r="L182" s="233">
        <v>21</v>
      </c>
      <c r="M182" s="233">
        <f>G182*(1+L182/100)</f>
        <v>0</v>
      </c>
      <c r="N182" s="221">
        <v>0</v>
      </c>
      <c r="O182" s="221">
        <f>ROUND(E182*N182,5)</f>
        <v>0</v>
      </c>
      <c r="P182" s="221">
        <v>1.4E-2</v>
      </c>
      <c r="Q182" s="221">
        <f>ROUND(E182*P182,5)</f>
        <v>3.1117599999999999</v>
      </c>
      <c r="R182" s="221"/>
      <c r="S182" s="221"/>
      <c r="T182" s="222">
        <v>0.22</v>
      </c>
      <c r="U182" s="221">
        <f>ROUND(E182*T182,2)</f>
        <v>48.9</v>
      </c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 t="s">
        <v>129</v>
      </c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x14ac:dyDescent="0.25">
      <c r="A183" s="213" t="s">
        <v>126</v>
      </c>
      <c r="B183" s="219" t="s">
        <v>75</v>
      </c>
      <c r="C183" s="267" t="s">
        <v>76</v>
      </c>
      <c r="D183" s="224"/>
      <c r="E183" s="230"/>
      <c r="F183" s="234"/>
      <c r="G183" s="234">
        <f>SUMIF(AE184:AE185,"&lt;&gt;NOR",G184:G185)</f>
        <v>0</v>
      </c>
      <c r="H183" s="234"/>
      <c r="I183" s="234">
        <f>SUM(I184:I185)</f>
        <v>0</v>
      </c>
      <c r="J183" s="234"/>
      <c r="K183" s="234">
        <f>SUM(K184:K185)</f>
        <v>0</v>
      </c>
      <c r="L183" s="234"/>
      <c r="M183" s="234">
        <f>SUM(M184:M185)</f>
        <v>0</v>
      </c>
      <c r="N183" s="225"/>
      <c r="O183" s="225">
        <f>SUM(O184:O185)</f>
        <v>0</v>
      </c>
      <c r="P183" s="225"/>
      <c r="Q183" s="225">
        <f>SUM(Q184:Q185)</f>
        <v>0</v>
      </c>
      <c r="R183" s="225"/>
      <c r="S183" s="225"/>
      <c r="T183" s="226"/>
      <c r="U183" s="225">
        <f>SUM(U184:U185)</f>
        <v>135.44999999999999</v>
      </c>
      <c r="AE183" t="s">
        <v>127</v>
      </c>
    </row>
    <row r="184" spans="1:60" outlineLevel="1" x14ac:dyDescent="0.25">
      <c r="A184" s="212">
        <v>32</v>
      </c>
      <c r="B184" s="218" t="s">
        <v>290</v>
      </c>
      <c r="C184" s="265" t="s">
        <v>291</v>
      </c>
      <c r="D184" s="220" t="s">
        <v>292</v>
      </c>
      <c r="E184" s="228">
        <v>71.59</v>
      </c>
      <c r="F184" s="232">
        <f>H184+J184</f>
        <v>0</v>
      </c>
      <c r="G184" s="233">
        <f>ROUND(E184*F184,2)</f>
        <v>0</v>
      </c>
      <c r="H184" s="233"/>
      <c r="I184" s="233">
        <f>ROUND(E184*H184,2)</f>
        <v>0</v>
      </c>
      <c r="J184" s="233"/>
      <c r="K184" s="233">
        <f>ROUND(E184*J184,2)</f>
        <v>0</v>
      </c>
      <c r="L184" s="233">
        <v>21</v>
      </c>
      <c r="M184" s="233">
        <f>G184*(1+L184/100)</f>
        <v>0</v>
      </c>
      <c r="N184" s="221">
        <v>0</v>
      </c>
      <c r="O184" s="221">
        <f>ROUND(E184*N184,5)</f>
        <v>0</v>
      </c>
      <c r="P184" s="221">
        <v>0</v>
      </c>
      <c r="Q184" s="221">
        <f>ROUND(E184*P184,5)</f>
        <v>0</v>
      </c>
      <c r="R184" s="221"/>
      <c r="S184" s="221"/>
      <c r="T184" s="222">
        <v>1.8919999999999999</v>
      </c>
      <c r="U184" s="221">
        <f>ROUND(E184*T184,2)</f>
        <v>135.44999999999999</v>
      </c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 t="s">
        <v>129</v>
      </c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5">
      <c r="A185" s="212"/>
      <c r="B185" s="218"/>
      <c r="C185" s="266" t="s">
        <v>293</v>
      </c>
      <c r="D185" s="223"/>
      <c r="E185" s="229">
        <v>71.59</v>
      </c>
      <c r="F185" s="233"/>
      <c r="G185" s="233"/>
      <c r="H185" s="233"/>
      <c r="I185" s="233"/>
      <c r="J185" s="233"/>
      <c r="K185" s="233"/>
      <c r="L185" s="233"/>
      <c r="M185" s="233"/>
      <c r="N185" s="221"/>
      <c r="O185" s="221"/>
      <c r="P185" s="221"/>
      <c r="Q185" s="221"/>
      <c r="R185" s="221"/>
      <c r="S185" s="221"/>
      <c r="T185" s="222"/>
      <c r="U185" s="22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 t="s">
        <v>131</v>
      </c>
      <c r="AF185" s="211">
        <v>0</v>
      </c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x14ac:dyDescent="0.25">
      <c r="A186" s="213" t="s">
        <v>126</v>
      </c>
      <c r="B186" s="219" t="s">
        <v>77</v>
      </c>
      <c r="C186" s="267" t="s">
        <v>78</v>
      </c>
      <c r="D186" s="224"/>
      <c r="E186" s="230"/>
      <c r="F186" s="234"/>
      <c r="G186" s="234">
        <f>SUMIF(AE187:AE188,"&lt;&gt;NOR",G187:G188)</f>
        <v>0</v>
      </c>
      <c r="H186" s="234"/>
      <c r="I186" s="234">
        <f>SUM(I187:I188)</f>
        <v>0</v>
      </c>
      <c r="J186" s="234"/>
      <c r="K186" s="234">
        <f>SUM(K187:K188)</f>
        <v>0</v>
      </c>
      <c r="L186" s="234"/>
      <c r="M186" s="234">
        <f>SUM(M187:M188)</f>
        <v>0</v>
      </c>
      <c r="N186" s="225"/>
      <c r="O186" s="225">
        <f>SUM(O187:O188)</f>
        <v>0</v>
      </c>
      <c r="P186" s="225"/>
      <c r="Q186" s="225">
        <f>SUM(Q187:Q188)</f>
        <v>0</v>
      </c>
      <c r="R186" s="225"/>
      <c r="S186" s="225"/>
      <c r="T186" s="226"/>
      <c r="U186" s="225">
        <f>SUM(U187:U188)</f>
        <v>0</v>
      </c>
      <c r="AE186" t="s">
        <v>127</v>
      </c>
    </row>
    <row r="187" spans="1:60" ht="20.399999999999999" outlineLevel="1" x14ac:dyDescent="0.25">
      <c r="A187" s="212">
        <v>33</v>
      </c>
      <c r="B187" s="218" t="s">
        <v>294</v>
      </c>
      <c r="C187" s="265" t="s">
        <v>295</v>
      </c>
      <c r="D187" s="220" t="s">
        <v>296</v>
      </c>
      <c r="E187" s="228">
        <v>2</v>
      </c>
      <c r="F187" s="232">
        <f>H187+J187</f>
        <v>0</v>
      </c>
      <c r="G187" s="233">
        <f>ROUND(E187*F187,2)</f>
        <v>0</v>
      </c>
      <c r="H187" s="233"/>
      <c r="I187" s="233">
        <f>ROUND(E187*H187,2)</f>
        <v>0</v>
      </c>
      <c r="J187" s="233"/>
      <c r="K187" s="233">
        <f>ROUND(E187*J187,2)</f>
        <v>0</v>
      </c>
      <c r="L187" s="233">
        <v>21</v>
      </c>
      <c r="M187" s="233">
        <f>G187*(1+L187/100)</f>
        <v>0</v>
      </c>
      <c r="N187" s="221">
        <v>0</v>
      </c>
      <c r="O187" s="221">
        <f>ROUND(E187*N187,5)</f>
        <v>0</v>
      </c>
      <c r="P187" s="221">
        <v>0</v>
      </c>
      <c r="Q187" s="221">
        <f>ROUND(E187*P187,5)</f>
        <v>0</v>
      </c>
      <c r="R187" s="221"/>
      <c r="S187" s="221"/>
      <c r="T187" s="222">
        <v>0</v>
      </c>
      <c r="U187" s="221">
        <f>ROUND(E187*T187,2)</f>
        <v>0</v>
      </c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 t="s">
        <v>129</v>
      </c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5">
      <c r="A188" s="212">
        <v>34</v>
      </c>
      <c r="B188" s="218" t="s">
        <v>297</v>
      </c>
      <c r="C188" s="265" t="s">
        <v>298</v>
      </c>
      <c r="D188" s="220" t="s">
        <v>174</v>
      </c>
      <c r="E188" s="228">
        <v>1</v>
      </c>
      <c r="F188" s="232">
        <f>H188+J188</f>
        <v>0</v>
      </c>
      <c r="G188" s="233">
        <f>ROUND(E188*F188,2)</f>
        <v>0</v>
      </c>
      <c r="H188" s="233"/>
      <c r="I188" s="233">
        <f>ROUND(E188*H188,2)</f>
        <v>0</v>
      </c>
      <c r="J188" s="233"/>
      <c r="K188" s="233">
        <f>ROUND(E188*J188,2)</f>
        <v>0</v>
      </c>
      <c r="L188" s="233">
        <v>21</v>
      </c>
      <c r="M188" s="233">
        <f>G188*(1+L188/100)</f>
        <v>0</v>
      </c>
      <c r="N188" s="221">
        <v>0</v>
      </c>
      <c r="O188" s="221">
        <f>ROUND(E188*N188,5)</f>
        <v>0</v>
      </c>
      <c r="P188" s="221">
        <v>0</v>
      </c>
      <c r="Q188" s="221">
        <f>ROUND(E188*P188,5)</f>
        <v>0</v>
      </c>
      <c r="R188" s="221"/>
      <c r="S188" s="221"/>
      <c r="T188" s="222">
        <v>0</v>
      </c>
      <c r="U188" s="221">
        <f>ROUND(E188*T188,2)</f>
        <v>0</v>
      </c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 t="s">
        <v>129</v>
      </c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x14ac:dyDescent="0.25">
      <c r="A189" s="213" t="s">
        <v>126</v>
      </c>
      <c r="B189" s="219" t="s">
        <v>79</v>
      </c>
      <c r="C189" s="267" t="s">
        <v>80</v>
      </c>
      <c r="D189" s="224"/>
      <c r="E189" s="230"/>
      <c r="F189" s="234"/>
      <c r="G189" s="234">
        <f>SUMIF(AE190:AE216,"&lt;&gt;NOR",G190:G216)</f>
        <v>0</v>
      </c>
      <c r="H189" s="234"/>
      <c r="I189" s="234">
        <f>SUM(I190:I216)</f>
        <v>0</v>
      </c>
      <c r="J189" s="234"/>
      <c r="K189" s="234">
        <f>SUM(K190:K216)</f>
        <v>0</v>
      </c>
      <c r="L189" s="234"/>
      <c r="M189" s="234">
        <f>SUM(M190:M216)</f>
        <v>0</v>
      </c>
      <c r="N189" s="225"/>
      <c r="O189" s="225">
        <f>SUM(O190:O216)</f>
        <v>1.50197</v>
      </c>
      <c r="P189" s="225"/>
      <c r="Q189" s="225">
        <f>SUM(Q190:Q216)</f>
        <v>0</v>
      </c>
      <c r="R189" s="225"/>
      <c r="S189" s="225"/>
      <c r="T189" s="226"/>
      <c r="U189" s="225">
        <f>SUM(U190:U216)</f>
        <v>100.50999999999999</v>
      </c>
      <c r="AE189" t="s">
        <v>127</v>
      </c>
    </row>
    <row r="190" spans="1:60" ht="20.399999999999999" outlineLevel="1" x14ac:dyDescent="0.25">
      <c r="A190" s="212">
        <v>35</v>
      </c>
      <c r="B190" s="218" t="s">
        <v>299</v>
      </c>
      <c r="C190" s="265" t="s">
        <v>300</v>
      </c>
      <c r="D190" s="220" t="s">
        <v>179</v>
      </c>
      <c r="E190" s="228">
        <v>150.83000000000001</v>
      </c>
      <c r="F190" s="232">
        <f>H190+J190</f>
        <v>0</v>
      </c>
      <c r="G190" s="233">
        <f>ROUND(E190*F190,2)</f>
        <v>0</v>
      </c>
      <c r="H190" s="233"/>
      <c r="I190" s="233">
        <f>ROUND(E190*H190,2)</f>
        <v>0</v>
      </c>
      <c r="J190" s="233"/>
      <c r="K190" s="233">
        <f>ROUND(E190*J190,2)</f>
        <v>0</v>
      </c>
      <c r="L190" s="233">
        <v>21</v>
      </c>
      <c r="M190" s="233">
        <f>G190*(1+L190/100)</f>
        <v>0</v>
      </c>
      <c r="N190" s="221">
        <v>0</v>
      </c>
      <c r="O190" s="221">
        <f>ROUND(E190*N190,5)</f>
        <v>0</v>
      </c>
      <c r="P190" s="221">
        <v>0</v>
      </c>
      <c r="Q190" s="221">
        <f>ROUND(E190*P190,5)</f>
        <v>0</v>
      </c>
      <c r="R190" s="221"/>
      <c r="S190" s="221"/>
      <c r="T190" s="222">
        <v>0.08</v>
      </c>
      <c r="U190" s="221">
        <f>ROUND(E190*T190,2)</f>
        <v>12.07</v>
      </c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 t="s">
        <v>129</v>
      </c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5">
      <c r="A191" s="212"/>
      <c r="B191" s="218"/>
      <c r="C191" s="266" t="s">
        <v>237</v>
      </c>
      <c r="D191" s="223"/>
      <c r="E191" s="229"/>
      <c r="F191" s="233"/>
      <c r="G191" s="233"/>
      <c r="H191" s="233"/>
      <c r="I191" s="233"/>
      <c r="J191" s="233"/>
      <c r="K191" s="233"/>
      <c r="L191" s="233"/>
      <c r="M191" s="233"/>
      <c r="N191" s="221"/>
      <c r="O191" s="221"/>
      <c r="P191" s="221"/>
      <c r="Q191" s="221"/>
      <c r="R191" s="221"/>
      <c r="S191" s="221"/>
      <c r="T191" s="222"/>
      <c r="U191" s="22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131</v>
      </c>
      <c r="AF191" s="211">
        <v>0</v>
      </c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5">
      <c r="A192" s="212"/>
      <c r="B192" s="218"/>
      <c r="C192" s="266" t="s">
        <v>301</v>
      </c>
      <c r="D192" s="223"/>
      <c r="E192" s="229">
        <v>150.83000000000001</v>
      </c>
      <c r="F192" s="233"/>
      <c r="G192" s="233"/>
      <c r="H192" s="233"/>
      <c r="I192" s="233"/>
      <c r="J192" s="233"/>
      <c r="K192" s="233"/>
      <c r="L192" s="233"/>
      <c r="M192" s="233"/>
      <c r="N192" s="221"/>
      <c r="O192" s="221"/>
      <c r="P192" s="221"/>
      <c r="Q192" s="221"/>
      <c r="R192" s="221"/>
      <c r="S192" s="221"/>
      <c r="T192" s="222"/>
      <c r="U192" s="22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 t="s">
        <v>131</v>
      </c>
      <c r="AF192" s="211">
        <v>0</v>
      </c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5">
      <c r="A193" s="212">
        <v>36</v>
      </c>
      <c r="B193" s="218" t="s">
        <v>302</v>
      </c>
      <c r="C193" s="265" t="s">
        <v>303</v>
      </c>
      <c r="D193" s="220" t="s">
        <v>236</v>
      </c>
      <c r="E193" s="228">
        <v>7.5415000000000001</v>
      </c>
      <c r="F193" s="232">
        <f>H193+J193</f>
        <v>0</v>
      </c>
      <c r="G193" s="233">
        <f>ROUND(E193*F193,2)</f>
        <v>0</v>
      </c>
      <c r="H193" s="233"/>
      <c r="I193" s="233">
        <f>ROUND(E193*H193,2)</f>
        <v>0</v>
      </c>
      <c r="J193" s="233"/>
      <c r="K193" s="233">
        <f>ROUND(E193*J193,2)</f>
        <v>0</v>
      </c>
      <c r="L193" s="233">
        <v>21</v>
      </c>
      <c r="M193" s="233">
        <f>G193*(1+L193/100)</f>
        <v>0</v>
      </c>
      <c r="N193" s="221">
        <v>2.5000000000000001E-2</v>
      </c>
      <c r="O193" s="221">
        <f>ROUND(E193*N193,5)</f>
        <v>0.18854000000000001</v>
      </c>
      <c r="P193" s="221">
        <v>0</v>
      </c>
      <c r="Q193" s="221">
        <f>ROUND(E193*P193,5)</f>
        <v>0</v>
      </c>
      <c r="R193" s="221"/>
      <c r="S193" s="221"/>
      <c r="T193" s="222">
        <v>0</v>
      </c>
      <c r="U193" s="221">
        <f>ROUND(E193*T193,2)</f>
        <v>0</v>
      </c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 t="s">
        <v>304</v>
      </c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5">
      <c r="A194" s="212"/>
      <c r="B194" s="218"/>
      <c r="C194" s="266" t="s">
        <v>305</v>
      </c>
      <c r="D194" s="223"/>
      <c r="E194" s="229"/>
      <c r="F194" s="233"/>
      <c r="G194" s="233"/>
      <c r="H194" s="233"/>
      <c r="I194" s="233"/>
      <c r="J194" s="233"/>
      <c r="K194" s="233"/>
      <c r="L194" s="233"/>
      <c r="M194" s="233"/>
      <c r="N194" s="221"/>
      <c r="O194" s="221"/>
      <c r="P194" s="221"/>
      <c r="Q194" s="221"/>
      <c r="R194" s="221"/>
      <c r="S194" s="221"/>
      <c r="T194" s="222"/>
      <c r="U194" s="22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 t="s">
        <v>131</v>
      </c>
      <c r="AF194" s="211">
        <v>0</v>
      </c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5">
      <c r="A195" s="212"/>
      <c r="B195" s="218"/>
      <c r="C195" s="266" t="s">
        <v>306</v>
      </c>
      <c r="D195" s="223"/>
      <c r="E195" s="229">
        <v>7.5415000000000001</v>
      </c>
      <c r="F195" s="233"/>
      <c r="G195" s="233"/>
      <c r="H195" s="233"/>
      <c r="I195" s="233"/>
      <c r="J195" s="233"/>
      <c r="K195" s="233"/>
      <c r="L195" s="233"/>
      <c r="M195" s="233"/>
      <c r="N195" s="221"/>
      <c r="O195" s="221"/>
      <c r="P195" s="221"/>
      <c r="Q195" s="221"/>
      <c r="R195" s="221"/>
      <c r="S195" s="221"/>
      <c r="T195" s="222"/>
      <c r="U195" s="22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131</v>
      </c>
      <c r="AF195" s="211">
        <v>0</v>
      </c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20.399999999999999" outlineLevel="1" x14ac:dyDescent="0.25">
      <c r="A196" s="212">
        <v>37</v>
      </c>
      <c r="B196" s="218" t="s">
        <v>307</v>
      </c>
      <c r="C196" s="265" t="s">
        <v>308</v>
      </c>
      <c r="D196" s="220" t="s">
        <v>179</v>
      </c>
      <c r="E196" s="228">
        <v>155.80000000000001</v>
      </c>
      <c r="F196" s="232">
        <f>H196+J196</f>
        <v>0</v>
      </c>
      <c r="G196" s="233">
        <f>ROUND(E196*F196,2)</f>
        <v>0</v>
      </c>
      <c r="H196" s="233"/>
      <c r="I196" s="233">
        <f>ROUND(E196*H196,2)</f>
        <v>0</v>
      </c>
      <c r="J196" s="233"/>
      <c r="K196" s="233">
        <f>ROUND(E196*J196,2)</f>
        <v>0</v>
      </c>
      <c r="L196" s="233">
        <v>21</v>
      </c>
      <c r="M196" s="233">
        <f>G196*(1+L196/100)</f>
        <v>0</v>
      </c>
      <c r="N196" s="221">
        <v>2.3000000000000001E-4</v>
      </c>
      <c r="O196" s="221">
        <f>ROUND(E196*N196,5)</f>
        <v>3.5830000000000001E-2</v>
      </c>
      <c r="P196" s="221">
        <v>0</v>
      </c>
      <c r="Q196" s="221">
        <f>ROUND(E196*P196,5)</f>
        <v>0</v>
      </c>
      <c r="R196" s="221"/>
      <c r="S196" s="221"/>
      <c r="T196" s="222">
        <v>0.18099999999999999</v>
      </c>
      <c r="U196" s="221">
        <f>ROUND(E196*T196,2)</f>
        <v>28.2</v>
      </c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 t="s">
        <v>129</v>
      </c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5">
      <c r="A197" s="212"/>
      <c r="B197" s="218"/>
      <c r="C197" s="266" t="s">
        <v>309</v>
      </c>
      <c r="D197" s="223"/>
      <c r="E197" s="229"/>
      <c r="F197" s="233"/>
      <c r="G197" s="233"/>
      <c r="H197" s="233"/>
      <c r="I197" s="233"/>
      <c r="J197" s="233"/>
      <c r="K197" s="233"/>
      <c r="L197" s="233"/>
      <c r="M197" s="233"/>
      <c r="N197" s="221"/>
      <c r="O197" s="221"/>
      <c r="P197" s="221"/>
      <c r="Q197" s="221"/>
      <c r="R197" s="221"/>
      <c r="S197" s="221"/>
      <c r="T197" s="222"/>
      <c r="U197" s="22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 t="s">
        <v>131</v>
      </c>
      <c r="AF197" s="211">
        <v>0</v>
      </c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5">
      <c r="A198" s="212"/>
      <c r="B198" s="218"/>
      <c r="C198" s="266" t="s">
        <v>310</v>
      </c>
      <c r="D198" s="223"/>
      <c r="E198" s="229"/>
      <c r="F198" s="233"/>
      <c r="G198" s="233"/>
      <c r="H198" s="233"/>
      <c r="I198" s="233"/>
      <c r="J198" s="233"/>
      <c r="K198" s="233"/>
      <c r="L198" s="233"/>
      <c r="M198" s="233"/>
      <c r="N198" s="221"/>
      <c r="O198" s="221"/>
      <c r="P198" s="221"/>
      <c r="Q198" s="221"/>
      <c r="R198" s="221"/>
      <c r="S198" s="221"/>
      <c r="T198" s="222"/>
      <c r="U198" s="22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 t="s">
        <v>131</v>
      </c>
      <c r="AF198" s="211">
        <v>0</v>
      </c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5">
      <c r="A199" s="212"/>
      <c r="B199" s="218"/>
      <c r="C199" s="266" t="s">
        <v>165</v>
      </c>
      <c r="D199" s="223"/>
      <c r="E199" s="229"/>
      <c r="F199" s="233"/>
      <c r="G199" s="233"/>
      <c r="H199" s="233"/>
      <c r="I199" s="233"/>
      <c r="J199" s="233"/>
      <c r="K199" s="233"/>
      <c r="L199" s="233"/>
      <c r="M199" s="233"/>
      <c r="N199" s="221"/>
      <c r="O199" s="221"/>
      <c r="P199" s="221"/>
      <c r="Q199" s="221"/>
      <c r="R199" s="221"/>
      <c r="S199" s="221"/>
      <c r="T199" s="222"/>
      <c r="U199" s="22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 t="s">
        <v>131</v>
      </c>
      <c r="AF199" s="211">
        <v>0</v>
      </c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5">
      <c r="A200" s="212"/>
      <c r="B200" s="218"/>
      <c r="C200" s="266" t="s">
        <v>311</v>
      </c>
      <c r="D200" s="223"/>
      <c r="E200" s="229">
        <v>186.04</v>
      </c>
      <c r="F200" s="233"/>
      <c r="G200" s="233"/>
      <c r="H200" s="233"/>
      <c r="I200" s="233"/>
      <c r="J200" s="233"/>
      <c r="K200" s="233"/>
      <c r="L200" s="233"/>
      <c r="M200" s="233"/>
      <c r="N200" s="221"/>
      <c r="O200" s="221"/>
      <c r="P200" s="221"/>
      <c r="Q200" s="221"/>
      <c r="R200" s="221"/>
      <c r="S200" s="221"/>
      <c r="T200" s="222"/>
      <c r="U200" s="22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 t="s">
        <v>131</v>
      </c>
      <c r="AF200" s="211">
        <v>0</v>
      </c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5">
      <c r="A201" s="212"/>
      <c r="B201" s="218"/>
      <c r="C201" s="266" t="s">
        <v>204</v>
      </c>
      <c r="D201" s="223"/>
      <c r="E201" s="229">
        <v>-30.24</v>
      </c>
      <c r="F201" s="233"/>
      <c r="G201" s="233"/>
      <c r="H201" s="233"/>
      <c r="I201" s="233"/>
      <c r="J201" s="233"/>
      <c r="K201" s="233"/>
      <c r="L201" s="233"/>
      <c r="M201" s="233"/>
      <c r="N201" s="221"/>
      <c r="O201" s="221"/>
      <c r="P201" s="221"/>
      <c r="Q201" s="221"/>
      <c r="R201" s="221"/>
      <c r="S201" s="221"/>
      <c r="T201" s="222"/>
      <c r="U201" s="22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 t="s">
        <v>131</v>
      </c>
      <c r="AF201" s="211">
        <v>0</v>
      </c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5">
      <c r="A202" s="212">
        <v>38</v>
      </c>
      <c r="B202" s="218" t="s">
        <v>312</v>
      </c>
      <c r="C202" s="265" t="s">
        <v>313</v>
      </c>
      <c r="D202" s="220" t="s">
        <v>179</v>
      </c>
      <c r="E202" s="228">
        <v>155.80000000000001</v>
      </c>
      <c r="F202" s="232">
        <f>H202+J202</f>
        <v>0</v>
      </c>
      <c r="G202" s="233">
        <f>ROUND(E202*F202,2)</f>
        <v>0</v>
      </c>
      <c r="H202" s="233"/>
      <c r="I202" s="233">
        <f>ROUND(E202*H202,2)</f>
        <v>0</v>
      </c>
      <c r="J202" s="233"/>
      <c r="K202" s="233">
        <f>ROUND(E202*J202,2)</f>
        <v>0</v>
      </c>
      <c r="L202" s="233">
        <v>21</v>
      </c>
      <c r="M202" s="233">
        <f>G202*(1+L202/100)</f>
        <v>0</v>
      </c>
      <c r="N202" s="221">
        <v>4.4999999999999997E-3</v>
      </c>
      <c r="O202" s="221">
        <f>ROUND(E202*N202,5)</f>
        <v>0.70109999999999995</v>
      </c>
      <c r="P202" s="221">
        <v>0</v>
      </c>
      <c r="Q202" s="221">
        <f>ROUND(E202*P202,5)</f>
        <v>0</v>
      </c>
      <c r="R202" s="221"/>
      <c r="S202" s="221"/>
      <c r="T202" s="222">
        <v>0</v>
      </c>
      <c r="U202" s="221">
        <f>ROUND(E202*T202,2)</f>
        <v>0</v>
      </c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 t="s">
        <v>304</v>
      </c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5">
      <c r="A203" s="212"/>
      <c r="B203" s="218"/>
      <c r="C203" s="266" t="s">
        <v>314</v>
      </c>
      <c r="D203" s="223"/>
      <c r="E203" s="229"/>
      <c r="F203" s="233"/>
      <c r="G203" s="233"/>
      <c r="H203" s="233"/>
      <c r="I203" s="233"/>
      <c r="J203" s="233"/>
      <c r="K203" s="233"/>
      <c r="L203" s="233"/>
      <c r="M203" s="233"/>
      <c r="N203" s="221"/>
      <c r="O203" s="221"/>
      <c r="P203" s="221"/>
      <c r="Q203" s="221"/>
      <c r="R203" s="221"/>
      <c r="S203" s="221"/>
      <c r="T203" s="222"/>
      <c r="U203" s="22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 t="s">
        <v>131</v>
      </c>
      <c r="AF203" s="211">
        <v>0</v>
      </c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5">
      <c r="A204" s="212"/>
      <c r="B204" s="218"/>
      <c r="C204" s="266" t="s">
        <v>315</v>
      </c>
      <c r="D204" s="223"/>
      <c r="E204" s="229">
        <v>155.80000000000001</v>
      </c>
      <c r="F204" s="233"/>
      <c r="G204" s="233"/>
      <c r="H204" s="233"/>
      <c r="I204" s="233"/>
      <c r="J204" s="233"/>
      <c r="K204" s="233"/>
      <c r="L204" s="233"/>
      <c r="M204" s="233"/>
      <c r="N204" s="221"/>
      <c r="O204" s="221"/>
      <c r="P204" s="221"/>
      <c r="Q204" s="221"/>
      <c r="R204" s="221"/>
      <c r="S204" s="221"/>
      <c r="T204" s="222"/>
      <c r="U204" s="22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 t="s">
        <v>131</v>
      </c>
      <c r="AF204" s="211">
        <v>0</v>
      </c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ht="20.399999999999999" outlineLevel="1" x14ac:dyDescent="0.25">
      <c r="A205" s="212">
        <v>39</v>
      </c>
      <c r="B205" s="218" t="s">
        <v>316</v>
      </c>
      <c r="C205" s="265" t="s">
        <v>317</v>
      </c>
      <c r="D205" s="220" t="s">
        <v>179</v>
      </c>
      <c r="E205" s="228">
        <v>155.80000000000001</v>
      </c>
      <c r="F205" s="232">
        <f>H205+J205</f>
        <v>0</v>
      </c>
      <c r="G205" s="233">
        <f>ROUND(E205*F205,2)</f>
        <v>0</v>
      </c>
      <c r="H205" s="233"/>
      <c r="I205" s="233">
        <f>ROUND(E205*H205,2)</f>
        <v>0</v>
      </c>
      <c r="J205" s="233"/>
      <c r="K205" s="233">
        <f>ROUND(E205*J205,2)</f>
        <v>0</v>
      </c>
      <c r="L205" s="233">
        <v>21</v>
      </c>
      <c r="M205" s="233">
        <f>G205*(1+L205/100)</f>
        <v>0</v>
      </c>
      <c r="N205" s="221">
        <v>5.1000000000000004E-4</v>
      </c>
      <c r="O205" s="221">
        <f>ROUND(E205*N205,5)</f>
        <v>7.9460000000000003E-2</v>
      </c>
      <c r="P205" s="221">
        <v>0</v>
      </c>
      <c r="Q205" s="221">
        <f>ROUND(E205*P205,5)</f>
        <v>0</v>
      </c>
      <c r="R205" s="221"/>
      <c r="S205" s="221"/>
      <c r="T205" s="222">
        <v>0.23100000000000001</v>
      </c>
      <c r="U205" s="221">
        <f>ROUND(E205*T205,2)</f>
        <v>35.99</v>
      </c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 t="s">
        <v>129</v>
      </c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5">
      <c r="A206" s="212"/>
      <c r="B206" s="218"/>
      <c r="C206" s="266" t="s">
        <v>309</v>
      </c>
      <c r="D206" s="223"/>
      <c r="E206" s="229"/>
      <c r="F206" s="233"/>
      <c r="G206" s="233"/>
      <c r="H206" s="233"/>
      <c r="I206" s="233"/>
      <c r="J206" s="233"/>
      <c r="K206" s="233"/>
      <c r="L206" s="233"/>
      <c r="M206" s="233"/>
      <c r="N206" s="221"/>
      <c r="O206" s="221"/>
      <c r="P206" s="221"/>
      <c r="Q206" s="221"/>
      <c r="R206" s="221"/>
      <c r="S206" s="221"/>
      <c r="T206" s="222"/>
      <c r="U206" s="22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 t="s">
        <v>131</v>
      </c>
      <c r="AF206" s="211">
        <v>0</v>
      </c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5">
      <c r="A207" s="212"/>
      <c r="B207" s="218"/>
      <c r="C207" s="266" t="s">
        <v>310</v>
      </c>
      <c r="D207" s="223"/>
      <c r="E207" s="229"/>
      <c r="F207" s="233"/>
      <c r="G207" s="233"/>
      <c r="H207" s="233"/>
      <c r="I207" s="233"/>
      <c r="J207" s="233"/>
      <c r="K207" s="233"/>
      <c r="L207" s="233"/>
      <c r="M207" s="233"/>
      <c r="N207" s="221"/>
      <c r="O207" s="221"/>
      <c r="P207" s="221"/>
      <c r="Q207" s="221"/>
      <c r="R207" s="221"/>
      <c r="S207" s="221"/>
      <c r="T207" s="222"/>
      <c r="U207" s="22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 t="s">
        <v>131</v>
      </c>
      <c r="AF207" s="211">
        <v>0</v>
      </c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5">
      <c r="A208" s="212"/>
      <c r="B208" s="218"/>
      <c r="C208" s="266" t="s">
        <v>165</v>
      </c>
      <c r="D208" s="223"/>
      <c r="E208" s="229"/>
      <c r="F208" s="233"/>
      <c r="G208" s="233"/>
      <c r="H208" s="233"/>
      <c r="I208" s="233"/>
      <c r="J208" s="233"/>
      <c r="K208" s="233"/>
      <c r="L208" s="233"/>
      <c r="M208" s="233"/>
      <c r="N208" s="221"/>
      <c r="O208" s="221"/>
      <c r="P208" s="221"/>
      <c r="Q208" s="221"/>
      <c r="R208" s="221"/>
      <c r="S208" s="221"/>
      <c r="T208" s="222"/>
      <c r="U208" s="22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131</v>
      </c>
      <c r="AF208" s="211">
        <v>0</v>
      </c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5">
      <c r="A209" s="212"/>
      <c r="B209" s="218"/>
      <c r="C209" s="266" t="s">
        <v>311</v>
      </c>
      <c r="D209" s="223"/>
      <c r="E209" s="229">
        <v>186.04</v>
      </c>
      <c r="F209" s="233"/>
      <c r="G209" s="233"/>
      <c r="H209" s="233"/>
      <c r="I209" s="233"/>
      <c r="J209" s="233"/>
      <c r="K209" s="233"/>
      <c r="L209" s="233"/>
      <c r="M209" s="233"/>
      <c r="N209" s="221"/>
      <c r="O209" s="221"/>
      <c r="P209" s="221"/>
      <c r="Q209" s="221"/>
      <c r="R209" s="221"/>
      <c r="S209" s="221"/>
      <c r="T209" s="222"/>
      <c r="U209" s="22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 t="s">
        <v>131</v>
      </c>
      <c r="AF209" s="211">
        <v>0</v>
      </c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5">
      <c r="A210" s="212"/>
      <c r="B210" s="218"/>
      <c r="C210" s="266" t="s">
        <v>204</v>
      </c>
      <c r="D210" s="223"/>
      <c r="E210" s="229">
        <v>-30.24</v>
      </c>
      <c r="F210" s="233"/>
      <c r="G210" s="233"/>
      <c r="H210" s="233"/>
      <c r="I210" s="233"/>
      <c r="J210" s="233"/>
      <c r="K210" s="233"/>
      <c r="L210" s="233"/>
      <c r="M210" s="233"/>
      <c r="N210" s="221"/>
      <c r="O210" s="221"/>
      <c r="P210" s="221"/>
      <c r="Q210" s="221"/>
      <c r="R210" s="221"/>
      <c r="S210" s="221"/>
      <c r="T210" s="222"/>
      <c r="U210" s="22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 t="s">
        <v>131</v>
      </c>
      <c r="AF210" s="211">
        <v>0</v>
      </c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5">
      <c r="A211" s="212">
        <v>40</v>
      </c>
      <c r="B211" s="218" t="s">
        <v>318</v>
      </c>
      <c r="C211" s="265" t="s">
        <v>319</v>
      </c>
      <c r="D211" s="220" t="s">
        <v>179</v>
      </c>
      <c r="E211" s="228">
        <v>155.80000000000001</v>
      </c>
      <c r="F211" s="232">
        <f>H211+J211</f>
        <v>0</v>
      </c>
      <c r="G211" s="233">
        <f>ROUND(E211*F211,2)</f>
        <v>0</v>
      </c>
      <c r="H211" s="233"/>
      <c r="I211" s="233">
        <f>ROUND(E211*H211,2)</f>
        <v>0</v>
      </c>
      <c r="J211" s="233"/>
      <c r="K211" s="233">
        <f>ROUND(E211*J211,2)</f>
        <v>0</v>
      </c>
      <c r="L211" s="233">
        <v>21</v>
      </c>
      <c r="M211" s="233">
        <f>G211*(1+L211/100)</f>
        <v>0</v>
      </c>
      <c r="N211" s="221">
        <v>3.0000000000000001E-3</v>
      </c>
      <c r="O211" s="221">
        <f>ROUND(E211*N211,5)</f>
        <v>0.46739999999999998</v>
      </c>
      <c r="P211" s="221">
        <v>0</v>
      </c>
      <c r="Q211" s="221">
        <f>ROUND(E211*P211,5)</f>
        <v>0</v>
      </c>
      <c r="R211" s="221"/>
      <c r="S211" s="221"/>
      <c r="T211" s="222">
        <v>0</v>
      </c>
      <c r="U211" s="221">
        <f>ROUND(E211*T211,2)</f>
        <v>0</v>
      </c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 t="s">
        <v>304</v>
      </c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5">
      <c r="A212" s="212"/>
      <c r="B212" s="218"/>
      <c r="C212" s="266" t="s">
        <v>314</v>
      </c>
      <c r="D212" s="223"/>
      <c r="E212" s="229"/>
      <c r="F212" s="233"/>
      <c r="G212" s="233"/>
      <c r="H212" s="233"/>
      <c r="I212" s="233"/>
      <c r="J212" s="233"/>
      <c r="K212" s="233"/>
      <c r="L212" s="233"/>
      <c r="M212" s="233"/>
      <c r="N212" s="221"/>
      <c r="O212" s="221"/>
      <c r="P212" s="221"/>
      <c r="Q212" s="221"/>
      <c r="R212" s="221"/>
      <c r="S212" s="221"/>
      <c r="T212" s="222"/>
      <c r="U212" s="22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131</v>
      </c>
      <c r="AF212" s="211">
        <v>0</v>
      </c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5">
      <c r="A213" s="212"/>
      <c r="B213" s="218"/>
      <c r="C213" s="266" t="s">
        <v>315</v>
      </c>
      <c r="D213" s="223"/>
      <c r="E213" s="229">
        <v>155.80000000000001</v>
      </c>
      <c r="F213" s="233"/>
      <c r="G213" s="233"/>
      <c r="H213" s="233"/>
      <c r="I213" s="233"/>
      <c r="J213" s="233"/>
      <c r="K213" s="233"/>
      <c r="L213" s="233"/>
      <c r="M213" s="233"/>
      <c r="N213" s="221"/>
      <c r="O213" s="221"/>
      <c r="P213" s="221"/>
      <c r="Q213" s="221"/>
      <c r="R213" s="221"/>
      <c r="S213" s="221"/>
      <c r="T213" s="222"/>
      <c r="U213" s="22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 t="s">
        <v>131</v>
      </c>
      <c r="AF213" s="211">
        <v>0</v>
      </c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ht="20.399999999999999" outlineLevel="1" x14ac:dyDescent="0.25">
      <c r="A214" s="212">
        <v>41</v>
      </c>
      <c r="B214" s="218" t="s">
        <v>320</v>
      </c>
      <c r="C214" s="265" t="s">
        <v>321</v>
      </c>
      <c r="D214" s="220" t="s">
        <v>179</v>
      </c>
      <c r="E214" s="228">
        <v>134.72999999999999</v>
      </c>
      <c r="F214" s="232">
        <f>H214+J214</f>
        <v>0</v>
      </c>
      <c r="G214" s="233">
        <f>ROUND(E214*F214,2)</f>
        <v>0</v>
      </c>
      <c r="H214" s="233"/>
      <c r="I214" s="233">
        <f>ROUND(E214*H214,2)</f>
        <v>0</v>
      </c>
      <c r="J214" s="233"/>
      <c r="K214" s="233">
        <f>ROUND(E214*J214,2)</f>
        <v>0</v>
      </c>
      <c r="L214" s="233">
        <v>21</v>
      </c>
      <c r="M214" s="233">
        <f>G214*(1+L214/100)</f>
        <v>0</v>
      </c>
      <c r="N214" s="221">
        <v>2.2000000000000001E-4</v>
      </c>
      <c r="O214" s="221">
        <f>ROUND(E214*N214,5)</f>
        <v>2.964E-2</v>
      </c>
      <c r="P214" s="221">
        <v>0</v>
      </c>
      <c r="Q214" s="221">
        <f>ROUND(E214*P214,5)</f>
        <v>0</v>
      </c>
      <c r="R214" s="221"/>
      <c r="S214" s="221"/>
      <c r="T214" s="222">
        <v>0.18</v>
      </c>
      <c r="U214" s="221">
        <f>ROUND(E214*T214,2)</f>
        <v>24.25</v>
      </c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 t="s">
        <v>129</v>
      </c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5">
      <c r="A215" s="212"/>
      <c r="B215" s="218"/>
      <c r="C215" s="266" t="s">
        <v>322</v>
      </c>
      <c r="D215" s="223"/>
      <c r="E215" s="229">
        <v>134.72999999999999</v>
      </c>
      <c r="F215" s="233"/>
      <c r="G215" s="233"/>
      <c r="H215" s="233"/>
      <c r="I215" s="233"/>
      <c r="J215" s="233"/>
      <c r="K215" s="233"/>
      <c r="L215" s="233"/>
      <c r="M215" s="233"/>
      <c r="N215" s="221"/>
      <c r="O215" s="221"/>
      <c r="P215" s="221"/>
      <c r="Q215" s="221"/>
      <c r="R215" s="221"/>
      <c r="S215" s="221"/>
      <c r="T215" s="222"/>
      <c r="U215" s="22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 t="s">
        <v>131</v>
      </c>
      <c r="AF215" s="211">
        <v>0</v>
      </c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5">
      <c r="A216" s="212">
        <v>42</v>
      </c>
      <c r="B216" s="218" t="s">
        <v>323</v>
      </c>
      <c r="C216" s="265" t="s">
        <v>324</v>
      </c>
      <c r="D216" s="220" t="s">
        <v>0</v>
      </c>
      <c r="E216" s="228">
        <v>2.2000000000000002</v>
      </c>
      <c r="F216" s="232">
        <f>H216+J216</f>
        <v>0</v>
      </c>
      <c r="G216" s="233">
        <f>ROUND(E216*F216,2)</f>
        <v>0</v>
      </c>
      <c r="H216" s="233"/>
      <c r="I216" s="233">
        <f>ROUND(E216*H216,2)</f>
        <v>0</v>
      </c>
      <c r="J216" s="233"/>
      <c r="K216" s="233">
        <f>ROUND(E216*J216,2)</f>
        <v>0</v>
      </c>
      <c r="L216" s="233">
        <v>21</v>
      </c>
      <c r="M216" s="233">
        <f>G216*(1+L216/100)</f>
        <v>0</v>
      </c>
      <c r="N216" s="221">
        <v>0</v>
      </c>
      <c r="O216" s="221">
        <f>ROUND(E216*N216,5)</f>
        <v>0</v>
      </c>
      <c r="P216" s="221">
        <v>0</v>
      </c>
      <c r="Q216" s="221">
        <f>ROUND(E216*P216,5)</f>
        <v>0</v>
      </c>
      <c r="R216" s="221"/>
      <c r="S216" s="221"/>
      <c r="T216" s="222">
        <v>0</v>
      </c>
      <c r="U216" s="221">
        <f>ROUND(E216*T216,2)</f>
        <v>0</v>
      </c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 t="s">
        <v>129</v>
      </c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x14ac:dyDescent="0.25">
      <c r="A217" s="213" t="s">
        <v>126</v>
      </c>
      <c r="B217" s="219" t="s">
        <v>81</v>
      </c>
      <c r="C217" s="267" t="s">
        <v>82</v>
      </c>
      <c r="D217" s="224"/>
      <c r="E217" s="230"/>
      <c r="F217" s="234"/>
      <c r="G217" s="234">
        <f>SUMIF(AE218:AE237,"&lt;&gt;NOR",G218:G237)</f>
        <v>0</v>
      </c>
      <c r="H217" s="234"/>
      <c r="I217" s="234">
        <f>SUM(I218:I237)</f>
        <v>0</v>
      </c>
      <c r="J217" s="234"/>
      <c r="K217" s="234">
        <f>SUM(K218:K237)</f>
        <v>0</v>
      </c>
      <c r="L217" s="234"/>
      <c r="M217" s="234">
        <f>SUM(M218:M237)</f>
        <v>0</v>
      </c>
      <c r="N217" s="225"/>
      <c r="O217" s="225">
        <f>SUM(O218:O237)</f>
        <v>1.1095099999999998</v>
      </c>
      <c r="P217" s="225"/>
      <c r="Q217" s="225">
        <f>SUM(Q218:Q237)</f>
        <v>0</v>
      </c>
      <c r="R217" s="225"/>
      <c r="S217" s="225"/>
      <c r="T217" s="226"/>
      <c r="U217" s="225">
        <f>SUM(U218:U237)</f>
        <v>88.76</v>
      </c>
      <c r="AE217" t="s">
        <v>127</v>
      </c>
    </row>
    <row r="218" spans="1:60" ht="20.399999999999999" outlineLevel="1" x14ac:dyDescent="0.25">
      <c r="A218" s="212">
        <v>43</v>
      </c>
      <c r="B218" s="218" t="s">
        <v>325</v>
      </c>
      <c r="C218" s="265" t="s">
        <v>326</v>
      </c>
      <c r="D218" s="220" t="s">
        <v>179</v>
      </c>
      <c r="E218" s="228">
        <v>40.5</v>
      </c>
      <c r="F218" s="232">
        <f>H218+J218</f>
        <v>0</v>
      </c>
      <c r="G218" s="233">
        <f>ROUND(E218*F218,2)</f>
        <v>0</v>
      </c>
      <c r="H218" s="233"/>
      <c r="I218" s="233">
        <f>ROUND(E218*H218,2)</f>
        <v>0</v>
      </c>
      <c r="J218" s="233"/>
      <c r="K218" s="233">
        <f>ROUND(E218*J218,2)</f>
        <v>0</v>
      </c>
      <c r="L218" s="233">
        <v>21</v>
      </c>
      <c r="M218" s="233">
        <f>G218*(1+L218/100)</f>
        <v>0</v>
      </c>
      <c r="N218" s="221">
        <v>1.521E-2</v>
      </c>
      <c r="O218" s="221">
        <f>ROUND(E218*N218,5)</f>
        <v>0.61600999999999995</v>
      </c>
      <c r="P218" s="221">
        <v>0</v>
      </c>
      <c r="Q218" s="221">
        <f>ROUND(E218*P218,5)</f>
        <v>0</v>
      </c>
      <c r="R218" s="221"/>
      <c r="S218" s="221"/>
      <c r="T218" s="222">
        <v>0.30803999999999998</v>
      </c>
      <c r="U218" s="221">
        <f>ROUND(E218*T218,2)</f>
        <v>12.48</v>
      </c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 t="s">
        <v>210</v>
      </c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5">
      <c r="A219" s="212"/>
      <c r="B219" s="218"/>
      <c r="C219" s="266" t="s">
        <v>327</v>
      </c>
      <c r="D219" s="223"/>
      <c r="E219" s="229"/>
      <c r="F219" s="233"/>
      <c r="G219" s="233"/>
      <c r="H219" s="233"/>
      <c r="I219" s="233"/>
      <c r="J219" s="233"/>
      <c r="K219" s="233"/>
      <c r="L219" s="233"/>
      <c r="M219" s="233"/>
      <c r="N219" s="221"/>
      <c r="O219" s="221"/>
      <c r="P219" s="221"/>
      <c r="Q219" s="221"/>
      <c r="R219" s="221"/>
      <c r="S219" s="221"/>
      <c r="T219" s="222"/>
      <c r="U219" s="22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 t="s">
        <v>131</v>
      </c>
      <c r="AF219" s="211">
        <v>0</v>
      </c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5">
      <c r="A220" s="212"/>
      <c r="B220" s="218"/>
      <c r="C220" s="266" t="s">
        <v>328</v>
      </c>
      <c r="D220" s="223"/>
      <c r="E220" s="229"/>
      <c r="F220" s="233"/>
      <c r="G220" s="233"/>
      <c r="H220" s="233"/>
      <c r="I220" s="233"/>
      <c r="J220" s="233"/>
      <c r="K220" s="233"/>
      <c r="L220" s="233"/>
      <c r="M220" s="233"/>
      <c r="N220" s="221"/>
      <c r="O220" s="221"/>
      <c r="P220" s="221"/>
      <c r="Q220" s="221"/>
      <c r="R220" s="221"/>
      <c r="S220" s="221"/>
      <c r="T220" s="222"/>
      <c r="U220" s="22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 t="s">
        <v>131</v>
      </c>
      <c r="AF220" s="211">
        <v>0</v>
      </c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5">
      <c r="A221" s="212"/>
      <c r="B221" s="218"/>
      <c r="C221" s="266" t="s">
        <v>329</v>
      </c>
      <c r="D221" s="223"/>
      <c r="E221" s="229">
        <v>40.5</v>
      </c>
      <c r="F221" s="233"/>
      <c r="G221" s="233"/>
      <c r="H221" s="233"/>
      <c r="I221" s="233"/>
      <c r="J221" s="233"/>
      <c r="K221" s="233"/>
      <c r="L221" s="233"/>
      <c r="M221" s="233"/>
      <c r="N221" s="221"/>
      <c r="O221" s="221"/>
      <c r="P221" s="221"/>
      <c r="Q221" s="221"/>
      <c r="R221" s="221"/>
      <c r="S221" s="221"/>
      <c r="T221" s="222"/>
      <c r="U221" s="22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 t="s">
        <v>131</v>
      </c>
      <c r="AF221" s="211">
        <v>0</v>
      </c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5">
      <c r="A222" s="212">
        <v>44</v>
      </c>
      <c r="B222" s="218" t="s">
        <v>330</v>
      </c>
      <c r="C222" s="265" t="s">
        <v>331</v>
      </c>
      <c r="D222" s="220" t="s">
        <v>280</v>
      </c>
      <c r="E222" s="228">
        <v>311.60000000000002</v>
      </c>
      <c r="F222" s="232">
        <f>H222+J222</f>
        <v>0</v>
      </c>
      <c r="G222" s="233">
        <f>ROUND(E222*F222,2)</f>
        <v>0</v>
      </c>
      <c r="H222" s="233"/>
      <c r="I222" s="233">
        <f>ROUND(E222*H222,2)</f>
        <v>0</v>
      </c>
      <c r="J222" s="233"/>
      <c r="K222" s="233">
        <f>ROUND(E222*J222,2)</f>
        <v>0</v>
      </c>
      <c r="L222" s="233">
        <v>21</v>
      </c>
      <c r="M222" s="233">
        <f>G222*(1+L222/100)</f>
        <v>0</v>
      </c>
      <c r="N222" s="221">
        <v>0</v>
      </c>
      <c r="O222" s="221">
        <f>ROUND(E222*N222,5)</f>
        <v>0</v>
      </c>
      <c r="P222" s="221">
        <v>0</v>
      </c>
      <c r="Q222" s="221">
        <f>ROUND(E222*P222,5)</f>
        <v>0</v>
      </c>
      <c r="R222" s="221"/>
      <c r="S222" s="221"/>
      <c r="T222" s="222">
        <v>0.11</v>
      </c>
      <c r="U222" s="221">
        <f>ROUND(E222*T222,2)</f>
        <v>34.28</v>
      </c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 t="s">
        <v>129</v>
      </c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5">
      <c r="A223" s="212"/>
      <c r="B223" s="218"/>
      <c r="C223" s="266" t="s">
        <v>332</v>
      </c>
      <c r="D223" s="223"/>
      <c r="E223" s="229"/>
      <c r="F223" s="233"/>
      <c r="G223" s="233"/>
      <c r="H223" s="233"/>
      <c r="I223" s="233"/>
      <c r="J223" s="233"/>
      <c r="K223" s="233"/>
      <c r="L223" s="233"/>
      <c r="M223" s="233"/>
      <c r="N223" s="221"/>
      <c r="O223" s="221"/>
      <c r="P223" s="221"/>
      <c r="Q223" s="221"/>
      <c r="R223" s="221"/>
      <c r="S223" s="221"/>
      <c r="T223" s="222"/>
      <c r="U223" s="22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 t="s">
        <v>131</v>
      </c>
      <c r="AF223" s="211">
        <v>0</v>
      </c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5">
      <c r="A224" s="212"/>
      <c r="B224" s="218"/>
      <c r="C224" s="266" t="s">
        <v>333</v>
      </c>
      <c r="D224" s="223"/>
      <c r="E224" s="229"/>
      <c r="F224" s="233"/>
      <c r="G224" s="233"/>
      <c r="H224" s="233"/>
      <c r="I224" s="233"/>
      <c r="J224" s="233"/>
      <c r="K224" s="233"/>
      <c r="L224" s="233"/>
      <c r="M224" s="233"/>
      <c r="N224" s="221"/>
      <c r="O224" s="221"/>
      <c r="P224" s="221"/>
      <c r="Q224" s="221"/>
      <c r="R224" s="221"/>
      <c r="S224" s="221"/>
      <c r="T224" s="222"/>
      <c r="U224" s="22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 t="s">
        <v>131</v>
      </c>
      <c r="AF224" s="211">
        <v>0</v>
      </c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5">
      <c r="A225" s="212"/>
      <c r="B225" s="218"/>
      <c r="C225" s="266" t="s">
        <v>334</v>
      </c>
      <c r="D225" s="223"/>
      <c r="E225" s="229">
        <v>311.60000000000002</v>
      </c>
      <c r="F225" s="233"/>
      <c r="G225" s="233"/>
      <c r="H225" s="233"/>
      <c r="I225" s="233"/>
      <c r="J225" s="233"/>
      <c r="K225" s="233"/>
      <c r="L225" s="233"/>
      <c r="M225" s="233"/>
      <c r="N225" s="221"/>
      <c r="O225" s="221"/>
      <c r="P225" s="221"/>
      <c r="Q225" s="221"/>
      <c r="R225" s="221"/>
      <c r="S225" s="221"/>
      <c r="T225" s="222"/>
      <c r="U225" s="22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 t="s">
        <v>131</v>
      </c>
      <c r="AF225" s="211">
        <v>0</v>
      </c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ht="20.399999999999999" outlineLevel="1" x14ac:dyDescent="0.25">
      <c r="A226" s="212">
        <v>45</v>
      </c>
      <c r="B226" s="218" t="s">
        <v>335</v>
      </c>
      <c r="C226" s="265" t="s">
        <v>336</v>
      </c>
      <c r="D226" s="220" t="s">
        <v>236</v>
      </c>
      <c r="E226" s="228">
        <v>0.89740799999999998</v>
      </c>
      <c r="F226" s="232">
        <f>H226+J226</f>
        <v>0</v>
      </c>
      <c r="G226" s="233">
        <f>ROUND(E226*F226,2)</f>
        <v>0</v>
      </c>
      <c r="H226" s="233"/>
      <c r="I226" s="233">
        <f>ROUND(E226*H226,2)</f>
        <v>0</v>
      </c>
      <c r="J226" s="233"/>
      <c r="K226" s="233">
        <f>ROUND(E226*J226,2)</f>
        <v>0</v>
      </c>
      <c r="L226" s="233">
        <v>21</v>
      </c>
      <c r="M226" s="233">
        <f>G226*(1+L226/100)</f>
        <v>0</v>
      </c>
      <c r="N226" s="221">
        <v>0.5</v>
      </c>
      <c r="O226" s="221">
        <f>ROUND(E226*N226,5)</f>
        <v>0.44869999999999999</v>
      </c>
      <c r="P226" s="221">
        <v>0</v>
      </c>
      <c r="Q226" s="221">
        <f>ROUND(E226*P226,5)</f>
        <v>0</v>
      </c>
      <c r="R226" s="221"/>
      <c r="S226" s="221"/>
      <c r="T226" s="222">
        <v>0</v>
      </c>
      <c r="U226" s="221">
        <f>ROUND(E226*T226,2)</f>
        <v>0</v>
      </c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 t="s">
        <v>304</v>
      </c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5">
      <c r="A227" s="212"/>
      <c r="B227" s="218"/>
      <c r="C227" s="266" t="s">
        <v>332</v>
      </c>
      <c r="D227" s="223"/>
      <c r="E227" s="229"/>
      <c r="F227" s="233"/>
      <c r="G227" s="233"/>
      <c r="H227" s="233"/>
      <c r="I227" s="233"/>
      <c r="J227" s="233"/>
      <c r="K227" s="233"/>
      <c r="L227" s="233"/>
      <c r="M227" s="233"/>
      <c r="N227" s="221"/>
      <c r="O227" s="221"/>
      <c r="P227" s="221"/>
      <c r="Q227" s="221"/>
      <c r="R227" s="221"/>
      <c r="S227" s="221"/>
      <c r="T227" s="222"/>
      <c r="U227" s="22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 t="s">
        <v>131</v>
      </c>
      <c r="AF227" s="211">
        <v>0</v>
      </c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ht="20.399999999999999" outlineLevel="1" x14ac:dyDescent="0.25">
      <c r="A228" s="212"/>
      <c r="B228" s="218"/>
      <c r="C228" s="266" t="s">
        <v>337</v>
      </c>
      <c r="D228" s="223"/>
      <c r="E228" s="229"/>
      <c r="F228" s="233"/>
      <c r="G228" s="233"/>
      <c r="H228" s="233"/>
      <c r="I228" s="233"/>
      <c r="J228" s="233"/>
      <c r="K228" s="233"/>
      <c r="L228" s="233"/>
      <c r="M228" s="233"/>
      <c r="N228" s="221"/>
      <c r="O228" s="221"/>
      <c r="P228" s="221"/>
      <c r="Q228" s="221"/>
      <c r="R228" s="221"/>
      <c r="S228" s="221"/>
      <c r="T228" s="222"/>
      <c r="U228" s="22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 t="s">
        <v>131</v>
      </c>
      <c r="AF228" s="211">
        <v>0</v>
      </c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5">
      <c r="A229" s="212"/>
      <c r="B229" s="218"/>
      <c r="C229" s="266" t="s">
        <v>338</v>
      </c>
      <c r="D229" s="223"/>
      <c r="E229" s="229"/>
      <c r="F229" s="233"/>
      <c r="G229" s="233"/>
      <c r="H229" s="233"/>
      <c r="I229" s="233"/>
      <c r="J229" s="233"/>
      <c r="K229" s="233"/>
      <c r="L229" s="233"/>
      <c r="M229" s="233"/>
      <c r="N229" s="221"/>
      <c r="O229" s="221"/>
      <c r="P229" s="221"/>
      <c r="Q229" s="221"/>
      <c r="R229" s="221"/>
      <c r="S229" s="221"/>
      <c r="T229" s="222"/>
      <c r="U229" s="22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 t="s">
        <v>131</v>
      </c>
      <c r="AF229" s="211">
        <v>0</v>
      </c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5">
      <c r="A230" s="212"/>
      <c r="B230" s="218"/>
      <c r="C230" s="266" t="s">
        <v>339</v>
      </c>
      <c r="D230" s="223"/>
      <c r="E230" s="229">
        <v>0.89740799999999998</v>
      </c>
      <c r="F230" s="233"/>
      <c r="G230" s="233"/>
      <c r="H230" s="233"/>
      <c r="I230" s="233"/>
      <c r="J230" s="233"/>
      <c r="K230" s="233"/>
      <c r="L230" s="233"/>
      <c r="M230" s="233"/>
      <c r="N230" s="221"/>
      <c r="O230" s="221"/>
      <c r="P230" s="221"/>
      <c r="Q230" s="221"/>
      <c r="R230" s="221"/>
      <c r="S230" s="221"/>
      <c r="T230" s="222"/>
      <c r="U230" s="22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 t="s">
        <v>131</v>
      </c>
      <c r="AF230" s="211">
        <v>0</v>
      </c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5">
      <c r="A231" s="212">
        <v>46</v>
      </c>
      <c r="B231" s="218" t="s">
        <v>340</v>
      </c>
      <c r="C231" s="265" t="s">
        <v>341</v>
      </c>
      <c r="D231" s="220" t="s">
        <v>179</v>
      </c>
      <c r="E231" s="228">
        <v>280</v>
      </c>
      <c r="F231" s="232">
        <f>H231+J231</f>
        <v>0</v>
      </c>
      <c r="G231" s="233">
        <f>ROUND(E231*F231,2)</f>
        <v>0</v>
      </c>
      <c r="H231" s="233"/>
      <c r="I231" s="233">
        <f>ROUND(E231*H231,2)</f>
        <v>0</v>
      </c>
      <c r="J231" s="233"/>
      <c r="K231" s="233">
        <f>ROUND(E231*J231,2)</f>
        <v>0</v>
      </c>
      <c r="L231" s="233">
        <v>21</v>
      </c>
      <c r="M231" s="233">
        <f>G231*(1+L231/100)</f>
        <v>0</v>
      </c>
      <c r="N231" s="221">
        <v>1.6000000000000001E-4</v>
      </c>
      <c r="O231" s="221">
        <f>ROUND(E231*N231,5)</f>
        <v>4.48E-2</v>
      </c>
      <c r="P231" s="221">
        <v>0</v>
      </c>
      <c r="Q231" s="221">
        <f>ROUND(E231*P231,5)</f>
        <v>0</v>
      </c>
      <c r="R231" s="221"/>
      <c r="S231" s="221"/>
      <c r="T231" s="222">
        <v>0.15</v>
      </c>
      <c r="U231" s="221">
        <f>ROUND(E231*T231,2)</f>
        <v>42</v>
      </c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 t="s">
        <v>129</v>
      </c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5">
      <c r="A232" s="212"/>
      <c r="B232" s="218"/>
      <c r="C232" s="266" t="s">
        <v>342</v>
      </c>
      <c r="D232" s="223"/>
      <c r="E232" s="229"/>
      <c r="F232" s="233"/>
      <c r="G232" s="233"/>
      <c r="H232" s="233"/>
      <c r="I232" s="233"/>
      <c r="J232" s="233"/>
      <c r="K232" s="233"/>
      <c r="L232" s="233"/>
      <c r="M232" s="233"/>
      <c r="N232" s="221"/>
      <c r="O232" s="221"/>
      <c r="P232" s="221"/>
      <c r="Q232" s="221"/>
      <c r="R232" s="221"/>
      <c r="S232" s="221"/>
      <c r="T232" s="222"/>
      <c r="U232" s="22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 t="s">
        <v>131</v>
      </c>
      <c r="AF232" s="211">
        <v>0</v>
      </c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5">
      <c r="A233" s="212"/>
      <c r="B233" s="218"/>
      <c r="C233" s="266" t="s">
        <v>343</v>
      </c>
      <c r="D233" s="223"/>
      <c r="E233" s="229"/>
      <c r="F233" s="233"/>
      <c r="G233" s="233"/>
      <c r="H233" s="233"/>
      <c r="I233" s="233"/>
      <c r="J233" s="233"/>
      <c r="K233" s="233"/>
      <c r="L233" s="233"/>
      <c r="M233" s="233"/>
      <c r="N233" s="221"/>
      <c r="O233" s="221"/>
      <c r="P233" s="221"/>
      <c r="Q233" s="221"/>
      <c r="R233" s="221"/>
      <c r="S233" s="221"/>
      <c r="T233" s="222"/>
      <c r="U233" s="22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 t="s">
        <v>131</v>
      </c>
      <c r="AF233" s="211">
        <v>0</v>
      </c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5">
      <c r="A234" s="212"/>
      <c r="B234" s="218"/>
      <c r="C234" s="266" t="s">
        <v>344</v>
      </c>
      <c r="D234" s="223"/>
      <c r="E234" s="229">
        <v>125</v>
      </c>
      <c r="F234" s="233"/>
      <c r="G234" s="233"/>
      <c r="H234" s="233"/>
      <c r="I234" s="233"/>
      <c r="J234" s="233"/>
      <c r="K234" s="233"/>
      <c r="L234" s="233"/>
      <c r="M234" s="233"/>
      <c r="N234" s="221"/>
      <c r="O234" s="221"/>
      <c r="P234" s="221"/>
      <c r="Q234" s="221"/>
      <c r="R234" s="221"/>
      <c r="S234" s="221"/>
      <c r="T234" s="222"/>
      <c r="U234" s="22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 t="s">
        <v>131</v>
      </c>
      <c r="AF234" s="211">
        <v>0</v>
      </c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5">
      <c r="A235" s="212"/>
      <c r="B235" s="218"/>
      <c r="C235" s="266" t="s">
        <v>345</v>
      </c>
      <c r="D235" s="223"/>
      <c r="E235" s="229">
        <v>155</v>
      </c>
      <c r="F235" s="233"/>
      <c r="G235" s="233"/>
      <c r="H235" s="233"/>
      <c r="I235" s="233"/>
      <c r="J235" s="233"/>
      <c r="K235" s="233"/>
      <c r="L235" s="233"/>
      <c r="M235" s="233"/>
      <c r="N235" s="221"/>
      <c r="O235" s="221"/>
      <c r="P235" s="221"/>
      <c r="Q235" s="221"/>
      <c r="R235" s="221"/>
      <c r="S235" s="221"/>
      <c r="T235" s="222"/>
      <c r="U235" s="22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 t="s">
        <v>131</v>
      </c>
      <c r="AF235" s="211">
        <v>0</v>
      </c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ht="20.399999999999999" outlineLevel="1" x14ac:dyDescent="0.25">
      <c r="A236" s="212">
        <v>47</v>
      </c>
      <c r="B236" s="218" t="s">
        <v>346</v>
      </c>
      <c r="C236" s="265" t="s">
        <v>347</v>
      </c>
      <c r="D236" s="220" t="s">
        <v>174</v>
      </c>
      <c r="E236" s="228">
        <v>1</v>
      </c>
      <c r="F236" s="232">
        <f>H236+J236</f>
        <v>0</v>
      </c>
      <c r="G236" s="233">
        <f>ROUND(E236*F236,2)</f>
        <v>0</v>
      </c>
      <c r="H236" s="233"/>
      <c r="I236" s="233">
        <f>ROUND(E236*H236,2)</f>
        <v>0</v>
      </c>
      <c r="J236" s="233"/>
      <c r="K236" s="233">
        <f>ROUND(E236*J236,2)</f>
        <v>0</v>
      </c>
      <c r="L236" s="233">
        <v>21</v>
      </c>
      <c r="M236" s="233">
        <f>G236*(1+L236/100)</f>
        <v>0</v>
      </c>
      <c r="N236" s="221">
        <v>0</v>
      </c>
      <c r="O236" s="221">
        <f>ROUND(E236*N236,5)</f>
        <v>0</v>
      </c>
      <c r="P236" s="221">
        <v>0</v>
      </c>
      <c r="Q236" s="221">
        <f>ROUND(E236*P236,5)</f>
        <v>0</v>
      </c>
      <c r="R236" s="221"/>
      <c r="S236" s="221"/>
      <c r="T236" s="222">
        <v>0</v>
      </c>
      <c r="U236" s="221">
        <f>ROUND(E236*T236,2)</f>
        <v>0</v>
      </c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 t="s">
        <v>129</v>
      </c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5">
      <c r="A237" s="212">
        <v>48</v>
      </c>
      <c r="B237" s="218" t="s">
        <v>348</v>
      </c>
      <c r="C237" s="265" t="s">
        <v>349</v>
      </c>
      <c r="D237" s="220" t="s">
        <v>0</v>
      </c>
      <c r="E237" s="228">
        <v>7.1</v>
      </c>
      <c r="F237" s="232">
        <f>H237+J237</f>
        <v>0</v>
      </c>
      <c r="G237" s="233">
        <f>ROUND(E237*F237,2)</f>
        <v>0</v>
      </c>
      <c r="H237" s="233"/>
      <c r="I237" s="233">
        <f>ROUND(E237*H237,2)</f>
        <v>0</v>
      </c>
      <c r="J237" s="233"/>
      <c r="K237" s="233">
        <f>ROUND(E237*J237,2)</f>
        <v>0</v>
      </c>
      <c r="L237" s="233">
        <v>21</v>
      </c>
      <c r="M237" s="233">
        <f>G237*(1+L237/100)</f>
        <v>0</v>
      </c>
      <c r="N237" s="221">
        <v>0</v>
      </c>
      <c r="O237" s="221">
        <f>ROUND(E237*N237,5)</f>
        <v>0</v>
      </c>
      <c r="P237" s="221">
        <v>0</v>
      </c>
      <c r="Q237" s="221">
        <f>ROUND(E237*P237,5)</f>
        <v>0</v>
      </c>
      <c r="R237" s="221"/>
      <c r="S237" s="221"/>
      <c r="T237" s="222">
        <v>0</v>
      </c>
      <c r="U237" s="221">
        <f>ROUND(E237*T237,2)</f>
        <v>0</v>
      </c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 t="s">
        <v>129</v>
      </c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x14ac:dyDescent="0.25">
      <c r="A238" s="213" t="s">
        <v>126</v>
      </c>
      <c r="B238" s="219" t="s">
        <v>83</v>
      </c>
      <c r="C238" s="267" t="s">
        <v>84</v>
      </c>
      <c r="D238" s="224"/>
      <c r="E238" s="230"/>
      <c r="F238" s="234"/>
      <c r="G238" s="234">
        <f>SUMIF(AE239:AE254,"&lt;&gt;NOR",G239:G254)</f>
        <v>0</v>
      </c>
      <c r="H238" s="234"/>
      <c r="I238" s="234">
        <f>SUM(I239:I254)</f>
        <v>0</v>
      </c>
      <c r="J238" s="234"/>
      <c r="K238" s="234">
        <f>SUM(K239:K254)</f>
        <v>0</v>
      </c>
      <c r="L238" s="234"/>
      <c r="M238" s="234">
        <f>SUM(M239:M254)</f>
        <v>0</v>
      </c>
      <c r="N238" s="225"/>
      <c r="O238" s="225">
        <f>SUM(O239:O254)</f>
        <v>0</v>
      </c>
      <c r="P238" s="225"/>
      <c r="Q238" s="225">
        <f>SUM(Q239:Q254)</f>
        <v>0</v>
      </c>
      <c r="R238" s="225"/>
      <c r="S238" s="225"/>
      <c r="T238" s="226"/>
      <c r="U238" s="225">
        <f>SUM(U239:U254)</f>
        <v>0</v>
      </c>
      <c r="AE238" t="s">
        <v>127</v>
      </c>
    </row>
    <row r="239" spans="1:60" ht="20.399999999999999" outlineLevel="1" x14ac:dyDescent="0.25">
      <c r="A239" s="212">
        <v>49</v>
      </c>
      <c r="B239" s="218" t="s">
        <v>350</v>
      </c>
      <c r="C239" s="265" t="s">
        <v>351</v>
      </c>
      <c r="D239" s="220" t="s">
        <v>352</v>
      </c>
      <c r="E239" s="228">
        <v>181</v>
      </c>
      <c r="F239" s="232">
        <f>H239+J239</f>
        <v>0</v>
      </c>
      <c r="G239" s="233">
        <f>ROUND(E239*F239,2)</f>
        <v>0</v>
      </c>
      <c r="H239" s="233"/>
      <c r="I239" s="233">
        <f>ROUND(E239*H239,2)</f>
        <v>0</v>
      </c>
      <c r="J239" s="233"/>
      <c r="K239" s="233">
        <f>ROUND(E239*J239,2)</f>
        <v>0</v>
      </c>
      <c r="L239" s="233">
        <v>21</v>
      </c>
      <c r="M239" s="233">
        <f>G239*(1+L239/100)</f>
        <v>0</v>
      </c>
      <c r="N239" s="221">
        <v>0</v>
      </c>
      <c r="O239" s="221">
        <f>ROUND(E239*N239,5)</f>
        <v>0</v>
      </c>
      <c r="P239" s="221">
        <v>0</v>
      </c>
      <c r="Q239" s="221">
        <f>ROUND(E239*P239,5)</f>
        <v>0</v>
      </c>
      <c r="R239" s="221"/>
      <c r="S239" s="221"/>
      <c r="T239" s="222">
        <v>0</v>
      </c>
      <c r="U239" s="221">
        <f>ROUND(E239*T239,2)</f>
        <v>0</v>
      </c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 t="s">
        <v>129</v>
      </c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ht="20.399999999999999" outlineLevel="1" x14ac:dyDescent="0.25">
      <c r="A240" s="212"/>
      <c r="B240" s="218"/>
      <c r="C240" s="266" t="s">
        <v>353</v>
      </c>
      <c r="D240" s="223"/>
      <c r="E240" s="229"/>
      <c r="F240" s="233"/>
      <c r="G240" s="233"/>
      <c r="H240" s="233"/>
      <c r="I240" s="233"/>
      <c r="J240" s="233"/>
      <c r="K240" s="233"/>
      <c r="L240" s="233"/>
      <c r="M240" s="233"/>
      <c r="N240" s="221"/>
      <c r="O240" s="221"/>
      <c r="P240" s="221"/>
      <c r="Q240" s="221"/>
      <c r="R240" s="221"/>
      <c r="S240" s="221"/>
      <c r="T240" s="222"/>
      <c r="U240" s="22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 t="s">
        <v>131</v>
      </c>
      <c r="AF240" s="211">
        <v>0</v>
      </c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5">
      <c r="A241" s="212"/>
      <c r="B241" s="218"/>
      <c r="C241" s="266" t="s">
        <v>354</v>
      </c>
      <c r="D241" s="223"/>
      <c r="E241" s="229"/>
      <c r="F241" s="233"/>
      <c r="G241" s="233"/>
      <c r="H241" s="233"/>
      <c r="I241" s="233"/>
      <c r="J241" s="233"/>
      <c r="K241" s="233"/>
      <c r="L241" s="233"/>
      <c r="M241" s="233"/>
      <c r="N241" s="221"/>
      <c r="O241" s="221"/>
      <c r="P241" s="221"/>
      <c r="Q241" s="221"/>
      <c r="R241" s="221"/>
      <c r="S241" s="221"/>
      <c r="T241" s="222"/>
      <c r="U241" s="22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 t="s">
        <v>131</v>
      </c>
      <c r="AF241" s="211">
        <v>0</v>
      </c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5">
      <c r="A242" s="212"/>
      <c r="B242" s="218"/>
      <c r="C242" s="266" t="s">
        <v>355</v>
      </c>
      <c r="D242" s="223"/>
      <c r="E242" s="229">
        <v>181</v>
      </c>
      <c r="F242" s="233"/>
      <c r="G242" s="233"/>
      <c r="H242" s="233"/>
      <c r="I242" s="233"/>
      <c r="J242" s="233"/>
      <c r="K242" s="233"/>
      <c r="L242" s="233"/>
      <c r="M242" s="233"/>
      <c r="N242" s="221"/>
      <c r="O242" s="221"/>
      <c r="P242" s="221"/>
      <c r="Q242" s="221"/>
      <c r="R242" s="221"/>
      <c r="S242" s="221"/>
      <c r="T242" s="222"/>
      <c r="U242" s="22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 t="s">
        <v>131</v>
      </c>
      <c r="AF242" s="211">
        <v>0</v>
      </c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ht="20.399999999999999" outlineLevel="1" x14ac:dyDescent="0.25">
      <c r="A243" s="212">
        <v>50</v>
      </c>
      <c r="B243" s="218" t="s">
        <v>356</v>
      </c>
      <c r="C243" s="265" t="s">
        <v>357</v>
      </c>
      <c r="D243" s="220" t="s">
        <v>352</v>
      </c>
      <c r="E243" s="228">
        <v>846</v>
      </c>
      <c r="F243" s="232">
        <f>H243+J243</f>
        <v>0</v>
      </c>
      <c r="G243" s="233">
        <f>ROUND(E243*F243,2)</f>
        <v>0</v>
      </c>
      <c r="H243" s="233"/>
      <c r="I243" s="233">
        <f>ROUND(E243*H243,2)</f>
        <v>0</v>
      </c>
      <c r="J243" s="233"/>
      <c r="K243" s="233">
        <f>ROUND(E243*J243,2)</f>
        <v>0</v>
      </c>
      <c r="L243" s="233">
        <v>21</v>
      </c>
      <c r="M243" s="233">
        <f>G243*(1+L243/100)</f>
        <v>0</v>
      </c>
      <c r="N243" s="221">
        <v>0</v>
      </c>
      <c r="O243" s="221">
        <f>ROUND(E243*N243,5)</f>
        <v>0</v>
      </c>
      <c r="P243" s="221">
        <v>0</v>
      </c>
      <c r="Q243" s="221">
        <f>ROUND(E243*P243,5)</f>
        <v>0</v>
      </c>
      <c r="R243" s="221"/>
      <c r="S243" s="221"/>
      <c r="T243" s="222">
        <v>0</v>
      </c>
      <c r="U243" s="221">
        <f>ROUND(E243*T243,2)</f>
        <v>0</v>
      </c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 t="s">
        <v>129</v>
      </c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ht="20.399999999999999" outlineLevel="1" x14ac:dyDescent="0.25">
      <c r="A244" s="212"/>
      <c r="B244" s="218"/>
      <c r="C244" s="266" t="s">
        <v>353</v>
      </c>
      <c r="D244" s="223"/>
      <c r="E244" s="229"/>
      <c r="F244" s="233"/>
      <c r="G244" s="233"/>
      <c r="H244" s="233"/>
      <c r="I244" s="233"/>
      <c r="J244" s="233"/>
      <c r="K244" s="233"/>
      <c r="L244" s="233"/>
      <c r="M244" s="233"/>
      <c r="N244" s="221"/>
      <c r="O244" s="221"/>
      <c r="P244" s="221"/>
      <c r="Q244" s="221"/>
      <c r="R244" s="221"/>
      <c r="S244" s="221"/>
      <c r="T244" s="222"/>
      <c r="U244" s="22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 t="s">
        <v>131</v>
      </c>
      <c r="AF244" s="211">
        <v>0</v>
      </c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5">
      <c r="A245" s="212"/>
      <c r="B245" s="218"/>
      <c r="C245" s="266" t="s">
        <v>354</v>
      </c>
      <c r="D245" s="223"/>
      <c r="E245" s="229"/>
      <c r="F245" s="233"/>
      <c r="G245" s="233"/>
      <c r="H245" s="233"/>
      <c r="I245" s="233"/>
      <c r="J245" s="233"/>
      <c r="K245" s="233"/>
      <c r="L245" s="233"/>
      <c r="M245" s="233"/>
      <c r="N245" s="221"/>
      <c r="O245" s="221"/>
      <c r="P245" s="221"/>
      <c r="Q245" s="221"/>
      <c r="R245" s="221"/>
      <c r="S245" s="221"/>
      <c r="T245" s="222"/>
      <c r="U245" s="22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 t="s">
        <v>131</v>
      </c>
      <c r="AF245" s="211">
        <v>0</v>
      </c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5">
      <c r="A246" s="212"/>
      <c r="B246" s="218"/>
      <c r="C246" s="266" t="s">
        <v>358</v>
      </c>
      <c r="D246" s="223"/>
      <c r="E246" s="229">
        <v>846</v>
      </c>
      <c r="F246" s="233"/>
      <c r="G246" s="233"/>
      <c r="H246" s="233"/>
      <c r="I246" s="233"/>
      <c r="J246" s="233"/>
      <c r="K246" s="233"/>
      <c r="L246" s="233"/>
      <c r="M246" s="233"/>
      <c r="N246" s="221"/>
      <c r="O246" s="221"/>
      <c r="P246" s="221"/>
      <c r="Q246" s="221"/>
      <c r="R246" s="221"/>
      <c r="S246" s="221"/>
      <c r="T246" s="222"/>
      <c r="U246" s="22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 t="s">
        <v>131</v>
      </c>
      <c r="AF246" s="211">
        <v>0</v>
      </c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ht="20.399999999999999" outlineLevel="1" x14ac:dyDescent="0.25">
      <c r="A247" s="212">
        <v>51</v>
      </c>
      <c r="B247" s="218" t="s">
        <v>359</v>
      </c>
      <c r="C247" s="265" t="s">
        <v>360</v>
      </c>
      <c r="D247" s="220" t="s">
        <v>352</v>
      </c>
      <c r="E247" s="228">
        <v>488</v>
      </c>
      <c r="F247" s="232">
        <f>H247+J247</f>
        <v>0</v>
      </c>
      <c r="G247" s="233">
        <f>ROUND(E247*F247,2)</f>
        <v>0</v>
      </c>
      <c r="H247" s="233"/>
      <c r="I247" s="233">
        <f>ROUND(E247*H247,2)</f>
        <v>0</v>
      </c>
      <c r="J247" s="233"/>
      <c r="K247" s="233">
        <f>ROUND(E247*J247,2)</f>
        <v>0</v>
      </c>
      <c r="L247" s="233">
        <v>21</v>
      </c>
      <c r="M247" s="233">
        <f>G247*(1+L247/100)</f>
        <v>0</v>
      </c>
      <c r="N247" s="221">
        <v>0</v>
      </c>
      <c r="O247" s="221">
        <f>ROUND(E247*N247,5)</f>
        <v>0</v>
      </c>
      <c r="P247" s="221">
        <v>0</v>
      </c>
      <c r="Q247" s="221">
        <f>ROUND(E247*P247,5)</f>
        <v>0</v>
      </c>
      <c r="R247" s="221"/>
      <c r="S247" s="221"/>
      <c r="T247" s="222">
        <v>0</v>
      </c>
      <c r="U247" s="221">
        <f>ROUND(E247*T247,2)</f>
        <v>0</v>
      </c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 t="s">
        <v>129</v>
      </c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ht="20.399999999999999" outlineLevel="1" x14ac:dyDescent="0.25">
      <c r="A248" s="212"/>
      <c r="B248" s="218"/>
      <c r="C248" s="266" t="s">
        <v>353</v>
      </c>
      <c r="D248" s="223"/>
      <c r="E248" s="229"/>
      <c r="F248" s="233"/>
      <c r="G248" s="233"/>
      <c r="H248" s="233"/>
      <c r="I248" s="233"/>
      <c r="J248" s="233"/>
      <c r="K248" s="233"/>
      <c r="L248" s="233"/>
      <c r="M248" s="233"/>
      <c r="N248" s="221"/>
      <c r="O248" s="221"/>
      <c r="P248" s="221"/>
      <c r="Q248" s="221"/>
      <c r="R248" s="221"/>
      <c r="S248" s="221"/>
      <c r="T248" s="222"/>
      <c r="U248" s="22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 t="s">
        <v>131</v>
      </c>
      <c r="AF248" s="211">
        <v>0</v>
      </c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5">
      <c r="A249" s="212"/>
      <c r="B249" s="218"/>
      <c r="C249" s="266" t="s">
        <v>354</v>
      </c>
      <c r="D249" s="223"/>
      <c r="E249" s="229"/>
      <c r="F249" s="233"/>
      <c r="G249" s="233"/>
      <c r="H249" s="233"/>
      <c r="I249" s="233"/>
      <c r="J249" s="233"/>
      <c r="K249" s="233"/>
      <c r="L249" s="233"/>
      <c r="M249" s="233"/>
      <c r="N249" s="221"/>
      <c r="O249" s="221"/>
      <c r="P249" s="221"/>
      <c r="Q249" s="221"/>
      <c r="R249" s="221"/>
      <c r="S249" s="221"/>
      <c r="T249" s="222"/>
      <c r="U249" s="22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 t="s">
        <v>131</v>
      </c>
      <c r="AF249" s="211">
        <v>0</v>
      </c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5">
      <c r="A250" s="212"/>
      <c r="B250" s="218"/>
      <c r="C250" s="266" t="s">
        <v>361</v>
      </c>
      <c r="D250" s="223"/>
      <c r="E250" s="229">
        <v>488</v>
      </c>
      <c r="F250" s="233"/>
      <c r="G250" s="233"/>
      <c r="H250" s="233"/>
      <c r="I250" s="233"/>
      <c r="J250" s="233"/>
      <c r="K250" s="233"/>
      <c r="L250" s="233"/>
      <c r="M250" s="233"/>
      <c r="N250" s="221"/>
      <c r="O250" s="221"/>
      <c r="P250" s="221"/>
      <c r="Q250" s="221"/>
      <c r="R250" s="221"/>
      <c r="S250" s="221"/>
      <c r="T250" s="222"/>
      <c r="U250" s="22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 t="s">
        <v>131</v>
      </c>
      <c r="AF250" s="211">
        <v>0</v>
      </c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ht="20.399999999999999" outlineLevel="1" x14ac:dyDescent="0.25">
      <c r="A251" s="212">
        <v>52</v>
      </c>
      <c r="B251" s="218" t="s">
        <v>362</v>
      </c>
      <c r="C251" s="265" t="s">
        <v>363</v>
      </c>
      <c r="D251" s="220" t="s">
        <v>352</v>
      </c>
      <c r="E251" s="228">
        <v>480.7</v>
      </c>
      <c r="F251" s="232">
        <f>H251+J251</f>
        <v>0</v>
      </c>
      <c r="G251" s="233">
        <f>ROUND(E251*F251,2)</f>
        <v>0</v>
      </c>
      <c r="H251" s="233"/>
      <c r="I251" s="233">
        <f>ROUND(E251*H251,2)</f>
        <v>0</v>
      </c>
      <c r="J251" s="233"/>
      <c r="K251" s="233">
        <f>ROUND(E251*J251,2)</f>
        <v>0</v>
      </c>
      <c r="L251" s="233">
        <v>21</v>
      </c>
      <c r="M251" s="233">
        <f>G251*(1+L251/100)</f>
        <v>0</v>
      </c>
      <c r="N251" s="221">
        <v>0</v>
      </c>
      <c r="O251" s="221">
        <f>ROUND(E251*N251,5)</f>
        <v>0</v>
      </c>
      <c r="P251" s="221">
        <v>0</v>
      </c>
      <c r="Q251" s="221">
        <f>ROUND(E251*P251,5)</f>
        <v>0</v>
      </c>
      <c r="R251" s="221"/>
      <c r="S251" s="221"/>
      <c r="T251" s="222">
        <v>0</v>
      </c>
      <c r="U251" s="221">
        <f>ROUND(E251*T251,2)</f>
        <v>0</v>
      </c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 t="s">
        <v>129</v>
      </c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ht="20.399999999999999" outlineLevel="1" x14ac:dyDescent="0.25">
      <c r="A252" s="212"/>
      <c r="B252" s="218"/>
      <c r="C252" s="266" t="s">
        <v>353</v>
      </c>
      <c r="D252" s="223"/>
      <c r="E252" s="229"/>
      <c r="F252" s="233"/>
      <c r="G252" s="233"/>
      <c r="H252" s="233"/>
      <c r="I252" s="233"/>
      <c r="J252" s="233"/>
      <c r="K252" s="233"/>
      <c r="L252" s="233"/>
      <c r="M252" s="233"/>
      <c r="N252" s="221"/>
      <c r="O252" s="221"/>
      <c r="P252" s="221"/>
      <c r="Q252" s="221"/>
      <c r="R252" s="221"/>
      <c r="S252" s="221"/>
      <c r="T252" s="222"/>
      <c r="U252" s="22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 t="s">
        <v>131</v>
      </c>
      <c r="AF252" s="211">
        <v>0</v>
      </c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5">
      <c r="A253" s="212"/>
      <c r="B253" s="218"/>
      <c r="C253" s="266" t="s">
        <v>354</v>
      </c>
      <c r="D253" s="223"/>
      <c r="E253" s="229"/>
      <c r="F253" s="233"/>
      <c r="G253" s="233"/>
      <c r="H253" s="233"/>
      <c r="I253" s="233"/>
      <c r="J253" s="233"/>
      <c r="K253" s="233"/>
      <c r="L253" s="233"/>
      <c r="M253" s="233"/>
      <c r="N253" s="221"/>
      <c r="O253" s="221"/>
      <c r="P253" s="221"/>
      <c r="Q253" s="221"/>
      <c r="R253" s="221"/>
      <c r="S253" s="221"/>
      <c r="T253" s="222"/>
      <c r="U253" s="22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 t="s">
        <v>131</v>
      </c>
      <c r="AF253" s="211">
        <v>0</v>
      </c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5">
      <c r="A254" s="212"/>
      <c r="B254" s="218"/>
      <c r="C254" s="266" t="s">
        <v>364</v>
      </c>
      <c r="D254" s="223"/>
      <c r="E254" s="229">
        <v>480.7</v>
      </c>
      <c r="F254" s="233"/>
      <c r="G254" s="233"/>
      <c r="H254" s="233"/>
      <c r="I254" s="233"/>
      <c r="J254" s="233"/>
      <c r="K254" s="233"/>
      <c r="L254" s="233"/>
      <c r="M254" s="233"/>
      <c r="N254" s="221"/>
      <c r="O254" s="221"/>
      <c r="P254" s="221"/>
      <c r="Q254" s="221"/>
      <c r="R254" s="221"/>
      <c r="S254" s="221"/>
      <c r="T254" s="222"/>
      <c r="U254" s="22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 t="s">
        <v>131</v>
      </c>
      <c r="AF254" s="211">
        <v>0</v>
      </c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x14ac:dyDescent="0.25">
      <c r="A255" s="213" t="s">
        <v>126</v>
      </c>
      <c r="B255" s="219" t="s">
        <v>85</v>
      </c>
      <c r="C255" s="267" t="s">
        <v>86</v>
      </c>
      <c r="D255" s="224"/>
      <c r="E255" s="230"/>
      <c r="F255" s="234"/>
      <c r="G255" s="234">
        <f>SUMIF(AE256:AE265,"&lt;&gt;NOR",G256:G265)</f>
        <v>0</v>
      </c>
      <c r="H255" s="234"/>
      <c r="I255" s="234">
        <f>SUM(I256:I265)</f>
        <v>0</v>
      </c>
      <c r="J255" s="234"/>
      <c r="K255" s="234">
        <f>SUM(K256:K265)</f>
        <v>0</v>
      </c>
      <c r="L255" s="234"/>
      <c r="M255" s="234">
        <f>SUM(M256:M265)</f>
        <v>0</v>
      </c>
      <c r="N255" s="225"/>
      <c r="O255" s="225">
        <f>SUM(O256:O265)</f>
        <v>0</v>
      </c>
      <c r="P255" s="225"/>
      <c r="Q255" s="225">
        <f>SUM(Q256:Q265)</f>
        <v>0</v>
      </c>
      <c r="R255" s="225"/>
      <c r="S255" s="225"/>
      <c r="T255" s="226"/>
      <c r="U255" s="225">
        <f>SUM(U256:U265)</f>
        <v>0</v>
      </c>
      <c r="AE255" t="s">
        <v>127</v>
      </c>
    </row>
    <row r="256" spans="1:60" ht="20.399999999999999" outlineLevel="1" x14ac:dyDescent="0.25">
      <c r="A256" s="212">
        <v>53</v>
      </c>
      <c r="B256" s="218" t="s">
        <v>365</v>
      </c>
      <c r="C256" s="265" t="s">
        <v>366</v>
      </c>
      <c r="D256" s="220" t="s">
        <v>296</v>
      </c>
      <c r="E256" s="228">
        <v>1</v>
      </c>
      <c r="F256" s="232">
        <f>H256+J256</f>
        <v>0</v>
      </c>
      <c r="G256" s="233">
        <f>ROUND(E256*F256,2)</f>
        <v>0</v>
      </c>
      <c r="H256" s="233"/>
      <c r="I256" s="233">
        <f>ROUND(E256*H256,2)</f>
        <v>0</v>
      </c>
      <c r="J256" s="233"/>
      <c r="K256" s="233">
        <f>ROUND(E256*J256,2)</f>
        <v>0</v>
      </c>
      <c r="L256" s="233">
        <v>21</v>
      </c>
      <c r="M256" s="233">
        <f>G256*(1+L256/100)</f>
        <v>0</v>
      </c>
      <c r="N256" s="221">
        <v>0</v>
      </c>
      <c r="O256" s="221">
        <f>ROUND(E256*N256,5)</f>
        <v>0</v>
      </c>
      <c r="P256" s="221">
        <v>0</v>
      </c>
      <c r="Q256" s="221">
        <f>ROUND(E256*P256,5)</f>
        <v>0</v>
      </c>
      <c r="R256" s="221"/>
      <c r="S256" s="221"/>
      <c r="T256" s="222">
        <v>0</v>
      </c>
      <c r="U256" s="221">
        <f>ROUND(E256*T256,2)</f>
        <v>0</v>
      </c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 t="s">
        <v>129</v>
      </c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ht="20.399999999999999" outlineLevel="1" x14ac:dyDescent="0.25">
      <c r="A257" s="212">
        <v>54</v>
      </c>
      <c r="B257" s="218" t="s">
        <v>367</v>
      </c>
      <c r="C257" s="265" t="s">
        <v>368</v>
      </c>
      <c r="D257" s="220" t="s">
        <v>296</v>
      </c>
      <c r="E257" s="228">
        <v>1</v>
      </c>
      <c r="F257" s="232">
        <f>H257+J257</f>
        <v>0</v>
      </c>
      <c r="G257" s="233">
        <f>ROUND(E257*F257,2)</f>
        <v>0</v>
      </c>
      <c r="H257" s="233"/>
      <c r="I257" s="233">
        <f>ROUND(E257*H257,2)</f>
        <v>0</v>
      </c>
      <c r="J257" s="233"/>
      <c r="K257" s="233">
        <f>ROUND(E257*J257,2)</f>
        <v>0</v>
      </c>
      <c r="L257" s="233">
        <v>21</v>
      </c>
      <c r="M257" s="233">
        <f>G257*(1+L257/100)</f>
        <v>0</v>
      </c>
      <c r="N257" s="221">
        <v>0</v>
      </c>
      <c r="O257" s="221">
        <f>ROUND(E257*N257,5)</f>
        <v>0</v>
      </c>
      <c r="P257" s="221">
        <v>0</v>
      </c>
      <c r="Q257" s="221">
        <f>ROUND(E257*P257,5)</f>
        <v>0</v>
      </c>
      <c r="R257" s="221"/>
      <c r="S257" s="221"/>
      <c r="T257" s="222">
        <v>0</v>
      </c>
      <c r="U257" s="221">
        <f>ROUND(E257*T257,2)</f>
        <v>0</v>
      </c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 t="s">
        <v>129</v>
      </c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ht="20.399999999999999" outlineLevel="1" x14ac:dyDescent="0.25">
      <c r="A258" s="212">
        <v>55</v>
      </c>
      <c r="B258" s="218" t="s">
        <v>369</v>
      </c>
      <c r="C258" s="265" t="s">
        <v>370</v>
      </c>
      <c r="D258" s="220" t="s">
        <v>296</v>
      </c>
      <c r="E258" s="228">
        <v>3</v>
      </c>
      <c r="F258" s="232">
        <f>H258+J258</f>
        <v>0</v>
      </c>
      <c r="G258" s="233">
        <f>ROUND(E258*F258,2)</f>
        <v>0</v>
      </c>
      <c r="H258" s="233"/>
      <c r="I258" s="233">
        <f>ROUND(E258*H258,2)</f>
        <v>0</v>
      </c>
      <c r="J258" s="233"/>
      <c r="K258" s="233">
        <f>ROUND(E258*J258,2)</f>
        <v>0</v>
      </c>
      <c r="L258" s="233">
        <v>21</v>
      </c>
      <c r="M258" s="233">
        <f>G258*(1+L258/100)</f>
        <v>0</v>
      </c>
      <c r="N258" s="221">
        <v>0</v>
      </c>
      <c r="O258" s="221">
        <f>ROUND(E258*N258,5)</f>
        <v>0</v>
      </c>
      <c r="P258" s="221">
        <v>0</v>
      </c>
      <c r="Q258" s="221">
        <f>ROUND(E258*P258,5)</f>
        <v>0</v>
      </c>
      <c r="R258" s="221"/>
      <c r="S258" s="221"/>
      <c r="T258" s="222">
        <v>0</v>
      </c>
      <c r="U258" s="221">
        <f>ROUND(E258*T258,2)</f>
        <v>0</v>
      </c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 t="s">
        <v>129</v>
      </c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ht="20.399999999999999" outlineLevel="1" x14ac:dyDescent="0.25">
      <c r="A259" s="212">
        <v>56</v>
      </c>
      <c r="B259" s="218" t="s">
        <v>371</v>
      </c>
      <c r="C259" s="265" t="s">
        <v>370</v>
      </c>
      <c r="D259" s="220" t="s">
        <v>296</v>
      </c>
      <c r="E259" s="228">
        <v>3</v>
      </c>
      <c r="F259" s="232">
        <f>H259+J259</f>
        <v>0</v>
      </c>
      <c r="G259" s="233">
        <f>ROUND(E259*F259,2)</f>
        <v>0</v>
      </c>
      <c r="H259" s="233"/>
      <c r="I259" s="233">
        <f>ROUND(E259*H259,2)</f>
        <v>0</v>
      </c>
      <c r="J259" s="233"/>
      <c r="K259" s="233">
        <f>ROUND(E259*J259,2)</f>
        <v>0</v>
      </c>
      <c r="L259" s="233">
        <v>21</v>
      </c>
      <c r="M259" s="233">
        <f>G259*(1+L259/100)</f>
        <v>0</v>
      </c>
      <c r="N259" s="221">
        <v>0</v>
      </c>
      <c r="O259" s="221">
        <f>ROUND(E259*N259,5)</f>
        <v>0</v>
      </c>
      <c r="P259" s="221">
        <v>0</v>
      </c>
      <c r="Q259" s="221">
        <f>ROUND(E259*P259,5)</f>
        <v>0</v>
      </c>
      <c r="R259" s="221"/>
      <c r="S259" s="221"/>
      <c r="T259" s="222">
        <v>0</v>
      </c>
      <c r="U259" s="221">
        <f>ROUND(E259*T259,2)</f>
        <v>0</v>
      </c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 t="s">
        <v>129</v>
      </c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ht="20.399999999999999" outlineLevel="1" x14ac:dyDescent="0.25">
      <c r="A260" s="212">
        <v>57</v>
      </c>
      <c r="B260" s="218" t="s">
        <v>372</v>
      </c>
      <c r="C260" s="265" t="s">
        <v>366</v>
      </c>
      <c r="D260" s="220" t="s">
        <v>296</v>
      </c>
      <c r="E260" s="228">
        <v>1</v>
      </c>
      <c r="F260" s="232">
        <f>H260+J260</f>
        <v>0</v>
      </c>
      <c r="G260" s="233">
        <f>ROUND(E260*F260,2)</f>
        <v>0</v>
      </c>
      <c r="H260" s="233"/>
      <c r="I260" s="233">
        <f>ROUND(E260*H260,2)</f>
        <v>0</v>
      </c>
      <c r="J260" s="233"/>
      <c r="K260" s="233">
        <f>ROUND(E260*J260,2)</f>
        <v>0</v>
      </c>
      <c r="L260" s="233">
        <v>21</v>
      </c>
      <c r="M260" s="233">
        <f>G260*(1+L260/100)</f>
        <v>0</v>
      </c>
      <c r="N260" s="221">
        <v>0</v>
      </c>
      <c r="O260" s="221">
        <f>ROUND(E260*N260,5)</f>
        <v>0</v>
      </c>
      <c r="P260" s="221">
        <v>0</v>
      </c>
      <c r="Q260" s="221">
        <f>ROUND(E260*P260,5)</f>
        <v>0</v>
      </c>
      <c r="R260" s="221"/>
      <c r="S260" s="221"/>
      <c r="T260" s="222">
        <v>0</v>
      </c>
      <c r="U260" s="221">
        <f>ROUND(E260*T260,2)</f>
        <v>0</v>
      </c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 t="s">
        <v>129</v>
      </c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ht="20.399999999999999" outlineLevel="1" x14ac:dyDescent="0.25">
      <c r="A261" s="212">
        <v>58</v>
      </c>
      <c r="B261" s="218" t="s">
        <v>373</v>
      </c>
      <c r="C261" s="265" t="s">
        <v>374</v>
      </c>
      <c r="D261" s="220" t="s">
        <v>296</v>
      </c>
      <c r="E261" s="228">
        <v>1</v>
      </c>
      <c r="F261" s="232">
        <f>H261+J261</f>
        <v>0</v>
      </c>
      <c r="G261" s="233">
        <f>ROUND(E261*F261,2)</f>
        <v>0</v>
      </c>
      <c r="H261" s="233"/>
      <c r="I261" s="233">
        <f>ROUND(E261*H261,2)</f>
        <v>0</v>
      </c>
      <c r="J261" s="233"/>
      <c r="K261" s="233">
        <f>ROUND(E261*J261,2)</f>
        <v>0</v>
      </c>
      <c r="L261" s="233">
        <v>21</v>
      </c>
      <c r="M261" s="233">
        <f>G261*(1+L261/100)</f>
        <v>0</v>
      </c>
      <c r="N261" s="221">
        <v>0</v>
      </c>
      <c r="O261" s="221">
        <f>ROUND(E261*N261,5)</f>
        <v>0</v>
      </c>
      <c r="P261" s="221">
        <v>0</v>
      </c>
      <c r="Q261" s="221">
        <f>ROUND(E261*P261,5)</f>
        <v>0</v>
      </c>
      <c r="R261" s="221"/>
      <c r="S261" s="221"/>
      <c r="T261" s="222">
        <v>0</v>
      </c>
      <c r="U261" s="221">
        <f>ROUND(E261*T261,2)</f>
        <v>0</v>
      </c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 t="s">
        <v>129</v>
      </c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ht="20.399999999999999" outlineLevel="1" x14ac:dyDescent="0.25">
      <c r="A262" s="212">
        <v>59</v>
      </c>
      <c r="B262" s="218" t="s">
        <v>375</v>
      </c>
      <c r="C262" s="265" t="s">
        <v>376</v>
      </c>
      <c r="D262" s="220" t="s">
        <v>296</v>
      </c>
      <c r="E262" s="228">
        <v>1</v>
      </c>
      <c r="F262" s="232">
        <f>H262+J262</f>
        <v>0</v>
      </c>
      <c r="G262" s="233">
        <f>ROUND(E262*F262,2)</f>
        <v>0</v>
      </c>
      <c r="H262" s="233"/>
      <c r="I262" s="233">
        <f>ROUND(E262*H262,2)</f>
        <v>0</v>
      </c>
      <c r="J262" s="233"/>
      <c r="K262" s="233">
        <f>ROUND(E262*J262,2)</f>
        <v>0</v>
      </c>
      <c r="L262" s="233">
        <v>21</v>
      </c>
      <c r="M262" s="233">
        <f>G262*(1+L262/100)</f>
        <v>0</v>
      </c>
      <c r="N262" s="221">
        <v>0</v>
      </c>
      <c r="O262" s="221">
        <f>ROUND(E262*N262,5)</f>
        <v>0</v>
      </c>
      <c r="P262" s="221">
        <v>0</v>
      </c>
      <c r="Q262" s="221">
        <f>ROUND(E262*P262,5)</f>
        <v>0</v>
      </c>
      <c r="R262" s="221"/>
      <c r="S262" s="221"/>
      <c r="T262" s="222">
        <v>0</v>
      </c>
      <c r="U262" s="221">
        <f>ROUND(E262*T262,2)</f>
        <v>0</v>
      </c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 t="s">
        <v>129</v>
      </c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ht="20.399999999999999" outlineLevel="1" x14ac:dyDescent="0.25">
      <c r="A263" s="212">
        <v>60</v>
      </c>
      <c r="B263" s="218" t="s">
        <v>377</v>
      </c>
      <c r="C263" s="265" t="s">
        <v>368</v>
      </c>
      <c r="D263" s="220" t="s">
        <v>296</v>
      </c>
      <c r="E263" s="228">
        <v>1</v>
      </c>
      <c r="F263" s="232">
        <f>H263+J263</f>
        <v>0</v>
      </c>
      <c r="G263" s="233">
        <f>ROUND(E263*F263,2)</f>
        <v>0</v>
      </c>
      <c r="H263" s="233"/>
      <c r="I263" s="233">
        <f>ROUND(E263*H263,2)</f>
        <v>0</v>
      </c>
      <c r="J263" s="233"/>
      <c r="K263" s="233">
        <f>ROUND(E263*J263,2)</f>
        <v>0</v>
      </c>
      <c r="L263" s="233">
        <v>21</v>
      </c>
      <c r="M263" s="233">
        <f>G263*(1+L263/100)</f>
        <v>0</v>
      </c>
      <c r="N263" s="221">
        <v>0</v>
      </c>
      <c r="O263" s="221">
        <f>ROUND(E263*N263,5)</f>
        <v>0</v>
      </c>
      <c r="P263" s="221">
        <v>0</v>
      </c>
      <c r="Q263" s="221">
        <f>ROUND(E263*P263,5)</f>
        <v>0</v>
      </c>
      <c r="R263" s="221"/>
      <c r="S263" s="221"/>
      <c r="T263" s="222">
        <v>0</v>
      </c>
      <c r="U263" s="221">
        <f>ROUND(E263*T263,2)</f>
        <v>0</v>
      </c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 t="s">
        <v>129</v>
      </c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ht="20.399999999999999" outlineLevel="1" x14ac:dyDescent="0.25">
      <c r="A264" s="212">
        <v>61</v>
      </c>
      <c r="B264" s="218" t="s">
        <v>378</v>
      </c>
      <c r="C264" s="265" t="s">
        <v>379</v>
      </c>
      <c r="D264" s="220" t="s">
        <v>296</v>
      </c>
      <c r="E264" s="228">
        <v>1</v>
      </c>
      <c r="F264" s="232">
        <f>H264+J264</f>
        <v>0</v>
      </c>
      <c r="G264" s="233">
        <f>ROUND(E264*F264,2)</f>
        <v>0</v>
      </c>
      <c r="H264" s="233"/>
      <c r="I264" s="233">
        <f>ROUND(E264*H264,2)</f>
        <v>0</v>
      </c>
      <c r="J264" s="233"/>
      <c r="K264" s="233">
        <f>ROUND(E264*J264,2)</f>
        <v>0</v>
      </c>
      <c r="L264" s="233">
        <v>21</v>
      </c>
      <c r="M264" s="233">
        <f>G264*(1+L264/100)</f>
        <v>0</v>
      </c>
      <c r="N264" s="221">
        <v>0</v>
      </c>
      <c r="O264" s="221">
        <f>ROUND(E264*N264,5)</f>
        <v>0</v>
      </c>
      <c r="P264" s="221">
        <v>0</v>
      </c>
      <c r="Q264" s="221">
        <f>ROUND(E264*P264,5)</f>
        <v>0</v>
      </c>
      <c r="R264" s="221"/>
      <c r="S264" s="221"/>
      <c r="T264" s="222">
        <v>0</v>
      </c>
      <c r="U264" s="221">
        <f>ROUND(E264*T264,2)</f>
        <v>0</v>
      </c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 t="s">
        <v>129</v>
      </c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ht="20.399999999999999" outlineLevel="1" x14ac:dyDescent="0.25">
      <c r="A265" s="212">
        <v>62</v>
      </c>
      <c r="B265" s="218" t="s">
        <v>380</v>
      </c>
      <c r="C265" s="265" t="s">
        <v>381</v>
      </c>
      <c r="D265" s="220" t="s">
        <v>296</v>
      </c>
      <c r="E265" s="228">
        <v>1</v>
      </c>
      <c r="F265" s="232">
        <f>H265+J265</f>
        <v>0</v>
      </c>
      <c r="G265" s="233">
        <f>ROUND(E265*F265,2)</f>
        <v>0</v>
      </c>
      <c r="H265" s="233"/>
      <c r="I265" s="233">
        <f>ROUND(E265*H265,2)</f>
        <v>0</v>
      </c>
      <c r="J265" s="233"/>
      <c r="K265" s="233">
        <f>ROUND(E265*J265,2)</f>
        <v>0</v>
      </c>
      <c r="L265" s="233">
        <v>21</v>
      </c>
      <c r="M265" s="233">
        <f>G265*(1+L265/100)</f>
        <v>0</v>
      </c>
      <c r="N265" s="221">
        <v>0</v>
      </c>
      <c r="O265" s="221">
        <f>ROUND(E265*N265,5)</f>
        <v>0</v>
      </c>
      <c r="P265" s="221">
        <v>0</v>
      </c>
      <c r="Q265" s="221">
        <f>ROUND(E265*P265,5)</f>
        <v>0</v>
      </c>
      <c r="R265" s="221"/>
      <c r="S265" s="221"/>
      <c r="T265" s="222">
        <v>0</v>
      </c>
      <c r="U265" s="221">
        <f>ROUND(E265*T265,2)</f>
        <v>0</v>
      </c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 t="s">
        <v>129</v>
      </c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x14ac:dyDescent="0.25">
      <c r="A266" s="213" t="s">
        <v>126</v>
      </c>
      <c r="B266" s="219" t="s">
        <v>87</v>
      </c>
      <c r="C266" s="267" t="s">
        <v>88</v>
      </c>
      <c r="D266" s="224"/>
      <c r="E266" s="230"/>
      <c r="F266" s="234"/>
      <c r="G266" s="234">
        <f>SUMIF(AE267:AE270,"&lt;&gt;NOR",G267:G270)</f>
        <v>0</v>
      </c>
      <c r="H266" s="234"/>
      <c r="I266" s="234">
        <f>SUM(I267:I270)</f>
        <v>0</v>
      </c>
      <c r="J266" s="234"/>
      <c r="K266" s="234">
        <f>SUM(K267:K270)</f>
        <v>0</v>
      </c>
      <c r="L266" s="234"/>
      <c r="M266" s="234">
        <f>SUM(M267:M270)</f>
        <v>0</v>
      </c>
      <c r="N266" s="225"/>
      <c r="O266" s="225">
        <f>SUM(O267:O270)</f>
        <v>0</v>
      </c>
      <c r="P266" s="225"/>
      <c r="Q266" s="225">
        <f>SUM(Q267:Q270)</f>
        <v>0</v>
      </c>
      <c r="R266" s="225"/>
      <c r="S266" s="225"/>
      <c r="T266" s="226"/>
      <c r="U266" s="225">
        <f>SUM(U267:U270)</f>
        <v>0</v>
      </c>
      <c r="AE266" t="s">
        <v>127</v>
      </c>
    </row>
    <row r="267" spans="1:60" ht="20.399999999999999" outlineLevel="1" x14ac:dyDescent="0.25">
      <c r="A267" s="212">
        <v>63</v>
      </c>
      <c r="B267" s="218" t="s">
        <v>382</v>
      </c>
      <c r="C267" s="265" t="s">
        <v>383</v>
      </c>
      <c r="D267" s="220" t="s">
        <v>296</v>
      </c>
      <c r="E267" s="228">
        <v>27</v>
      </c>
      <c r="F267" s="232">
        <f>H267+J267</f>
        <v>0</v>
      </c>
      <c r="G267" s="233">
        <f>ROUND(E267*F267,2)</f>
        <v>0</v>
      </c>
      <c r="H267" s="233"/>
      <c r="I267" s="233">
        <f>ROUND(E267*H267,2)</f>
        <v>0</v>
      </c>
      <c r="J267" s="233"/>
      <c r="K267" s="233">
        <f>ROUND(E267*J267,2)</f>
        <v>0</v>
      </c>
      <c r="L267" s="233">
        <v>21</v>
      </c>
      <c r="M267" s="233">
        <f>G267*(1+L267/100)</f>
        <v>0</v>
      </c>
      <c r="N267" s="221">
        <v>0</v>
      </c>
      <c r="O267" s="221">
        <f>ROUND(E267*N267,5)</f>
        <v>0</v>
      </c>
      <c r="P267" s="221">
        <v>0</v>
      </c>
      <c r="Q267" s="221">
        <f>ROUND(E267*P267,5)</f>
        <v>0</v>
      </c>
      <c r="R267" s="221"/>
      <c r="S267" s="221"/>
      <c r="T267" s="222">
        <v>0</v>
      </c>
      <c r="U267" s="221">
        <f>ROUND(E267*T267,2)</f>
        <v>0</v>
      </c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 t="s">
        <v>129</v>
      </c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5">
      <c r="A268" s="212"/>
      <c r="B268" s="218"/>
      <c r="C268" s="266" t="s">
        <v>384</v>
      </c>
      <c r="D268" s="223"/>
      <c r="E268" s="229"/>
      <c r="F268" s="233"/>
      <c r="G268" s="233"/>
      <c r="H268" s="233"/>
      <c r="I268" s="233"/>
      <c r="J268" s="233"/>
      <c r="K268" s="233"/>
      <c r="L268" s="233"/>
      <c r="M268" s="233"/>
      <c r="N268" s="221"/>
      <c r="O268" s="221"/>
      <c r="P268" s="221"/>
      <c r="Q268" s="221"/>
      <c r="R268" s="221"/>
      <c r="S268" s="221"/>
      <c r="T268" s="222"/>
      <c r="U268" s="22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 t="s">
        <v>131</v>
      </c>
      <c r="AF268" s="211">
        <v>0</v>
      </c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ht="20.399999999999999" outlineLevel="1" x14ac:dyDescent="0.25">
      <c r="A269" s="212"/>
      <c r="B269" s="218"/>
      <c r="C269" s="266" t="s">
        <v>385</v>
      </c>
      <c r="D269" s="223"/>
      <c r="E269" s="229"/>
      <c r="F269" s="233"/>
      <c r="G269" s="233"/>
      <c r="H269" s="233"/>
      <c r="I269" s="233"/>
      <c r="J269" s="233"/>
      <c r="K269" s="233"/>
      <c r="L269" s="233"/>
      <c r="M269" s="233"/>
      <c r="N269" s="221"/>
      <c r="O269" s="221"/>
      <c r="P269" s="221"/>
      <c r="Q269" s="221"/>
      <c r="R269" s="221"/>
      <c r="S269" s="221"/>
      <c r="T269" s="222"/>
      <c r="U269" s="22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 t="s">
        <v>131</v>
      </c>
      <c r="AF269" s="211">
        <v>0</v>
      </c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5">
      <c r="A270" s="212"/>
      <c r="B270" s="218"/>
      <c r="C270" s="266" t="s">
        <v>386</v>
      </c>
      <c r="D270" s="223"/>
      <c r="E270" s="229">
        <v>27</v>
      </c>
      <c r="F270" s="233"/>
      <c r="G270" s="233"/>
      <c r="H270" s="233"/>
      <c r="I270" s="233"/>
      <c r="J270" s="233"/>
      <c r="K270" s="233"/>
      <c r="L270" s="233"/>
      <c r="M270" s="233"/>
      <c r="N270" s="221"/>
      <c r="O270" s="221"/>
      <c r="P270" s="221"/>
      <c r="Q270" s="221"/>
      <c r="R270" s="221"/>
      <c r="S270" s="221"/>
      <c r="T270" s="222"/>
      <c r="U270" s="22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 t="s">
        <v>131</v>
      </c>
      <c r="AF270" s="211">
        <v>0</v>
      </c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x14ac:dyDescent="0.25">
      <c r="A271" s="213" t="s">
        <v>126</v>
      </c>
      <c r="B271" s="219" t="s">
        <v>89</v>
      </c>
      <c r="C271" s="267" t="s">
        <v>90</v>
      </c>
      <c r="D271" s="224"/>
      <c r="E271" s="230"/>
      <c r="F271" s="234"/>
      <c r="G271" s="234">
        <f>SUMIF(AE272:AE286,"&lt;&gt;NOR",G272:G286)</f>
        <v>0</v>
      </c>
      <c r="H271" s="234"/>
      <c r="I271" s="234">
        <f>SUM(I272:I286)</f>
        <v>0</v>
      </c>
      <c r="J271" s="234"/>
      <c r="K271" s="234">
        <f>SUM(K272:K286)</f>
        <v>0</v>
      </c>
      <c r="L271" s="234"/>
      <c r="M271" s="234">
        <f>SUM(M272:M286)</f>
        <v>0</v>
      </c>
      <c r="N271" s="225"/>
      <c r="O271" s="225">
        <f>SUM(O272:O286)</f>
        <v>7.4029999999999999E-2</v>
      </c>
      <c r="P271" s="225"/>
      <c r="Q271" s="225">
        <f>SUM(Q272:Q286)</f>
        <v>0</v>
      </c>
      <c r="R271" s="225"/>
      <c r="S271" s="225"/>
      <c r="T271" s="226"/>
      <c r="U271" s="225">
        <f>SUM(U272:U286)</f>
        <v>19.47</v>
      </c>
      <c r="AE271" t="s">
        <v>127</v>
      </c>
    </row>
    <row r="272" spans="1:60" outlineLevel="1" x14ac:dyDescent="0.25">
      <c r="A272" s="212">
        <v>64</v>
      </c>
      <c r="B272" s="218" t="s">
        <v>387</v>
      </c>
      <c r="C272" s="265" t="s">
        <v>388</v>
      </c>
      <c r="D272" s="220" t="s">
        <v>179</v>
      </c>
      <c r="E272" s="228">
        <v>13.64</v>
      </c>
      <c r="F272" s="232">
        <f>H272+J272</f>
        <v>0</v>
      </c>
      <c r="G272" s="233">
        <f>ROUND(E272*F272,2)</f>
        <v>0</v>
      </c>
      <c r="H272" s="233"/>
      <c r="I272" s="233">
        <f>ROUND(E272*H272,2)</f>
        <v>0</v>
      </c>
      <c r="J272" s="233"/>
      <c r="K272" s="233">
        <f>ROUND(E272*J272,2)</f>
        <v>0</v>
      </c>
      <c r="L272" s="233">
        <v>21</v>
      </c>
      <c r="M272" s="233">
        <f>G272*(1+L272/100)</f>
        <v>0</v>
      </c>
      <c r="N272" s="221">
        <v>2.1000000000000001E-4</v>
      </c>
      <c r="O272" s="221">
        <f>ROUND(E272*N272,5)</f>
        <v>2.8600000000000001E-3</v>
      </c>
      <c r="P272" s="221">
        <v>0</v>
      </c>
      <c r="Q272" s="221">
        <f>ROUND(E272*P272,5)</f>
        <v>0</v>
      </c>
      <c r="R272" s="221"/>
      <c r="S272" s="221"/>
      <c r="T272" s="222">
        <v>0.05</v>
      </c>
      <c r="U272" s="221">
        <f>ROUND(E272*T272,2)</f>
        <v>0.68</v>
      </c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 t="s">
        <v>129</v>
      </c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5">
      <c r="A273" s="212"/>
      <c r="B273" s="218"/>
      <c r="C273" s="266" t="s">
        <v>389</v>
      </c>
      <c r="D273" s="223"/>
      <c r="E273" s="229">
        <v>4.91</v>
      </c>
      <c r="F273" s="233"/>
      <c r="G273" s="233"/>
      <c r="H273" s="233"/>
      <c r="I273" s="233"/>
      <c r="J273" s="233"/>
      <c r="K273" s="233"/>
      <c r="L273" s="233"/>
      <c r="M273" s="233"/>
      <c r="N273" s="221"/>
      <c r="O273" s="221"/>
      <c r="P273" s="221"/>
      <c r="Q273" s="221"/>
      <c r="R273" s="221"/>
      <c r="S273" s="221"/>
      <c r="T273" s="222"/>
      <c r="U273" s="22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 t="s">
        <v>131</v>
      </c>
      <c r="AF273" s="211">
        <v>0</v>
      </c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5">
      <c r="A274" s="212"/>
      <c r="B274" s="218"/>
      <c r="C274" s="268" t="s">
        <v>183</v>
      </c>
      <c r="D274" s="227"/>
      <c r="E274" s="231">
        <v>4.91</v>
      </c>
      <c r="F274" s="233"/>
      <c r="G274" s="233"/>
      <c r="H274" s="233"/>
      <c r="I274" s="233"/>
      <c r="J274" s="233"/>
      <c r="K274" s="233"/>
      <c r="L274" s="233"/>
      <c r="M274" s="233"/>
      <c r="N274" s="221"/>
      <c r="O274" s="221"/>
      <c r="P274" s="221"/>
      <c r="Q274" s="221"/>
      <c r="R274" s="221"/>
      <c r="S274" s="221"/>
      <c r="T274" s="222"/>
      <c r="U274" s="22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 t="s">
        <v>131</v>
      </c>
      <c r="AF274" s="211">
        <v>1</v>
      </c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5">
      <c r="A275" s="212"/>
      <c r="B275" s="218"/>
      <c r="C275" s="266" t="s">
        <v>390</v>
      </c>
      <c r="D275" s="223"/>
      <c r="E275" s="229">
        <v>8.73</v>
      </c>
      <c r="F275" s="233"/>
      <c r="G275" s="233"/>
      <c r="H275" s="233"/>
      <c r="I275" s="233"/>
      <c r="J275" s="233"/>
      <c r="K275" s="233"/>
      <c r="L275" s="233"/>
      <c r="M275" s="233"/>
      <c r="N275" s="221"/>
      <c r="O275" s="221"/>
      <c r="P275" s="221"/>
      <c r="Q275" s="221"/>
      <c r="R275" s="221"/>
      <c r="S275" s="221"/>
      <c r="T275" s="222"/>
      <c r="U275" s="22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 t="s">
        <v>131</v>
      </c>
      <c r="AF275" s="211">
        <v>0</v>
      </c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5">
      <c r="A276" s="212"/>
      <c r="B276" s="218"/>
      <c r="C276" s="268" t="s">
        <v>183</v>
      </c>
      <c r="D276" s="227"/>
      <c r="E276" s="231">
        <v>8.73</v>
      </c>
      <c r="F276" s="233"/>
      <c r="G276" s="233"/>
      <c r="H276" s="233"/>
      <c r="I276" s="233"/>
      <c r="J276" s="233"/>
      <c r="K276" s="233"/>
      <c r="L276" s="233"/>
      <c r="M276" s="233"/>
      <c r="N276" s="221"/>
      <c r="O276" s="221"/>
      <c r="P276" s="221"/>
      <c r="Q276" s="221"/>
      <c r="R276" s="221"/>
      <c r="S276" s="221"/>
      <c r="T276" s="222"/>
      <c r="U276" s="22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 t="s">
        <v>131</v>
      </c>
      <c r="AF276" s="211">
        <v>1</v>
      </c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ht="20.399999999999999" outlineLevel="1" x14ac:dyDescent="0.25">
      <c r="A277" s="212">
        <v>65</v>
      </c>
      <c r="B277" s="218" t="s">
        <v>391</v>
      </c>
      <c r="C277" s="265" t="s">
        <v>392</v>
      </c>
      <c r="D277" s="220" t="s">
        <v>179</v>
      </c>
      <c r="E277" s="228">
        <v>13.64</v>
      </c>
      <c r="F277" s="232">
        <f>H277+J277</f>
        <v>0</v>
      </c>
      <c r="G277" s="233">
        <f>ROUND(E277*F277,2)</f>
        <v>0</v>
      </c>
      <c r="H277" s="233"/>
      <c r="I277" s="233">
        <f>ROUND(E277*H277,2)</f>
        <v>0</v>
      </c>
      <c r="J277" s="233"/>
      <c r="K277" s="233">
        <f>ROUND(E277*J277,2)</f>
        <v>0</v>
      </c>
      <c r="L277" s="233">
        <v>21</v>
      </c>
      <c r="M277" s="233">
        <f>G277*(1+L277/100)</f>
        <v>0</v>
      </c>
      <c r="N277" s="221">
        <v>4.7600000000000003E-3</v>
      </c>
      <c r="O277" s="221">
        <f>ROUND(E277*N277,5)</f>
        <v>6.4930000000000002E-2</v>
      </c>
      <c r="P277" s="221">
        <v>0</v>
      </c>
      <c r="Q277" s="221">
        <f>ROUND(E277*P277,5)</f>
        <v>0</v>
      </c>
      <c r="R277" s="221"/>
      <c r="S277" s="221"/>
      <c r="T277" s="222">
        <v>1.04</v>
      </c>
      <c r="U277" s="221">
        <f>ROUND(E277*T277,2)</f>
        <v>14.19</v>
      </c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 t="s">
        <v>129</v>
      </c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ht="20.399999999999999" outlineLevel="1" x14ac:dyDescent="0.25">
      <c r="A278" s="212">
        <v>66</v>
      </c>
      <c r="B278" s="218" t="s">
        <v>393</v>
      </c>
      <c r="C278" s="265" t="s">
        <v>394</v>
      </c>
      <c r="D278" s="220" t="s">
        <v>280</v>
      </c>
      <c r="E278" s="228">
        <v>19.5</v>
      </c>
      <c r="F278" s="232">
        <f>H278+J278</f>
        <v>0</v>
      </c>
      <c r="G278" s="233">
        <f>ROUND(E278*F278,2)</f>
        <v>0</v>
      </c>
      <c r="H278" s="233"/>
      <c r="I278" s="233">
        <f>ROUND(E278*H278,2)</f>
        <v>0</v>
      </c>
      <c r="J278" s="233"/>
      <c r="K278" s="233">
        <f>ROUND(E278*J278,2)</f>
        <v>0</v>
      </c>
      <c r="L278" s="233">
        <v>21</v>
      </c>
      <c r="M278" s="233">
        <f>G278*(1+L278/100)</f>
        <v>0</v>
      </c>
      <c r="N278" s="221">
        <v>3.2000000000000003E-4</v>
      </c>
      <c r="O278" s="221">
        <f>ROUND(E278*N278,5)</f>
        <v>6.2399999999999999E-3</v>
      </c>
      <c r="P278" s="221">
        <v>0</v>
      </c>
      <c r="Q278" s="221">
        <f>ROUND(E278*P278,5)</f>
        <v>0</v>
      </c>
      <c r="R278" s="221"/>
      <c r="S278" s="221"/>
      <c r="T278" s="222">
        <v>0.23599999999999999</v>
      </c>
      <c r="U278" s="221">
        <f>ROUND(E278*T278,2)</f>
        <v>4.5999999999999996</v>
      </c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 t="s">
        <v>129</v>
      </c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5">
      <c r="A279" s="212"/>
      <c r="B279" s="218"/>
      <c r="C279" s="266" t="s">
        <v>395</v>
      </c>
      <c r="D279" s="223"/>
      <c r="E279" s="229">
        <v>5.5</v>
      </c>
      <c r="F279" s="233"/>
      <c r="G279" s="233"/>
      <c r="H279" s="233"/>
      <c r="I279" s="233"/>
      <c r="J279" s="233"/>
      <c r="K279" s="233"/>
      <c r="L279" s="233"/>
      <c r="M279" s="233"/>
      <c r="N279" s="221"/>
      <c r="O279" s="221"/>
      <c r="P279" s="221"/>
      <c r="Q279" s="221"/>
      <c r="R279" s="221"/>
      <c r="S279" s="221"/>
      <c r="T279" s="222"/>
      <c r="U279" s="22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 t="s">
        <v>131</v>
      </c>
      <c r="AF279" s="211">
        <v>0</v>
      </c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5">
      <c r="A280" s="212"/>
      <c r="B280" s="218"/>
      <c r="C280" s="268" t="s">
        <v>183</v>
      </c>
      <c r="D280" s="227"/>
      <c r="E280" s="231">
        <v>5.5</v>
      </c>
      <c r="F280" s="233"/>
      <c r="G280" s="233"/>
      <c r="H280" s="233"/>
      <c r="I280" s="233"/>
      <c r="J280" s="233"/>
      <c r="K280" s="233"/>
      <c r="L280" s="233"/>
      <c r="M280" s="233"/>
      <c r="N280" s="221"/>
      <c r="O280" s="221"/>
      <c r="P280" s="221"/>
      <c r="Q280" s="221"/>
      <c r="R280" s="221"/>
      <c r="S280" s="221"/>
      <c r="T280" s="222"/>
      <c r="U280" s="22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 t="s">
        <v>131</v>
      </c>
      <c r="AF280" s="211">
        <v>1</v>
      </c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5">
      <c r="A281" s="212"/>
      <c r="B281" s="218"/>
      <c r="C281" s="266" t="s">
        <v>396</v>
      </c>
      <c r="D281" s="223"/>
      <c r="E281" s="229">
        <v>14</v>
      </c>
      <c r="F281" s="233"/>
      <c r="G281" s="233"/>
      <c r="H281" s="233"/>
      <c r="I281" s="233"/>
      <c r="J281" s="233"/>
      <c r="K281" s="233"/>
      <c r="L281" s="233"/>
      <c r="M281" s="233"/>
      <c r="N281" s="221"/>
      <c r="O281" s="221"/>
      <c r="P281" s="221"/>
      <c r="Q281" s="221"/>
      <c r="R281" s="221"/>
      <c r="S281" s="221"/>
      <c r="T281" s="222"/>
      <c r="U281" s="22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 t="s">
        <v>131</v>
      </c>
      <c r="AF281" s="211">
        <v>0</v>
      </c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5">
      <c r="A282" s="212"/>
      <c r="B282" s="218"/>
      <c r="C282" s="268" t="s">
        <v>183</v>
      </c>
      <c r="D282" s="227"/>
      <c r="E282" s="231">
        <v>14</v>
      </c>
      <c r="F282" s="233"/>
      <c r="G282" s="233"/>
      <c r="H282" s="233"/>
      <c r="I282" s="233"/>
      <c r="J282" s="233"/>
      <c r="K282" s="233"/>
      <c r="L282" s="233"/>
      <c r="M282" s="233"/>
      <c r="N282" s="221"/>
      <c r="O282" s="221"/>
      <c r="P282" s="221"/>
      <c r="Q282" s="221"/>
      <c r="R282" s="221"/>
      <c r="S282" s="221"/>
      <c r="T282" s="222"/>
      <c r="U282" s="22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 t="s">
        <v>131</v>
      </c>
      <c r="AF282" s="211">
        <v>1</v>
      </c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5">
      <c r="A283" s="212">
        <v>67</v>
      </c>
      <c r="B283" s="218" t="s">
        <v>397</v>
      </c>
      <c r="C283" s="265" t="s">
        <v>398</v>
      </c>
      <c r="D283" s="220" t="s">
        <v>179</v>
      </c>
      <c r="E283" s="228">
        <v>18.707999999999998</v>
      </c>
      <c r="F283" s="232">
        <f>H283+J283</f>
        <v>0</v>
      </c>
      <c r="G283" s="233">
        <f>ROUND(E283*F283,2)</f>
        <v>0</v>
      </c>
      <c r="H283" s="233"/>
      <c r="I283" s="233">
        <f>ROUND(E283*H283,2)</f>
        <v>0</v>
      </c>
      <c r="J283" s="233"/>
      <c r="K283" s="233">
        <f>ROUND(E283*J283,2)</f>
        <v>0</v>
      </c>
      <c r="L283" s="233">
        <v>21</v>
      </c>
      <c r="M283" s="233">
        <f>G283*(1+L283/100)</f>
        <v>0</v>
      </c>
      <c r="N283" s="221">
        <v>0</v>
      </c>
      <c r="O283" s="221">
        <f>ROUND(E283*N283,5)</f>
        <v>0</v>
      </c>
      <c r="P283" s="221">
        <v>0</v>
      </c>
      <c r="Q283" s="221">
        <f>ROUND(E283*P283,5)</f>
        <v>0</v>
      </c>
      <c r="R283" s="221"/>
      <c r="S283" s="221"/>
      <c r="T283" s="222">
        <v>0</v>
      </c>
      <c r="U283" s="221">
        <f>ROUND(E283*T283,2)</f>
        <v>0</v>
      </c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 t="s">
        <v>129</v>
      </c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5">
      <c r="A284" s="212"/>
      <c r="B284" s="218"/>
      <c r="C284" s="266" t="s">
        <v>399</v>
      </c>
      <c r="D284" s="223"/>
      <c r="E284" s="229"/>
      <c r="F284" s="233"/>
      <c r="G284" s="233"/>
      <c r="H284" s="233"/>
      <c r="I284" s="233"/>
      <c r="J284" s="233"/>
      <c r="K284" s="233"/>
      <c r="L284" s="233"/>
      <c r="M284" s="233"/>
      <c r="N284" s="221"/>
      <c r="O284" s="221"/>
      <c r="P284" s="221"/>
      <c r="Q284" s="221"/>
      <c r="R284" s="221"/>
      <c r="S284" s="221"/>
      <c r="T284" s="222"/>
      <c r="U284" s="22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 t="s">
        <v>131</v>
      </c>
      <c r="AF284" s="211">
        <v>0</v>
      </c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5">
      <c r="A285" s="212"/>
      <c r="B285" s="218"/>
      <c r="C285" s="266" t="s">
        <v>400</v>
      </c>
      <c r="D285" s="223"/>
      <c r="E285" s="229">
        <v>18.707999999999998</v>
      </c>
      <c r="F285" s="233"/>
      <c r="G285" s="233"/>
      <c r="H285" s="233"/>
      <c r="I285" s="233"/>
      <c r="J285" s="233"/>
      <c r="K285" s="233"/>
      <c r="L285" s="233"/>
      <c r="M285" s="233"/>
      <c r="N285" s="221"/>
      <c r="O285" s="221"/>
      <c r="P285" s="221"/>
      <c r="Q285" s="221"/>
      <c r="R285" s="221"/>
      <c r="S285" s="221"/>
      <c r="T285" s="222"/>
      <c r="U285" s="22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 t="s">
        <v>131</v>
      </c>
      <c r="AF285" s="211">
        <v>0</v>
      </c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5">
      <c r="A286" s="212">
        <v>68</v>
      </c>
      <c r="B286" s="218" t="s">
        <v>401</v>
      </c>
      <c r="C286" s="265" t="s">
        <v>402</v>
      </c>
      <c r="D286" s="220" t="s">
        <v>0</v>
      </c>
      <c r="E286" s="228">
        <v>6.7</v>
      </c>
      <c r="F286" s="232">
        <f>H286+J286</f>
        <v>0</v>
      </c>
      <c r="G286" s="233">
        <f>ROUND(E286*F286,2)</f>
        <v>0</v>
      </c>
      <c r="H286" s="233"/>
      <c r="I286" s="233">
        <f>ROUND(E286*H286,2)</f>
        <v>0</v>
      </c>
      <c r="J286" s="233"/>
      <c r="K286" s="233">
        <f>ROUND(E286*J286,2)</f>
        <v>0</v>
      </c>
      <c r="L286" s="233">
        <v>21</v>
      </c>
      <c r="M286" s="233">
        <f>G286*(1+L286/100)</f>
        <v>0</v>
      </c>
      <c r="N286" s="221">
        <v>0</v>
      </c>
      <c r="O286" s="221">
        <f>ROUND(E286*N286,5)</f>
        <v>0</v>
      </c>
      <c r="P286" s="221">
        <v>0</v>
      </c>
      <c r="Q286" s="221">
        <f>ROUND(E286*P286,5)</f>
        <v>0</v>
      </c>
      <c r="R286" s="221"/>
      <c r="S286" s="221"/>
      <c r="T286" s="222">
        <v>0</v>
      </c>
      <c r="U286" s="221">
        <f>ROUND(E286*T286,2)</f>
        <v>0</v>
      </c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 t="s">
        <v>129</v>
      </c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ht="26.4" x14ac:dyDescent="0.25">
      <c r="A287" s="213" t="s">
        <v>126</v>
      </c>
      <c r="B287" s="219" t="s">
        <v>91</v>
      </c>
      <c r="C287" s="267" t="s">
        <v>92</v>
      </c>
      <c r="D287" s="224"/>
      <c r="E287" s="230"/>
      <c r="F287" s="234"/>
      <c r="G287" s="234">
        <f>SUMIF(AE288:AE296,"&lt;&gt;NOR",G288:G296)</f>
        <v>0</v>
      </c>
      <c r="H287" s="234"/>
      <c r="I287" s="234">
        <f>SUM(I288:I296)</f>
        <v>0</v>
      </c>
      <c r="J287" s="234"/>
      <c r="K287" s="234">
        <f>SUM(K288:K296)</f>
        <v>0</v>
      </c>
      <c r="L287" s="234"/>
      <c r="M287" s="234">
        <f>SUM(M288:M296)</f>
        <v>0</v>
      </c>
      <c r="N287" s="225"/>
      <c r="O287" s="225">
        <f>SUM(O288:O296)</f>
        <v>1.28345</v>
      </c>
      <c r="P287" s="225"/>
      <c r="Q287" s="225">
        <f>SUM(Q288:Q296)</f>
        <v>0</v>
      </c>
      <c r="R287" s="225"/>
      <c r="S287" s="225"/>
      <c r="T287" s="226"/>
      <c r="U287" s="225">
        <f>SUM(U288:U296)</f>
        <v>101.53</v>
      </c>
      <c r="AE287" t="s">
        <v>127</v>
      </c>
    </row>
    <row r="288" spans="1:60" ht="20.399999999999999" outlineLevel="1" x14ac:dyDescent="0.25">
      <c r="A288" s="212">
        <v>69</v>
      </c>
      <c r="B288" s="218" t="s">
        <v>403</v>
      </c>
      <c r="C288" s="265" t="s">
        <v>404</v>
      </c>
      <c r="D288" s="220" t="s">
        <v>179</v>
      </c>
      <c r="E288" s="228">
        <v>133</v>
      </c>
      <c r="F288" s="232">
        <f>H288+J288</f>
        <v>0</v>
      </c>
      <c r="G288" s="233">
        <f>ROUND(E288*F288,2)</f>
        <v>0</v>
      </c>
      <c r="H288" s="233"/>
      <c r="I288" s="233">
        <f>ROUND(E288*H288,2)</f>
        <v>0</v>
      </c>
      <c r="J288" s="233"/>
      <c r="K288" s="233">
        <f>ROUND(E288*J288,2)</f>
        <v>0</v>
      </c>
      <c r="L288" s="233">
        <v>21</v>
      </c>
      <c r="M288" s="233">
        <f>G288*(1+L288/100)</f>
        <v>0</v>
      </c>
      <c r="N288" s="221">
        <v>9.6500000000000006E-3</v>
      </c>
      <c r="O288" s="221">
        <f>ROUND(E288*N288,5)</f>
        <v>1.28345</v>
      </c>
      <c r="P288" s="221">
        <v>0</v>
      </c>
      <c r="Q288" s="221">
        <f>ROUND(E288*P288,5)</f>
        <v>0</v>
      </c>
      <c r="R288" s="221"/>
      <c r="S288" s="221"/>
      <c r="T288" s="222">
        <v>0.76334999999999997</v>
      </c>
      <c r="U288" s="221">
        <f>ROUND(E288*T288,2)</f>
        <v>101.53</v>
      </c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 t="s">
        <v>210</v>
      </c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5">
      <c r="A289" s="212"/>
      <c r="B289" s="218"/>
      <c r="C289" s="266" t="s">
        <v>405</v>
      </c>
      <c r="D289" s="223"/>
      <c r="E289" s="229"/>
      <c r="F289" s="233"/>
      <c r="G289" s="233"/>
      <c r="H289" s="233"/>
      <c r="I289" s="233"/>
      <c r="J289" s="233"/>
      <c r="K289" s="233"/>
      <c r="L289" s="233"/>
      <c r="M289" s="233"/>
      <c r="N289" s="221"/>
      <c r="O289" s="221"/>
      <c r="P289" s="221"/>
      <c r="Q289" s="221"/>
      <c r="R289" s="221"/>
      <c r="S289" s="221"/>
      <c r="T289" s="222"/>
      <c r="U289" s="22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 t="s">
        <v>131</v>
      </c>
      <c r="AF289" s="211">
        <v>0</v>
      </c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5">
      <c r="A290" s="212"/>
      <c r="B290" s="218"/>
      <c r="C290" s="266" t="s">
        <v>406</v>
      </c>
      <c r="D290" s="223"/>
      <c r="E290" s="229">
        <v>13.55</v>
      </c>
      <c r="F290" s="233"/>
      <c r="G290" s="233"/>
      <c r="H290" s="233"/>
      <c r="I290" s="233"/>
      <c r="J290" s="233"/>
      <c r="K290" s="233"/>
      <c r="L290" s="233"/>
      <c r="M290" s="233"/>
      <c r="N290" s="221"/>
      <c r="O290" s="221"/>
      <c r="P290" s="221"/>
      <c r="Q290" s="221"/>
      <c r="R290" s="221"/>
      <c r="S290" s="221"/>
      <c r="T290" s="222"/>
      <c r="U290" s="22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 t="s">
        <v>131</v>
      </c>
      <c r="AF290" s="211">
        <v>0</v>
      </c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5">
      <c r="A291" s="212"/>
      <c r="B291" s="218"/>
      <c r="C291" s="266" t="s">
        <v>407</v>
      </c>
      <c r="D291" s="223"/>
      <c r="E291" s="229">
        <v>20.91</v>
      </c>
      <c r="F291" s="233"/>
      <c r="G291" s="233"/>
      <c r="H291" s="233"/>
      <c r="I291" s="233"/>
      <c r="J291" s="233"/>
      <c r="K291" s="233"/>
      <c r="L291" s="233"/>
      <c r="M291" s="233"/>
      <c r="N291" s="221"/>
      <c r="O291" s="221"/>
      <c r="P291" s="221"/>
      <c r="Q291" s="221"/>
      <c r="R291" s="221"/>
      <c r="S291" s="221"/>
      <c r="T291" s="222"/>
      <c r="U291" s="22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 t="s">
        <v>131</v>
      </c>
      <c r="AF291" s="211">
        <v>0</v>
      </c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5">
      <c r="A292" s="212"/>
      <c r="B292" s="218"/>
      <c r="C292" s="266" t="s">
        <v>408</v>
      </c>
      <c r="D292" s="223"/>
      <c r="E292" s="229">
        <v>21.12</v>
      </c>
      <c r="F292" s="233"/>
      <c r="G292" s="233"/>
      <c r="H292" s="233"/>
      <c r="I292" s="233"/>
      <c r="J292" s="233"/>
      <c r="K292" s="233"/>
      <c r="L292" s="233"/>
      <c r="M292" s="233"/>
      <c r="N292" s="221"/>
      <c r="O292" s="221"/>
      <c r="P292" s="221"/>
      <c r="Q292" s="221"/>
      <c r="R292" s="221"/>
      <c r="S292" s="221"/>
      <c r="T292" s="222"/>
      <c r="U292" s="22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 t="s">
        <v>131</v>
      </c>
      <c r="AF292" s="211">
        <v>0</v>
      </c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5">
      <c r="A293" s="212"/>
      <c r="B293" s="218"/>
      <c r="C293" s="266" t="s">
        <v>409</v>
      </c>
      <c r="D293" s="223"/>
      <c r="E293" s="229">
        <v>21.87</v>
      </c>
      <c r="F293" s="233"/>
      <c r="G293" s="233"/>
      <c r="H293" s="233"/>
      <c r="I293" s="233"/>
      <c r="J293" s="233"/>
      <c r="K293" s="233"/>
      <c r="L293" s="233"/>
      <c r="M293" s="233"/>
      <c r="N293" s="221"/>
      <c r="O293" s="221"/>
      <c r="P293" s="221"/>
      <c r="Q293" s="221"/>
      <c r="R293" s="221"/>
      <c r="S293" s="221"/>
      <c r="T293" s="222"/>
      <c r="U293" s="22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 t="s">
        <v>131</v>
      </c>
      <c r="AF293" s="211">
        <v>0</v>
      </c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5">
      <c r="A294" s="212"/>
      <c r="B294" s="218"/>
      <c r="C294" s="266" t="s">
        <v>410</v>
      </c>
      <c r="D294" s="223"/>
      <c r="E294" s="229">
        <v>19.79</v>
      </c>
      <c r="F294" s="233"/>
      <c r="G294" s="233"/>
      <c r="H294" s="233"/>
      <c r="I294" s="233"/>
      <c r="J294" s="233"/>
      <c r="K294" s="233"/>
      <c r="L294" s="233"/>
      <c r="M294" s="233"/>
      <c r="N294" s="221"/>
      <c r="O294" s="221"/>
      <c r="P294" s="221"/>
      <c r="Q294" s="221"/>
      <c r="R294" s="221"/>
      <c r="S294" s="221"/>
      <c r="T294" s="222"/>
      <c r="U294" s="22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 t="s">
        <v>131</v>
      </c>
      <c r="AF294" s="211">
        <v>0</v>
      </c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5">
      <c r="A295" s="212"/>
      <c r="B295" s="218"/>
      <c r="C295" s="266" t="s">
        <v>411</v>
      </c>
      <c r="D295" s="223"/>
      <c r="E295" s="229">
        <v>31.97</v>
      </c>
      <c r="F295" s="233"/>
      <c r="G295" s="233"/>
      <c r="H295" s="233"/>
      <c r="I295" s="233"/>
      <c r="J295" s="233"/>
      <c r="K295" s="233"/>
      <c r="L295" s="233"/>
      <c r="M295" s="233"/>
      <c r="N295" s="221"/>
      <c r="O295" s="221"/>
      <c r="P295" s="221"/>
      <c r="Q295" s="221"/>
      <c r="R295" s="221"/>
      <c r="S295" s="221"/>
      <c r="T295" s="222"/>
      <c r="U295" s="22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 t="s">
        <v>131</v>
      </c>
      <c r="AF295" s="211">
        <v>0</v>
      </c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5">
      <c r="A296" s="212"/>
      <c r="B296" s="218"/>
      <c r="C296" s="266" t="s">
        <v>412</v>
      </c>
      <c r="D296" s="223"/>
      <c r="E296" s="229">
        <v>3.79</v>
      </c>
      <c r="F296" s="233"/>
      <c r="G296" s="233"/>
      <c r="H296" s="233"/>
      <c r="I296" s="233"/>
      <c r="J296" s="233"/>
      <c r="K296" s="233"/>
      <c r="L296" s="233"/>
      <c r="M296" s="233"/>
      <c r="N296" s="221"/>
      <c r="O296" s="221"/>
      <c r="P296" s="221"/>
      <c r="Q296" s="221"/>
      <c r="R296" s="221"/>
      <c r="S296" s="221"/>
      <c r="T296" s="222"/>
      <c r="U296" s="22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 t="s">
        <v>131</v>
      </c>
      <c r="AF296" s="211">
        <v>0</v>
      </c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x14ac:dyDescent="0.25">
      <c r="A297" s="213" t="s">
        <v>126</v>
      </c>
      <c r="B297" s="219" t="s">
        <v>93</v>
      </c>
      <c r="C297" s="267" t="s">
        <v>94</v>
      </c>
      <c r="D297" s="224"/>
      <c r="E297" s="230"/>
      <c r="F297" s="234"/>
      <c r="G297" s="234">
        <f>SUMIF(AE298:AE309,"&lt;&gt;NOR",G298:G309)</f>
        <v>0</v>
      </c>
      <c r="H297" s="234"/>
      <c r="I297" s="234">
        <f>SUM(I298:I309)</f>
        <v>0</v>
      </c>
      <c r="J297" s="234"/>
      <c r="K297" s="234">
        <f>SUM(K298:K309)</f>
        <v>0</v>
      </c>
      <c r="L297" s="234"/>
      <c r="M297" s="234">
        <f>SUM(M298:M309)</f>
        <v>0</v>
      </c>
      <c r="N297" s="225"/>
      <c r="O297" s="225">
        <f>SUM(O298:O309)</f>
        <v>5.8110000000000002E-2</v>
      </c>
      <c r="P297" s="225"/>
      <c r="Q297" s="225">
        <f>SUM(Q298:Q309)</f>
        <v>0</v>
      </c>
      <c r="R297" s="225"/>
      <c r="S297" s="225"/>
      <c r="T297" s="226"/>
      <c r="U297" s="225">
        <f>SUM(U298:U309)</f>
        <v>13.450000000000001</v>
      </c>
      <c r="AE297" t="s">
        <v>127</v>
      </c>
    </row>
    <row r="298" spans="1:60" outlineLevel="1" x14ac:dyDescent="0.25">
      <c r="A298" s="212">
        <v>70</v>
      </c>
      <c r="B298" s="218" t="s">
        <v>413</v>
      </c>
      <c r="C298" s="265" t="s">
        <v>414</v>
      </c>
      <c r="D298" s="220" t="s">
        <v>179</v>
      </c>
      <c r="E298" s="228">
        <v>11.44</v>
      </c>
      <c r="F298" s="232">
        <f>H298+J298</f>
        <v>0</v>
      </c>
      <c r="G298" s="233">
        <f>ROUND(E298*F298,2)</f>
        <v>0</v>
      </c>
      <c r="H298" s="233"/>
      <c r="I298" s="233">
        <f>ROUND(E298*H298,2)</f>
        <v>0</v>
      </c>
      <c r="J298" s="233"/>
      <c r="K298" s="233">
        <f>ROUND(E298*J298,2)</f>
        <v>0</v>
      </c>
      <c r="L298" s="233">
        <v>21</v>
      </c>
      <c r="M298" s="233">
        <f>G298*(1+L298/100)</f>
        <v>0</v>
      </c>
      <c r="N298" s="221">
        <v>2.1000000000000001E-4</v>
      </c>
      <c r="O298" s="221">
        <f>ROUND(E298*N298,5)</f>
        <v>2.3999999999999998E-3</v>
      </c>
      <c r="P298" s="221">
        <v>0</v>
      </c>
      <c r="Q298" s="221">
        <f>ROUND(E298*P298,5)</f>
        <v>0</v>
      </c>
      <c r="R298" s="221"/>
      <c r="S298" s="221"/>
      <c r="T298" s="222">
        <v>0.05</v>
      </c>
      <c r="U298" s="221">
        <f>ROUND(E298*T298,2)</f>
        <v>0.56999999999999995</v>
      </c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 t="s">
        <v>129</v>
      </c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5">
      <c r="A299" s="212"/>
      <c r="B299" s="218"/>
      <c r="C299" s="266" t="s">
        <v>415</v>
      </c>
      <c r="D299" s="223"/>
      <c r="E299" s="229">
        <v>8</v>
      </c>
      <c r="F299" s="233"/>
      <c r="G299" s="233"/>
      <c r="H299" s="233"/>
      <c r="I299" s="233"/>
      <c r="J299" s="233"/>
      <c r="K299" s="233"/>
      <c r="L299" s="233"/>
      <c r="M299" s="233"/>
      <c r="N299" s="221"/>
      <c r="O299" s="221"/>
      <c r="P299" s="221"/>
      <c r="Q299" s="221"/>
      <c r="R299" s="221"/>
      <c r="S299" s="221"/>
      <c r="T299" s="222"/>
      <c r="U299" s="22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 t="s">
        <v>131</v>
      </c>
      <c r="AF299" s="211">
        <v>0</v>
      </c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5">
      <c r="A300" s="212"/>
      <c r="B300" s="218"/>
      <c r="C300" s="268" t="s">
        <v>183</v>
      </c>
      <c r="D300" s="227"/>
      <c r="E300" s="231">
        <v>8</v>
      </c>
      <c r="F300" s="233"/>
      <c r="G300" s="233"/>
      <c r="H300" s="233"/>
      <c r="I300" s="233"/>
      <c r="J300" s="233"/>
      <c r="K300" s="233"/>
      <c r="L300" s="233"/>
      <c r="M300" s="233"/>
      <c r="N300" s="221"/>
      <c r="O300" s="221"/>
      <c r="P300" s="221"/>
      <c r="Q300" s="221"/>
      <c r="R300" s="221"/>
      <c r="S300" s="221"/>
      <c r="T300" s="222"/>
      <c r="U300" s="22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 t="s">
        <v>131</v>
      </c>
      <c r="AF300" s="211">
        <v>1</v>
      </c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5">
      <c r="A301" s="212"/>
      <c r="B301" s="218"/>
      <c r="C301" s="266" t="s">
        <v>165</v>
      </c>
      <c r="D301" s="223"/>
      <c r="E301" s="229"/>
      <c r="F301" s="233"/>
      <c r="G301" s="233"/>
      <c r="H301" s="233"/>
      <c r="I301" s="233"/>
      <c r="J301" s="233"/>
      <c r="K301" s="233"/>
      <c r="L301" s="233"/>
      <c r="M301" s="233"/>
      <c r="N301" s="221"/>
      <c r="O301" s="221"/>
      <c r="P301" s="221"/>
      <c r="Q301" s="221"/>
      <c r="R301" s="221"/>
      <c r="S301" s="221"/>
      <c r="T301" s="222"/>
      <c r="U301" s="22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 t="s">
        <v>131</v>
      </c>
      <c r="AF301" s="211">
        <v>0</v>
      </c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5">
      <c r="A302" s="212"/>
      <c r="B302" s="218"/>
      <c r="C302" s="266" t="s">
        <v>416</v>
      </c>
      <c r="D302" s="223"/>
      <c r="E302" s="229">
        <v>3.44</v>
      </c>
      <c r="F302" s="233"/>
      <c r="G302" s="233"/>
      <c r="H302" s="233"/>
      <c r="I302" s="233"/>
      <c r="J302" s="233"/>
      <c r="K302" s="233"/>
      <c r="L302" s="233"/>
      <c r="M302" s="233"/>
      <c r="N302" s="221"/>
      <c r="O302" s="221"/>
      <c r="P302" s="221"/>
      <c r="Q302" s="221"/>
      <c r="R302" s="221"/>
      <c r="S302" s="221"/>
      <c r="T302" s="222"/>
      <c r="U302" s="22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 t="s">
        <v>131</v>
      </c>
      <c r="AF302" s="211">
        <v>0</v>
      </c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5">
      <c r="A303" s="212"/>
      <c r="B303" s="218"/>
      <c r="C303" s="268" t="s">
        <v>183</v>
      </c>
      <c r="D303" s="227"/>
      <c r="E303" s="231">
        <v>3.44</v>
      </c>
      <c r="F303" s="233"/>
      <c r="G303" s="233"/>
      <c r="H303" s="233"/>
      <c r="I303" s="233"/>
      <c r="J303" s="233"/>
      <c r="K303" s="233"/>
      <c r="L303" s="233"/>
      <c r="M303" s="233"/>
      <c r="N303" s="221"/>
      <c r="O303" s="221"/>
      <c r="P303" s="221"/>
      <c r="Q303" s="221"/>
      <c r="R303" s="221"/>
      <c r="S303" s="221"/>
      <c r="T303" s="222"/>
      <c r="U303" s="22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 t="s">
        <v>131</v>
      </c>
      <c r="AF303" s="211">
        <v>1</v>
      </c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ht="20.399999999999999" outlineLevel="1" x14ac:dyDescent="0.25">
      <c r="A304" s="212">
        <v>71</v>
      </c>
      <c r="B304" s="218" t="s">
        <v>417</v>
      </c>
      <c r="C304" s="265" t="s">
        <v>418</v>
      </c>
      <c r="D304" s="220" t="s">
        <v>179</v>
      </c>
      <c r="E304" s="228">
        <v>11.44</v>
      </c>
      <c r="F304" s="232">
        <f>H304+J304</f>
        <v>0</v>
      </c>
      <c r="G304" s="233">
        <f>ROUND(E304*F304,2)</f>
        <v>0</v>
      </c>
      <c r="H304" s="233"/>
      <c r="I304" s="233">
        <f>ROUND(E304*H304,2)</f>
        <v>0</v>
      </c>
      <c r="J304" s="233"/>
      <c r="K304" s="233">
        <f>ROUND(E304*J304,2)</f>
        <v>0</v>
      </c>
      <c r="L304" s="233">
        <v>21</v>
      </c>
      <c r="M304" s="233">
        <f>G304*(1+L304/100)</f>
        <v>0</v>
      </c>
      <c r="N304" s="221">
        <v>4.8700000000000002E-3</v>
      </c>
      <c r="O304" s="221">
        <f>ROUND(E304*N304,5)</f>
        <v>5.5710000000000003E-2</v>
      </c>
      <c r="P304" s="221">
        <v>0</v>
      </c>
      <c r="Q304" s="221">
        <f>ROUND(E304*P304,5)</f>
        <v>0</v>
      </c>
      <c r="R304" s="221"/>
      <c r="S304" s="221"/>
      <c r="T304" s="222">
        <v>1.1259999999999999</v>
      </c>
      <c r="U304" s="221">
        <f>ROUND(E304*T304,2)</f>
        <v>12.88</v>
      </c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 t="s">
        <v>129</v>
      </c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5">
      <c r="A305" s="212">
        <v>72</v>
      </c>
      <c r="B305" s="218" t="s">
        <v>419</v>
      </c>
      <c r="C305" s="265" t="s">
        <v>420</v>
      </c>
      <c r="D305" s="220" t="s">
        <v>179</v>
      </c>
      <c r="E305" s="228">
        <v>13.728</v>
      </c>
      <c r="F305" s="232">
        <f>H305+J305</f>
        <v>0</v>
      </c>
      <c r="G305" s="233">
        <f>ROUND(E305*F305,2)</f>
        <v>0</v>
      </c>
      <c r="H305" s="233"/>
      <c r="I305" s="233">
        <f>ROUND(E305*H305,2)</f>
        <v>0</v>
      </c>
      <c r="J305" s="233"/>
      <c r="K305" s="233">
        <f>ROUND(E305*J305,2)</f>
        <v>0</v>
      </c>
      <c r="L305" s="233">
        <v>21</v>
      </c>
      <c r="M305" s="233">
        <f>G305*(1+L305/100)</f>
        <v>0</v>
      </c>
      <c r="N305" s="221">
        <v>0</v>
      </c>
      <c r="O305" s="221">
        <f>ROUND(E305*N305,5)</f>
        <v>0</v>
      </c>
      <c r="P305" s="221">
        <v>0</v>
      </c>
      <c r="Q305" s="221">
        <f>ROUND(E305*P305,5)</f>
        <v>0</v>
      </c>
      <c r="R305" s="221"/>
      <c r="S305" s="221"/>
      <c r="T305" s="222">
        <v>0</v>
      </c>
      <c r="U305" s="221">
        <f>ROUND(E305*T305,2)</f>
        <v>0</v>
      </c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 t="s">
        <v>129</v>
      </c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5">
      <c r="A306" s="212"/>
      <c r="B306" s="218"/>
      <c r="C306" s="266" t="s">
        <v>399</v>
      </c>
      <c r="D306" s="223"/>
      <c r="E306" s="229"/>
      <c r="F306" s="233"/>
      <c r="G306" s="233"/>
      <c r="H306" s="233"/>
      <c r="I306" s="233"/>
      <c r="J306" s="233"/>
      <c r="K306" s="233"/>
      <c r="L306" s="233"/>
      <c r="M306" s="233"/>
      <c r="N306" s="221"/>
      <c r="O306" s="221"/>
      <c r="P306" s="221"/>
      <c r="Q306" s="221"/>
      <c r="R306" s="221"/>
      <c r="S306" s="221"/>
      <c r="T306" s="222"/>
      <c r="U306" s="22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 t="s">
        <v>131</v>
      </c>
      <c r="AF306" s="211">
        <v>0</v>
      </c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5">
      <c r="A307" s="212"/>
      <c r="B307" s="218"/>
      <c r="C307" s="266" t="s">
        <v>421</v>
      </c>
      <c r="D307" s="223"/>
      <c r="E307" s="229">
        <v>13.728</v>
      </c>
      <c r="F307" s="233"/>
      <c r="G307" s="233"/>
      <c r="H307" s="233"/>
      <c r="I307" s="233"/>
      <c r="J307" s="233"/>
      <c r="K307" s="233"/>
      <c r="L307" s="233"/>
      <c r="M307" s="233"/>
      <c r="N307" s="221"/>
      <c r="O307" s="221"/>
      <c r="P307" s="221"/>
      <c r="Q307" s="221"/>
      <c r="R307" s="221"/>
      <c r="S307" s="221"/>
      <c r="T307" s="222"/>
      <c r="U307" s="22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 t="s">
        <v>131</v>
      </c>
      <c r="AF307" s="211">
        <v>0</v>
      </c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5">
      <c r="A308" s="212">
        <v>73</v>
      </c>
      <c r="B308" s="218" t="s">
        <v>422</v>
      </c>
      <c r="C308" s="265" t="s">
        <v>423</v>
      </c>
      <c r="D308" s="220" t="s">
        <v>174</v>
      </c>
      <c r="E308" s="228">
        <v>1</v>
      </c>
      <c r="F308" s="232">
        <f>H308+J308</f>
        <v>0</v>
      </c>
      <c r="G308" s="233">
        <f>ROUND(E308*F308,2)</f>
        <v>0</v>
      </c>
      <c r="H308" s="233"/>
      <c r="I308" s="233">
        <f>ROUND(E308*H308,2)</f>
        <v>0</v>
      </c>
      <c r="J308" s="233"/>
      <c r="K308" s="233">
        <f>ROUND(E308*J308,2)</f>
        <v>0</v>
      </c>
      <c r="L308" s="233">
        <v>21</v>
      </c>
      <c r="M308" s="233">
        <f>G308*(1+L308/100)</f>
        <v>0</v>
      </c>
      <c r="N308" s="221">
        <v>0</v>
      </c>
      <c r="O308" s="221">
        <f>ROUND(E308*N308,5)</f>
        <v>0</v>
      </c>
      <c r="P308" s="221">
        <v>0</v>
      </c>
      <c r="Q308" s="221">
        <f>ROUND(E308*P308,5)</f>
        <v>0</v>
      </c>
      <c r="R308" s="221"/>
      <c r="S308" s="221"/>
      <c r="T308" s="222">
        <v>0</v>
      </c>
      <c r="U308" s="221">
        <f>ROUND(E308*T308,2)</f>
        <v>0</v>
      </c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 t="s">
        <v>129</v>
      </c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5">
      <c r="A309" s="212">
        <v>74</v>
      </c>
      <c r="B309" s="218" t="s">
        <v>424</v>
      </c>
      <c r="C309" s="265" t="s">
        <v>425</v>
      </c>
      <c r="D309" s="220" t="s">
        <v>0</v>
      </c>
      <c r="E309" s="228">
        <v>3.7</v>
      </c>
      <c r="F309" s="232">
        <f>H309+J309</f>
        <v>0</v>
      </c>
      <c r="G309" s="233">
        <f>ROUND(E309*F309,2)</f>
        <v>0</v>
      </c>
      <c r="H309" s="233"/>
      <c r="I309" s="233">
        <f>ROUND(E309*H309,2)</f>
        <v>0</v>
      </c>
      <c r="J309" s="233"/>
      <c r="K309" s="233">
        <f>ROUND(E309*J309,2)</f>
        <v>0</v>
      </c>
      <c r="L309" s="233">
        <v>21</v>
      </c>
      <c r="M309" s="233">
        <f>G309*(1+L309/100)</f>
        <v>0</v>
      </c>
      <c r="N309" s="221">
        <v>0</v>
      </c>
      <c r="O309" s="221">
        <f>ROUND(E309*N309,5)</f>
        <v>0</v>
      </c>
      <c r="P309" s="221">
        <v>0</v>
      </c>
      <c r="Q309" s="221">
        <f>ROUND(E309*P309,5)</f>
        <v>0</v>
      </c>
      <c r="R309" s="221"/>
      <c r="S309" s="221"/>
      <c r="T309" s="222">
        <v>0</v>
      </c>
      <c r="U309" s="221">
        <f>ROUND(E309*T309,2)</f>
        <v>0</v>
      </c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 t="s">
        <v>129</v>
      </c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x14ac:dyDescent="0.25">
      <c r="A310" s="213" t="s">
        <v>126</v>
      </c>
      <c r="B310" s="219" t="s">
        <v>95</v>
      </c>
      <c r="C310" s="267" t="s">
        <v>96</v>
      </c>
      <c r="D310" s="224"/>
      <c r="E310" s="230"/>
      <c r="F310" s="234"/>
      <c r="G310" s="234">
        <f>SUMIF(AE311:AE313,"&lt;&gt;NOR",G311:G313)</f>
        <v>0</v>
      </c>
      <c r="H310" s="234"/>
      <c r="I310" s="234">
        <f>SUM(I311:I313)</f>
        <v>0</v>
      </c>
      <c r="J310" s="234"/>
      <c r="K310" s="234">
        <f>SUM(K311:K313)</f>
        <v>0</v>
      </c>
      <c r="L310" s="234"/>
      <c r="M310" s="234">
        <f>SUM(M311:M313)</f>
        <v>0</v>
      </c>
      <c r="N310" s="225"/>
      <c r="O310" s="225">
        <f>SUM(O311:O313)</f>
        <v>0.23369999999999999</v>
      </c>
      <c r="P310" s="225"/>
      <c r="Q310" s="225">
        <f>SUM(Q311:Q313)</f>
        <v>0</v>
      </c>
      <c r="R310" s="225"/>
      <c r="S310" s="225"/>
      <c r="T310" s="226"/>
      <c r="U310" s="225">
        <f>SUM(U311:U313)</f>
        <v>82.65</v>
      </c>
      <c r="AE310" t="s">
        <v>127</v>
      </c>
    </row>
    <row r="311" spans="1:60" outlineLevel="1" x14ac:dyDescent="0.25">
      <c r="A311" s="212">
        <v>75</v>
      </c>
      <c r="B311" s="218" t="s">
        <v>426</v>
      </c>
      <c r="C311" s="265" t="s">
        <v>427</v>
      </c>
      <c r="D311" s="220" t="s">
        <v>179</v>
      </c>
      <c r="E311" s="228">
        <v>615</v>
      </c>
      <c r="F311" s="232">
        <f>H311+J311</f>
        <v>0</v>
      </c>
      <c r="G311" s="233">
        <f>ROUND(E311*F311,2)</f>
        <v>0</v>
      </c>
      <c r="H311" s="233"/>
      <c r="I311" s="233">
        <f>ROUND(E311*H311,2)</f>
        <v>0</v>
      </c>
      <c r="J311" s="233"/>
      <c r="K311" s="233">
        <f>ROUND(E311*J311,2)</f>
        <v>0</v>
      </c>
      <c r="L311" s="233">
        <v>21</v>
      </c>
      <c r="M311" s="233">
        <f>G311*(1+L311/100)</f>
        <v>0</v>
      </c>
      <c r="N311" s="221">
        <v>3.8000000000000002E-4</v>
      </c>
      <c r="O311" s="221">
        <f>ROUND(E311*N311,5)</f>
        <v>0.23369999999999999</v>
      </c>
      <c r="P311" s="221">
        <v>0</v>
      </c>
      <c r="Q311" s="221">
        <f>ROUND(E311*P311,5)</f>
        <v>0</v>
      </c>
      <c r="R311" s="221"/>
      <c r="S311" s="221"/>
      <c r="T311" s="222">
        <v>0.13439000000000001</v>
      </c>
      <c r="U311" s="221">
        <f>ROUND(E311*T311,2)</f>
        <v>82.65</v>
      </c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 t="s">
        <v>210</v>
      </c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5">
      <c r="A312" s="212"/>
      <c r="B312" s="218"/>
      <c r="C312" s="266" t="s">
        <v>428</v>
      </c>
      <c r="D312" s="223"/>
      <c r="E312" s="229"/>
      <c r="F312" s="233"/>
      <c r="G312" s="233"/>
      <c r="H312" s="233"/>
      <c r="I312" s="233"/>
      <c r="J312" s="233"/>
      <c r="K312" s="233"/>
      <c r="L312" s="233"/>
      <c r="M312" s="233"/>
      <c r="N312" s="221"/>
      <c r="O312" s="221"/>
      <c r="P312" s="221"/>
      <c r="Q312" s="221"/>
      <c r="R312" s="221"/>
      <c r="S312" s="221"/>
      <c r="T312" s="222"/>
      <c r="U312" s="22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 t="s">
        <v>131</v>
      </c>
      <c r="AF312" s="211">
        <v>0</v>
      </c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5">
      <c r="A313" s="212"/>
      <c r="B313" s="218"/>
      <c r="C313" s="266" t="s">
        <v>429</v>
      </c>
      <c r="D313" s="223"/>
      <c r="E313" s="229">
        <v>615</v>
      </c>
      <c r="F313" s="233"/>
      <c r="G313" s="233"/>
      <c r="H313" s="233"/>
      <c r="I313" s="233"/>
      <c r="J313" s="233"/>
      <c r="K313" s="233"/>
      <c r="L313" s="233"/>
      <c r="M313" s="233"/>
      <c r="N313" s="221"/>
      <c r="O313" s="221"/>
      <c r="P313" s="221"/>
      <c r="Q313" s="221"/>
      <c r="R313" s="221"/>
      <c r="S313" s="221"/>
      <c r="T313" s="222"/>
      <c r="U313" s="22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 t="s">
        <v>131</v>
      </c>
      <c r="AF313" s="211">
        <v>0</v>
      </c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x14ac:dyDescent="0.25">
      <c r="A314" s="213" t="s">
        <v>126</v>
      </c>
      <c r="B314" s="219" t="s">
        <v>97</v>
      </c>
      <c r="C314" s="267" t="s">
        <v>98</v>
      </c>
      <c r="D314" s="224"/>
      <c r="E314" s="230"/>
      <c r="F314" s="234"/>
      <c r="G314" s="234">
        <f>SUMIF(AE315:AE345,"&lt;&gt;NOR",G315:G345)</f>
        <v>0</v>
      </c>
      <c r="H314" s="234"/>
      <c r="I314" s="234">
        <f>SUM(I315:I345)</f>
        <v>0</v>
      </c>
      <c r="J314" s="234"/>
      <c r="K314" s="234">
        <f>SUM(K315:K345)</f>
        <v>0</v>
      </c>
      <c r="L314" s="234"/>
      <c r="M314" s="234">
        <f>SUM(M315:M345)</f>
        <v>0</v>
      </c>
      <c r="N314" s="225"/>
      <c r="O314" s="225">
        <f>SUM(O315:O345)</f>
        <v>0</v>
      </c>
      <c r="P314" s="225"/>
      <c r="Q314" s="225">
        <f>SUM(Q315:Q345)</f>
        <v>0</v>
      </c>
      <c r="R314" s="225"/>
      <c r="S314" s="225"/>
      <c r="T314" s="226"/>
      <c r="U314" s="225">
        <f>SUM(U315:U345)</f>
        <v>138.9</v>
      </c>
      <c r="AE314" t="s">
        <v>127</v>
      </c>
    </row>
    <row r="315" spans="1:60" ht="20.399999999999999" outlineLevel="1" x14ac:dyDescent="0.25">
      <c r="A315" s="212">
        <v>76</v>
      </c>
      <c r="B315" s="218" t="s">
        <v>430</v>
      </c>
      <c r="C315" s="265" t="s">
        <v>431</v>
      </c>
      <c r="D315" s="220" t="s">
        <v>292</v>
      </c>
      <c r="E315" s="228">
        <v>43.694000000000003</v>
      </c>
      <c r="F315" s="232">
        <f>H315+J315</f>
        <v>0</v>
      </c>
      <c r="G315" s="233">
        <f>ROUND(E315*F315,2)</f>
        <v>0</v>
      </c>
      <c r="H315" s="233"/>
      <c r="I315" s="233">
        <f>ROUND(E315*H315,2)</f>
        <v>0</v>
      </c>
      <c r="J315" s="233"/>
      <c r="K315" s="233">
        <f>ROUND(E315*J315,2)</f>
        <v>0</v>
      </c>
      <c r="L315" s="233">
        <v>21</v>
      </c>
      <c r="M315" s="233">
        <f>G315*(1+L315/100)</f>
        <v>0</v>
      </c>
      <c r="N315" s="221">
        <v>0</v>
      </c>
      <c r="O315" s="221">
        <f>ROUND(E315*N315,5)</f>
        <v>0</v>
      </c>
      <c r="P315" s="221">
        <v>0</v>
      </c>
      <c r="Q315" s="221">
        <f>ROUND(E315*P315,5)</f>
        <v>0</v>
      </c>
      <c r="R315" s="221"/>
      <c r="S315" s="221"/>
      <c r="T315" s="222">
        <v>0.55000000000000004</v>
      </c>
      <c r="U315" s="221">
        <f>ROUND(E315*T315,2)</f>
        <v>24.03</v>
      </c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 t="s">
        <v>129</v>
      </c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5">
      <c r="A316" s="212"/>
      <c r="B316" s="218"/>
      <c r="C316" s="266" t="s">
        <v>432</v>
      </c>
      <c r="D316" s="223"/>
      <c r="E316" s="229"/>
      <c r="F316" s="233"/>
      <c r="G316" s="233"/>
      <c r="H316" s="233"/>
      <c r="I316" s="233"/>
      <c r="J316" s="233"/>
      <c r="K316" s="233"/>
      <c r="L316" s="233"/>
      <c r="M316" s="233"/>
      <c r="N316" s="221"/>
      <c r="O316" s="221"/>
      <c r="P316" s="221"/>
      <c r="Q316" s="221"/>
      <c r="R316" s="221"/>
      <c r="S316" s="221"/>
      <c r="T316" s="222"/>
      <c r="U316" s="22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 t="s">
        <v>131</v>
      </c>
      <c r="AF316" s="211">
        <v>0</v>
      </c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5">
      <c r="A317" s="212"/>
      <c r="B317" s="218"/>
      <c r="C317" s="266" t="s">
        <v>433</v>
      </c>
      <c r="D317" s="223"/>
      <c r="E317" s="229">
        <v>43.694000000000003</v>
      </c>
      <c r="F317" s="233"/>
      <c r="G317" s="233"/>
      <c r="H317" s="233"/>
      <c r="I317" s="233"/>
      <c r="J317" s="233"/>
      <c r="K317" s="233"/>
      <c r="L317" s="233"/>
      <c r="M317" s="233"/>
      <c r="N317" s="221"/>
      <c r="O317" s="221"/>
      <c r="P317" s="221"/>
      <c r="Q317" s="221"/>
      <c r="R317" s="221"/>
      <c r="S317" s="221"/>
      <c r="T317" s="222"/>
      <c r="U317" s="22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 t="s">
        <v>131</v>
      </c>
      <c r="AF317" s="211">
        <v>0</v>
      </c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5">
      <c r="A318" s="212"/>
      <c r="B318" s="218"/>
      <c r="C318" s="268" t="s">
        <v>183</v>
      </c>
      <c r="D318" s="227"/>
      <c r="E318" s="231">
        <v>43.694000000000003</v>
      </c>
      <c r="F318" s="233"/>
      <c r="G318" s="233"/>
      <c r="H318" s="233"/>
      <c r="I318" s="233"/>
      <c r="J318" s="233"/>
      <c r="K318" s="233"/>
      <c r="L318" s="233"/>
      <c r="M318" s="233"/>
      <c r="N318" s="221"/>
      <c r="O318" s="221"/>
      <c r="P318" s="221"/>
      <c r="Q318" s="221"/>
      <c r="R318" s="221"/>
      <c r="S318" s="221"/>
      <c r="T318" s="222"/>
      <c r="U318" s="22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 t="s">
        <v>131</v>
      </c>
      <c r="AF318" s="211">
        <v>1</v>
      </c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5">
      <c r="A319" s="212">
        <v>77</v>
      </c>
      <c r="B319" s="218" t="s">
        <v>434</v>
      </c>
      <c r="C319" s="265" t="s">
        <v>435</v>
      </c>
      <c r="D319" s="220" t="s">
        <v>292</v>
      </c>
      <c r="E319" s="228">
        <v>6.9020000000000001</v>
      </c>
      <c r="F319" s="232">
        <f>H319+J319</f>
        <v>0</v>
      </c>
      <c r="G319" s="233">
        <f>ROUND(E319*F319,2)</f>
        <v>0</v>
      </c>
      <c r="H319" s="233"/>
      <c r="I319" s="233">
        <f>ROUND(E319*H319,2)</f>
        <v>0</v>
      </c>
      <c r="J319" s="233"/>
      <c r="K319" s="233">
        <f>ROUND(E319*J319,2)</f>
        <v>0</v>
      </c>
      <c r="L319" s="233">
        <v>21</v>
      </c>
      <c r="M319" s="233">
        <f>G319*(1+L319/100)</f>
        <v>0</v>
      </c>
      <c r="N319" s="221">
        <v>0</v>
      </c>
      <c r="O319" s="221">
        <f>ROUND(E319*N319,5)</f>
        <v>0</v>
      </c>
      <c r="P319" s="221">
        <v>0</v>
      </c>
      <c r="Q319" s="221">
        <f>ROUND(E319*P319,5)</f>
        <v>0</v>
      </c>
      <c r="R319" s="221"/>
      <c r="S319" s="221"/>
      <c r="T319" s="222">
        <v>2.0089999999999999</v>
      </c>
      <c r="U319" s="221">
        <f>ROUND(E319*T319,2)</f>
        <v>13.87</v>
      </c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 t="s">
        <v>129</v>
      </c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5">
      <c r="A320" s="212"/>
      <c r="B320" s="218"/>
      <c r="C320" s="266" t="s">
        <v>432</v>
      </c>
      <c r="D320" s="223"/>
      <c r="E320" s="229"/>
      <c r="F320" s="233"/>
      <c r="G320" s="233"/>
      <c r="H320" s="233"/>
      <c r="I320" s="233"/>
      <c r="J320" s="233"/>
      <c r="K320" s="233"/>
      <c r="L320" s="233"/>
      <c r="M320" s="233"/>
      <c r="N320" s="221"/>
      <c r="O320" s="221"/>
      <c r="P320" s="221"/>
      <c r="Q320" s="221"/>
      <c r="R320" s="221"/>
      <c r="S320" s="221"/>
      <c r="T320" s="222"/>
      <c r="U320" s="22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 t="s">
        <v>131</v>
      </c>
      <c r="AF320" s="211">
        <v>0</v>
      </c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5">
      <c r="A321" s="212"/>
      <c r="B321" s="218"/>
      <c r="C321" s="266" t="s">
        <v>436</v>
      </c>
      <c r="D321" s="223"/>
      <c r="E321" s="229">
        <v>6.9020000000000001</v>
      </c>
      <c r="F321" s="233"/>
      <c r="G321" s="233"/>
      <c r="H321" s="233"/>
      <c r="I321" s="233"/>
      <c r="J321" s="233"/>
      <c r="K321" s="233"/>
      <c r="L321" s="233"/>
      <c r="M321" s="233"/>
      <c r="N321" s="221"/>
      <c r="O321" s="221"/>
      <c r="P321" s="221"/>
      <c r="Q321" s="221"/>
      <c r="R321" s="221"/>
      <c r="S321" s="221"/>
      <c r="T321" s="222"/>
      <c r="U321" s="22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 t="s">
        <v>131</v>
      </c>
      <c r="AF321" s="211">
        <v>0</v>
      </c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5">
      <c r="A322" s="212">
        <v>78</v>
      </c>
      <c r="B322" s="218" t="s">
        <v>437</v>
      </c>
      <c r="C322" s="265" t="s">
        <v>438</v>
      </c>
      <c r="D322" s="220" t="s">
        <v>292</v>
      </c>
      <c r="E322" s="228">
        <v>6.9020000000000001</v>
      </c>
      <c r="F322" s="232">
        <f>H322+J322</f>
        <v>0</v>
      </c>
      <c r="G322" s="233">
        <f>ROUND(E322*F322,2)</f>
        <v>0</v>
      </c>
      <c r="H322" s="233"/>
      <c r="I322" s="233">
        <f>ROUND(E322*H322,2)</f>
        <v>0</v>
      </c>
      <c r="J322" s="233"/>
      <c r="K322" s="233">
        <f>ROUND(E322*J322,2)</f>
        <v>0</v>
      </c>
      <c r="L322" s="233">
        <v>21</v>
      </c>
      <c r="M322" s="233">
        <f>G322*(1+L322/100)</f>
        <v>0</v>
      </c>
      <c r="N322" s="221">
        <v>0</v>
      </c>
      <c r="O322" s="221">
        <f>ROUND(E322*N322,5)</f>
        <v>0</v>
      </c>
      <c r="P322" s="221">
        <v>0</v>
      </c>
      <c r="Q322" s="221">
        <f>ROUND(E322*P322,5)</f>
        <v>0</v>
      </c>
      <c r="R322" s="221"/>
      <c r="S322" s="221"/>
      <c r="T322" s="222">
        <v>0.95899999999999996</v>
      </c>
      <c r="U322" s="221">
        <f>ROUND(E322*T322,2)</f>
        <v>6.62</v>
      </c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 t="s">
        <v>129</v>
      </c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5">
      <c r="A323" s="212">
        <v>79</v>
      </c>
      <c r="B323" s="218" t="s">
        <v>439</v>
      </c>
      <c r="C323" s="265" t="s">
        <v>440</v>
      </c>
      <c r="D323" s="220" t="s">
        <v>292</v>
      </c>
      <c r="E323" s="228">
        <v>50.595999999999997</v>
      </c>
      <c r="F323" s="232">
        <f>H323+J323</f>
        <v>0</v>
      </c>
      <c r="G323" s="233">
        <f>ROUND(E323*F323,2)</f>
        <v>0</v>
      </c>
      <c r="H323" s="233"/>
      <c r="I323" s="233">
        <f>ROUND(E323*H323,2)</f>
        <v>0</v>
      </c>
      <c r="J323" s="233"/>
      <c r="K323" s="233">
        <f>ROUND(E323*J323,2)</f>
        <v>0</v>
      </c>
      <c r="L323" s="233">
        <v>21</v>
      </c>
      <c r="M323" s="233">
        <f>G323*(1+L323/100)</f>
        <v>0</v>
      </c>
      <c r="N323" s="221">
        <v>0</v>
      </c>
      <c r="O323" s="221">
        <f>ROUND(E323*N323,5)</f>
        <v>0</v>
      </c>
      <c r="P323" s="221">
        <v>0</v>
      </c>
      <c r="Q323" s="221">
        <f>ROUND(E323*P323,5)</f>
        <v>0</v>
      </c>
      <c r="R323" s="221"/>
      <c r="S323" s="221"/>
      <c r="T323" s="222">
        <v>0.94199999999999995</v>
      </c>
      <c r="U323" s="221">
        <f>ROUND(E323*T323,2)</f>
        <v>47.66</v>
      </c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 t="s">
        <v>129</v>
      </c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5">
      <c r="A324" s="212">
        <v>80</v>
      </c>
      <c r="B324" s="218" t="s">
        <v>441</v>
      </c>
      <c r="C324" s="265" t="s">
        <v>442</v>
      </c>
      <c r="D324" s="220" t="s">
        <v>292</v>
      </c>
      <c r="E324" s="228">
        <v>202.38399999999999</v>
      </c>
      <c r="F324" s="232">
        <f>H324+J324</f>
        <v>0</v>
      </c>
      <c r="G324" s="233">
        <f>ROUND(E324*F324,2)</f>
        <v>0</v>
      </c>
      <c r="H324" s="233"/>
      <c r="I324" s="233">
        <f>ROUND(E324*H324,2)</f>
        <v>0</v>
      </c>
      <c r="J324" s="233"/>
      <c r="K324" s="233">
        <f>ROUND(E324*J324,2)</f>
        <v>0</v>
      </c>
      <c r="L324" s="233">
        <v>21</v>
      </c>
      <c r="M324" s="233">
        <f>G324*(1+L324/100)</f>
        <v>0</v>
      </c>
      <c r="N324" s="221">
        <v>0</v>
      </c>
      <c r="O324" s="221">
        <f>ROUND(E324*N324,5)</f>
        <v>0</v>
      </c>
      <c r="P324" s="221">
        <v>0</v>
      </c>
      <c r="Q324" s="221">
        <f>ROUND(E324*P324,5)</f>
        <v>0</v>
      </c>
      <c r="R324" s="221"/>
      <c r="S324" s="221"/>
      <c r="T324" s="222">
        <v>0.105</v>
      </c>
      <c r="U324" s="221">
        <f>ROUND(E324*T324,2)</f>
        <v>21.25</v>
      </c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 t="s">
        <v>129</v>
      </c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5">
      <c r="A325" s="212"/>
      <c r="B325" s="218"/>
      <c r="C325" s="266" t="s">
        <v>443</v>
      </c>
      <c r="D325" s="223"/>
      <c r="E325" s="229">
        <v>202.38399999999999</v>
      </c>
      <c r="F325" s="233"/>
      <c r="G325" s="233"/>
      <c r="H325" s="233"/>
      <c r="I325" s="233"/>
      <c r="J325" s="233"/>
      <c r="K325" s="233"/>
      <c r="L325" s="233"/>
      <c r="M325" s="233"/>
      <c r="N325" s="221"/>
      <c r="O325" s="221"/>
      <c r="P325" s="221"/>
      <c r="Q325" s="221"/>
      <c r="R325" s="221"/>
      <c r="S325" s="221"/>
      <c r="T325" s="222"/>
      <c r="U325" s="22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 t="s">
        <v>131</v>
      </c>
      <c r="AF325" s="211">
        <v>0</v>
      </c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5">
      <c r="A326" s="212">
        <v>81</v>
      </c>
      <c r="B326" s="218" t="s">
        <v>444</v>
      </c>
      <c r="C326" s="265" t="s">
        <v>445</v>
      </c>
      <c r="D326" s="220" t="s">
        <v>292</v>
      </c>
      <c r="E326" s="228">
        <v>6.9020000000000001</v>
      </c>
      <c r="F326" s="232">
        <f>H326+J326</f>
        <v>0</v>
      </c>
      <c r="G326" s="233">
        <f>ROUND(E326*F326,2)</f>
        <v>0</v>
      </c>
      <c r="H326" s="233"/>
      <c r="I326" s="233">
        <f>ROUND(E326*H326,2)</f>
        <v>0</v>
      </c>
      <c r="J326" s="233"/>
      <c r="K326" s="233">
        <f>ROUND(E326*J326,2)</f>
        <v>0</v>
      </c>
      <c r="L326" s="233">
        <v>21</v>
      </c>
      <c r="M326" s="233">
        <f>G326*(1+L326/100)</f>
        <v>0</v>
      </c>
      <c r="N326" s="221">
        <v>0</v>
      </c>
      <c r="O326" s="221">
        <f>ROUND(E326*N326,5)</f>
        <v>0</v>
      </c>
      <c r="P326" s="221">
        <v>0</v>
      </c>
      <c r="Q326" s="221">
        <f>ROUND(E326*P326,5)</f>
        <v>0</v>
      </c>
      <c r="R326" s="221"/>
      <c r="S326" s="221"/>
      <c r="T326" s="222">
        <v>9.9000000000000005E-2</v>
      </c>
      <c r="U326" s="221">
        <f>ROUND(E326*T326,2)</f>
        <v>0.68</v>
      </c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 t="s">
        <v>129</v>
      </c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5">
      <c r="A327" s="212">
        <v>82</v>
      </c>
      <c r="B327" s="218" t="s">
        <v>446</v>
      </c>
      <c r="C327" s="265" t="s">
        <v>447</v>
      </c>
      <c r="D327" s="220" t="s">
        <v>292</v>
      </c>
      <c r="E327" s="228">
        <v>50.595999999999997</v>
      </c>
      <c r="F327" s="232">
        <f>H327+J327</f>
        <v>0</v>
      </c>
      <c r="G327" s="233">
        <f>ROUND(E327*F327,2)</f>
        <v>0</v>
      </c>
      <c r="H327" s="233"/>
      <c r="I327" s="233">
        <f>ROUND(E327*H327,2)</f>
        <v>0</v>
      </c>
      <c r="J327" s="233"/>
      <c r="K327" s="233">
        <f>ROUND(E327*J327,2)</f>
        <v>0</v>
      </c>
      <c r="L327" s="233">
        <v>21</v>
      </c>
      <c r="M327" s="233">
        <f>G327*(1+L327/100)</f>
        <v>0</v>
      </c>
      <c r="N327" s="221">
        <v>0</v>
      </c>
      <c r="O327" s="221">
        <f>ROUND(E327*N327,5)</f>
        <v>0</v>
      </c>
      <c r="P327" s="221">
        <v>0</v>
      </c>
      <c r="Q327" s="221">
        <f>ROUND(E327*P327,5)</f>
        <v>0</v>
      </c>
      <c r="R327" s="221"/>
      <c r="S327" s="221"/>
      <c r="T327" s="222">
        <v>0.49</v>
      </c>
      <c r="U327" s="221">
        <f>ROUND(E327*T327,2)</f>
        <v>24.79</v>
      </c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 t="s">
        <v>129</v>
      </c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5">
      <c r="A328" s="212">
        <v>83</v>
      </c>
      <c r="B328" s="218" t="s">
        <v>448</v>
      </c>
      <c r="C328" s="265" t="s">
        <v>449</v>
      </c>
      <c r="D328" s="220" t="s">
        <v>292</v>
      </c>
      <c r="E328" s="228">
        <v>455.36399999999998</v>
      </c>
      <c r="F328" s="232">
        <f>H328+J328</f>
        <v>0</v>
      </c>
      <c r="G328" s="233">
        <f>ROUND(E328*F328,2)</f>
        <v>0</v>
      </c>
      <c r="H328" s="233"/>
      <c r="I328" s="233">
        <f>ROUND(E328*H328,2)</f>
        <v>0</v>
      </c>
      <c r="J328" s="233"/>
      <c r="K328" s="233">
        <f>ROUND(E328*J328,2)</f>
        <v>0</v>
      </c>
      <c r="L328" s="233">
        <v>21</v>
      </c>
      <c r="M328" s="233">
        <f>G328*(1+L328/100)</f>
        <v>0</v>
      </c>
      <c r="N328" s="221">
        <v>0</v>
      </c>
      <c r="O328" s="221">
        <f>ROUND(E328*N328,5)</f>
        <v>0</v>
      </c>
      <c r="P328" s="221">
        <v>0</v>
      </c>
      <c r="Q328" s="221">
        <f>ROUND(E328*P328,5)</f>
        <v>0</v>
      </c>
      <c r="R328" s="221"/>
      <c r="S328" s="221"/>
      <c r="T328" s="222">
        <v>0</v>
      </c>
      <c r="U328" s="221">
        <f>ROUND(E328*T328,2)</f>
        <v>0</v>
      </c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 t="s">
        <v>129</v>
      </c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5">
      <c r="A329" s="212"/>
      <c r="B329" s="218"/>
      <c r="C329" s="266" t="s">
        <v>450</v>
      </c>
      <c r="D329" s="223"/>
      <c r="E329" s="229"/>
      <c r="F329" s="233"/>
      <c r="G329" s="233"/>
      <c r="H329" s="233"/>
      <c r="I329" s="233"/>
      <c r="J329" s="233"/>
      <c r="K329" s="233"/>
      <c r="L329" s="233"/>
      <c r="M329" s="233"/>
      <c r="N329" s="221"/>
      <c r="O329" s="221"/>
      <c r="P329" s="221"/>
      <c r="Q329" s="221"/>
      <c r="R329" s="221"/>
      <c r="S329" s="221"/>
      <c r="T329" s="222"/>
      <c r="U329" s="22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 t="s">
        <v>131</v>
      </c>
      <c r="AF329" s="211">
        <v>0</v>
      </c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5">
      <c r="A330" s="212"/>
      <c r="B330" s="218"/>
      <c r="C330" s="266" t="s">
        <v>451</v>
      </c>
      <c r="D330" s="223"/>
      <c r="E330" s="229">
        <v>455.36399999999998</v>
      </c>
      <c r="F330" s="233"/>
      <c r="G330" s="233"/>
      <c r="H330" s="233"/>
      <c r="I330" s="233"/>
      <c r="J330" s="233"/>
      <c r="K330" s="233"/>
      <c r="L330" s="233"/>
      <c r="M330" s="233"/>
      <c r="N330" s="221"/>
      <c r="O330" s="221"/>
      <c r="P330" s="221"/>
      <c r="Q330" s="221"/>
      <c r="R330" s="221"/>
      <c r="S330" s="221"/>
      <c r="T330" s="222"/>
      <c r="U330" s="22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 t="s">
        <v>131</v>
      </c>
      <c r="AF330" s="211">
        <v>0</v>
      </c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ht="20.399999999999999" outlineLevel="1" x14ac:dyDescent="0.25">
      <c r="A331" s="212">
        <v>84</v>
      </c>
      <c r="B331" s="218" t="s">
        <v>452</v>
      </c>
      <c r="C331" s="265" t="s">
        <v>453</v>
      </c>
      <c r="D331" s="220" t="s">
        <v>292</v>
      </c>
      <c r="E331" s="228">
        <v>43.694000000000003</v>
      </c>
      <c r="F331" s="232">
        <f>H331+J331</f>
        <v>0</v>
      </c>
      <c r="G331" s="233">
        <f>ROUND(E331*F331,2)</f>
        <v>0</v>
      </c>
      <c r="H331" s="233"/>
      <c r="I331" s="233">
        <f>ROUND(E331*H331,2)</f>
        <v>0</v>
      </c>
      <c r="J331" s="233"/>
      <c r="K331" s="233">
        <f>ROUND(E331*J331,2)</f>
        <v>0</v>
      </c>
      <c r="L331" s="233">
        <v>21</v>
      </c>
      <c r="M331" s="233">
        <f>G331*(1+L331/100)</f>
        <v>0</v>
      </c>
      <c r="N331" s="221">
        <v>0</v>
      </c>
      <c r="O331" s="221">
        <f>ROUND(E331*N331,5)</f>
        <v>0</v>
      </c>
      <c r="P331" s="221">
        <v>0</v>
      </c>
      <c r="Q331" s="221">
        <f>ROUND(E331*P331,5)</f>
        <v>0</v>
      </c>
      <c r="R331" s="221"/>
      <c r="S331" s="221"/>
      <c r="T331" s="222">
        <v>0</v>
      </c>
      <c r="U331" s="221">
        <f>ROUND(E331*T331,2)</f>
        <v>0</v>
      </c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 t="s">
        <v>129</v>
      </c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5">
      <c r="A332" s="212"/>
      <c r="B332" s="218"/>
      <c r="C332" s="266" t="s">
        <v>454</v>
      </c>
      <c r="D332" s="223"/>
      <c r="E332" s="229">
        <v>43.694000000000003</v>
      </c>
      <c r="F332" s="233"/>
      <c r="G332" s="233"/>
      <c r="H332" s="233"/>
      <c r="I332" s="233"/>
      <c r="J332" s="233"/>
      <c r="K332" s="233"/>
      <c r="L332" s="233"/>
      <c r="M332" s="233"/>
      <c r="N332" s="221"/>
      <c r="O332" s="221"/>
      <c r="P332" s="221"/>
      <c r="Q332" s="221"/>
      <c r="R332" s="221"/>
      <c r="S332" s="221"/>
      <c r="T332" s="222"/>
      <c r="U332" s="22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 t="s">
        <v>131</v>
      </c>
      <c r="AF332" s="211">
        <v>0</v>
      </c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5">
      <c r="A333" s="212"/>
      <c r="B333" s="218"/>
      <c r="C333" s="268" t="s">
        <v>183</v>
      </c>
      <c r="D333" s="227"/>
      <c r="E333" s="231">
        <v>43.694000000000003</v>
      </c>
      <c r="F333" s="233"/>
      <c r="G333" s="233"/>
      <c r="H333" s="233"/>
      <c r="I333" s="233"/>
      <c r="J333" s="233"/>
      <c r="K333" s="233"/>
      <c r="L333" s="233"/>
      <c r="M333" s="233"/>
      <c r="N333" s="221"/>
      <c r="O333" s="221"/>
      <c r="P333" s="221"/>
      <c r="Q333" s="221"/>
      <c r="R333" s="221"/>
      <c r="S333" s="221"/>
      <c r="T333" s="222"/>
      <c r="U333" s="22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 t="s">
        <v>131</v>
      </c>
      <c r="AF333" s="211">
        <v>1</v>
      </c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ht="20.399999999999999" outlineLevel="1" x14ac:dyDescent="0.25">
      <c r="A334" s="212">
        <v>85</v>
      </c>
      <c r="B334" s="218" t="s">
        <v>455</v>
      </c>
      <c r="C334" s="265" t="s">
        <v>456</v>
      </c>
      <c r="D334" s="220" t="s">
        <v>292</v>
      </c>
      <c r="E334" s="228">
        <v>1.0860000000000001</v>
      </c>
      <c r="F334" s="232">
        <f>H334+J334</f>
        <v>0</v>
      </c>
      <c r="G334" s="233">
        <f>ROUND(E334*F334,2)</f>
        <v>0</v>
      </c>
      <c r="H334" s="233"/>
      <c r="I334" s="233">
        <f>ROUND(E334*H334,2)</f>
        <v>0</v>
      </c>
      <c r="J334" s="233"/>
      <c r="K334" s="233">
        <f>ROUND(E334*J334,2)</f>
        <v>0</v>
      </c>
      <c r="L334" s="233">
        <v>21</v>
      </c>
      <c r="M334" s="233">
        <f>G334*(1+L334/100)</f>
        <v>0</v>
      </c>
      <c r="N334" s="221">
        <v>0</v>
      </c>
      <c r="O334" s="221">
        <f>ROUND(E334*N334,5)</f>
        <v>0</v>
      </c>
      <c r="P334" s="221">
        <v>0</v>
      </c>
      <c r="Q334" s="221">
        <f>ROUND(E334*P334,5)</f>
        <v>0</v>
      </c>
      <c r="R334" s="221"/>
      <c r="S334" s="221"/>
      <c r="T334" s="222">
        <v>0</v>
      </c>
      <c r="U334" s="221">
        <f>ROUND(E334*T334,2)</f>
        <v>0</v>
      </c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 t="s">
        <v>129</v>
      </c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5">
      <c r="A335" s="212"/>
      <c r="B335" s="218"/>
      <c r="C335" s="266" t="s">
        <v>457</v>
      </c>
      <c r="D335" s="223"/>
      <c r="E335" s="229">
        <v>1.0860000000000001</v>
      </c>
      <c r="F335" s="233"/>
      <c r="G335" s="233"/>
      <c r="H335" s="233"/>
      <c r="I335" s="233"/>
      <c r="J335" s="233"/>
      <c r="K335" s="233"/>
      <c r="L335" s="233"/>
      <c r="M335" s="233"/>
      <c r="N335" s="221"/>
      <c r="O335" s="221"/>
      <c r="P335" s="221"/>
      <c r="Q335" s="221"/>
      <c r="R335" s="221"/>
      <c r="S335" s="221"/>
      <c r="T335" s="222"/>
      <c r="U335" s="22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 t="s">
        <v>131</v>
      </c>
      <c r="AF335" s="211">
        <v>0</v>
      </c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5">
      <c r="A336" s="212"/>
      <c r="B336" s="218"/>
      <c r="C336" s="268" t="s">
        <v>183</v>
      </c>
      <c r="D336" s="227"/>
      <c r="E336" s="231">
        <v>1.0860000000000001</v>
      </c>
      <c r="F336" s="233"/>
      <c r="G336" s="233"/>
      <c r="H336" s="233"/>
      <c r="I336" s="233"/>
      <c r="J336" s="233"/>
      <c r="K336" s="233"/>
      <c r="L336" s="233"/>
      <c r="M336" s="233"/>
      <c r="N336" s="221"/>
      <c r="O336" s="221"/>
      <c r="P336" s="221"/>
      <c r="Q336" s="221"/>
      <c r="R336" s="221"/>
      <c r="S336" s="221"/>
      <c r="T336" s="222"/>
      <c r="U336" s="22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 t="s">
        <v>131</v>
      </c>
      <c r="AF336" s="211">
        <v>1</v>
      </c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ht="20.399999999999999" outlineLevel="1" x14ac:dyDescent="0.25">
      <c r="A337" s="212">
        <v>86</v>
      </c>
      <c r="B337" s="218" t="s">
        <v>458</v>
      </c>
      <c r="C337" s="265" t="s">
        <v>459</v>
      </c>
      <c r="D337" s="220" t="s">
        <v>292</v>
      </c>
      <c r="E337" s="228">
        <v>4.9029999999999996</v>
      </c>
      <c r="F337" s="232">
        <f>H337+J337</f>
        <v>0</v>
      </c>
      <c r="G337" s="233">
        <f>ROUND(E337*F337,2)</f>
        <v>0</v>
      </c>
      <c r="H337" s="233"/>
      <c r="I337" s="233">
        <f>ROUND(E337*H337,2)</f>
        <v>0</v>
      </c>
      <c r="J337" s="233"/>
      <c r="K337" s="233">
        <f>ROUND(E337*J337,2)</f>
        <v>0</v>
      </c>
      <c r="L337" s="233">
        <v>21</v>
      </c>
      <c r="M337" s="233">
        <f>G337*(1+L337/100)</f>
        <v>0</v>
      </c>
      <c r="N337" s="221">
        <v>0</v>
      </c>
      <c r="O337" s="221">
        <f>ROUND(E337*N337,5)</f>
        <v>0</v>
      </c>
      <c r="P337" s="221">
        <v>0</v>
      </c>
      <c r="Q337" s="221">
        <f>ROUND(E337*P337,5)</f>
        <v>0</v>
      </c>
      <c r="R337" s="221"/>
      <c r="S337" s="221"/>
      <c r="T337" s="222">
        <v>0</v>
      </c>
      <c r="U337" s="221">
        <f>ROUND(E337*T337,2)</f>
        <v>0</v>
      </c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 t="s">
        <v>129</v>
      </c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5">
      <c r="A338" s="212"/>
      <c r="B338" s="218"/>
      <c r="C338" s="266" t="s">
        <v>460</v>
      </c>
      <c r="D338" s="223"/>
      <c r="E338" s="229">
        <v>4.9029999999999996</v>
      </c>
      <c r="F338" s="233"/>
      <c r="G338" s="233"/>
      <c r="H338" s="233"/>
      <c r="I338" s="233"/>
      <c r="J338" s="233"/>
      <c r="K338" s="233"/>
      <c r="L338" s="233"/>
      <c r="M338" s="233"/>
      <c r="N338" s="221"/>
      <c r="O338" s="221"/>
      <c r="P338" s="221"/>
      <c r="Q338" s="221"/>
      <c r="R338" s="221"/>
      <c r="S338" s="221"/>
      <c r="T338" s="222"/>
      <c r="U338" s="22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 t="s">
        <v>131</v>
      </c>
      <c r="AF338" s="211">
        <v>0</v>
      </c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5">
      <c r="A339" s="212"/>
      <c r="B339" s="218"/>
      <c r="C339" s="268" t="s">
        <v>183</v>
      </c>
      <c r="D339" s="227"/>
      <c r="E339" s="231">
        <v>4.9029999999999996</v>
      </c>
      <c r="F339" s="233"/>
      <c r="G339" s="233"/>
      <c r="H339" s="233"/>
      <c r="I339" s="233"/>
      <c r="J339" s="233"/>
      <c r="K339" s="233"/>
      <c r="L339" s="233"/>
      <c r="M339" s="233"/>
      <c r="N339" s="221"/>
      <c r="O339" s="221"/>
      <c r="P339" s="221"/>
      <c r="Q339" s="221"/>
      <c r="R339" s="221"/>
      <c r="S339" s="221"/>
      <c r="T339" s="222"/>
      <c r="U339" s="22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 t="s">
        <v>131</v>
      </c>
      <c r="AF339" s="211">
        <v>1</v>
      </c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5">
      <c r="A340" s="212">
        <v>87</v>
      </c>
      <c r="B340" s="218" t="s">
        <v>461</v>
      </c>
      <c r="C340" s="265" t="s">
        <v>462</v>
      </c>
      <c r="D340" s="220" t="s">
        <v>292</v>
      </c>
      <c r="E340" s="228">
        <v>0.309</v>
      </c>
      <c r="F340" s="232">
        <f>H340+J340</f>
        <v>0</v>
      </c>
      <c r="G340" s="233">
        <f>ROUND(E340*F340,2)</f>
        <v>0</v>
      </c>
      <c r="H340" s="233"/>
      <c r="I340" s="233">
        <f>ROUND(E340*H340,2)</f>
        <v>0</v>
      </c>
      <c r="J340" s="233"/>
      <c r="K340" s="233">
        <f>ROUND(E340*J340,2)</f>
        <v>0</v>
      </c>
      <c r="L340" s="233">
        <v>21</v>
      </c>
      <c r="M340" s="233">
        <f>G340*(1+L340/100)</f>
        <v>0</v>
      </c>
      <c r="N340" s="221">
        <v>0</v>
      </c>
      <c r="O340" s="221">
        <f>ROUND(E340*N340,5)</f>
        <v>0</v>
      </c>
      <c r="P340" s="221">
        <v>0</v>
      </c>
      <c r="Q340" s="221">
        <f>ROUND(E340*P340,5)</f>
        <v>0</v>
      </c>
      <c r="R340" s="221"/>
      <c r="S340" s="221"/>
      <c r="T340" s="222">
        <v>0</v>
      </c>
      <c r="U340" s="221">
        <f>ROUND(E340*T340,2)</f>
        <v>0</v>
      </c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 t="s">
        <v>129</v>
      </c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5">
      <c r="A341" s="212"/>
      <c r="B341" s="218"/>
      <c r="C341" s="266" t="s">
        <v>463</v>
      </c>
      <c r="D341" s="223"/>
      <c r="E341" s="229">
        <v>0.309</v>
      </c>
      <c r="F341" s="233"/>
      <c r="G341" s="233"/>
      <c r="H341" s="233"/>
      <c r="I341" s="233"/>
      <c r="J341" s="233"/>
      <c r="K341" s="233"/>
      <c r="L341" s="233"/>
      <c r="M341" s="233"/>
      <c r="N341" s="221"/>
      <c r="O341" s="221"/>
      <c r="P341" s="221"/>
      <c r="Q341" s="221"/>
      <c r="R341" s="221"/>
      <c r="S341" s="221"/>
      <c r="T341" s="222"/>
      <c r="U341" s="22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 t="s">
        <v>131</v>
      </c>
      <c r="AF341" s="211">
        <v>0</v>
      </c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5">
      <c r="A342" s="212"/>
      <c r="B342" s="218"/>
      <c r="C342" s="268" t="s">
        <v>183</v>
      </c>
      <c r="D342" s="227"/>
      <c r="E342" s="231">
        <v>0.309</v>
      </c>
      <c r="F342" s="233"/>
      <c r="G342" s="233"/>
      <c r="H342" s="233"/>
      <c r="I342" s="233"/>
      <c r="J342" s="233"/>
      <c r="K342" s="233"/>
      <c r="L342" s="233"/>
      <c r="M342" s="233"/>
      <c r="N342" s="221"/>
      <c r="O342" s="221"/>
      <c r="P342" s="221"/>
      <c r="Q342" s="221"/>
      <c r="R342" s="221"/>
      <c r="S342" s="221"/>
      <c r="T342" s="222"/>
      <c r="U342" s="22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 t="s">
        <v>131</v>
      </c>
      <c r="AF342" s="211">
        <v>1</v>
      </c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5">
      <c r="A343" s="212">
        <v>88</v>
      </c>
      <c r="B343" s="218" t="s">
        <v>464</v>
      </c>
      <c r="C343" s="265" t="s">
        <v>465</v>
      </c>
      <c r="D343" s="220" t="s">
        <v>292</v>
      </c>
      <c r="E343" s="228">
        <v>0.60399999999999998</v>
      </c>
      <c r="F343" s="232">
        <f>H343+J343</f>
        <v>0</v>
      </c>
      <c r="G343" s="233">
        <f>ROUND(E343*F343,2)</f>
        <v>0</v>
      </c>
      <c r="H343" s="233"/>
      <c r="I343" s="233">
        <f>ROUND(E343*H343,2)</f>
        <v>0</v>
      </c>
      <c r="J343" s="233"/>
      <c r="K343" s="233">
        <f>ROUND(E343*J343,2)</f>
        <v>0</v>
      </c>
      <c r="L343" s="233">
        <v>21</v>
      </c>
      <c r="M343" s="233">
        <f>G343*(1+L343/100)</f>
        <v>0</v>
      </c>
      <c r="N343" s="221">
        <v>0</v>
      </c>
      <c r="O343" s="221">
        <f>ROUND(E343*N343,5)</f>
        <v>0</v>
      </c>
      <c r="P343" s="221">
        <v>0</v>
      </c>
      <c r="Q343" s="221">
        <f>ROUND(E343*P343,5)</f>
        <v>0</v>
      </c>
      <c r="R343" s="221"/>
      <c r="S343" s="221"/>
      <c r="T343" s="222">
        <v>0</v>
      </c>
      <c r="U343" s="221">
        <f>ROUND(E343*T343,2)</f>
        <v>0</v>
      </c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 t="s">
        <v>129</v>
      </c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5">
      <c r="A344" s="212"/>
      <c r="B344" s="218"/>
      <c r="C344" s="266" t="s">
        <v>466</v>
      </c>
      <c r="D344" s="223"/>
      <c r="E344" s="229">
        <v>0.60399999999999998</v>
      </c>
      <c r="F344" s="233"/>
      <c r="G344" s="233"/>
      <c r="H344" s="233"/>
      <c r="I344" s="233"/>
      <c r="J344" s="233"/>
      <c r="K344" s="233"/>
      <c r="L344" s="233"/>
      <c r="M344" s="233"/>
      <c r="N344" s="221"/>
      <c r="O344" s="221"/>
      <c r="P344" s="221"/>
      <c r="Q344" s="221"/>
      <c r="R344" s="221"/>
      <c r="S344" s="221"/>
      <c r="T344" s="222"/>
      <c r="U344" s="22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 t="s">
        <v>131</v>
      </c>
      <c r="AF344" s="211">
        <v>0</v>
      </c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5">
      <c r="A345" s="212"/>
      <c r="B345" s="218"/>
      <c r="C345" s="268" t="s">
        <v>183</v>
      </c>
      <c r="D345" s="227"/>
      <c r="E345" s="231">
        <v>0.60399999999999998</v>
      </c>
      <c r="F345" s="233"/>
      <c r="G345" s="233"/>
      <c r="H345" s="233"/>
      <c r="I345" s="233"/>
      <c r="J345" s="233"/>
      <c r="K345" s="233"/>
      <c r="L345" s="233"/>
      <c r="M345" s="233"/>
      <c r="N345" s="221"/>
      <c r="O345" s="221"/>
      <c r="P345" s="221"/>
      <c r="Q345" s="221"/>
      <c r="R345" s="221"/>
      <c r="S345" s="221"/>
      <c r="T345" s="222"/>
      <c r="U345" s="22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 t="s">
        <v>131</v>
      </c>
      <c r="AF345" s="211">
        <v>1</v>
      </c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x14ac:dyDescent="0.25">
      <c r="A346" s="213" t="s">
        <v>126</v>
      </c>
      <c r="B346" s="219" t="s">
        <v>99</v>
      </c>
      <c r="C346" s="267" t="s">
        <v>26</v>
      </c>
      <c r="D346" s="224"/>
      <c r="E346" s="230"/>
      <c r="F346" s="234"/>
      <c r="G346" s="234">
        <f>SUMIF(AE347:AE351,"&lt;&gt;NOR",G347:G351)</f>
        <v>0</v>
      </c>
      <c r="H346" s="234"/>
      <c r="I346" s="234">
        <f>SUM(I347:I351)</f>
        <v>0</v>
      </c>
      <c r="J346" s="234"/>
      <c r="K346" s="234">
        <f>SUM(K347:K351)</f>
        <v>0</v>
      </c>
      <c r="L346" s="234"/>
      <c r="M346" s="234">
        <f>SUM(M347:M351)</f>
        <v>0</v>
      </c>
      <c r="N346" s="225"/>
      <c r="O346" s="225">
        <f>SUM(O347:O351)</f>
        <v>0</v>
      </c>
      <c r="P346" s="225"/>
      <c r="Q346" s="225">
        <f>SUM(Q347:Q351)</f>
        <v>0</v>
      </c>
      <c r="R346" s="225"/>
      <c r="S346" s="225"/>
      <c r="T346" s="226"/>
      <c r="U346" s="225">
        <f>SUM(U347:U351)</f>
        <v>0</v>
      </c>
      <c r="AE346" t="s">
        <v>127</v>
      </c>
    </row>
    <row r="347" spans="1:60" outlineLevel="1" x14ac:dyDescent="0.25">
      <c r="A347" s="212">
        <v>89</v>
      </c>
      <c r="B347" s="218" t="s">
        <v>467</v>
      </c>
      <c r="C347" s="265" t="s">
        <v>468</v>
      </c>
      <c r="D347" s="220" t="s">
        <v>128</v>
      </c>
      <c r="E347" s="228">
        <v>1</v>
      </c>
      <c r="F347" s="232">
        <f>H347+J347</f>
        <v>0</v>
      </c>
      <c r="G347" s="233">
        <f>ROUND(E347*F347,2)</f>
        <v>0</v>
      </c>
      <c r="H347" s="233"/>
      <c r="I347" s="233">
        <f>ROUND(E347*H347,2)</f>
        <v>0</v>
      </c>
      <c r="J347" s="233"/>
      <c r="K347" s="233">
        <f>ROUND(E347*J347,2)</f>
        <v>0</v>
      </c>
      <c r="L347" s="233">
        <v>21</v>
      </c>
      <c r="M347" s="233">
        <f>G347*(1+L347/100)</f>
        <v>0</v>
      </c>
      <c r="N347" s="221">
        <v>0</v>
      </c>
      <c r="O347" s="221">
        <f>ROUND(E347*N347,5)</f>
        <v>0</v>
      </c>
      <c r="P347" s="221">
        <v>0</v>
      </c>
      <c r="Q347" s="221">
        <f>ROUND(E347*P347,5)</f>
        <v>0</v>
      </c>
      <c r="R347" s="221"/>
      <c r="S347" s="221"/>
      <c r="T347" s="222">
        <v>0</v>
      </c>
      <c r="U347" s="221">
        <f>ROUND(E347*T347,2)</f>
        <v>0</v>
      </c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 t="s">
        <v>129</v>
      </c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5">
      <c r="A348" s="212">
        <v>90</v>
      </c>
      <c r="B348" s="218" t="s">
        <v>469</v>
      </c>
      <c r="C348" s="265" t="s">
        <v>470</v>
      </c>
      <c r="D348" s="220" t="s">
        <v>128</v>
      </c>
      <c r="E348" s="228">
        <v>1</v>
      </c>
      <c r="F348" s="232">
        <f>H348+J348</f>
        <v>0</v>
      </c>
      <c r="G348" s="233">
        <f>ROUND(E348*F348,2)</f>
        <v>0</v>
      </c>
      <c r="H348" s="233"/>
      <c r="I348" s="233">
        <f>ROUND(E348*H348,2)</f>
        <v>0</v>
      </c>
      <c r="J348" s="233"/>
      <c r="K348" s="233">
        <f>ROUND(E348*J348,2)</f>
        <v>0</v>
      </c>
      <c r="L348" s="233">
        <v>21</v>
      </c>
      <c r="M348" s="233">
        <f>G348*(1+L348/100)</f>
        <v>0</v>
      </c>
      <c r="N348" s="221">
        <v>0</v>
      </c>
      <c r="O348" s="221">
        <f>ROUND(E348*N348,5)</f>
        <v>0</v>
      </c>
      <c r="P348" s="221">
        <v>0</v>
      </c>
      <c r="Q348" s="221">
        <f>ROUND(E348*P348,5)</f>
        <v>0</v>
      </c>
      <c r="R348" s="221"/>
      <c r="S348" s="221"/>
      <c r="T348" s="222">
        <v>0</v>
      </c>
      <c r="U348" s="221">
        <f>ROUND(E348*T348,2)</f>
        <v>0</v>
      </c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 t="s">
        <v>129</v>
      </c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5">
      <c r="A349" s="212">
        <v>91</v>
      </c>
      <c r="B349" s="218" t="s">
        <v>471</v>
      </c>
      <c r="C349" s="265" t="s">
        <v>472</v>
      </c>
      <c r="D349" s="220" t="s">
        <v>128</v>
      </c>
      <c r="E349" s="228">
        <v>1</v>
      </c>
      <c r="F349" s="232">
        <f>H349+J349</f>
        <v>0</v>
      </c>
      <c r="G349" s="233">
        <f>ROUND(E349*F349,2)</f>
        <v>0</v>
      </c>
      <c r="H349" s="233"/>
      <c r="I349" s="233">
        <f>ROUND(E349*H349,2)</f>
        <v>0</v>
      </c>
      <c r="J349" s="233"/>
      <c r="K349" s="233">
        <f>ROUND(E349*J349,2)</f>
        <v>0</v>
      </c>
      <c r="L349" s="233">
        <v>21</v>
      </c>
      <c r="M349" s="233">
        <f>G349*(1+L349/100)</f>
        <v>0</v>
      </c>
      <c r="N349" s="221">
        <v>0</v>
      </c>
      <c r="O349" s="221">
        <f>ROUND(E349*N349,5)</f>
        <v>0</v>
      </c>
      <c r="P349" s="221">
        <v>0</v>
      </c>
      <c r="Q349" s="221">
        <f>ROUND(E349*P349,5)</f>
        <v>0</v>
      </c>
      <c r="R349" s="221"/>
      <c r="S349" s="221"/>
      <c r="T349" s="222">
        <v>0</v>
      </c>
      <c r="U349" s="221">
        <f>ROUND(E349*T349,2)</f>
        <v>0</v>
      </c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 t="s">
        <v>129</v>
      </c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5">
      <c r="A350" s="212">
        <v>92</v>
      </c>
      <c r="B350" s="218" t="s">
        <v>473</v>
      </c>
      <c r="C350" s="265" t="s">
        <v>474</v>
      </c>
      <c r="D350" s="220" t="s">
        <v>128</v>
      </c>
      <c r="E350" s="228">
        <v>1</v>
      </c>
      <c r="F350" s="232">
        <f>H350+J350</f>
        <v>0</v>
      </c>
      <c r="G350" s="233">
        <f>ROUND(E350*F350,2)</f>
        <v>0</v>
      </c>
      <c r="H350" s="233"/>
      <c r="I350" s="233">
        <f>ROUND(E350*H350,2)</f>
        <v>0</v>
      </c>
      <c r="J350" s="233"/>
      <c r="K350" s="233">
        <f>ROUND(E350*J350,2)</f>
        <v>0</v>
      </c>
      <c r="L350" s="233">
        <v>21</v>
      </c>
      <c r="M350" s="233">
        <f>G350*(1+L350/100)</f>
        <v>0</v>
      </c>
      <c r="N350" s="221">
        <v>0</v>
      </c>
      <c r="O350" s="221">
        <f>ROUND(E350*N350,5)</f>
        <v>0</v>
      </c>
      <c r="P350" s="221">
        <v>0</v>
      </c>
      <c r="Q350" s="221">
        <f>ROUND(E350*P350,5)</f>
        <v>0</v>
      </c>
      <c r="R350" s="221"/>
      <c r="S350" s="221"/>
      <c r="T350" s="222">
        <v>0</v>
      </c>
      <c r="U350" s="221">
        <f>ROUND(E350*T350,2)</f>
        <v>0</v>
      </c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 t="s">
        <v>129</v>
      </c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ht="20.399999999999999" outlineLevel="1" x14ac:dyDescent="0.25">
      <c r="A351" s="243">
        <v>93</v>
      </c>
      <c r="B351" s="244" t="s">
        <v>475</v>
      </c>
      <c r="C351" s="269" t="s">
        <v>476</v>
      </c>
      <c r="D351" s="245" t="s">
        <v>128</v>
      </c>
      <c r="E351" s="246">
        <v>1</v>
      </c>
      <c r="F351" s="247">
        <f>H351+J351</f>
        <v>0</v>
      </c>
      <c r="G351" s="248">
        <f>ROUND(E351*F351,2)</f>
        <v>0</v>
      </c>
      <c r="H351" s="248"/>
      <c r="I351" s="248">
        <f>ROUND(E351*H351,2)</f>
        <v>0</v>
      </c>
      <c r="J351" s="248"/>
      <c r="K351" s="248">
        <f>ROUND(E351*J351,2)</f>
        <v>0</v>
      </c>
      <c r="L351" s="248">
        <v>21</v>
      </c>
      <c r="M351" s="248">
        <f>G351*(1+L351/100)</f>
        <v>0</v>
      </c>
      <c r="N351" s="249">
        <v>0</v>
      </c>
      <c r="O351" s="249">
        <f>ROUND(E351*N351,5)</f>
        <v>0</v>
      </c>
      <c r="P351" s="249">
        <v>0</v>
      </c>
      <c r="Q351" s="249">
        <f>ROUND(E351*P351,5)</f>
        <v>0</v>
      </c>
      <c r="R351" s="249"/>
      <c r="S351" s="249"/>
      <c r="T351" s="250">
        <v>0</v>
      </c>
      <c r="U351" s="249">
        <f>ROUND(E351*T351,2)</f>
        <v>0</v>
      </c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 t="s">
        <v>129</v>
      </c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x14ac:dyDescent="0.25">
      <c r="A352" s="6"/>
      <c r="B352" s="7" t="s">
        <v>165</v>
      </c>
      <c r="C352" s="270" t="s">
        <v>165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AC352">
        <v>15</v>
      </c>
      <c r="AD352">
        <v>21</v>
      </c>
    </row>
    <row r="353" spans="1:31" x14ac:dyDescent="0.25">
      <c r="A353" s="251"/>
      <c r="B353" s="252" t="s">
        <v>28</v>
      </c>
      <c r="C353" s="271" t="s">
        <v>165</v>
      </c>
      <c r="D353" s="253"/>
      <c r="E353" s="253"/>
      <c r="F353" s="253"/>
      <c r="G353" s="264">
        <f>G8+G51+G55+G86+G96+G98+G118+G125+G128+G183+G186+G189+G217+G238+G255+G266+G271+G287+G297+G310+G314+G346</f>
        <v>0</v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AC353">
        <f>SUMIF(L7:L351,AC352,G7:G351)</f>
        <v>0</v>
      </c>
      <c r="AD353">
        <f>SUMIF(L7:L351,AD352,G7:G351)</f>
        <v>0</v>
      </c>
      <c r="AE353" t="s">
        <v>477</v>
      </c>
    </row>
    <row r="354" spans="1:31" x14ac:dyDescent="0.25">
      <c r="A354" s="6"/>
      <c r="B354" s="7" t="s">
        <v>165</v>
      </c>
      <c r="C354" s="270" t="s">
        <v>165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31" x14ac:dyDescent="0.25">
      <c r="A355" s="6"/>
      <c r="B355" s="7" t="s">
        <v>165</v>
      </c>
      <c r="C355" s="270" t="s">
        <v>165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31" x14ac:dyDescent="0.25">
      <c r="A356" s="254" t="s">
        <v>478</v>
      </c>
      <c r="B356" s="254"/>
      <c r="C356" s="272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31" x14ac:dyDescent="0.25">
      <c r="A357" s="255"/>
      <c r="B357" s="256"/>
      <c r="C357" s="273"/>
      <c r="D357" s="256"/>
      <c r="E357" s="256"/>
      <c r="F357" s="256"/>
      <c r="G357" s="25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AE357" t="s">
        <v>479</v>
      </c>
    </row>
    <row r="358" spans="1:31" x14ac:dyDescent="0.25">
      <c r="A358" s="258"/>
      <c r="B358" s="259"/>
      <c r="C358" s="274"/>
      <c r="D358" s="259"/>
      <c r="E358" s="259"/>
      <c r="F358" s="259"/>
      <c r="G358" s="260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31" x14ac:dyDescent="0.25">
      <c r="A359" s="258"/>
      <c r="B359" s="259"/>
      <c r="C359" s="274"/>
      <c r="D359" s="259"/>
      <c r="E359" s="259"/>
      <c r="F359" s="259"/>
      <c r="G359" s="260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31" x14ac:dyDescent="0.25">
      <c r="A360" s="258"/>
      <c r="B360" s="259"/>
      <c r="C360" s="274"/>
      <c r="D360" s="259"/>
      <c r="E360" s="259"/>
      <c r="F360" s="259"/>
      <c r="G360" s="260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31" x14ac:dyDescent="0.25">
      <c r="A361" s="261"/>
      <c r="B361" s="262"/>
      <c r="C361" s="275"/>
      <c r="D361" s="262"/>
      <c r="E361" s="262"/>
      <c r="F361" s="262"/>
      <c r="G361" s="263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31" x14ac:dyDescent="0.25">
      <c r="A362" s="6"/>
      <c r="B362" s="7" t="s">
        <v>165</v>
      </c>
      <c r="C362" s="270" t="s">
        <v>165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31" x14ac:dyDescent="0.25">
      <c r="C363" s="276"/>
      <c r="AE363" t="s">
        <v>480</v>
      </c>
    </row>
  </sheetData>
  <mergeCells count="6">
    <mergeCell ref="A1:G1"/>
    <mergeCell ref="C2:G2"/>
    <mergeCell ref="C3:G3"/>
    <mergeCell ref="C4:G4"/>
    <mergeCell ref="A356:C356"/>
    <mergeCell ref="A357:G361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Štěpán Hanus</cp:lastModifiedBy>
  <cp:lastPrinted>2014-02-28T09:52:57Z</cp:lastPrinted>
  <dcterms:created xsi:type="dcterms:W3CDTF">2009-04-08T07:15:50Z</dcterms:created>
  <dcterms:modified xsi:type="dcterms:W3CDTF">2022-07-26T14:47:50Z</dcterms:modified>
</cp:coreProperties>
</file>