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Bpe_DOMA\!Čeleda\DD Božice - zázemí kuchyně\"/>
    </mc:Choice>
  </mc:AlternateContent>
  <xr:revisionPtr revIDLastSave="0" documentId="8_{28998EA5-B8F1-43AB-B1AA-8C2DD7922C41}"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1 2232_01 Pol" sheetId="12" r:id="rId4"/>
    <sheet name="02 2232_02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2232_01 Pol'!$1:$7</definedName>
    <definedName name="_xlnm.Print_Titles" localSheetId="4">'02 2232_02 Pol'!$1:$7</definedName>
    <definedName name="oadresa">Stavba!$D$6</definedName>
    <definedName name="Objednatel" localSheetId="1">Stavba!$D$5</definedName>
    <definedName name="Objekt" localSheetId="1">Stavba!$B$38</definedName>
    <definedName name="_xlnm.Print_Area" localSheetId="3">'01 2232_01 Pol'!$A$1:$Y$605</definedName>
    <definedName name="_xlnm.Print_Area" localSheetId="4">'02 2232_02 Pol'!$A$1:$Y$74</definedName>
    <definedName name="_xlnm.Print_Area" localSheetId="1">Stavba!$A$1:$J$85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84" i="1" l="1"/>
  <c r="I83" i="1"/>
  <c r="I82" i="1"/>
  <c r="I81" i="1"/>
  <c r="I80" i="1"/>
  <c r="I79" i="1"/>
  <c r="I78" i="1"/>
  <c r="I77" i="1"/>
  <c r="I76" i="1"/>
  <c r="I75" i="1"/>
  <c r="I74" i="1"/>
  <c r="I73" i="1"/>
  <c r="I72" i="1"/>
  <c r="I71" i="1"/>
  <c r="I70" i="1"/>
  <c r="I69" i="1"/>
  <c r="I68" i="1"/>
  <c r="I67" i="1"/>
  <c r="I66" i="1"/>
  <c r="I65" i="1"/>
  <c r="I64" i="1"/>
  <c r="I63" i="1"/>
  <c r="I62" i="1"/>
  <c r="I61" i="1"/>
  <c r="I60" i="1"/>
  <c r="I59" i="1"/>
  <c r="I58" i="1"/>
  <c r="I57" i="1"/>
  <c r="G44" i="1"/>
  <c r="F44" i="1"/>
  <c r="H44" i="1" s="1"/>
  <c r="I44" i="1" s="1"/>
  <c r="G43" i="1"/>
  <c r="F43" i="1"/>
  <c r="G42" i="1"/>
  <c r="F42" i="1"/>
  <c r="G41" i="1"/>
  <c r="H41" i="1" s="1"/>
  <c r="I41" i="1" s="1"/>
  <c r="F41" i="1"/>
  <c r="G39" i="1"/>
  <c r="H39" i="1" s="1"/>
  <c r="I39" i="1" s="1"/>
  <c r="I45" i="1" s="1"/>
  <c r="F39" i="1"/>
  <c r="G73" i="13"/>
  <c r="G8" i="13"/>
  <c r="O8" i="13"/>
  <c r="V8" i="13"/>
  <c r="G9" i="13"/>
  <c r="I9" i="13"/>
  <c r="I8" i="13" s="1"/>
  <c r="K9" i="13"/>
  <c r="K8" i="13" s="1"/>
  <c r="M9" i="13"/>
  <c r="M8" i="13" s="1"/>
  <c r="O9" i="13"/>
  <c r="Q9" i="13"/>
  <c r="Q8" i="13" s="1"/>
  <c r="V9" i="13"/>
  <c r="G12" i="13"/>
  <c r="M12" i="13" s="1"/>
  <c r="I12" i="13"/>
  <c r="I11" i="13" s="1"/>
  <c r="K12" i="13"/>
  <c r="O12" i="13"/>
  <c r="Q12" i="13"/>
  <c r="Q11" i="13" s="1"/>
  <c r="V12" i="13"/>
  <c r="V11" i="13" s="1"/>
  <c r="G14" i="13"/>
  <c r="M14" i="13" s="1"/>
  <c r="I14" i="13"/>
  <c r="K14" i="13"/>
  <c r="O14" i="13"/>
  <c r="O11" i="13" s="1"/>
  <c r="Q14" i="13"/>
  <c r="V14" i="13"/>
  <c r="G16" i="13"/>
  <c r="I16" i="13"/>
  <c r="K16" i="13"/>
  <c r="M16" i="13"/>
  <c r="O16" i="13"/>
  <c r="Q16" i="13"/>
  <c r="V16" i="13"/>
  <c r="G18" i="13"/>
  <c r="I18" i="13"/>
  <c r="K18" i="13"/>
  <c r="M18" i="13"/>
  <c r="O18" i="13"/>
  <c r="Q18" i="13"/>
  <c r="V18" i="13"/>
  <c r="G20" i="13"/>
  <c r="I20" i="13"/>
  <c r="K20" i="13"/>
  <c r="M20" i="13"/>
  <c r="O20" i="13"/>
  <c r="Q20" i="13"/>
  <c r="V20" i="13"/>
  <c r="G22" i="13"/>
  <c r="M22" i="13" s="1"/>
  <c r="I22" i="13"/>
  <c r="K22" i="13"/>
  <c r="K11" i="13" s="1"/>
  <c r="O22" i="13"/>
  <c r="Q22" i="13"/>
  <c r="V22" i="13"/>
  <c r="G24" i="13"/>
  <c r="M24" i="13" s="1"/>
  <c r="I24" i="13"/>
  <c r="K24" i="13"/>
  <c r="O24" i="13"/>
  <c r="Q24" i="13"/>
  <c r="V24" i="13"/>
  <c r="G26" i="13"/>
  <c r="M26" i="13" s="1"/>
  <c r="I26" i="13"/>
  <c r="K26" i="13"/>
  <c r="O26" i="13"/>
  <c r="Q26" i="13"/>
  <c r="V26" i="13"/>
  <c r="G28" i="13"/>
  <c r="I28" i="13"/>
  <c r="K28" i="13"/>
  <c r="M28" i="13"/>
  <c r="O28" i="13"/>
  <c r="Q28" i="13"/>
  <c r="V28" i="13"/>
  <c r="G30" i="13"/>
  <c r="I30" i="13"/>
  <c r="K30" i="13"/>
  <c r="M30" i="13"/>
  <c r="O30" i="13"/>
  <c r="Q30" i="13"/>
  <c r="V30" i="13"/>
  <c r="G32" i="13"/>
  <c r="I32" i="13"/>
  <c r="K32" i="13"/>
  <c r="M32" i="13"/>
  <c r="O32" i="13"/>
  <c r="Q32" i="13"/>
  <c r="V32" i="13"/>
  <c r="G34" i="13"/>
  <c r="M34" i="13" s="1"/>
  <c r="I34" i="13"/>
  <c r="K34" i="13"/>
  <c r="O34" i="13"/>
  <c r="Q34" i="13"/>
  <c r="V34" i="13"/>
  <c r="G36" i="13"/>
  <c r="M36" i="13" s="1"/>
  <c r="I36" i="13"/>
  <c r="K36" i="13"/>
  <c r="O36" i="13"/>
  <c r="Q36" i="13"/>
  <c r="V36" i="13"/>
  <c r="G38" i="13"/>
  <c r="M38" i="13" s="1"/>
  <c r="I38" i="13"/>
  <c r="K38" i="13"/>
  <c r="O38" i="13"/>
  <c r="Q38" i="13"/>
  <c r="V38" i="13"/>
  <c r="G40" i="13"/>
  <c r="I40" i="13"/>
  <c r="K40" i="13"/>
  <c r="M40" i="13"/>
  <c r="O40" i="13"/>
  <c r="Q40" i="13"/>
  <c r="V40" i="13"/>
  <c r="G42" i="13"/>
  <c r="I42" i="13"/>
  <c r="K42" i="13"/>
  <c r="M42" i="13"/>
  <c r="O42" i="13"/>
  <c r="Q42" i="13"/>
  <c r="V42" i="13"/>
  <c r="G44" i="13"/>
  <c r="I44" i="13"/>
  <c r="K44" i="13"/>
  <c r="M44" i="13"/>
  <c r="O44" i="13"/>
  <c r="Q44" i="13"/>
  <c r="V44" i="13"/>
  <c r="G46" i="13"/>
  <c r="M46" i="13" s="1"/>
  <c r="I46" i="13"/>
  <c r="K46" i="13"/>
  <c r="O46" i="13"/>
  <c r="Q46" i="13"/>
  <c r="V46" i="13"/>
  <c r="G48" i="13"/>
  <c r="M48" i="13" s="1"/>
  <c r="I48" i="13"/>
  <c r="K48" i="13"/>
  <c r="O48" i="13"/>
  <c r="Q48" i="13"/>
  <c r="V48" i="13"/>
  <c r="G50" i="13"/>
  <c r="M50" i="13" s="1"/>
  <c r="I50" i="13"/>
  <c r="K50" i="13"/>
  <c r="O50" i="13"/>
  <c r="Q50" i="13"/>
  <c r="V50" i="13"/>
  <c r="G52" i="13"/>
  <c r="I52" i="13"/>
  <c r="K52" i="13"/>
  <c r="M52" i="13"/>
  <c r="O52" i="13"/>
  <c r="Q52" i="13"/>
  <c r="V52" i="13"/>
  <c r="G54" i="13"/>
  <c r="I54" i="13"/>
  <c r="K54" i="13"/>
  <c r="M54" i="13"/>
  <c r="O54" i="13"/>
  <c r="Q54" i="13"/>
  <c r="V54" i="13"/>
  <c r="G56" i="13"/>
  <c r="I56" i="13"/>
  <c r="K56" i="13"/>
  <c r="M56" i="13"/>
  <c r="O56" i="13"/>
  <c r="Q56" i="13"/>
  <c r="V56" i="13"/>
  <c r="G58" i="13"/>
  <c r="M58" i="13" s="1"/>
  <c r="I58" i="13"/>
  <c r="K58" i="13"/>
  <c r="O58" i="13"/>
  <c r="Q58" i="13"/>
  <c r="V58" i="13"/>
  <c r="G60" i="13"/>
  <c r="M60" i="13" s="1"/>
  <c r="I60" i="13"/>
  <c r="K60" i="13"/>
  <c r="O60" i="13"/>
  <c r="Q60" i="13"/>
  <c r="V60" i="13"/>
  <c r="G62" i="13"/>
  <c r="M62" i="13" s="1"/>
  <c r="I62" i="13"/>
  <c r="K62" i="13"/>
  <c r="O62" i="13"/>
  <c r="Q62" i="13"/>
  <c r="V62" i="13"/>
  <c r="G64" i="13"/>
  <c r="I64" i="13"/>
  <c r="K64" i="13"/>
  <c r="M64" i="13"/>
  <c r="O64" i="13"/>
  <c r="Q64" i="13"/>
  <c r="V64" i="13"/>
  <c r="G66" i="13"/>
  <c r="I66" i="13"/>
  <c r="K66" i="13"/>
  <c r="M66" i="13"/>
  <c r="O66" i="13"/>
  <c r="Q66" i="13"/>
  <c r="V66" i="13"/>
  <c r="G68" i="13"/>
  <c r="I68" i="13"/>
  <c r="K68" i="13"/>
  <c r="M68" i="13"/>
  <c r="O68" i="13"/>
  <c r="Q68" i="13"/>
  <c r="V68" i="13"/>
  <c r="G70" i="13"/>
  <c r="M70" i="13" s="1"/>
  <c r="I70" i="13"/>
  <c r="K70" i="13"/>
  <c r="O70" i="13"/>
  <c r="Q70" i="13"/>
  <c r="V70" i="13"/>
  <c r="AF73" i="13"/>
  <c r="G604" i="12"/>
  <c r="BA584" i="12"/>
  <c r="BA521" i="12"/>
  <c r="BA137" i="12"/>
  <c r="BA117" i="12"/>
  <c r="BA113" i="12"/>
  <c r="BA81" i="12"/>
  <c r="BA65" i="12"/>
  <c r="BA36" i="12"/>
  <c r="G9" i="12"/>
  <c r="M9" i="12" s="1"/>
  <c r="I9" i="12"/>
  <c r="K9" i="12"/>
  <c r="K8" i="12" s="1"/>
  <c r="O9" i="12"/>
  <c r="O8" i="12" s="1"/>
  <c r="Q9" i="12"/>
  <c r="Q8" i="12" s="1"/>
  <c r="V9" i="12"/>
  <c r="V8" i="12" s="1"/>
  <c r="G13" i="12"/>
  <c r="M13" i="12" s="1"/>
  <c r="I13" i="12"/>
  <c r="K13" i="12"/>
  <c r="O13" i="12"/>
  <c r="Q13" i="12"/>
  <c r="V13" i="12"/>
  <c r="G17" i="12"/>
  <c r="I17" i="12"/>
  <c r="K17" i="12"/>
  <c r="M17" i="12"/>
  <c r="O17" i="12"/>
  <c r="Q17" i="12"/>
  <c r="V17" i="12"/>
  <c r="G21" i="12"/>
  <c r="I21" i="12"/>
  <c r="K21" i="12"/>
  <c r="M21" i="12"/>
  <c r="O21" i="12"/>
  <c r="Q21" i="12"/>
  <c r="V21" i="12"/>
  <c r="G27" i="12"/>
  <c r="I27" i="12"/>
  <c r="K27" i="12"/>
  <c r="M27" i="12"/>
  <c r="O27" i="12"/>
  <c r="Q27" i="12"/>
  <c r="V27" i="12"/>
  <c r="G31" i="12"/>
  <c r="M31" i="12" s="1"/>
  <c r="I31" i="12"/>
  <c r="I8" i="12" s="1"/>
  <c r="K31" i="12"/>
  <c r="O31" i="12"/>
  <c r="Q31" i="12"/>
  <c r="V31" i="12"/>
  <c r="G35" i="12"/>
  <c r="M35" i="12" s="1"/>
  <c r="I35" i="12"/>
  <c r="K35" i="12"/>
  <c r="O35" i="12"/>
  <c r="Q35" i="12"/>
  <c r="V35" i="12"/>
  <c r="G39" i="12"/>
  <c r="M39" i="12" s="1"/>
  <c r="I39" i="12"/>
  <c r="K39" i="12"/>
  <c r="O39" i="12"/>
  <c r="Q39" i="12"/>
  <c r="V39" i="12"/>
  <c r="G42" i="12"/>
  <c r="I42" i="12"/>
  <c r="K42" i="12"/>
  <c r="M42" i="12"/>
  <c r="O42" i="12"/>
  <c r="Q42" i="12"/>
  <c r="V42" i="12"/>
  <c r="G46" i="12"/>
  <c r="I46" i="12"/>
  <c r="I45" i="12" s="1"/>
  <c r="K46" i="12"/>
  <c r="K45" i="12" s="1"/>
  <c r="M46" i="12"/>
  <c r="O46" i="12"/>
  <c r="Q46" i="12"/>
  <c r="Q45" i="12" s="1"/>
  <c r="V46" i="12"/>
  <c r="G49" i="12"/>
  <c r="G45" i="12" s="1"/>
  <c r="I49" i="12"/>
  <c r="K49" i="12"/>
  <c r="O49" i="12"/>
  <c r="O45" i="12" s="1"/>
  <c r="Q49" i="12"/>
  <c r="V49" i="12"/>
  <c r="V45" i="12" s="1"/>
  <c r="G52" i="12"/>
  <c r="M52" i="12" s="1"/>
  <c r="I52" i="12"/>
  <c r="K52" i="12"/>
  <c r="O52" i="12"/>
  <c r="Q52" i="12"/>
  <c r="V52" i="12"/>
  <c r="G56" i="12"/>
  <c r="M56" i="12" s="1"/>
  <c r="I56" i="12"/>
  <c r="K56" i="12"/>
  <c r="O56" i="12"/>
  <c r="Q56" i="12"/>
  <c r="V56" i="12"/>
  <c r="G60" i="12"/>
  <c r="I60" i="12"/>
  <c r="K60" i="12"/>
  <c r="M60" i="12"/>
  <c r="O60" i="12"/>
  <c r="Q60" i="12"/>
  <c r="V60" i="12"/>
  <c r="G64" i="12"/>
  <c r="I64" i="12"/>
  <c r="K64" i="12"/>
  <c r="M64" i="12"/>
  <c r="O64" i="12"/>
  <c r="Q64" i="12"/>
  <c r="V64" i="12"/>
  <c r="G69" i="12"/>
  <c r="I69" i="12"/>
  <c r="K69" i="12"/>
  <c r="M69" i="12"/>
  <c r="O69" i="12"/>
  <c r="Q69" i="12"/>
  <c r="V69" i="12"/>
  <c r="G72" i="12"/>
  <c r="M72" i="12" s="1"/>
  <c r="I72" i="12"/>
  <c r="K72" i="12"/>
  <c r="O72" i="12"/>
  <c r="Q72" i="12"/>
  <c r="V72" i="12"/>
  <c r="G76" i="12"/>
  <c r="M76" i="12" s="1"/>
  <c r="I76" i="12"/>
  <c r="K76" i="12"/>
  <c r="O76" i="12"/>
  <c r="Q76" i="12"/>
  <c r="V76" i="12"/>
  <c r="G80" i="12"/>
  <c r="M80" i="12" s="1"/>
  <c r="I80" i="12"/>
  <c r="K80" i="12"/>
  <c r="O80" i="12"/>
  <c r="Q80" i="12"/>
  <c r="V80" i="12"/>
  <c r="G84" i="12"/>
  <c r="I84" i="12"/>
  <c r="K84" i="12"/>
  <c r="M84" i="12"/>
  <c r="O84" i="12"/>
  <c r="Q84" i="12"/>
  <c r="V84" i="12"/>
  <c r="G88" i="12"/>
  <c r="I88" i="12"/>
  <c r="I87" i="12" s="1"/>
  <c r="K88" i="12"/>
  <c r="K87" i="12" s="1"/>
  <c r="M88" i="12"/>
  <c r="O88" i="12"/>
  <c r="O87" i="12" s="1"/>
  <c r="Q88" i="12"/>
  <c r="Q87" i="12" s="1"/>
  <c r="V88" i="12"/>
  <c r="G92" i="12"/>
  <c r="G87" i="12" s="1"/>
  <c r="I92" i="12"/>
  <c r="K92" i="12"/>
  <c r="O92" i="12"/>
  <c r="Q92" i="12"/>
  <c r="V92" i="12"/>
  <c r="V87" i="12" s="1"/>
  <c r="G95" i="12"/>
  <c r="M95" i="12" s="1"/>
  <c r="I95" i="12"/>
  <c r="K95" i="12"/>
  <c r="O95" i="12"/>
  <c r="Q95" i="12"/>
  <c r="V95" i="12"/>
  <c r="G99" i="12"/>
  <c r="I99" i="12"/>
  <c r="K99" i="12"/>
  <c r="M99" i="12"/>
  <c r="O99" i="12"/>
  <c r="Q99" i="12"/>
  <c r="V99" i="12"/>
  <c r="O102" i="12"/>
  <c r="G103" i="12"/>
  <c r="G102" i="12" s="1"/>
  <c r="I103" i="12"/>
  <c r="K103" i="12"/>
  <c r="K102" i="12" s="1"/>
  <c r="M103" i="12"/>
  <c r="M102" i="12" s="1"/>
  <c r="O103" i="12"/>
  <c r="Q103" i="12"/>
  <c r="Q102" i="12" s="1"/>
  <c r="V103" i="12"/>
  <c r="V102" i="12" s="1"/>
  <c r="G107" i="12"/>
  <c r="I107" i="12"/>
  <c r="I102" i="12" s="1"/>
  <c r="K107" i="12"/>
  <c r="M107" i="12"/>
  <c r="O107" i="12"/>
  <c r="Q107" i="12"/>
  <c r="V107" i="12"/>
  <c r="G112" i="12"/>
  <c r="M112" i="12" s="1"/>
  <c r="M111" i="12" s="1"/>
  <c r="I112" i="12"/>
  <c r="K112" i="12"/>
  <c r="K111" i="12" s="1"/>
  <c r="O112" i="12"/>
  <c r="Q112" i="12"/>
  <c r="Q111" i="12" s="1"/>
  <c r="V112" i="12"/>
  <c r="V111" i="12" s="1"/>
  <c r="G116" i="12"/>
  <c r="I116" i="12"/>
  <c r="K116" i="12"/>
  <c r="M116" i="12"/>
  <c r="O116" i="12"/>
  <c r="O111" i="12" s="1"/>
  <c r="Q116" i="12"/>
  <c r="V116" i="12"/>
  <c r="G122" i="12"/>
  <c r="I122" i="12"/>
  <c r="K122" i="12"/>
  <c r="M122" i="12"/>
  <c r="O122" i="12"/>
  <c r="Q122" i="12"/>
  <c r="V122" i="12"/>
  <c r="G126" i="12"/>
  <c r="I126" i="12"/>
  <c r="K126" i="12"/>
  <c r="M126" i="12"/>
  <c r="O126" i="12"/>
  <c r="Q126" i="12"/>
  <c r="V126" i="12"/>
  <c r="G130" i="12"/>
  <c r="I130" i="12"/>
  <c r="K130" i="12"/>
  <c r="M130" i="12"/>
  <c r="O130" i="12"/>
  <c r="Q130" i="12"/>
  <c r="V130" i="12"/>
  <c r="G133" i="12"/>
  <c r="M133" i="12" s="1"/>
  <c r="I133" i="12"/>
  <c r="I111" i="12" s="1"/>
  <c r="K133" i="12"/>
  <c r="O133" i="12"/>
  <c r="Q133" i="12"/>
  <c r="V133" i="12"/>
  <c r="G136" i="12"/>
  <c r="M136" i="12" s="1"/>
  <c r="I136" i="12"/>
  <c r="K136" i="12"/>
  <c r="O136" i="12"/>
  <c r="Q136" i="12"/>
  <c r="V136" i="12"/>
  <c r="G141" i="12"/>
  <c r="I141" i="12"/>
  <c r="K141" i="12"/>
  <c r="M141" i="12"/>
  <c r="O141" i="12"/>
  <c r="Q141" i="12"/>
  <c r="V141" i="12"/>
  <c r="G144" i="12"/>
  <c r="I144" i="12"/>
  <c r="K144" i="12"/>
  <c r="M144" i="12"/>
  <c r="O144" i="12"/>
  <c r="Q144" i="12"/>
  <c r="V144" i="12"/>
  <c r="G149" i="12"/>
  <c r="M149" i="12"/>
  <c r="V149" i="12"/>
  <c r="G150" i="12"/>
  <c r="I150" i="12"/>
  <c r="I149" i="12" s="1"/>
  <c r="K150" i="12"/>
  <c r="K149" i="12" s="1"/>
  <c r="M150" i="12"/>
  <c r="O150" i="12"/>
  <c r="O149" i="12" s="1"/>
  <c r="Q150" i="12"/>
  <c r="Q149" i="12" s="1"/>
  <c r="V150" i="12"/>
  <c r="I154" i="12"/>
  <c r="G155" i="12"/>
  <c r="M155" i="12" s="1"/>
  <c r="M154" i="12" s="1"/>
  <c r="I155" i="12"/>
  <c r="K155" i="12"/>
  <c r="K154" i="12" s="1"/>
  <c r="O155" i="12"/>
  <c r="Q155" i="12"/>
  <c r="Q154" i="12" s="1"/>
  <c r="V155" i="12"/>
  <c r="V154" i="12" s="1"/>
  <c r="G159" i="12"/>
  <c r="I159" i="12"/>
  <c r="K159" i="12"/>
  <c r="M159" i="12"/>
  <c r="O159" i="12"/>
  <c r="O154" i="12" s="1"/>
  <c r="Q159" i="12"/>
  <c r="V159" i="12"/>
  <c r="O163" i="12"/>
  <c r="G164" i="12"/>
  <c r="G163" i="12" s="1"/>
  <c r="I164" i="12"/>
  <c r="K164" i="12"/>
  <c r="K163" i="12" s="1"/>
  <c r="M164" i="12"/>
  <c r="M163" i="12" s="1"/>
  <c r="O164" i="12"/>
  <c r="Q164" i="12"/>
  <c r="Q163" i="12" s="1"/>
  <c r="V164" i="12"/>
  <c r="V163" i="12" s="1"/>
  <c r="G167" i="12"/>
  <c r="I167" i="12"/>
  <c r="I163" i="12" s="1"/>
  <c r="K167" i="12"/>
  <c r="M167" i="12"/>
  <c r="O167" i="12"/>
  <c r="Q167" i="12"/>
  <c r="V167" i="12"/>
  <c r="I170" i="12"/>
  <c r="O170" i="12"/>
  <c r="G171" i="12"/>
  <c r="M171" i="12" s="1"/>
  <c r="M170" i="12" s="1"/>
  <c r="I171" i="12"/>
  <c r="K171" i="12"/>
  <c r="K170" i="12" s="1"/>
  <c r="O171" i="12"/>
  <c r="Q171" i="12"/>
  <c r="Q170" i="12" s="1"/>
  <c r="V171" i="12"/>
  <c r="V170" i="12" s="1"/>
  <c r="G176" i="12"/>
  <c r="I176" i="12"/>
  <c r="I175" i="12" s="1"/>
  <c r="K176" i="12"/>
  <c r="M176" i="12"/>
  <c r="O176" i="12"/>
  <c r="O175" i="12" s="1"/>
  <c r="Q176" i="12"/>
  <c r="V176" i="12"/>
  <c r="G179" i="12"/>
  <c r="G175" i="12" s="1"/>
  <c r="I179" i="12"/>
  <c r="K179" i="12"/>
  <c r="K175" i="12" s="1"/>
  <c r="M179" i="12"/>
  <c r="O179" i="12"/>
  <c r="Q179" i="12"/>
  <c r="V179" i="12"/>
  <c r="V175" i="12" s="1"/>
  <c r="G182" i="12"/>
  <c r="I182" i="12"/>
  <c r="K182" i="12"/>
  <c r="M182" i="12"/>
  <c r="O182" i="12"/>
  <c r="Q182" i="12"/>
  <c r="V182" i="12"/>
  <c r="G186" i="12"/>
  <c r="M186" i="12" s="1"/>
  <c r="I186" i="12"/>
  <c r="K186" i="12"/>
  <c r="O186" i="12"/>
  <c r="Q186" i="12"/>
  <c r="V186" i="12"/>
  <c r="G189" i="12"/>
  <c r="M189" i="12" s="1"/>
  <c r="I189" i="12"/>
  <c r="K189" i="12"/>
  <c r="O189" i="12"/>
  <c r="Q189" i="12"/>
  <c r="V189" i="12"/>
  <c r="G193" i="12"/>
  <c r="M193" i="12" s="1"/>
  <c r="I193" i="12"/>
  <c r="K193" i="12"/>
  <c r="O193" i="12"/>
  <c r="Q193" i="12"/>
  <c r="Q175" i="12" s="1"/>
  <c r="V193" i="12"/>
  <c r="G197" i="12"/>
  <c r="I197" i="12"/>
  <c r="K197" i="12"/>
  <c r="M197" i="12"/>
  <c r="O197" i="12"/>
  <c r="Q197" i="12"/>
  <c r="V197" i="12"/>
  <c r="G200" i="12"/>
  <c r="I200" i="12"/>
  <c r="K200" i="12"/>
  <c r="M200" i="12"/>
  <c r="O200" i="12"/>
  <c r="Q200" i="12"/>
  <c r="V200" i="12"/>
  <c r="G203" i="12"/>
  <c r="I203" i="12"/>
  <c r="K203" i="12"/>
  <c r="M203" i="12"/>
  <c r="O203" i="12"/>
  <c r="Q203" i="12"/>
  <c r="V203" i="12"/>
  <c r="G206" i="12"/>
  <c r="M206" i="12" s="1"/>
  <c r="I206" i="12"/>
  <c r="K206" i="12"/>
  <c r="O206" i="12"/>
  <c r="Q206" i="12"/>
  <c r="V206" i="12"/>
  <c r="G209" i="12"/>
  <c r="M209" i="12" s="1"/>
  <c r="I209" i="12"/>
  <c r="K209" i="12"/>
  <c r="O209" i="12"/>
  <c r="Q209" i="12"/>
  <c r="V209" i="12"/>
  <c r="G213" i="12"/>
  <c r="K213" i="12"/>
  <c r="Q213" i="12"/>
  <c r="V213" i="12"/>
  <c r="G214" i="12"/>
  <c r="I214" i="12"/>
  <c r="I213" i="12" s="1"/>
  <c r="K214" i="12"/>
  <c r="M214" i="12"/>
  <c r="M213" i="12" s="1"/>
  <c r="O214" i="12"/>
  <c r="O213" i="12" s="1"/>
  <c r="Q214" i="12"/>
  <c r="V214" i="12"/>
  <c r="G218" i="12"/>
  <c r="I218" i="12"/>
  <c r="I217" i="12" s="1"/>
  <c r="K218" i="12"/>
  <c r="K217" i="12" s="1"/>
  <c r="M218" i="12"/>
  <c r="O218" i="12"/>
  <c r="Q218" i="12"/>
  <c r="Q217" i="12" s="1"/>
  <c r="V218" i="12"/>
  <c r="G226" i="12"/>
  <c r="G217" i="12" s="1"/>
  <c r="I226" i="12"/>
  <c r="K226" i="12"/>
  <c r="O226" i="12"/>
  <c r="O217" i="12" s="1"/>
  <c r="Q226" i="12"/>
  <c r="V226" i="12"/>
  <c r="V217" i="12" s="1"/>
  <c r="G229" i="12"/>
  <c r="M229" i="12" s="1"/>
  <c r="I229" i="12"/>
  <c r="K229" i="12"/>
  <c r="O229" i="12"/>
  <c r="Q229" i="12"/>
  <c r="V229" i="12"/>
  <c r="G232" i="12"/>
  <c r="M232" i="12" s="1"/>
  <c r="I232" i="12"/>
  <c r="K232" i="12"/>
  <c r="O232" i="12"/>
  <c r="Q232" i="12"/>
  <c r="V232" i="12"/>
  <c r="G236" i="12"/>
  <c r="G235" i="12" s="1"/>
  <c r="I236" i="12"/>
  <c r="K236" i="12"/>
  <c r="K235" i="12" s="1"/>
  <c r="M236" i="12"/>
  <c r="O236" i="12"/>
  <c r="Q236" i="12"/>
  <c r="V236" i="12"/>
  <c r="V235" i="12" s="1"/>
  <c r="G239" i="12"/>
  <c r="I239" i="12"/>
  <c r="I235" i="12" s="1"/>
  <c r="K239" i="12"/>
  <c r="M239" i="12"/>
  <c r="O239" i="12"/>
  <c r="Q239" i="12"/>
  <c r="Q235" i="12" s="1"/>
  <c r="V239" i="12"/>
  <c r="G241" i="12"/>
  <c r="M241" i="12" s="1"/>
  <c r="I241" i="12"/>
  <c r="K241" i="12"/>
  <c r="O241" i="12"/>
  <c r="Q241" i="12"/>
  <c r="V241" i="12"/>
  <c r="G245" i="12"/>
  <c r="M245" i="12" s="1"/>
  <c r="I245" i="12"/>
  <c r="K245" i="12"/>
  <c r="O245" i="12"/>
  <c r="Q245" i="12"/>
  <c r="V245" i="12"/>
  <c r="G249" i="12"/>
  <c r="M249" i="12" s="1"/>
  <c r="I249" i="12"/>
  <c r="K249" i="12"/>
  <c r="O249" i="12"/>
  <c r="Q249" i="12"/>
  <c r="V249" i="12"/>
  <c r="G253" i="12"/>
  <c r="I253" i="12"/>
  <c r="K253" i="12"/>
  <c r="M253" i="12"/>
  <c r="O253" i="12"/>
  <c r="O235" i="12" s="1"/>
  <c r="Q253" i="12"/>
  <c r="V253" i="12"/>
  <c r="G257" i="12"/>
  <c r="I257" i="12"/>
  <c r="K257" i="12"/>
  <c r="M257" i="12"/>
  <c r="O257" i="12"/>
  <c r="Q257" i="12"/>
  <c r="V257" i="12"/>
  <c r="G261" i="12"/>
  <c r="I261" i="12"/>
  <c r="K261" i="12"/>
  <c r="M261" i="12"/>
  <c r="O261" i="12"/>
  <c r="Q261" i="12"/>
  <c r="V261" i="12"/>
  <c r="G265" i="12"/>
  <c r="M265" i="12" s="1"/>
  <c r="I265" i="12"/>
  <c r="K265" i="12"/>
  <c r="O265" i="12"/>
  <c r="Q265" i="12"/>
  <c r="V265" i="12"/>
  <c r="G268" i="12"/>
  <c r="M268" i="12" s="1"/>
  <c r="I268" i="12"/>
  <c r="K268" i="12"/>
  <c r="O268" i="12"/>
  <c r="Q268" i="12"/>
  <c r="V268" i="12"/>
  <c r="G272" i="12"/>
  <c r="I272" i="12"/>
  <c r="I271" i="12" s="1"/>
  <c r="K272" i="12"/>
  <c r="M272" i="12"/>
  <c r="O272" i="12"/>
  <c r="O271" i="12" s="1"/>
  <c r="Q272" i="12"/>
  <c r="V272" i="12"/>
  <c r="G275" i="12"/>
  <c r="G271" i="12" s="1"/>
  <c r="I275" i="12"/>
  <c r="K275" i="12"/>
  <c r="K271" i="12" s="1"/>
  <c r="M275" i="12"/>
  <c r="O275" i="12"/>
  <c r="Q275" i="12"/>
  <c r="V275" i="12"/>
  <c r="V271" i="12" s="1"/>
  <c r="G279" i="12"/>
  <c r="I279" i="12"/>
  <c r="K279" i="12"/>
  <c r="M279" i="12"/>
  <c r="O279" i="12"/>
  <c r="Q279" i="12"/>
  <c r="V279" i="12"/>
  <c r="G283" i="12"/>
  <c r="M283" i="12" s="1"/>
  <c r="I283" i="12"/>
  <c r="K283" i="12"/>
  <c r="O283" i="12"/>
  <c r="Q283" i="12"/>
  <c r="V283" i="12"/>
  <c r="G287" i="12"/>
  <c r="M287" i="12" s="1"/>
  <c r="I287" i="12"/>
  <c r="K287" i="12"/>
  <c r="O287" i="12"/>
  <c r="Q287" i="12"/>
  <c r="V287" i="12"/>
  <c r="G291" i="12"/>
  <c r="M291" i="12" s="1"/>
  <c r="I291" i="12"/>
  <c r="K291" i="12"/>
  <c r="O291" i="12"/>
  <c r="Q291" i="12"/>
  <c r="Q271" i="12" s="1"/>
  <c r="V291" i="12"/>
  <c r="G294" i="12"/>
  <c r="I294" i="12"/>
  <c r="K294" i="12"/>
  <c r="M294" i="12"/>
  <c r="O294" i="12"/>
  <c r="Q294" i="12"/>
  <c r="V294" i="12"/>
  <c r="G297" i="12"/>
  <c r="I297" i="12"/>
  <c r="K297" i="12"/>
  <c r="M297" i="12"/>
  <c r="O297" i="12"/>
  <c r="Q297" i="12"/>
  <c r="V297" i="12"/>
  <c r="G300" i="12"/>
  <c r="I300" i="12"/>
  <c r="K300" i="12"/>
  <c r="M300" i="12"/>
  <c r="O300" i="12"/>
  <c r="Q300" i="12"/>
  <c r="V300" i="12"/>
  <c r="G303" i="12"/>
  <c r="M303" i="12" s="1"/>
  <c r="I303" i="12"/>
  <c r="K303" i="12"/>
  <c r="O303" i="12"/>
  <c r="Q303" i="12"/>
  <c r="V303" i="12"/>
  <c r="G306" i="12"/>
  <c r="M306" i="12" s="1"/>
  <c r="I306" i="12"/>
  <c r="K306" i="12"/>
  <c r="O306" i="12"/>
  <c r="Q306" i="12"/>
  <c r="V306" i="12"/>
  <c r="G309" i="12"/>
  <c r="M309" i="12" s="1"/>
  <c r="I309" i="12"/>
  <c r="K309" i="12"/>
  <c r="O309" i="12"/>
  <c r="Q309" i="12"/>
  <c r="V309" i="12"/>
  <c r="G313" i="12"/>
  <c r="G312" i="12" s="1"/>
  <c r="I313" i="12"/>
  <c r="K313" i="12"/>
  <c r="K312" i="12" s="1"/>
  <c r="M313" i="12"/>
  <c r="O313" i="12"/>
  <c r="Q313" i="12"/>
  <c r="V313" i="12"/>
  <c r="V312" i="12" s="1"/>
  <c r="G316" i="12"/>
  <c r="I316" i="12"/>
  <c r="I312" i="12" s="1"/>
  <c r="K316" i="12"/>
  <c r="M316" i="12"/>
  <c r="O316" i="12"/>
  <c r="Q316" i="12"/>
  <c r="Q312" i="12" s="1"/>
  <c r="V316" i="12"/>
  <c r="G319" i="12"/>
  <c r="M319" i="12" s="1"/>
  <c r="I319" i="12"/>
  <c r="K319" i="12"/>
  <c r="O319" i="12"/>
  <c r="Q319" i="12"/>
  <c r="V319" i="12"/>
  <c r="G322" i="12"/>
  <c r="M322" i="12" s="1"/>
  <c r="I322" i="12"/>
  <c r="K322" i="12"/>
  <c r="O322" i="12"/>
  <c r="Q322" i="12"/>
  <c r="V322" i="12"/>
  <c r="G325" i="12"/>
  <c r="M325" i="12" s="1"/>
  <c r="I325" i="12"/>
  <c r="K325" i="12"/>
  <c r="O325" i="12"/>
  <c r="Q325" i="12"/>
  <c r="V325" i="12"/>
  <c r="G328" i="12"/>
  <c r="I328" i="12"/>
  <c r="K328" i="12"/>
  <c r="M328" i="12"/>
  <c r="O328" i="12"/>
  <c r="O312" i="12" s="1"/>
  <c r="Q328" i="12"/>
  <c r="V328" i="12"/>
  <c r="G331" i="12"/>
  <c r="I331" i="12"/>
  <c r="K331" i="12"/>
  <c r="M331" i="12"/>
  <c r="O331" i="12"/>
  <c r="Q331" i="12"/>
  <c r="V331" i="12"/>
  <c r="G334" i="12"/>
  <c r="I334" i="12"/>
  <c r="K334" i="12"/>
  <c r="M334" i="12"/>
  <c r="O334" i="12"/>
  <c r="Q334" i="12"/>
  <c r="V334" i="12"/>
  <c r="G337" i="12"/>
  <c r="M337" i="12" s="1"/>
  <c r="I337" i="12"/>
  <c r="K337" i="12"/>
  <c r="O337" i="12"/>
  <c r="Q337" i="12"/>
  <c r="V337" i="12"/>
  <c r="G340" i="12"/>
  <c r="M340" i="12" s="1"/>
  <c r="I340" i="12"/>
  <c r="K340" i="12"/>
  <c r="O340" i="12"/>
  <c r="Q340" i="12"/>
  <c r="V340" i="12"/>
  <c r="G343" i="12"/>
  <c r="M343" i="12" s="1"/>
  <c r="I343" i="12"/>
  <c r="K343" i="12"/>
  <c r="O343" i="12"/>
  <c r="Q343" i="12"/>
  <c r="V343" i="12"/>
  <c r="G347" i="12"/>
  <c r="I347" i="12"/>
  <c r="K347" i="12"/>
  <c r="M347" i="12"/>
  <c r="O347" i="12"/>
  <c r="Q347" i="12"/>
  <c r="V347" i="12"/>
  <c r="G351" i="12"/>
  <c r="I351" i="12"/>
  <c r="K351" i="12"/>
  <c r="M351" i="12"/>
  <c r="O351" i="12"/>
  <c r="Q351" i="12"/>
  <c r="V351" i="12"/>
  <c r="G354" i="12"/>
  <c r="I354" i="12"/>
  <c r="K354" i="12"/>
  <c r="M354" i="12"/>
  <c r="O354" i="12"/>
  <c r="Q354" i="12"/>
  <c r="V354" i="12"/>
  <c r="G357" i="12"/>
  <c r="M357" i="12" s="1"/>
  <c r="I357" i="12"/>
  <c r="K357" i="12"/>
  <c r="O357" i="12"/>
  <c r="Q357" i="12"/>
  <c r="V357" i="12"/>
  <c r="G360" i="12"/>
  <c r="M360" i="12" s="1"/>
  <c r="I360" i="12"/>
  <c r="K360" i="12"/>
  <c r="O360" i="12"/>
  <c r="Q360" i="12"/>
  <c r="V360" i="12"/>
  <c r="G363" i="12"/>
  <c r="M363" i="12" s="1"/>
  <c r="I363" i="12"/>
  <c r="K363" i="12"/>
  <c r="O363" i="12"/>
  <c r="Q363" i="12"/>
  <c r="V363" i="12"/>
  <c r="G366" i="12"/>
  <c r="I366" i="12"/>
  <c r="K366" i="12"/>
  <c r="M366" i="12"/>
  <c r="O366" i="12"/>
  <c r="Q366" i="12"/>
  <c r="V366" i="12"/>
  <c r="G369" i="12"/>
  <c r="I369" i="12"/>
  <c r="K369" i="12"/>
  <c r="M369" i="12"/>
  <c r="O369" i="12"/>
  <c r="Q369" i="12"/>
  <c r="V369" i="12"/>
  <c r="G372" i="12"/>
  <c r="I372" i="12"/>
  <c r="K372" i="12"/>
  <c r="M372" i="12"/>
  <c r="O372" i="12"/>
  <c r="Q372" i="12"/>
  <c r="V372" i="12"/>
  <c r="G375" i="12"/>
  <c r="M375" i="12" s="1"/>
  <c r="I375" i="12"/>
  <c r="K375" i="12"/>
  <c r="O375" i="12"/>
  <c r="Q375" i="12"/>
  <c r="V375" i="12"/>
  <c r="G378" i="12"/>
  <c r="M378" i="12" s="1"/>
  <c r="I378" i="12"/>
  <c r="K378" i="12"/>
  <c r="O378" i="12"/>
  <c r="Q378" i="12"/>
  <c r="V378" i="12"/>
  <c r="G381" i="12"/>
  <c r="M381" i="12" s="1"/>
  <c r="I381" i="12"/>
  <c r="K381" i="12"/>
  <c r="O381" i="12"/>
  <c r="Q381" i="12"/>
  <c r="V381" i="12"/>
  <c r="G384" i="12"/>
  <c r="I384" i="12"/>
  <c r="K384" i="12"/>
  <c r="M384" i="12"/>
  <c r="O384" i="12"/>
  <c r="Q384" i="12"/>
  <c r="V384" i="12"/>
  <c r="G387" i="12"/>
  <c r="I387" i="12"/>
  <c r="K387" i="12"/>
  <c r="M387" i="12"/>
  <c r="O387" i="12"/>
  <c r="Q387" i="12"/>
  <c r="V387" i="12"/>
  <c r="G391" i="12"/>
  <c r="G390" i="12" s="1"/>
  <c r="I391" i="12"/>
  <c r="I390" i="12" s="1"/>
  <c r="K391" i="12"/>
  <c r="O391" i="12"/>
  <c r="O390" i="12" s="1"/>
  <c r="Q391" i="12"/>
  <c r="V391" i="12"/>
  <c r="V390" i="12" s="1"/>
  <c r="G394" i="12"/>
  <c r="M394" i="12" s="1"/>
  <c r="I394" i="12"/>
  <c r="K394" i="12"/>
  <c r="O394" i="12"/>
  <c r="Q394" i="12"/>
  <c r="Q390" i="12" s="1"/>
  <c r="V394" i="12"/>
  <c r="G397" i="12"/>
  <c r="M397" i="12" s="1"/>
  <c r="I397" i="12"/>
  <c r="K397" i="12"/>
  <c r="O397" i="12"/>
  <c r="Q397" i="12"/>
  <c r="V397" i="12"/>
  <c r="G400" i="12"/>
  <c r="I400" i="12"/>
  <c r="K400" i="12"/>
  <c r="M400" i="12"/>
  <c r="O400" i="12"/>
  <c r="Q400" i="12"/>
  <c r="V400" i="12"/>
  <c r="G403" i="12"/>
  <c r="I403" i="12"/>
  <c r="K403" i="12"/>
  <c r="M403" i="12"/>
  <c r="O403" i="12"/>
  <c r="Q403" i="12"/>
  <c r="V403" i="12"/>
  <c r="G406" i="12"/>
  <c r="I406" i="12"/>
  <c r="K406" i="12"/>
  <c r="K390" i="12" s="1"/>
  <c r="M406" i="12"/>
  <c r="O406" i="12"/>
  <c r="Q406" i="12"/>
  <c r="V406" i="12"/>
  <c r="G409" i="12"/>
  <c r="M409" i="12" s="1"/>
  <c r="I409" i="12"/>
  <c r="K409" i="12"/>
  <c r="O409" i="12"/>
  <c r="Q409" i="12"/>
  <c r="V409" i="12"/>
  <c r="G412" i="12"/>
  <c r="M412" i="12" s="1"/>
  <c r="I412" i="12"/>
  <c r="K412" i="12"/>
  <c r="O412" i="12"/>
  <c r="Q412" i="12"/>
  <c r="V412" i="12"/>
  <c r="G416" i="12"/>
  <c r="I416" i="12"/>
  <c r="I415" i="12" s="1"/>
  <c r="K416" i="12"/>
  <c r="M416" i="12"/>
  <c r="O416" i="12"/>
  <c r="O415" i="12" s="1"/>
  <c r="Q416" i="12"/>
  <c r="V416" i="12"/>
  <c r="G419" i="12"/>
  <c r="I419" i="12"/>
  <c r="K419" i="12"/>
  <c r="K415" i="12" s="1"/>
  <c r="M419" i="12"/>
  <c r="O419" i="12"/>
  <c r="Q419" i="12"/>
  <c r="V419" i="12"/>
  <c r="G423" i="12"/>
  <c r="I423" i="12"/>
  <c r="K423" i="12"/>
  <c r="M423" i="12"/>
  <c r="O423" i="12"/>
  <c r="Q423" i="12"/>
  <c r="V423" i="12"/>
  <c r="G425" i="12"/>
  <c r="G415" i="12" s="1"/>
  <c r="I425" i="12"/>
  <c r="K425" i="12"/>
  <c r="O425" i="12"/>
  <c r="Q425" i="12"/>
  <c r="V425" i="12"/>
  <c r="V415" i="12" s="1"/>
  <c r="G428" i="12"/>
  <c r="M428" i="12" s="1"/>
  <c r="I428" i="12"/>
  <c r="K428" i="12"/>
  <c r="O428" i="12"/>
  <c r="Q428" i="12"/>
  <c r="V428" i="12"/>
  <c r="G431" i="12"/>
  <c r="M431" i="12" s="1"/>
  <c r="I431" i="12"/>
  <c r="K431" i="12"/>
  <c r="O431" i="12"/>
  <c r="Q431" i="12"/>
  <c r="Q415" i="12" s="1"/>
  <c r="V431" i="12"/>
  <c r="G434" i="12"/>
  <c r="I434" i="12"/>
  <c r="K434" i="12"/>
  <c r="M434" i="12"/>
  <c r="O434" i="12"/>
  <c r="Q434" i="12"/>
  <c r="V434" i="12"/>
  <c r="G437" i="12"/>
  <c r="I437" i="12"/>
  <c r="I436" i="12" s="1"/>
  <c r="K437" i="12"/>
  <c r="K436" i="12" s="1"/>
  <c r="M437" i="12"/>
  <c r="O437" i="12"/>
  <c r="Q437" i="12"/>
  <c r="Q436" i="12" s="1"/>
  <c r="V437" i="12"/>
  <c r="G440" i="12"/>
  <c r="G436" i="12" s="1"/>
  <c r="I440" i="12"/>
  <c r="K440" i="12"/>
  <c r="O440" i="12"/>
  <c r="Q440" i="12"/>
  <c r="V440" i="12"/>
  <c r="V436" i="12" s="1"/>
  <c r="G443" i="12"/>
  <c r="M443" i="12" s="1"/>
  <c r="I443" i="12"/>
  <c r="K443" i="12"/>
  <c r="O443" i="12"/>
  <c r="Q443" i="12"/>
  <c r="V443" i="12"/>
  <c r="G446" i="12"/>
  <c r="M446" i="12" s="1"/>
  <c r="I446" i="12"/>
  <c r="K446" i="12"/>
  <c r="O446" i="12"/>
  <c r="O436" i="12" s="1"/>
  <c r="Q446" i="12"/>
  <c r="V446" i="12"/>
  <c r="G449" i="12"/>
  <c r="I449" i="12"/>
  <c r="K449" i="12"/>
  <c r="M449" i="12"/>
  <c r="O449" i="12"/>
  <c r="Q449" i="12"/>
  <c r="V449" i="12"/>
  <c r="G452" i="12"/>
  <c r="I452" i="12"/>
  <c r="I451" i="12" s="1"/>
  <c r="K452" i="12"/>
  <c r="K451" i="12" s="1"/>
  <c r="M452" i="12"/>
  <c r="O452" i="12"/>
  <c r="Q452" i="12"/>
  <c r="Q451" i="12" s="1"/>
  <c r="V452" i="12"/>
  <c r="G455" i="12"/>
  <c r="G451" i="12" s="1"/>
  <c r="I455" i="12"/>
  <c r="K455" i="12"/>
  <c r="O455" i="12"/>
  <c r="O451" i="12" s="1"/>
  <c r="Q455" i="12"/>
  <c r="V455" i="12"/>
  <c r="V451" i="12" s="1"/>
  <c r="G458" i="12"/>
  <c r="M458" i="12" s="1"/>
  <c r="I458" i="12"/>
  <c r="K458" i="12"/>
  <c r="O458" i="12"/>
  <c r="Q458" i="12"/>
  <c r="V458" i="12"/>
  <c r="G461" i="12"/>
  <c r="M461" i="12" s="1"/>
  <c r="I461" i="12"/>
  <c r="K461" i="12"/>
  <c r="O461" i="12"/>
  <c r="Q461" i="12"/>
  <c r="V461" i="12"/>
  <c r="G464" i="12"/>
  <c r="I464" i="12"/>
  <c r="K464" i="12"/>
  <c r="M464" i="12"/>
  <c r="O464" i="12"/>
  <c r="Q464" i="12"/>
  <c r="V464" i="12"/>
  <c r="G468" i="12"/>
  <c r="I468" i="12"/>
  <c r="K468" i="12"/>
  <c r="M468" i="12"/>
  <c r="O468" i="12"/>
  <c r="Q468" i="12"/>
  <c r="V468" i="12"/>
  <c r="G471" i="12"/>
  <c r="G470" i="12" s="1"/>
  <c r="I471" i="12"/>
  <c r="I470" i="12" s="1"/>
  <c r="K471" i="12"/>
  <c r="O471" i="12"/>
  <c r="O470" i="12" s="1"/>
  <c r="Q471" i="12"/>
  <c r="V471" i="12"/>
  <c r="V470" i="12" s="1"/>
  <c r="G474" i="12"/>
  <c r="M474" i="12" s="1"/>
  <c r="I474" i="12"/>
  <c r="K474" i="12"/>
  <c r="O474" i="12"/>
  <c r="Q474" i="12"/>
  <c r="Q470" i="12" s="1"/>
  <c r="V474" i="12"/>
  <c r="G477" i="12"/>
  <c r="M477" i="12" s="1"/>
  <c r="I477" i="12"/>
  <c r="K477" i="12"/>
  <c r="O477" i="12"/>
  <c r="Q477" i="12"/>
  <c r="V477" i="12"/>
  <c r="G480" i="12"/>
  <c r="I480" i="12"/>
  <c r="K480" i="12"/>
  <c r="M480" i="12"/>
  <c r="O480" i="12"/>
  <c r="Q480" i="12"/>
  <c r="V480" i="12"/>
  <c r="G483" i="12"/>
  <c r="I483" i="12"/>
  <c r="K483" i="12"/>
  <c r="M483" i="12"/>
  <c r="O483" i="12"/>
  <c r="Q483" i="12"/>
  <c r="V483" i="12"/>
  <c r="G486" i="12"/>
  <c r="I486" i="12"/>
  <c r="K486" i="12"/>
  <c r="K470" i="12" s="1"/>
  <c r="M486" i="12"/>
  <c r="O486" i="12"/>
  <c r="Q486" i="12"/>
  <c r="V486" i="12"/>
  <c r="G489" i="12"/>
  <c r="M489" i="12" s="1"/>
  <c r="I489" i="12"/>
  <c r="K489" i="12"/>
  <c r="O489" i="12"/>
  <c r="Q489" i="12"/>
  <c r="V489" i="12"/>
  <c r="G492" i="12"/>
  <c r="M492" i="12" s="1"/>
  <c r="I492" i="12"/>
  <c r="K492" i="12"/>
  <c r="O492" i="12"/>
  <c r="Q492" i="12"/>
  <c r="V492" i="12"/>
  <c r="G495" i="12"/>
  <c r="M495" i="12" s="1"/>
  <c r="I495" i="12"/>
  <c r="K495" i="12"/>
  <c r="O495" i="12"/>
  <c r="Q495" i="12"/>
  <c r="V495" i="12"/>
  <c r="O498" i="12"/>
  <c r="G499" i="12"/>
  <c r="G498" i="12" s="1"/>
  <c r="I499" i="12"/>
  <c r="K499" i="12"/>
  <c r="K498" i="12" s="1"/>
  <c r="M499" i="12"/>
  <c r="M498" i="12" s="1"/>
  <c r="O499" i="12"/>
  <c r="Q499" i="12"/>
  <c r="V499" i="12"/>
  <c r="V498" i="12" s="1"/>
  <c r="G503" i="12"/>
  <c r="I503" i="12"/>
  <c r="I498" i="12" s="1"/>
  <c r="K503" i="12"/>
  <c r="M503" i="12"/>
  <c r="O503" i="12"/>
  <c r="Q503" i="12"/>
  <c r="Q498" i="12" s="1"/>
  <c r="V503" i="12"/>
  <c r="G506" i="12"/>
  <c r="M506" i="12" s="1"/>
  <c r="I506" i="12"/>
  <c r="K506" i="12"/>
  <c r="O506" i="12"/>
  <c r="Q506" i="12"/>
  <c r="V506" i="12"/>
  <c r="G509" i="12"/>
  <c r="M509" i="12" s="1"/>
  <c r="I509" i="12"/>
  <c r="K509" i="12"/>
  <c r="O509" i="12"/>
  <c r="Q509" i="12"/>
  <c r="V509" i="12"/>
  <c r="Q512" i="12"/>
  <c r="G513" i="12"/>
  <c r="I513" i="12"/>
  <c r="I512" i="12" s="1"/>
  <c r="K513" i="12"/>
  <c r="M513" i="12"/>
  <c r="O513" i="12"/>
  <c r="O512" i="12" s="1"/>
  <c r="Q513" i="12"/>
  <c r="V513" i="12"/>
  <c r="G516" i="12"/>
  <c r="I516" i="12"/>
  <c r="K516" i="12"/>
  <c r="K512" i="12" s="1"/>
  <c r="M516" i="12"/>
  <c r="O516" i="12"/>
  <c r="Q516" i="12"/>
  <c r="V516" i="12"/>
  <c r="G520" i="12"/>
  <c r="I520" i="12"/>
  <c r="K520" i="12"/>
  <c r="M520" i="12"/>
  <c r="O520" i="12"/>
  <c r="Q520" i="12"/>
  <c r="V520" i="12"/>
  <c r="G524" i="12"/>
  <c r="G512" i="12" s="1"/>
  <c r="I524" i="12"/>
  <c r="K524" i="12"/>
  <c r="O524" i="12"/>
  <c r="Q524" i="12"/>
  <c r="V524" i="12"/>
  <c r="V512" i="12" s="1"/>
  <c r="G527" i="12"/>
  <c r="G528" i="12"/>
  <c r="M528" i="12" s="1"/>
  <c r="M527" i="12" s="1"/>
  <c r="I528" i="12"/>
  <c r="K528" i="12"/>
  <c r="K527" i="12" s="1"/>
  <c r="O528" i="12"/>
  <c r="O527" i="12" s="1"/>
  <c r="Q528" i="12"/>
  <c r="Q527" i="12" s="1"/>
  <c r="V528" i="12"/>
  <c r="G531" i="12"/>
  <c r="I531" i="12"/>
  <c r="K531" i="12"/>
  <c r="M531" i="12"/>
  <c r="O531" i="12"/>
  <c r="Q531" i="12"/>
  <c r="V531" i="12"/>
  <c r="G534" i="12"/>
  <c r="I534" i="12"/>
  <c r="K534" i="12"/>
  <c r="M534" i="12"/>
  <c r="O534" i="12"/>
  <c r="Q534" i="12"/>
  <c r="V534" i="12"/>
  <c r="G539" i="12"/>
  <c r="I539" i="12"/>
  <c r="I527" i="12" s="1"/>
  <c r="K539" i="12"/>
  <c r="M539" i="12"/>
  <c r="O539" i="12"/>
  <c r="Q539" i="12"/>
  <c r="V539" i="12"/>
  <c r="G544" i="12"/>
  <c r="M544" i="12" s="1"/>
  <c r="I544" i="12"/>
  <c r="K544" i="12"/>
  <c r="O544" i="12"/>
  <c r="Q544" i="12"/>
  <c r="V544" i="12"/>
  <c r="G547" i="12"/>
  <c r="M547" i="12" s="1"/>
  <c r="I547" i="12"/>
  <c r="K547" i="12"/>
  <c r="O547" i="12"/>
  <c r="Q547" i="12"/>
  <c r="V547" i="12"/>
  <c r="V527" i="12" s="1"/>
  <c r="G549" i="12"/>
  <c r="K549" i="12"/>
  <c r="Q549" i="12"/>
  <c r="V549" i="12"/>
  <c r="G550" i="12"/>
  <c r="I550" i="12"/>
  <c r="I549" i="12" s="1"/>
  <c r="K550" i="12"/>
  <c r="M550" i="12"/>
  <c r="M549" i="12" s="1"/>
  <c r="O550" i="12"/>
  <c r="O549" i="12" s="1"/>
  <c r="Q550" i="12"/>
  <c r="V550" i="12"/>
  <c r="G556" i="12"/>
  <c r="I556" i="12"/>
  <c r="I555" i="12" s="1"/>
  <c r="K556" i="12"/>
  <c r="K555" i="12" s="1"/>
  <c r="M556" i="12"/>
  <c r="O556" i="12"/>
  <c r="Q556" i="12"/>
  <c r="Q555" i="12" s="1"/>
  <c r="V556" i="12"/>
  <c r="G560" i="12"/>
  <c r="G555" i="12" s="1"/>
  <c r="I560" i="12"/>
  <c r="K560" i="12"/>
  <c r="O560" i="12"/>
  <c r="Q560" i="12"/>
  <c r="V560" i="12"/>
  <c r="V555" i="12" s="1"/>
  <c r="G566" i="12"/>
  <c r="M566" i="12" s="1"/>
  <c r="I566" i="12"/>
  <c r="K566" i="12"/>
  <c r="O566" i="12"/>
  <c r="Q566" i="12"/>
  <c r="V566" i="12"/>
  <c r="G569" i="12"/>
  <c r="M569" i="12" s="1"/>
  <c r="I569" i="12"/>
  <c r="K569" i="12"/>
  <c r="O569" i="12"/>
  <c r="O555" i="12" s="1"/>
  <c r="Q569" i="12"/>
  <c r="V569" i="12"/>
  <c r="G574" i="12"/>
  <c r="I574" i="12"/>
  <c r="K574" i="12"/>
  <c r="M574" i="12"/>
  <c r="O574" i="12"/>
  <c r="Q574" i="12"/>
  <c r="V574" i="12"/>
  <c r="G579" i="12"/>
  <c r="I579" i="12"/>
  <c r="K579" i="12"/>
  <c r="M579" i="12"/>
  <c r="O579" i="12"/>
  <c r="Q579" i="12"/>
  <c r="V579" i="12"/>
  <c r="G583" i="12"/>
  <c r="G582" i="12" s="1"/>
  <c r="I583" i="12"/>
  <c r="I582" i="12" s="1"/>
  <c r="K583" i="12"/>
  <c r="O583" i="12"/>
  <c r="O582" i="12" s="1"/>
  <c r="Q583" i="12"/>
  <c r="V583" i="12"/>
  <c r="V582" i="12" s="1"/>
  <c r="G586" i="12"/>
  <c r="M586" i="12" s="1"/>
  <c r="I586" i="12"/>
  <c r="K586" i="12"/>
  <c r="O586" i="12"/>
  <c r="Q586" i="12"/>
  <c r="Q582" i="12" s="1"/>
  <c r="V586" i="12"/>
  <c r="G588" i="12"/>
  <c r="M588" i="12" s="1"/>
  <c r="I588" i="12"/>
  <c r="K588" i="12"/>
  <c r="O588" i="12"/>
  <c r="Q588" i="12"/>
  <c r="V588" i="12"/>
  <c r="G590" i="12"/>
  <c r="I590" i="12"/>
  <c r="K590" i="12"/>
  <c r="M590" i="12"/>
  <c r="O590" i="12"/>
  <c r="Q590" i="12"/>
  <c r="V590" i="12"/>
  <c r="G592" i="12"/>
  <c r="I592" i="12"/>
  <c r="K592" i="12"/>
  <c r="M592" i="12"/>
  <c r="O592" i="12"/>
  <c r="Q592" i="12"/>
  <c r="V592" i="12"/>
  <c r="G594" i="12"/>
  <c r="I594" i="12"/>
  <c r="K594" i="12"/>
  <c r="K582" i="12" s="1"/>
  <c r="M594" i="12"/>
  <c r="O594" i="12"/>
  <c r="Q594" i="12"/>
  <c r="V594" i="12"/>
  <c r="G596" i="12"/>
  <c r="M596" i="12" s="1"/>
  <c r="I596" i="12"/>
  <c r="K596" i="12"/>
  <c r="O596" i="12"/>
  <c r="Q596" i="12"/>
  <c r="V596" i="12"/>
  <c r="G598" i="12"/>
  <c r="I598" i="12"/>
  <c r="V598" i="12"/>
  <c r="G599" i="12"/>
  <c r="M599" i="12" s="1"/>
  <c r="M598" i="12" s="1"/>
  <c r="I599" i="12"/>
  <c r="K599" i="12"/>
  <c r="K598" i="12" s="1"/>
  <c r="O599" i="12"/>
  <c r="O598" i="12" s="1"/>
  <c r="Q599" i="12"/>
  <c r="Q598" i="12" s="1"/>
  <c r="V599" i="12"/>
  <c r="G601" i="12"/>
  <c r="I601" i="12"/>
  <c r="K601" i="12"/>
  <c r="M601" i="12"/>
  <c r="O601" i="12"/>
  <c r="Q601" i="12"/>
  <c r="V601" i="12"/>
  <c r="AE604" i="12"/>
  <c r="AF604" i="12"/>
  <c r="I20" i="1"/>
  <c r="I19" i="1"/>
  <c r="I18" i="1"/>
  <c r="I17" i="1"/>
  <c r="F45" i="1"/>
  <c r="H43" i="1"/>
  <c r="I43" i="1" s="1"/>
  <c r="H42" i="1"/>
  <c r="I42" i="1" s="1"/>
  <c r="H40" i="1"/>
  <c r="J28" i="1"/>
  <c r="J26" i="1"/>
  <c r="G38" i="1"/>
  <c r="F38" i="1"/>
  <c r="J23" i="1"/>
  <c r="J24" i="1"/>
  <c r="J25" i="1"/>
  <c r="J27" i="1"/>
  <c r="E24" i="1"/>
  <c r="E26" i="1"/>
  <c r="I16" i="1" l="1"/>
  <c r="I21" i="1" s="1"/>
  <c r="I85" i="1"/>
  <c r="J84" i="1" s="1"/>
  <c r="G45" i="1"/>
  <c r="G25" i="1" s="1"/>
  <c r="A25" i="1" s="1"/>
  <c r="G23" i="1"/>
  <c r="M11" i="13"/>
  <c r="AE73" i="13"/>
  <c r="G11" i="13"/>
  <c r="M312" i="12"/>
  <c r="M271" i="12"/>
  <c r="M415" i="12"/>
  <c r="M8" i="12"/>
  <c r="M235" i="12"/>
  <c r="M175" i="12"/>
  <c r="M583" i="12"/>
  <c r="M582" i="12" s="1"/>
  <c r="M560" i="12"/>
  <c r="M555" i="12" s="1"/>
  <c r="M524" i="12"/>
  <c r="M512" i="12" s="1"/>
  <c r="M471" i="12"/>
  <c r="M470" i="12" s="1"/>
  <c r="M455" i="12"/>
  <c r="M451" i="12" s="1"/>
  <c r="M440" i="12"/>
  <c r="M436" i="12" s="1"/>
  <c r="M425" i="12"/>
  <c r="M391" i="12"/>
  <c r="M390" i="12" s="1"/>
  <c r="M226" i="12"/>
  <c r="M217" i="12" s="1"/>
  <c r="M92" i="12"/>
  <c r="M87" i="12" s="1"/>
  <c r="M49" i="12"/>
  <c r="M45" i="12" s="1"/>
  <c r="G170" i="12"/>
  <c r="G154" i="12"/>
  <c r="G111" i="12"/>
  <c r="G8" i="12"/>
  <c r="J39" i="1"/>
  <c r="J45" i="1" s="1"/>
  <c r="J41" i="1"/>
  <c r="J44" i="1"/>
  <c r="J43" i="1"/>
  <c r="J42" i="1"/>
  <c r="H45" i="1"/>
  <c r="J63" i="1" l="1"/>
  <c r="J73" i="1"/>
  <c r="J81" i="1"/>
  <c r="J59" i="1"/>
  <c r="J82" i="1"/>
  <c r="J78" i="1"/>
  <c r="J80" i="1"/>
  <c r="J76" i="1"/>
  <c r="J60" i="1"/>
  <c r="J57" i="1"/>
  <c r="J64" i="1"/>
  <c r="J74" i="1"/>
  <c r="J70" i="1"/>
  <c r="J67" i="1"/>
  <c r="J83" i="1"/>
  <c r="J75" i="1"/>
  <c r="J77" i="1"/>
  <c r="J72" i="1"/>
  <c r="J71" i="1"/>
  <c r="J79" i="1"/>
  <c r="J69" i="1"/>
  <c r="J68" i="1"/>
  <c r="J66" i="1"/>
  <c r="J65" i="1"/>
  <c r="J62" i="1"/>
  <c r="J61" i="1"/>
  <c r="J58" i="1"/>
  <c r="G28" i="1"/>
  <c r="G26" i="1"/>
  <c r="A26" i="1"/>
  <c r="A23" i="1"/>
  <c r="J85" i="1" l="1"/>
  <c r="G24" i="1"/>
  <c r="A27" i="1" s="1"/>
  <c r="A29" i="1" s="1"/>
  <c r="G29" i="1" s="1"/>
  <c r="G27" i="1" s="1"/>
  <c r="A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DA7E8CD-8293-4118-8F52-2658AC61F5D4}">
      <text>
        <r>
          <rPr>
            <sz val="9"/>
            <color indexed="81"/>
            <rFont val="Tahoma"/>
            <family val="2"/>
            <charset val="238"/>
          </rPr>
          <t>Jedná se o informaci, zda se jedná o položku, která je do rozpočtu zadána z cenové soustavy RTS, nebo vlastní.</t>
        </r>
      </text>
    </comment>
    <comment ref="T6" authorId="0" shapeId="0" xr:uid="{6363E2B4-2276-470F-8BD8-A65A51A3620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5C65B5ED-7FD9-45F6-B39C-B11BDD08B3E1}">
      <text>
        <r>
          <rPr>
            <sz val="9"/>
            <color indexed="81"/>
            <rFont val="Tahoma"/>
            <family val="2"/>
            <charset val="238"/>
          </rPr>
          <t>Jedná se o informaci, zda se jedná o položku, která je do rozpočtu zadána z cenové soustavy RTS, nebo vlastní.</t>
        </r>
      </text>
    </comment>
    <comment ref="T6" authorId="0" shapeId="0" xr:uid="{49D0766D-BA92-4578-AF23-C47B0F9496F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<sst xmlns="http://schemas.openxmlformats.org/spreadsheetml/2006/main" count="2801" uniqueCount="768">
  <si>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</si>
  <si>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</si>
  <si>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</si>
  <si>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</si>
  <si>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</si>
  <si>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</si>
  <si>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</si>
  <si>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</si>
  <si>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</si>
  <si>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</si>
  <si>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</si>
  <si>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</si>
  <si>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</si>
  <si>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</si>
  <si>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</si>
  <si>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</si>
  <si>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</si>
  <si>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</si>
  <si>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</si>
  <si>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</si>
  <si>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</si>
  <si>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</si>
  <si>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</si>
  <si>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</si>
  <si>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</si>
  <si>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</si>
  <si>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</si>
  <si>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</si>
  <si>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</si>
  <si>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</si>
  <si>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</si>
  <si>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</si>
  <si>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</si>
  <si>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</si>
  <si>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</si>
  <si>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</si>
  <si>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</si>
  <si>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</si>
  <si>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</si>
  <si>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</si>
  <si>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</si>
  <si>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</si>
  <si>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</si>
  <si>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2022/32</t>
  </si>
  <si>
    <t>DD Božice-stavební úpravy- zázemí kuchyně</t>
  </si>
  <si>
    <t>Domov  Božice, příspěvková organizace</t>
  </si>
  <si>
    <t>188</t>
  </si>
  <si>
    <t>Božice</t>
  </si>
  <si>
    <t>67164</t>
  </si>
  <si>
    <t>45671877</t>
  </si>
  <si>
    <t>23.11.2022</t>
  </si>
  <si>
    <t>Stavba</t>
  </si>
  <si>
    <t>Stavební objekt</t>
  </si>
  <si>
    <t>01</t>
  </si>
  <si>
    <t>Stavební část, ZTI</t>
  </si>
  <si>
    <t>2232_01</t>
  </si>
  <si>
    <t>Stavební část, ZTI_aktual 23.11.2022</t>
  </si>
  <si>
    <t>02</t>
  </si>
  <si>
    <t>Elektroinstalace</t>
  </si>
  <si>
    <t>2232_02</t>
  </si>
  <si>
    <t>Celkem za stavbu</t>
  </si>
  <si>
    <t>CZK</t>
  </si>
  <si>
    <t>#POPS</t>
  </si>
  <si>
    <t>Popis stavby: 2022/32 - DD Božice-stavební úpravy- zázemí kuchyně</t>
  </si>
  <si>
    <t>#POPO</t>
  </si>
  <si>
    <t>Popis objektu: 01 - Stavební část, ZTI</t>
  </si>
  <si>
    <t>#POPR</t>
  </si>
  <si>
    <t>Popis rozpočtu: 2232_01 - Stavební část, ZTI_aktual 23.11.2022</t>
  </si>
  <si>
    <t>Popis objektu: 02 - Elektroinstalace</t>
  </si>
  <si>
    <t>Popis rozpočtu: 2232_02 - Elektroinstalace</t>
  </si>
  <si>
    <t>Rekapitulace dílů</t>
  </si>
  <si>
    <t>Typ dílu</t>
  </si>
  <si>
    <t>1</t>
  </si>
  <si>
    <t>Zemní práce</t>
  </si>
  <si>
    <t>3</t>
  </si>
  <si>
    <t>Svislé a kompletní konstrukce</t>
  </si>
  <si>
    <t>4</t>
  </si>
  <si>
    <t>Vodorovné konstrukce</t>
  </si>
  <si>
    <t>6</t>
  </si>
  <si>
    <t>Úpravy povrchu, podlahy</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</si>
  <si>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</si>
  <si>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</si>
  <si>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</si>
  <si>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</si>
  <si>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</si>
  <si>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</si>
  <si>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</si>
  <si>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</si>
  <si>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</si>
  <si>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</si>
  <si>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</si>
  <si>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</si>
  <si>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</si>
  <si>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</si>
  <si>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</si>
  <si>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</si>
  <si>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721</t>
  </si>
  <si>
    <t>Vnitřní kanalizace</t>
  </si>
  <si>
    <t>722</t>
  </si>
  <si>
    <t>Vnitřní vodovod</t>
  </si>
  <si>
    <t>725</t>
  </si>
  <si>
    <t>Zařizovací předměty</t>
  </si>
  <si>
    <t>728</t>
  </si>
  <si>
    <t>Vzduchotechnika</t>
  </si>
  <si>
    <t>733</t>
  </si>
  <si>
    <t>Rozvod potrubí</t>
  </si>
  <si>
    <t>734</t>
  </si>
  <si>
    <t>Armatury</t>
  </si>
  <si>
    <t>735</t>
  </si>
  <si>
    <t>Otopná tělesa</t>
  </si>
  <si>
    <t>766</t>
  </si>
  <si>
    <t>Konstrukce truhlářské</t>
  </si>
  <si>
    <t>771</t>
  </si>
  <si>
    <t>Podlahy z dlaždic a obklady</t>
  </si>
  <si>
    <t>776</t>
  </si>
  <si>
    <t>Podlahy povlakové</t>
  </si>
  <si>
    <t>781</t>
  </si>
  <si>
    <t>Obklady keramické</t>
  </si>
  <si>
    <t>783</t>
  </si>
  <si>
    <t>Nátěry</t>
  </si>
  <si>
    <t>784</t>
  </si>
  <si>
    <t>Malby</t>
  </si>
  <si>
    <t>M21</t>
  </si>
  <si>
    <t>Elektromontáže</t>
  </si>
  <si>
    <t>D96</t>
  </si>
  <si>
    <t>Přesuny suti a vybouraných hmot</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</si>
  <si>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</si>
  <si>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</si>
  <si>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</si>
  <si>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</si>
  <si>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</si>
  <si>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</si>
  <si>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</si>
  <si>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</si>
  <si>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</si>
  <si>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</si>
  <si>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</si>
  <si>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</si>
  <si>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</si>
  <si>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</si>
  <si>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</si>
  <si>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</si>
  <si>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</si>
  <si>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</si>
  <si>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</si>
  <si>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</si>
  <si>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</si>
  <si>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</si>
  <si>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</si>
  <si>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</si>
  <si>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</si>
  <si>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</si>
  <si>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</si>
  <si>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</si>
  <si>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</si>
  <si>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</si>
  <si>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</si>
  <si>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</si>
  <si>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139601103R00</t>
  </si>
  <si>
    <t>Ruční výkop jam, rýh a šachet v hornině 4</t>
  </si>
  <si>
    <t>m3</t>
  </si>
  <si>
    <t>800-1</t>
  </si>
  <si>
    <t>RTS 22/ II</t>
  </si>
  <si>
    <t>Práce</t>
  </si>
  <si>
    <t>Běžná</t>
  </si>
  <si>
    <t>POL1_</t>
  </si>
  <si>
    <t>s přehozením na vzdálenost do 5 m nebo s naložením na ruční dopravní prostředek</t>
  </si>
  <si>
    <t>SPI</t>
  </si>
  <si>
    <t>podlaha - pro ZTI : 0,5*0,8*(7+1+1,5+1+2)</t>
  </si>
  <si>
    <t>VV</t>
  </si>
  <si>
    <t>SPU</t>
  </si>
  <si>
    <t>162701105R00</t>
  </si>
  <si>
    <t>Vodorovné přemístění výkopku z horniny 1 až 4, na vzdálenost přes 9 000  do 10 000 m</t>
  </si>
  <si>
    <t>po suchu, bez naložení výkopku, avšak se složením bez rozhrnutí, zpáteční cesta vozidla.</t>
  </si>
  <si>
    <t>Odkaz na mn. položky pořadí 1 : 5,00000</t>
  </si>
  <si>
    <t>162701109R00</t>
  </si>
  <si>
    <t>Vodorovné přemístění výkopku příplatek k ceně za každých dalších i započatých 1 000 m přes 10 000 m  z horniny 1 až 4</t>
  </si>
  <si>
    <t>Odkaz na mn. položky pořadí 2 : 5,00000*20</t>
  </si>
  <si>
    <t>162201201R00</t>
  </si>
  <si>
    <t>Vodorovné přemístění výkopku z horniny 1 až 4, nošením, na vzdálenost do 10 m</t>
  </si>
  <si>
    <t>bez naložení, avšak s vyprázdněním nádoby na hromadu nebo do dopravního prostředku,</t>
  </si>
  <si>
    <t xml:space="preserve">výkop : </t>
  </si>
  <si>
    <t>pro zásyp : 5</t>
  </si>
  <si>
    <t>162201209R00</t>
  </si>
  <si>
    <t>Vodorovné přemístění výkopku příplatek za každých dalších 10 m  z horniny 1 až 4, nošením</t>
  </si>
  <si>
    <t>Odkaz na mn. položky pořadí 4 : 10,00000*3</t>
  </si>
  <si>
    <t>174101102R00</t>
  </si>
  <si>
    <t>Zásyp sypaninou se zhutněním v uzavřených prostorách s urovnáním povrchu zásypu s ručním zhutněním</t>
  </si>
  <si>
    <t>z jakékoliv horniny s uložením výkopku po vrstvách,</t>
  </si>
  <si>
    <t>podlaha - pro ZTI : 0,5*(0,25-0,15)*(7+1+1,5+1+2)</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</si>
  <si>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</si>
  <si>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</si>
  <si>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</si>
  <si>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podlaha - pro ZTI : 0,5*0,25*(7+1+1,5+1+2)</t>
  </si>
  <si>
    <t>199000002R00</t>
  </si>
  <si>
    <t>Poplatky za skládku horniny 1- 4, skupina 17 05 04 z Katalogu odpadů</t>
  </si>
  <si>
    <t>Odkaz na mn. položky pořadí 2 : 5,00000</t>
  </si>
  <si>
    <t>58337320R</t>
  </si>
  <si>
    <t>štěrkopísek frakce 0,0 až 8,0 mm; třída C</t>
  </si>
  <si>
    <t>t</t>
  </si>
  <si>
    <t>SPCM</t>
  </si>
  <si>
    <t>Specifikace</t>
  </si>
  <si>
    <t>POL3_</t>
  </si>
  <si>
    <t>podlaha - pro ZTI : 0,5*(0,25-0,15)*(7+1+1,5+1+2)*1,9</t>
  </si>
  <si>
    <t>317167121R00</t>
  </si>
  <si>
    <t>Překlady keramické montáž a dodávka nenosné, délky 1000 mm, šířky 115 mm, výšky 71 mm</t>
  </si>
  <si>
    <t>kus</t>
  </si>
  <si>
    <t>801-1</t>
  </si>
  <si>
    <t>nové příčky : 2</t>
  </si>
  <si>
    <t>317167122R00</t>
  </si>
  <si>
    <t>Překlady keramické montáž a dodávka nenosné, délky 1250 mm, šířky 115 mm, výšky 71 mm</t>
  </si>
  <si>
    <t>nové příčky : 1</t>
  </si>
  <si>
    <t>317234410RT2</t>
  </si>
  <si>
    <t>Vyzdívka mezi nosníky cementovou</t>
  </si>
  <si>
    <t>801-4</t>
  </si>
  <si>
    <t>jakýmikoliv cihlami pálenými na jakoukoliv maltu,</t>
  </si>
  <si>
    <t>překlady : 1,5*0,4*0,18</t>
  </si>
  <si>
    <t>317944313RT2</t>
  </si>
  <si>
    <t>Dodání a osazení válcovaných nosníků do připravených otvorů profil I 140</t>
  </si>
  <si>
    <t>bez zazdění hlav, s nařezáním nosníků na potřebný rozměr,</t>
  </si>
  <si>
    <t>překlad v příčce : 14,3*1,2/1000</t>
  </si>
  <si>
    <t>317944313RT4</t>
  </si>
  <si>
    <t>Dodání a osazení válcovaných nosníků do připravených otvorů profil I 180</t>
  </si>
  <si>
    <t>překlad : 21,9*1,5*3/1000</t>
  </si>
  <si>
    <t>342247532R00</t>
  </si>
  <si>
    <t>Příčky z tvárnic pálených Příčky z tvárnic keramických pálených tloušťky 115 mm, z děrovaných příčkovek, P 10, zděných na tenkovrstvou maltu, Prvek zdicí pálený P; funkce: příčkovka; tvar: základní; l = 497 mm; w = 115 mm; h = 249 mm; broušený; styčná plocha: P+D; svisle děrovaný prvek; l...</t>
  </si>
  <si>
    <t>m2</t>
  </si>
  <si>
    <t>jednoduché nebo příčky zděné do svislé dřevěné, cihelné, betonové nebo ocelové konstrukce na jakoukoliv maltu vápenocementovou (MVC) nebo cementovou (MC),</t>
  </si>
  <si>
    <t>3,55*(3,7+1,6+3,2+2,4*2)</t>
  </si>
  <si>
    <t>-(0,7*2*2)</t>
  </si>
  <si>
    <t>342668111R00</t>
  </si>
  <si>
    <t>Těsnění styku příčky se stávající stěnou PU pěnou</t>
  </si>
  <si>
    <t>m</t>
  </si>
  <si>
    <t>(3,7+1,6+3,2+2,4*2)</t>
  </si>
  <si>
    <t>346244381RT2</t>
  </si>
  <si>
    <t>Plentování ocelových nosníků jednostranné výšky do 200 mm, Prvek zdicí pálený P;  funkce: cihla plná;  tvar: základní;  l = 290 mm;  w = 140 mm;  h = 65 mm;  styčná plocha: hladká;  fb = 20,0 N/mm2;  barva:...</t>
  </si>
  <si>
    <t>jakýmikoliv cihlami,</t>
  </si>
  <si>
    <t>překlady : 0,14*1,2*2+0,18*2*1,5*2</t>
  </si>
  <si>
    <t>346275111R00</t>
  </si>
  <si>
    <t>Přizdívky a obezdívky z desek pórobetonových tloušťky 50 mm</t>
  </si>
  <si>
    <t>s pomocným lešením o výšce podlahy do 1900 mm a pro zatížení do 1,5 kPa.</t>
  </si>
  <si>
    <t>ve sprše : 0,8*3,55</t>
  </si>
  <si>
    <t>349231811RT2</t>
  </si>
  <si>
    <t>Přizdívka ostění s ozubem  přes 80 do 150 mm</t>
  </si>
  <si>
    <t>ve vybouraných otvorech, s vysekáním kapes pro zavázání, z jakýchkoliv cihel, z pomocného pracovního lešení o výšce podlahy do 1900 mm a pro zatížení do 1,5 kPa,</t>
  </si>
  <si>
    <t>u bour otvorů : 0,45*2*2+0,1*2*2</t>
  </si>
  <si>
    <t>900      RT1</t>
  </si>
  <si>
    <t>HZS, Práce v tarifní třídě 4 (např. tesař)</t>
  </si>
  <si>
    <t>h</t>
  </si>
  <si>
    <t>Prav.M</t>
  </si>
  <si>
    <t>HZS</t>
  </si>
  <si>
    <t>POL10_</t>
  </si>
  <si>
    <t>vyklizení prostoru : 12</t>
  </si>
  <si>
    <t>411387531R00</t>
  </si>
  <si>
    <t xml:space="preserve">Zabetonování otvorů do 0,25 m2 ve stropech železobetonových a tvárnicových a v klenbách cihelných nebo betonových </t>
  </si>
  <si>
    <t>včetně bednění, odbednění a výztuže (s dodáním hmot),</t>
  </si>
  <si>
    <t>prostup kanalizace : 1</t>
  </si>
  <si>
    <t>342264051RT3</t>
  </si>
  <si>
    <t>Podhledy na kovové konstrukci opláštěné deskami sádrokartonovými nosná konstrukce z profilů CD s přímým uchycením 1x deska, tloušťky 12,5 mm, impregnovaná, bez izolace</t>
  </si>
  <si>
    <t>12,4+3+2,6+2,3</t>
  </si>
  <si>
    <t>451572111RK1</t>
  </si>
  <si>
    <t>Lože pod potrubí, stoky a drobné objekty z kameniva drobného těženého 0÷4 mm</t>
  </si>
  <si>
    <t>827-1</t>
  </si>
  <si>
    <t>v otevřeném výkopu,</t>
  </si>
  <si>
    <t>podlaha - pro ZTI : 0,5*0,15*(7+1+1,5+1+2)</t>
  </si>
  <si>
    <t>342267112RT2</t>
  </si>
  <si>
    <t>Obklady konstrukcí sádrokartonovými deskami obklady dřevěných konstrukcí  obklad sloupů a trámů do 500 x500 mm  1x opláštění, třístranný, deska protipožární tloušťky 12,5 mm</t>
  </si>
  <si>
    <t>vzt : 2,8*2+2,5+2</t>
  </si>
  <si>
    <t>602016195R00</t>
  </si>
  <si>
    <t>Omítka stěn z hotových směsí Doplňkové práce pro omítky stěn z hotových směsí  hloubková penetrace stěn silikátová</t>
  </si>
  <si>
    <t>po jednotlivých vrstvách</t>
  </si>
  <si>
    <t>Odkaz na mn. položky pořadí 33 : 55,73500</t>
  </si>
  <si>
    <t>Odkaz na mn. položky pořadí 27 : 20,30000</t>
  </si>
  <si>
    <t>611471413R00</t>
  </si>
  <si>
    <t>Tenkovrstvá úprava stropů aktivovaným štukem tloušťky 2÷3 mm, maltou vápenocementovou s disperzní přísadou</t>
  </si>
  <si>
    <t>vodorovných, šikmých, žebrových a klenutých a schodišťových konstrukcí, s nejnutnějším obroušením podkladu (pemzou apod.) a oprášením, s pomocným lešením o výšce podlahy do 1900 mm a pro zatížení do 1,5 kPa,</t>
  </si>
  <si>
    <t>strop : 12,4+3+2,6+2,3</t>
  </si>
  <si>
    <t>612401391R00</t>
  </si>
  <si>
    <t>Omítky malých ploch vnitřních stěn přes 0,25 do 1 m2, vápennou štukovou omítkou</t>
  </si>
  <si>
    <t>jakoukoliv maltou, z pomocného pracovního lešení o výšce podlahy do 1900 mm a pro zatížení do 1,5 kPa,</t>
  </si>
  <si>
    <t>v místě napojení vody : 1</t>
  </si>
  <si>
    <t>v místě probourání otvorů : 4</t>
  </si>
  <si>
    <t>fasáda - v místě vyústění VZT : 1</t>
  </si>
  <si>
    <t>612403380R00</t>
  </si>
  <si>
    <t>Hrubá výplň rýh ve stěnách, jakoukoliv maltou maltou ze suchých směsí  30 x 30 mm</t>
  </si>
  <si>
    <t>jakékoliv šířky rýhy,</t>
  </si>
  <si>
    <t>zaomítání elektro drážek : 35+34+10+36</t>
  </si>
  <si>
    <t>612403382R00</t>
  </si>
  <si>
    <t>Hrubá výplň rýh ve stěnách, jakoukoliv maltou maltou ze suchých směsí  50 x 50 mm</t>
  </si>
  <si>
    <t>Odkaz na mn. položky pořadí 49 : 30,00000</t>
  </si>
  <si>
    <t>612409991RT2</t>
  </si>
  <si>
    <t>Začištění omítek kolem oken, dveří a obkladů apod. s použitím suché maltové směsi</t>
  </si>
  <si>
    <t>stáv stěny - v místě napojení nových příček : 3,55*9</t>
  </si>
  <si>
    <t>612421637R00</t>
  </si>
  <si>
    <t>Omítky vnitřní stěn vápenné nebo vápenocementové v podlaží i ve schodišti štukové</t>
  </si>
  <si>
    <t>příčky : 44,42*2</t>
  </si>
  <si>
    <t>612471411RT2</t>
  </si>
  <si>
    <t>Tenkovrstvá úprava stěn aktivovaným štukem malta vápenná</t>
  </si>
  <si>
    <t>na rovném povrchu vnitřních stěn, pilířů, svislých panelových konstrukcí, s nejnutnějším obroušením podkladu (pemzou apod.) a oprášením,</t>
  </si>
  <si>
    <t>stěny : 3,55*(2,8+6,5+3+1+0,6+0,5*2)</t>
  </si>
  <si>
    <t>přizdívka ve sprše : 0,8*3,55</t>
  </si>
  <si>
    <t>612481211RT2</t>
  </si>
  <si>
    <t>Vyztužení povrchu vnitřních stěn sklotextilní síťovinou s dodávkou síťoviny a stěrkového tmelu</t>
  </si>
  <si>
    <t>615481111R00</t>
  </si>
  <si>
    <t>Potažení válcovaných nosníků rabicovým pletivem jakékoliv výšky nosníků</t>
  </si>
  <si>
    <t>s postřikem cementovou maltou (s dodáním hmot),</t>
  </si>
  <si>
    <t>(0,18*2+0,4)*1,5</t>
  </si>
  <si>
    <t>(0,14*2+0,1)*1,2</t>
  </si>
  <si>
    <t>622471317RS8</t>
  </si>
  <si>
    <t xml:space="preserve">Nátěry a nástřiky vnějších stěn a pilířů základním a krycím nátěrem (nebo přestřikem povrchu) hmota silikátová, složitost 1 ÷ 2,  </t>
  </si>
  <si>
    <t>Penetrace + 2 x krycí nátěr.</t>
  </si>
  <si>
    <t>v místě vyústění VZT : 1</t>
  </si>
  <si>
    <t>631312141R00</t>
  </si>
  <si>
    <t>Doplnění mazanin betonem prostým rýh v dosavadních mazaninách</t>
  </si>
  <si>
    <t>prostým betonem (s dodáním hmot) bez potěru,</t>
  </si>
  <si>
    <t>632415115RT2</t>
  </si>
  <si>
    <t>Potěr ze suchých směsí cementový samonivelační vyrovnávací, tloušťky 15 mm, včetně penetrace</t>
  </si>
  <si>
    <t>s rozprostřením a uhlazením</t>
  </si>
  <si>
    <t>vyrovnání podlah : 12,4+3+2,6+2,3</t>
  </si>
  <si>
    <t>941955003R00</t>
  </si>
  <si>
    <t>Lešení lehké pracovní pomocné pomocné, o výšce lešeňové podlahy přes 1,9 do 2,5 m</t>
  </si>
  <si>
    <t>800-3</t>
  </si>
  <si>
    <t>21</t>
  </si>
  <si>
    <t>941955004R00</t>
  </si>
  <si>
    <t>Lešení lehké pracovní pomocné pomocné, o výšce lešeňové podlahy přes 2,5 do 3,5 m</t>
  </si>
  <si>
    <t>fasáda - oprva v místě vyústění VZT : 2*2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</si>
  <si>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</si>
  <si>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</si>
  <si>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6,2*3+3*2+3*2</t>
  </si>
  <si>
    <t>965042221RT1</t>
  </si>
  <si>
    <t>Bourání podkladů pod dlažby nebo litých celistvých dlažeb a mazanin  betonových nebo z litého asfaltu, tloušťky přes 100 mm, plochy do 1 m2</t>
  </si>
  <si>
    <t>801-3</t>
  </si>
  <si>
    <t>970031035R00</t>
  </si>
  <si>
    <t>Jádrové vrtání, kruhové prostupy v cihelném zdivu jádrové vrtání, d 35-39 mm</t>
  </si>
  <si>
    <t>pro vodovod potrubí - přes zeď : 0,9*2</t>
  </si>
  <si>
    <t>970031130R00</t>
  </si>
  <si>
    <t>Jádrové vrtání, kruhové prostupy v cihelném zdivu jádrové vrtání, do D 130 mm</t>
  </si>
  <si>
    <t>prostup kanalizace do 1.PP : 0,6+0,3</t>
  </si>
  <si>
    <t>VZT : 0,7*3+0,2*3</t>
  </si>
  <si>
    <t>970241150R00</t>
  </si>
  <si>
    <t>Řezání prostého betonu hloubka řezu 150 mm</t>
  </si>
  <si>
    <t>podlaha - pro ZTI : 2*(7+1+1,5+1+2)</t>
  </si>
  <si>
    <t>971035641R00</t>
  </si>
  <si>
    <t>Vybourání otvorů ve zdivu cihelném z jakýchkoliv cihel pálených  na maltu cementovou, plochy do 4 m2, tloušťky do 300 mm</t>
  </si>
  <si>
    <t>základovém nebo nadzákladovém,</t>
  </si>
  <si>
    <t>0,1*1*2</t>
  </si>
  <si>
    <t>971035661R00</t>
  </si>
  <si>
    <t>Vybourání otvorů ve zdivu cihelném z jakýchkoliv cihel pálených  na maltu cementovou, plochy do 4 m2, tloušťky do 600 mm</t>
  </si>
  <si>
    <t>0,45*1*2,1</t>
  </si>
  <si>
    <t>973031812R00</t>
  </si>
  <si>
    <t>Vysekání v cihelném zdivu výklenků a kapes kapes pro zavázání nových příček na jakoukoliv maltu vápennou nebo vápenocementovou, tloušťky do 100 mm</t>
  </si>
  <si>
    <t>3,55*5</t>
  </si>
  <si>
    <t>974031122R00</t>
  </si>
  <si>
    <t>Vysekání rýh v jakémkoliv zdivu cihelném v ploše  do hloubky 30 mm, šířky do 70 mm</t>
  </si>
  <si>
    <t>POTRUBÍ Ú.T. : 30</t>
  </si>
  <si>
    <t>974031154R00</t>
  </si>
  <si>
    <t>Vysekání rýh v jakémkoliv zdivu cihelném v ploše  do hloubky 100 mm, šířky do 150 mm</t>
  </si>
  <si>
    <t>pro překlady : 1,2</t>
  </si>
  <si>
    <t>974031164R00</t>
  </si>
  <si>
    <t>Vysekání rýh v jakémkoliv zdivu cihelném v ploše  do hloubky 150 mm, šířky do 150 mm</t>
  </si>
  <si>
    <t>pro překlady : 0,4/0,15*1,5</t>
  </si>
  <si>
    <t>978059511R00</t>
  </si>
  <si>
    <t>Odsekání a odebrání obkladů stěn z obkládaček vnitřních z jakýchkoliv materiálů, plochy do 1 m2</t>
  </si>
  <si>
    <t>včetně otlučení podkladní omítky až na zdivo,</t>
  </si>
  <si>
    <t>999281105R00</t>
  </si>
  <si>
    <t xml:space="preserve">Přesun hmot pro opravy a údržbu objektů pro opravy a údržbu dosavadních objektů včetně vnějších plášťů  výšky do 6 m,  </t>
  </si>
  <si>
    <t>Přesun hmot</t>
  </si>
  <si>
    <t>POL7_</t>
  </si>
  <si>
    <t>oborů 801, 803, 811 a 812</t>
  </si>
  <si>
    <t>711212002RT1</t>
  </si>
  <si>
    <t>Izolace proti vodě stěrka hydroizolační  proti vlhkosti</t>
  </si>
  <si>
    <t>800-711</t>
  </si>
  <si>
    <t xml:space="preserve">podlahy : </t>
  </si>
  <si>
    <t>sprcha : 3+0,2*(1,5*2+2,3*2)</t>
  </si>
  <si>
    <t>WC : 2,3+0,2*(0,9*2+2,4*2)</t>
  </si>
  <si>
    <t>sprcha-stěny : 2*(0,9*3)</t>
  </si>
  <si>
    <t xml:space="preserve">izolace podlahy - rýhy pro kanalizaci : </t>
  </si>
  <si>
    <t>0,8*(7+1+1,5+1+2)</t>
  </si>
  <si>
    <t>711212601RT1</t>
  </si>
  <si>
    <t>Izolace proti vodě doplňky  těsnicí pás š.120 mm do spoje podlaha-stěna, Páska těsnicí</t>
  </si>
  <si>
    <t>sprcha : 0,9*3</t>
  </si>
  <si>
    <t>711212611RT1</t>
  </si>
  <si>
    <t>Izolace proti vodě doplňky  těsnicí pás šířky 120 mm do svislých koutů, Páska těsnicí</t>
  </si>
  <si>
    <t>sprcha : 2*2</t>
  </si>
  <si>
    <t>998711201R00</t>
  </si>
  <si>
    <t>Přesun hmot pro izolace proti vodě svisle do 6 m</t>
  </si>
  <si>
    <t>50 m vodorovně měřeno od těžiště půdorysné plochy skládky do těžiště půdorysné plochy objektu</t>
  </si>
  <si>
    <t>721170955R00</t>
  </si>
  <si>
    <t>Opravy odpadního potrubí novodurového vsazení odbočky do potrubí hrdlového, D 110 mm</t>
  </si>
  <si>
    <t>800-721</t>
  </si>
  <si>
    <t>721170965R00</t>
  </si>
  <si>
    <t>Opravy odpadního potrubí novodurového propojení dosavadního potrubí PVC, D 110 mm</t>
  </si>
  <si>
    <t>721176103R00</t>
  </si>
  <si>
    <t>Potrubí HT připojovací vnější průměr D 50 mm, tloušťka stěny 1,8 mm, DN 50</t>
  </si>
  <si>
    <t>včetně tvarovek, objímek. Bez zednických výpomocí.</t>
  </si>
  <si>
    <t>2,5+1,5+1,5+1,5+1,5+0,5</t>
  </si>
  <si>
    <t>721176105R00</t>
  </si>
  <si>
    <t>Potrubí HT připojovací vnější průměr D 110 mm, tloušťka stěny 2,7 mm, DN 100</t>
  </si>
  <si>
    <t>2+0,5</t>
  </si>
  <si>
    <t>721176115R00</t>
  </si>
  <si>
    <t>Potrubí HT odpadní svislé vnější průměr D 110 mm, tloušťka stěny 2,7 mm, DN 100</t>
  </si>
  <si>
    <t>2</t>
  </si>
  <si>
    <t>721176222R00</t>
  </si>
  <si>
    <t>Potrubí KG svodné (ležaté) v zemi vnější průměr D 110 mm, tloušťka stěny 3,2 mm, DN 100</t>
  </si>
  <si>
    <t>7</t>
  </si>
  <si>
    <t>721194105R00</t>
  </si>
  <si>
    <t>Zřízení přípojek na potrubí D 50 mm, materiál ve specifikaci</t>
  </si>
  <si>
    <t>vyvedení a upevnění odpadních výpustek,</t>
  </si>
  <si>
    <t>721194109R00</t>
  </si>
  <si>
    <t>Zřízení přípojek na potrubí D 110  mm, materiál ve specifikaci</t>
  </si>
  <si>
    <t>900      RT3</t>
  </si>
  <si>
    <t>HZS, Práce v tarifní třídě 6 (např. tesař)</t>
  </si>
  <si>
    <t>kanalizace - nezměřitelné práce : 10</t>
  </si>
  <si>
    <t>998721201R00</t>
  </si>
  <si>
    <t>Přesun hmot pro vnitřní kanalizaci v objektech výšky do 6 m</t>
  </si>
  <si>
    <t>50 m vodorovně, měřeno od těžiště půdorysné plochy skládky do těžiště půdorysné plochy objektu</t>
  </si>
  <si>
    <t>722170911R00</t>
  </si>
  <si>
    <t>Opravy vodovodního potrubí z plastových trubek vsazení odbočky   D 32 mm</t>
  </si>
  <si>
    <t>722172311R00</t>
  </si>
  <si>
    <t>Potrubí z plastických hmot polypropylenové potrubí PP-R, D 20 mm, s 2,8 mm, PN 16, polyfúzně svařované, včetně zednických výpomocí</t>
  </si>
  <si>
    <t>včetně tvarovek, bez zednických výpomocí</t>
  </si>
  <si>
    <t>1,5+1+3+2*(1+1+1+0,5+3)</t>
  </si>
  <si>
    <t>722172312R00</t>
  </si>
  <si>
    <t>Potrubí z plastických hmot polypropylenové potrubí PP-R, D 25 mm, s 3,5 mm, PN 16, polyfúzně svařované, včetně zednických výpomocí</t>
  </si>
  <si>
    <t>2*(1+2,5+1,2+2,5+3,8+1,2+2,5)</t>
  </si>
  <si>
    <t>722172351R00</t>
  </si>
  <si>
    <t>Potrubí z plastických hmot doplňky pro potrubí z plastických hmot křížení (výhybka), D 20 mm</t>
  </si>
  <si>
    <t>722172352R00</t>
  </si>
  <si>
    <t>Potrubí z plastických hmot doplňky pro potrubí z plastických hmot křížení (výhybka), D 25 mm</t>
  </si>
  <si>
    <t>722181211RT7</t>
  </si>
  <si>
    <t>Izolace vodovodního potrubí návleková z trubic z pěnového polyetylenu, tloušťka stěny 6 mm, d 22 mm</t>
  </si>
  <si>
    <t>Odkaz na mn. položky pořadí 69 : 18,50000</t>
  </si>
  <si>
    <t>722181211RT8</t>
  </si>
  <si>
    <t>Izolace vodovodního potrubí návleková z trubic z pěnového polyetylenu, tloušťka stěny 6 mm, d 25 mm</t>
  </si>
  <si>
    <t>Odkaz na mn. položky pořadí 70 : 29,40000</t>
  </si>
  <si>
    <t>722190402R00</t>
  </si>
  <si>
    <t>Vyvedení a upevnění výpustek DN 20</t>
  </si>
  <si>
    <t>722202221R00</t>
  </si>
  <si>
    <t>Nástěnný komplet (dvojnástěnka), vnitřní závit, spoj svařováním,  D 20 mm x DN 15, včetně dodávky materiálu</t>
  </si>
  <si>
    <t>722237133R00</t>
  </si>
  <si>
    <t>Kohout kulový s vypouštěním, mosazný, vnitřní-vnitřní závit, DN 25, PN 35, včetně dodávky materiálu</t>
  </si>
  <si>
    <t>ZTI - jinde nespecifikované práce : 5</t>
  </si>
  <si>
    <t>998722201R00</t>
  </si>
  <si>
    <t>Přesun hmot pro vnitřní vodovod v objektech výšky do 6 m</t>
  </si>
  <si>
    <t>vodorovně do 50 m</t>
  </si>
  <si>
    <t>725013165R00</t>
  </si>
  <si>
    <t>Klozetové mísy kombinované, bilé, hluboké splachování, svislý odpad, včetně sedátka, šířka 360 mm, hloubka 630 mm, výška 400 mm</t>
  </si>
  <si>
    <t>soubor</t>
  </si>
  <si>
    <t>725017161R00</t>
  </si>
  <si>
    <t>Umyvadlo na šrouby, bílé, šířka 500 mm, hloubka 410 mm</t>
  </si>
  <si>
    <t>725017168R00</t>
  </si>
  <si>
    <t>Kryt sifonu keramický bílý</t>
  </si>
  <si>
    <t>725017351R00</t>
  </si>
  <si>
    <t>Umývátko na šrouby, bílé, šířka 400 mm, hloubka 310 mm</t>
  </si>
  <si>
    <t>725249102R00</t>
  </si>
  <si>
    <t>Montáž sprchové mísy a vaničky sprchových mís a vaniček</t>
  </si>
  <si>
    <t>725249103R00</t>
  </si>
  <si>
    <t xml:space="preserve">Montáž sprchového koutu  </t>
  </si>
  <si>
    <t>725292001R00</t>
  </si>
  <si>
    <t>Koupelnové doplňky zásobník na toaletní papír uzamykatelný, maximální rozměr náplně 290 x 100 mm, nerezový</t>
  </si>
  <si>
    <t>725292041R00</t>
  </si>
  <si>
    <t>Koupelnové doplňky dávkovač tekutého mýdla, obsah 0,5 l, nerezový</t>
  </si>
  <si>
    <t>725292061R00</t>
  </si>
  <si>
    <t xml:space="preserve">Koupelnové doplňky WC kartáč s nerezovým držákem na stěnu,  </t>
  </si>
  <si>
    <t>725299101R00</t>
  </si>
  <si>
    <t>Koupelnové doplňky Montáž koupelnových doplňků mýdelníků, držáků apod.</t>
  </si>
  <si>
    <t>725310828R00</t>
  </si>
  <si>
    <t>Demontáž dřezů jednodílných velkokuchyňských</t>
  </si>
  <si>
    <t>bez výtokových armatur,</t>
  </si>
  <si>
    <t>u stáv dřezu - v místě napojení : 1</t>
  </si>
  <si>
    <t>725320828R00</t>
  </si>
  <si>
    <t>Demontáž dřezů dvojitých velkokuchyňských</t>
  </si>
  <si>
    <t xml:space="preserve"> stáv dřezu - v místě napojení : 1</t>
  </si>
  <si>
    <t>725810402R00</t>
  </si>
  <si>
    <t>Ventily ventil uzavírací pro do rozvodu vytápění a sanity; kulový, těleso mosaz.rohový, bez připojovací trubičky, DN 10 mm</t>
  </si>
  <si>
    <t>5</t>
  </si>
  <si>
    <t>725823121RT1</t>
  </si>
  <si>
    <t>Baterie umyvadlové a dřezové umyvadlová, stojánková, ruční ovládání s otvíráním odpadu, standardní, včetně dodávky materiálu</t>
  </si>
  <si>
    <t>725829201R00</t>
  </si>
  <si>
    <t>Baterie umyvadlové a dřezové Montáž baterií umyvadlových a dřezových umyvadlové a dřezové nástěnné chromové</t>
  </si>
  <si>
    <t>725820801R00</t>
  </si>
  <si>
    <t>Demontáž baterií nástěnných do G 3/4"</t>
  </si>
  <si>
    <t>725845111RT1</t>
  </si>
  <si>
    <t>Baterie sprchová nástěnná, ruční ovládání bez příslušentsví, standardní, včetně dodávky materiálu</t>
  </si>
  <si>
    <t>725849302R00</t>
  </si>
  <si>
    <t>Baterie sprchová Montáž baterie sprchové držáku sprchy</t>
  </si>
  <si>
    <t>725860221R00</t>
  </si>
  <si>
    <t>Zápachová uzávěrka (sifon) pro zařizovací předměty D 40/50 mm x 6/4"; pro sprchové kouty; PP, PE; odtok vodorovný, kul. kloub (otáčivý 280°, sklopný 10°); příslušenství zátka, sítko, včetně dodávky materiálu</t>
  </si>
  <si>
    <t>787911111R00</t>
  </si>
  <si>
    <t>Montáž zrcadla na stěnu, lepidlem, plochy do 2 m2</t>
  </si>
  <si>
    <t>800-787</t>
  </si>
  <si>
    <t>0,6*1</t>
  </si>
  <si>
    <t>55144162R</t>
  </si>
  <si>
    <t>sada sprchová ruční sprcha, držák sprchy, hadice</t>
  </si>
  <si>
    <t>55428112.AR</t>
  </si>
  <si>
    <t>křídlové sprchové dveře v = 1 850 mm; š = 900 mm; š. vstupu= 830 mm; výplň plast; dezén pearl</t>
  </si>
  <si>
    <t>63465124R</t>
  </si>
  <si>
    <t>sklo plavené zrcadlo; čiré; š = 1 600 mm; l = 2000,0 mm; tl = 4,0 mm</t>
  </si>
  <si>
    <t>Odkaz na mn. položky pořadí 99 : 0,60000</t>
  </si>
  <si>
    <t>642938000R</t>
  </si>
  <si>
    <t>vanička sprchová čtvercová; l = 900,0 mm; š = 900 mm; hl = 60 mm; průměr odpadu 90 mm; diturvit; bílá; umístění při stěně, v rohu</t>
  </si>
  <si>
    <t>998725201R00</t>
  </si>
  <si>
    <t>Přesun hmot pro zařizovací předměty v objektech výšky do 6 m</t>
  </si>
  <si>
    <t>728114111R00</t>
  </si>
  <si>
    <t>Montáž kruhového plastového potrubí do průměru d 100 mm</t>
  </si>
  <si>
    <t>800-728</t>
  </si>
  <si>
    <t>5+1,2+(2,5+1,2)*2+2,5+1,2</t>
  </si>
  <si>
    <t>728415111R00</t>
  </si>
  <si>
    <t xml:space="preserve">Mřížky, regulátory montáž čtyřhranné větrací nebo ventilační mřížky, do průřezu 0,04 m2,  </t>
  </si>
  <si>
    <t>VZT : 3</t>
  </si>
  <si>
    <t>42972740R</t>
  </si>
  <si>
    <t>mřížka krycí; kruhová; rozměr pr. 100 mm; mater. výplň tahokov; barva základní nátěr; provedení s přírubou na volné konce potrubí</t>
  </si>
  <si>
    <t>429851112R</t>
  </si>
  <si>
    <t>potrubí kulaté ventilační; PVC; pr. 100,0 mm; l = 1 000 mm; tepl. odolnost -15 až 50 °C; použití koupelny, kuchyně</t>
  </si>
  <si>
    <t>Odkaz na mn. položky pořadí 105 : 17,30000*1,1</t>
  </si>
  <si>
    <t>429851140R</t>
  </si>
  <si>
    <t>potrubí kulaté teleskopické; PVC; pr. 100,0 mm; rozměr šířka x výška nastavitelná délka 260 až 480 mm; tepl. odolnost -15 až 50 °C</t>
  </si>
  <si>
    <t>3+1</t>
  </si>
  <si>
    <t>429853240R</t>
  </si>
  <si>
    <t>spojky k potrubí z plastu; kruhová spojka pr. 100mm; slouží k napojení dvou kusů vzduchovodů o pr.100 mm</t>
  </si>
  <si>
    <t>8</t>
  </si>
  <si>
    <t>429853270R</t>
  </si>
  <si>
    <t>spojky k potrubí z plastu; kruhový montážní rámeček bez kruhového napojení o pr. 100 mm</t>
  </si>
  <si>
    <t>998728201R00</t>
  </si>
  <si>
    <t>Přesun hmot pro vzduchotechniku v objektech výšky do 6 m</t>
  </si>
  <si>
    <t>722181242RT5</t>
  </si>
  <si>
    <t>Izolace vodovodního potrubí návleková z trubic z pěnového polyetylenu s povrchovou ochrannou polyetylenovou tkaninou, tloušťka stěny 9 mm, d 15 mm</t>
  </si>
  <si>
    <t>RTS 22/ I</t>
  </si>
  <si>
    <t>POL1_0</t>
  </si>
  <si>
    <t>Odkaz na mn. položky pořadí 114 : 30,00000</t>
  </si>
  <si>
    <t>733163102R00</t>
  </si>
  <si>
    <t>Potrubí z měděných trubek měděné potrubí, D 15 mm, s 1,0 mm, pájení pomocí kapilárních pájecích tvarovek</t>
  </si>
  <si>
    <t>800-731</t>
  </si>
  <si>
    <t>2*(4,5+5+2,5+3)</t>
  </si>
  <si>
    <t>733171120R00</t>
  </si>
  <si>
    <t>Potrubí polyetylénové Doplňky pro potrubí polyetylénové napojení potrubí u radiátoru, rozdělovače</t>
  </si>
  <si>
    <t>733191923R00</t>
  </si>
  <si>
    <t>Opravy rozvodu potrubí z ocelových trubek závitových normálních i zesílených  navaření odbočky na dosavadní potrubí, DN 15</t>
  </si>
  <si>
    <t>733-100</t>
  </si>
  <si>
    <t>Pomocný montážní materiál pro vedení  (držáky,závěsy apod.)</t>
  </si>
  <si>
    <t>kg</t>
  </si>
  <si>
    <t>Vlastní</t>
  </si>
  <si>
    <t>Indiv</t>
  </si>
  <si>
    <t>900      RT2</t>
  </si>
  <si>
    <t>HZS, Práce v tarifní třídě 5 (např. tesař)</t>
  </si>
  <si>
    <t>jinde nespecifikované práce Ú.T. : 3</t>
  </si>
  <si>
    <t>998733201R00</t>
  </si>
  <si>
    <t>Přesun hmot pro rozvody potrubí v objektech výšky do 6 m</t>
  </si>
  <si>
    <t>734213112R00</t>
  </si>
  <si>
    <t>Ventil automatický, odvzdušňovací, mosazný, PN 10, DN 15, včetně dodávky materiálu</t>
  </si>
  <si>
    <t>734223252R00</t>
  </si>
  <si>
    <t>Ventil radiátorový, jednoregulační, přímý, mosazný, DN 15, ruční hlavice součástí ventilu, PN 10, vnitřní závit, včetně dodávky materiálu</t>
  </si>
  <si>
    <t>734221672RT2</t>
  </si>
  <si>
    <t>Hlavice termostatická, včetně dodávky materiálu</t>
  </si>
  <si>
    <t>734263211R00</t>
  </si>
  <si>
    <t>Šroubení pro radiátory typu VK dvoutrubkový systém, rohové, mosazné, DN EK 20x20, PN 10, včetně dodávky materiálu</t>
  </si>
  <si>
    <t>998734201R00</t>
  </si>
  <si>
    <t>Přesun hmot pro armatury v objektech výšky do 6 m</t>
  </si>
  <si>
    <t>735000912R00</t>
  </si>
  <si>
    <t>Regulace otopného systému při opravách vyregulování dvojregulačních ventilů a kohoutů s termostatickým ovládáním</t>
  </si>
  <si>
    <t>735156765R00</t>
  </si>
  <si>
    <t>Otopná tělesa panelová počet desek 3, počet přídavných přestupných ploch 3, výška 600 mm, délka 900 mm, levé nebo pravé boční připojení,s nuceným nebo samotížným oběhem, čelní deska profilovaná, včetně dodávky materiálu</t>
  </si>
  <si>
    <t>šatna : 1</t>
  </si>
  <si>
    <t>735171328R00</t>
  </si>
  <si>
    <t>Otopná tělesa koupelnová trubkové otopné těleso rovné, spodní středové připojení s roztečí 50 mm, výška 1220 mm, šířka 600 mm, průměr trubek 20 mm, objem tělesa 5,4 l, včetně dodávky materiálu</t>
  </si>
  <si>
    <t>umývárna : 1</t>
  </si>
  <si>
    <t>735191905R00</t>
  </si>
  <si>
    <t>Ostatní opravy otopných těles odvzdušnění   otopných těles</t>
  </si>
  <si>
    <t>735191910R00</t>
  </si>
  <si>
    <t>Ostatní opravy otopných těles napuštění vody do otopného systému včetně potrubí (bez kotle a ohříváků)  otopných těles</t>
  </si>
  <si>
    <t>0,6*0,9</t>
  </si>
  <si>
    <t>1,22*0,6</t>
  </si>
  <si>
    <t>998735201R00</t>
  </si>
  <si>
    <t>Přesun hmot pro otopná tělesa v objektech výšky do 6 m</t>
  </si>
  <si>
    <t>766670011R00</t>
  </si>
  <si>
    <t>Montáž obložkové zárubně a dveřního křídla jednokřídlového</t>
  </si>
  <si>
    <t>800-766</t>
  </si>
  <si>
    <t>766670021R00</t>
  </si>
  <si>
    <t xml:space="preserve">Montáž kliky a štítku </t>
  </si>
  <si>
    <t>54914585R</t>
  </si>
  <si>
    <t>kování stavební - prvek: kliky se štíty mezipokojovými; provedení Cr; pro mezipokojové dveře, zajištění z 1 strany</t>
  </si>
  <si>
    <t>54914588R</t>
  </si>
  <si>
    <t>kování stavební - prvek: kliky se štíty mezipokojovými s ukazatelem; provedení Cr; pro dveře WC, koupelen</t>
  </si>
  <si>
    <t>61164202RV</t>
  </si>
  <si>
    <t>Dveře vnitř. dřevěné kazetové plné  1kř. 70x197,vč. obložkové zárubně tl. zdi 10cm, vč. povrch úpravy</t>
  </si>
  <si>
    <t>3,4 : 2</t>
  </si>
  <si>
    <t>61164202RV1</t>
  </si>
  <si>
    <t>Dveře vnitř. dřevěné kazetové plné  1kř. 80x197,vč. obložkové zárubně tl. zdi 10cm, vč. povrch úpravy</t>
  </si>
  <si>
    <t>2 : 1</t>
  </si>
  <si>
    <t>61164202RV2</t>
  </si>
  <si>
    <t>Dveře vnitř. dřevěné kazetové plné posuvné 1kř. 70x197, vč. vodící lišty a obložkové zárubně, vč. povrch úpravy</t>
  </si>
  <si>
    <t>5 : 1</t>
  </si>
  <si>
    <t>61168601.AV</t>
  </si>
  <si>
    <t>Dveře dřevěné vnitřní 2kazet.l EI30  80/197cm, vč. obložkové zárubně, tl. zdi 45cm</t>
  </si>
  <si>
    <t>998766201R00</t>
  </si>
  <si>
    <t>Přesun hmot pro konstrukce truhlářské v objektech výšky do 6 m</t>
  </si>
  <si>
    <t>50 m vodorovně</t>
  </si>
  <si>
    <t>771101101R00</t>
  </si>
  <si>
    <t xml:space="preserve">Příprava podkladu pod dlažby vysávání podkladů pod keramickou dlažbu průmyslovým vysavačem </t>
  </si>
  <si>
    <t>800-771</t>
  </si>
  <si>
    <t>Hodnota z bývalého odkazu. : 0</t>
  </si>
  <si>
    <t>771575109RT2</t>
  </si>
  <si>
    <t>Montáž podlah vnitřních z dlaždic keramických 300 x 300 mm, režných nebo glazovaných, hladkých, kladených do flexibilního tmele</t>
  </si>
  <si>
    <t>3+2,3</t>
  </si>
  <si>
    <t>597642030R</t>
  </si>
  <si>
    <t>dlažba keramická š = 300 mm; l = 300 mm; h = 9,0 mm; povrch matný; pro interiér i exteriér</t>
  </si>
  <si>
    <t>Odkaz na mn. položky pořadí 141 : 5,30000*1,1</t>
  </si>
  <si>
    <t>998771201R00</t>
  </si>
  <si>
    <t>Přesun hmot pro podlahy z dlaždic v objektech výšky do 6 m</t>
  </si>
  <si>
    <t>776511810RT2</t>
  </si>
  <si>
    <t>Odstranění povlakových podlah z nášlapné plochy lepených, bez podložky, z ploch přes 10 do 20 m2</t>
  </si>
  <si>
    <t>800-775</t>
  </si>
  <si>
    <t>776591940R00</t>
  </si>
  <si>
    <t>Ostatní opravy na nášlapné ploše v ploše přes 1 do 2 m2</t>
  </si>
  <si>
    <t>úprava stáv. PVC v m.č. 1.11 : 3</t>
  </si>
  <si>
    <t>v m.č. 1.13 a 1.08 : 2</t>
  </si>
  <si>
    <t>776520110RAE</t>
  </si>
  <si>
    <t>Podlahy povlakové podlahovina heterogenní, akustická, oblast použití 34-42, tl. 3,3 mm, z pásů, včetně soklíku, včetně vyrovnání podkladu samonivelační stěrkou</t>
  </si>
  <si>
    <t>AP-PSV</t>
  </si>
  <si>
    <t>Součtová</t>
  </si>
  <si>
    <t>Agregovaná položka</t>
  </si>
  <si>
    <t>POL2_</t>
  </si>
  <si>
    <t>lepení a dodávka podlahoviny z PVC, bez podkladu. Svaření podlahoviny. Dodávka a lepení podlahových soklíků z měkčeného PVC. Pastování a vyleštění podlah.</t>
  </si>
  <si>
    <t>12,4+2,6</t>
  </si>
  <si>
    <t>998776201R00</t>
  </si>
  <si>
    <t>Přesun hmot pro podlahy povlakové v objektech výšky do 6 m</t>
  </si>
  <si>
    <t>781111115R00</t>
  </si>
  <si>
    <t>Doplňkové práce při provádění obkladů vyřezání otvoru v obkladačce korunkou prům. do 30 mm</t>
  </si>
  <si>
    <t>3+4</t>
  </si>
  <si>
    <t>781111116R00</t>
  </si>
  <si>
    <t>Doplňkové práce při provádění obkladů vyřezání otvoru v obkladačce korunkou prům. do 90 mm</t>
  </si>
  <si>
    <t>781475115RT1</t>
  </si>
  <si>
    <t>Montáž obkladů vnitřních z dlaždic keramických 250 x 250 mm,  , kladených do flexibilního tmele</t>
  </si>
  <si>
    <t>112b : 2*(1,5*2+2,4*2)-0,7*2</t>
  </si>
  <si>
    <t>112d : 1,5*(2,4*2+0,9*2)-0,7*2</t>
  </si>
  <si>
    <t>781497912R00</t>
  </si>
  <si>
    <t>Lišty k obkladům profil rohový profil z plastické hmoty s dutým položlábkem pro vnitřní kouty, stak podlah/stěna, výška pro podlahu 9 mm, výška pro stěnu 9 mm, šířka profilu R = 18 mm</t>
  </si>
  <si>
    <t>112b : (1,5*2+2,4*2)</t>
  </si>
  <si>
    <t>112d : (2,4*2+0,9*2)</t>
  </si>
  <si>
    <t>2*2</t>
  </si>
  <si>
    <t>597813620R</t>
  </si>
  <si>
    <t>obklad keramický š = 198 mm; l = 198 mm; h = 6,5 mm; pro interiér; barva šedá; mat</t>
  </si>
  <si>
    <t>Odkaz na mn. položky pořadí 150 : 23,70000*1,1</t>
  </si>
  <si>
    <t>998781201R00</t>
  </si>
  <si>
    <t>Přesun hmot pro obklady keramické v objektech výšky do 6 m</t>
  </si>
  <si>
    <t>783226100R00</t>
  </si>
  <si>
    <t xml:space="preserve">Nátěry kov.stavebních doplňk.konstrukcí syntetické základní,  </t>
  </si>
  <si>
    <t>800-783</t>
  </si>
  <si>
    <t xml:space="preserve">ocelové překlady : </t>
  </si>
  <si>
    <t>(0,14*2+0,066*4)*1,2</t>
  </si>
  <si>
    <t>(0,18+0,082*4)*1,5*3</t>
  </si>
  <si>
    <t>784402801R00</t>
  </si>
  <si>
    <t>Odstranění maleb oškrabáním, v místnostech do 3,8 m</t>
  </si>
  <si>
    <t>800-784</t>
  </si>
  <si>
    <t>784161101R00</t>
  </si>
  <si>
    <t>Příprava povrchu Penetrace (napouštění) podkladu akrylát, jednonásobná</t>
  </si>
  <si>
    <t>obklady : -23,7</t>
  </si>
  <si>
    <t>784165522R00</t>
  </si>
  <si>
    <t>Malby z malířských směsí disperzních,  , barevné, dvojnásobné</t>
  </si>
  <si>
    <t>Odkaz na mn. položky pořadí 156 : 120,87500</t>
  </si>
  <si>
    <t>784452911R00</t>
  </si>
  <si>
    <t>Oprava maleby z malířských směsí se začištěním v místnostech do 3,8 m, z malířských směsí tekutých, dvojnásobné bez pačokování, jednobarevné, s obroušením a oprášením</t>
  </si>
  <si>
    <t>m.č. 1.11 : 69,3+3,55*(11*2+6,5*2)</t>
  </si>
  <si>
    <t>m.č. 1.13 : 11+3,55*(3,5*2+3*2)</t>
  </si>
  <si>
    <t>m.č. 1.08 : 3*4+3,55*(3*2+4*2)</t>
  </si>
  <si>
    <t>784011222RT1</t>
  </si>
  <si>
    <t>Ostatní práce zakrytí podlah,  , bez dodávky materiálu</t>
  </si>
  <si>
    <t>ve spol místnosti - podél nové příčky : 3*6,5</t>
  </si>
  <si>
    <t>ve skladu 113 : 3*3</t>
  </si>
  <si>
    <t>v chodbě před schody : 3*3,5</t>
  </si>
  <si>
    <t>69366198R</t>
  </si>
  <si>
    <t>geotextilie PP; funkce separační, ochranná, výztužná, filtrační; plošná hmotnost 300 g/m2; zpevněná oboustranně</t>
  </si>
  <si>
    <t>Odkaz na mn. položky pořadí 159 : 39,00000*1,2</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</si>
  <si>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</si>
  <si>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</si>
  <si>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</si>
  <si>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</si>
  <si>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</si>
  <si>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</si>
  <si>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979094211R00</t>
  </si>
  <si>
    <t>Nakládání nebo překládání vybourané suti</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</si>
  <si>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</si>
  <si>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</si>
  <si>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</si>
  <si>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</si>
  <si>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</si>
  <si>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</si>
  <si>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</si>
  <si>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</si>
  <si>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979990101R00</t>
  </si>
  <si>
    <t>Poplatek za skládku za uložení, směsi betonu a cihel,  , skupina 17 01 01 a 17 01 02 z Katalogu odpadů</t>
  </si>
  <si>
    <t>005121 R</t>
  </si>
  <si>
    <t>Zařízení staveniště</t>
  </si>
  <si>
    <t>Soubor</t>
  </si>
  <si>
    <t>VRN</t>
  </si>
  <si>
    <t>POL99_2</t>
  </si>
  <si>
    <t>005122010R</t>
  </si>
  <si>
    <t xml:space="preserve">Provoz objednatele </t>
  </si>
  <si>
    <t>POL99_1</t>
  </si>
  <si>
    <t>SUM</t>
  </si>
  <si>
    <t>END</t>
  </si>
  <si>
    <t>Pol__0032</t>
  </si>
  <si>
    <t>Vysekání drážek pro vedení, průrazy stěn, kapsy pro krabice, vč. úklidu</t>
  </si>
  <si>
    <t>kpl</t>
  </si>
  <si>
    <t>POL1_1</t>
  </si>
  <si>
    <t>Pol__0001</t>
  </si>
  <si>
    <t>Výchozí revize el. rozvodů</t>
  </si>
  <si>
    <t>ks</t>
  </si>
  <si>
    <t>Pol__0002</t>
  </si>
  <si>
    <t>Dokumentace skutečného provedení</t>
  </si>
  <si>
    <t>Pol__0003</t>
  </si>
  <si>
    <t>Úprava a napojení ve stáv. rozvaděči</t>
  </si>
  <si>
    <t>hod.</t>
  </si>
  <si>
    <t>Pol__0005</t>
  </si>
  <si>
    <t>Krabice 68mm přístrojová (KP68)</t>
  </si>
  <si>
    <t>Pol__0006</t>
  </si>
  <si>
    <t>Krabice 68mm s víčkem a svorkovnicí (KR68)</t>
  </si>
  <si>
    <t>Pol__0007</t>
  </si>
  <si>
    <t>Krabice 97mm s víčkem a svorkovnicí (KR97)</t>
  </si>
  <si>
    <t>Pol__0008</t>
  </si>
  <si>
    <t>Spínač polozapuštěný řaz. 1, IP20 (V1)</t>
  </si>
  <si>
    <t>Pol__0009</t>
  </si>
  <si>
    <t>Spínač polozapuštěný řaz. 6, IP20 (V6)</t>
  </si>
  <si>
    <t>Pol__0010</t>
  </si>
  <si>
    <t>Zásuvka domovní polozapuštěná 2P+Z, IP20 (Z1)</t>
  </si>
  <si>
    <t>Pol__0011</t>
  </si>
  <si>
    <t>Kabel CYKY-O 3x1,5 ulož. volně</t>
  </si>
  <si>
    <t>Pol__0012</t>
  </si>
  <si>
    <t>Kabel CYKY-J 3x1,5 ulož. volně</t>
  </si>
  <si>
    <t>Pol__0013</t>
  </si>
  <si>
    <t>Kabel CYKY-J 5x1,5 ulož. volně</t>
  </si>
  <si>
    <t>Pol__0014</t>
  </si>
  <si>
    <t>Kabel CYKY-J 3x2,5 ulož. volně</t>
  </si>
  <si>
    <t>Pol__0015</t>
  </si>
  <si>
    <t>Osazení hmoždinek 8mm</t>
  </si>
  <si>
    <t>Pol__0016</t>
  </si>
  <si>
    <t>Zapojení vodičů v rozvaděčích do 2,5mm2</t>
  </si>
  <si>
    <t>Pol__0017</t>
  </si>
  <si>
    <t>Montáž svítidla EL1</t>
  </si>
  <si>
    <t>Pol__0018</t>
  </si>
  <si>
    <t>Montáž svítidla EL2</t>
  </si>
  <si>
    <t>Pol__0019</t>
  </si>
  <si>
    <t>Ventilátor 230V s doběhem</t>
  </si>
  <si>
    <t>Pol__0020</t>
  </si>
  <si>
    <t>Prořez (5%-m):</t>
  </si>
  <si>
    <t>Pol__0021</t>
  </si>
  <si>
    <t>Podružný materiál (5%-ks):</t>
  </si>
  <si>
    <t>Pol__0022</t>
  </si>
  <si>
    <t>Svítidlo EL1</t>
  </si>
  <si>
    <t>Pol__0023</t>
  </si>
  <si>
    <t>Svítidlo EL2</t>
  </si>
  <si>
    <t>Pol__0024</t>
  </si>
  <si>
    <t>Jistič B16/1</t>
  </si>
  <si>
    <t>Pol__0025</t>
  </si>
  <si>
    <t>Proudový chránič s jističem FI10/003/2</t>
  </si>
  <si>
    <t>Pol__0026</t>
  </si>
  <si>
    <t>Napájecí lišta</t>
  </si>
  <si>
    <t>Pol__0027</t>
  </si>
  <si>
    <t>Nul. lišta</t>
  </si>
  <si>
    <t>Pol__0028</t>
  </si>
  <si>
    <t>Bezp. tabulka</t>
  </si>
  <si>
    <t>Pol__0029</t>
  </si>
  <si>
    <t>Nápis na dveře - počet písmen</t>
  </si>
  <si>
    <t>Pol__0030</t>
  </si>
  <si>
    <t>Obal na schema</t>
  </si>
  <si>
    <t>Pol__0031</t>
  </si>
  <si>
    <t>Dopravné</t>
  </si>
  <si>
    <t>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</si>
</sst>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0" fontId="18" fillId="0" borderId="0" xfId="0" applyNumberFormat="1" applyFont="1" applyAlignment="1">
      <alignment wrapText="1"/>
    </xf>
    <xf numFmtId="0" fontId="16" fillId="0" borderId="0" xfId="0" applyNumberFormat="1" applyFont="1" applyBorder="1" applyAlignment="1">
      <alignment vertical="top" wrapText="1"/>
    </xf>
    <xf numFmtId="49" fontId="16" fillId="4" borderId="18" xfId="0" applyNumberFormat="1" applyFont="1" applyFill="1" applyBorder="1" applyAlignment="1" applyProtection="1">
      <alignment vertical="top"/>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ON4RCkMl6+FgxbnAYYBsXM01brDdmD6pjYTkUuaYduJM8h4J98opfnRGycMOHZivEm5LjhioM4ggZPK2/pLjGg==" saltValue="e2aiB9UQxGVB/PNYSpEGE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SUMIF(F57:F84,A16,I57:I84)+SUMIF(F57:F84,"PSU",I57:I84)</f>
        <v>0</v>
      </c>
      <c r="J16" s="85"/>
    </row>
    <row r="17" spans="1:10" ht="23.25" customHeight="1" x14ac:dyDescent="0.2">
      <c r="A17" s="196" t="s">
        <v>25</v>
      </c>
      <c r="B17" s="38" t="s">
        <v>25</v>
      </c>
      <c r="C17" s="62"/>
      <c r="D17" s="63"/>
      <c r="E17" s="83"/>
      <c r="F17" s="84"/>
      <c r="G17" s="83"/>
      <c r="H17" s="84"/>
      <c r="I17" s="83">
        <f>SUMIF(F57:F84,A17,I57:I84)</f>
        <v>0</v>
      </c>
      <c r="J17" s="85"/>
    </row>
    <row r="18" spans="1:10" ht="23.25" customHeight="1" x14ac:dyDescent="0.2">
      <c r="A18" s="196" t="s">
        <v>26</v>
      </c>
      <c r="B18" s="38" t="s">
        <v>26</v>
      </c>
      <c r="C18" s="62"/>
      <c r="D18" s="63"/>
      <c r="E18" s="83"/>
      <c r="F18" s="84"/>
      <c r="G18" s="83"/>
      <c r="H18" s="84"/>
      <c r="I18" s="83">
        <f>SUMIF(F57:F84,A18,I57:I84)</f>
        <v>0</v>
      </c>
      <c r="J18" s="85"/>
    </row>
    <row r="19" spans="1:10" ht="23.25" customHeight="1" x14ac:dyDescent="0.2">
      <c r="A19" s="196" t="s">
        <v>128</v>
      </c>
      <c r="B19" s="38" t="s">
        <v>27</v>
      </c>
      <c r="C19" s="62"/>
      <c r="D19" s="63"/>
      <c r="E19" s="83"/>
      <c r="F19" s="84"/>
      <c r="G19" s="83"/>
      <c r="H19" s="84"/>
      <c r="I19" s="83">
        <f>SUMIF(F57:F84,A19,I57:I84)</f>
        <v>0</v>
      </c>
      <c r="J19" s="85"/>
    </row>
    <row r="20" spans="1:10" ht="23.25" customHeight="1" x14ac:dyDescent="0.2">
      <c r="A20" s="196" t="s">
        <v>127</v>
      </c>
      <c r="B20" s="38" t="s">
        <v>28</v>
      </c>
      <c r="C20" s="62"/>
      <c r="D20" s="63"/>
      <c r="E20" s="83"/>
      <c r="F20" s="84"/>
      <c r="G20" s="83"/>
      <c r="H20" s="84"/>
      <c r="I20" s="83">
        <f>SUMIF(F57:F84,A20,I57:I84)</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IF(A29&gt;50, ROUNDUP(A27, 0), ROUNDDOWN(A27, 0))</f>
        <v>0</v>
      </c>
      <c r="H29" s="173"/>
      <c r="I29" s="173"/>
      <c r="J29" s="174"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50</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'01 2232_01 Pol'!AE604+'02 2232_02 Pol'!AE73</f>
        <v>0</v>
      </c>
      <c r="G39" s="149">
        <f>'01 2232_01 Pol'!AF604+'02 2232_02 Pol'!AF73</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c r="G40" s="155"/>
      <c r="H40" s="155">
        <f>(F40*SazbaDPH1/100)+(G40*SazbaDPH2/100)</f>
        <v>0</v>
      </c>
      <c r="I40" s="155"/>
      <c r="J40" s="156"/>
    </row>
    <row r="41" spans="1:10" ht="25.5" customHeight="1" x14ac:dyDescent="0.2">
      <c r="A41" s="136">
        <v>2</v>
      </c>
      <c r="B41" s="152" t="s">
        <v>53</v>
      </c>
      <c r="C41" s="153" t="s">
        <v>54</v>
      </c>
      <c r="D41" s="153"/>
      <c r="E41" s="153"/>
      <c r="F41" s="154">
        <f>'01 2232_01 Pol'!AE604</f>
        <v>0</v>
      </c>
      <c r="G41" s="155">
        <f>'01 2232_01 Pol'!AF604</f>
        <v>0</v>
      </c>
      <c r="H41" s="155">
        <f>(F41*SazbaDPH1/100)+(G41*SazbaDPH2/100)</f>
        <v>0</v>
      </c>
      <c r="I41" s="155">
        <f>F41+G41+H41</f>
        <v>0</v>
      </c>
      <c r="J41" s="156" t="str">
        <f>IF(CenaCelkemVypocet=0,"",I41/CenaCelkemVypocet*100)</f>
        <v/>
      </c>
    </row>
    <row r="42" spans="1:10" ht="25.5" customHeight="1" x14ac:dyDescent="0.2">
      <c r="A42" s="136">
        <v>3</v>
      </c>
      <c r="B42" s="157" t="s">
        <v>55</v>
      </c>
      <c r="C42" s="147" t="s">
        <v>56</v>
      </c>
      <c r="D42" s="147"/>
      <c r="E42" s="147"/>
      <c r="F42" s="158">
        <f>'01 2232_01 Pol'!AE604</f>
        <v>0</v>
      </c>
      <c r="G42" s="150">
        <f>'01 2232_01 Pol'!AF604</f>
        <v>0</v>
      </c>
      <c r="H42" s="150">
        <f>(F42*SazbaDPH1/100)+(G42*SazbaDPH2/100)</f>
        <v>0</v>
      </c>
      <c r="I42" s="150">
        <f>F42+G42+H42</f>
        <v>0</v>
      </c>
      <c r="J42" s="151" t="str">
        <f>IF(CenaCelkemVypocet=0,"",I42/CenaCelkemVypocet*100)</f>
        <v/>
      </c>
    </row>
    <row r="43" spans="1:10" ht="25.5" customHeight="1" x14ac:dyDescent="0.2">
      <c r="A43" s="136">
        <v>2</v>
      </c>
      <c r="B43" s="152" t="s">
        <v>57</v>
      </c>
      <c r="C43" s="153" t="s">
        <v>58</v>
      </c>
      <c r="D43" s="153"/>
      <c r="E43" s="153"/>
      <c r="F43" s="154">
        <f>'02 2232_02 Pol'!AE73</f>
        <v>0</v>
      </c>
      <c r="G43" s="155">
        <f>'02 2232_02 Pol'!AF73</f>
        <v>0</v>
      </c>
      <c r="H43" s="155">
        <f>(F43*SazbaDPH1/100)+(G43*SazbaDPH2/100)</f>
        <v>0</v>
      </c>
      <c r="I43" s="155">
        <f>F43+G43+H43</f>
        <v>0</v>
      </c>
      <c r="J43" s="156" t="str">
        <f>IF(CenaCelkemVypocet=0,"",I43/CenaCelkemVypocet*100)</f>
        <v/>
      </c>
    </row>
    <row r="44" spans="1:10" ht="25.5" customHeight="1" x14ac:dyDescent="0.2">
      <c r="A44" s="136">
        <v>3</v>
      </c>
      <c r="B44" s="157" t="s">
        <v>59</v>
      </c>
      <c r="C44" s="147" t="s">
        <v>58</v>
      </c>
      <c r="D44" s="147"/>
      <c r="E44" s="147"/>
      <c r="F44" s="158">
        <f>'02 2232_02 Pol'!AE73</f>
        <v>0</v>
      </c>
      <c r="G44" s="150">
        <f>'02 2232_02 Pol'!AF73</f>
        <v>0</v>
      </c>
      <c r="H44" s="150">
        <f>(F44*SazbaDPH1/100)+(G44*SazbaDPH2/100)</f>
        <v>0</v>
      </c>
      <c r="I44" s="150">
        <f>F44+G44+H44</f>
        <v>0</v>
      </c>
      <c r="J44" s="151" t="str">
        <f>IF(CenaCelkemVypocet=0,"",I44/CenaCelkemVypocet*100)</f>
        <v/>
      </c>
    </row>
    <row r="45" spans="1:10" ht="25.5" customHeight="1" x14ac:dyDescent="0.2">
      <c r="A45" s="136"/>
      <c r="B45" s="159" t="s">
        <v>60</v>
      </c>
      <c r="C45" s="160"/>
      <c r="D45" s="160"/>
      <c r="E45" s="161"/>
      <c r="F45" s="162">
        <f>SUMIF(A39:A44,"=1",F39:F44)</f>
        <v>0</v>
      </c>
      <c r="G45" s="163">
        <f>SUMIF(A39:A44,"=1",G39:G44)</f>
        <v>0</v>
      </c>
      <c r="H45" s="163">
        <f>SUMIF(A39:A44,"=1",H39:H44)</f>
        <v>0</v>
      </c>
      <c r="I45" s="163">
        <f>SUMIF(A39:A44,"=1",I39:I44)</f>
        <v>0</v>
      </c>
      <c r="J45" s="164">
        <f>SUMIF(A39:A44,"=1",J39:J44)</f>
        <v>0</v>
      </c>
    </row>
    <row r="47" spans="1:10" x14ac:dyDescent="0.2">
      <c r="A47" t="s">
        <v>62</v>
      </c>
      <c r="B47" t="s">
        <v>63</v>
      </c>
    </row>
    <row r="48" spans="1:10" x14ac:dyDescent="0.2">
      <c r="A48" t="s">
        <v>64</v>
      </c>
      <c r="B48" t="s">
        <v>65</v>
      </c>
    </row>
    <row r="49" spans="1:10" x14ac:dyDescent="0.2">
      <c r="A49" t="s">
        <v>66</v>
      </c>
      <c r="B49" t="s">
        <v>67</v>
      </c>
    </row>
    <row r="50" spans="1:10" x14ac:dyDescent="0.2">
      <c r="A50" t="s">
        <v>64</v>
      </c>
      <c r="B50" t="s">
        <v>68</v>
      </c>
    </row>
    <row r="51" spans="1:10" x14ac:dyDescent="0.2">
      <c r="A51" t="s">
        <v>66</v>
      </c>
      <c r="B51" t="s">
        <v>69</v>
      </c>
    </row>
    <row r="54" spans="1:10" ht="15.75" x14ac:dyDescent="0.25">
      <c r="B54" s="175" t="s">
        <v>70</v>
      </c>
    </row>
    <row r="56" spans="1:10" ht="25.5" customHeight="1" x14ac:dyDescent="0.2">
      <c r="A56" s="177"/>
      <c r="B56" s="180" t="s">
        <v>17</v>
      </c>
      <c r="C56" s="180" t="s">
        <v>5</v>
      </c>
      <c r="D56" s="181"/>
      <c r="E56" s="181"/>
      <c r="F56" s="182" t="s">
        <v>71</v>
      </c>
      <c r="G56" s="182"/>
      <c r="H56" s="182"/>
      <c r="I56" s="182" t="s">
        <v>29</v>
      </c>
      <c r="J56" s="182" t="s">
        <v>0</v>
      </c>
    </row>
    <row r="57" spans="1:10" ht="36.75" customHeight="1" x14ac:dyDescent="0.2">
      <c r="A57" s="178"/>
      <c r="B57" s="183" t="s">
        <v>72</v>
      </c>
      <c r="C57" s="184" t="s">
        <v>73</v>
      </c>
      <c r="D57" s="185"/>
      <c r="E57" s="185"/>
      <c r="F57" s="192" t="s">
        <v>24</v>
      </c>
      <c r="G57" s="193"/>
      <c r="H57" s="193"/>
      <c r="I57" s="193">
        <f>'01 2232_01 Pol'!G8</f>
        <v>0</v>
      </c>
      <c r="J57" s="189" t="str">
        <f>IF(I85=0,"",I57/I85*100)</f>
        <v/>
      </c>
    </row>
    <row r="58" spans="1:10" ht="36.75" customHeight="1" x14ac:dyDescent="0.2">
      <c r="A58" s="178"/>
      <c r="B58" s="183" t="s">
        <v>74</v>
      </c>
      <c r="C58" s="184" t="s">
        <v>75</v>
      </c>
      <c r="D58" s="185"/>
      <c r="E58" s="185"/>
      <c r="F58" s="192" t="s">
        <v>24</v>
      </c>
      <c r="G58" s="193"/>
      <c r="H58" s="193"/>
      <c r="I58" s="193">
        <f>'01 2232_01 Pol'!G45</f>
        <v>0</v>
      </c>
      <c r="J58" s="189" t="str">
        <f>IF(I85=0,"",I58/I85*100)</f>
        <v/>
      </c>
    </row>
    <row r="59" spans="1:10" ht="36.75" customHeight="1" x14ac:dyDescent="0.2">
      <c r="A59" s="178"/>
      <c r="B59" s="183" t="s">
        <v>76</v>
      </c>
      <c r="C59" s="184" t="s">
        <v>77</v>
      </c>
      <c r="D59" s="185"/>
      <c r="E59" s="185"/>
      <c r="F59" s="192" t="s">
        <v>24</v>
      </c>
      <c r="G59" s="193"/>
      <c r="H59" s="193"/>
      <c r="I59" s="193">
        <f>'01 2232_01 Pol'!G87</f>
        <v>0</v>
      </c>
      <c r="J59" s="189" t="str">
        <f>IF(I85=0,"",I59/I85*100)</f>
        <v/>
      </c>
    </row>
    <row r="60" spans="1:10" ht="36.75" customHeight="1" x14ac:dyDescent="0.2">
      <c r="A60" s="178"/>
      <c r="B60" s="183" t="s">
        <v>78</v>
      </c>
      <c r="C60" s="184" t="s">
        <v>79</v>
      </c>
      <c r="D60" s="185"/>
      <c r="E60" s="185"/>
      <c r="F60" s="192" t="s">
        <v>24</v>
      </c>
      <c r="G60" s="193"/>
      <c r="H60" s="193"/>
      <c r="I60" s="193">
        <f>'01 2232_01 Pol'!G102</f>
        <v>0</v>
      </c>
      <c r="J60" s="189" t="str">
        <f>IF(I85=0,"",I60/I85*100)</f>
        <v/>
      </c>
    </row>
    <row r="61" spans="1:10" ht="36.75" customHeight="1" x14ac:dyDescent="0.2">
      <c r="A61" s="178"/>
      <c r="B61" s="183" t="s">
        <v>80</v>
      </c>
      <c r="C61" s="184" t="s">
        <v>81</v>
      </c>
      <c r="D61" s="185"/>
      <c r="E61" s="185"/>
      <c r="F61" s="192" t="s">
        <v>24</v>
      </c>
      <c r="G61" s="193"/>
      <c r="H61" s="193"/>
      <c r="I61" s="193">
        <f>'01 2232_01 Pol'!G111</f>
        <v>0</v>
      </c>
      <c r="J61" s="189" t="str">
        <f>IF(I85=0,"",I61/I85*100)</f>
        <v/>
      </c>
    </row>
    <row r="62" spans="1:10" ht="36.75" customHeight="1" x14ac:dyDescent="0.2">
      <c r="A62" s="178"/>
      <c r="B62" s="183" t="s">
        <v>82</v>
      </c>
      <c r="C62" s="184" t="s">
        <v>83</v>
      </c>
      <c r="D62" s="185"/>
      <c r="E62" s="185"/>
      <c r="F62" s="192" t="s">
        <v>24</v>
      </c>
      <c r="G62" s="193"/>
      <c r="H62" s="193"/>
      <c r="I62" s="193">
        <f>'01 2232_01 Pol'!G149</f>
        <v>0</v>
      </c>
      <c r="J62" s="189" t="str">
        <f>IF(I85=0,"",I62/I85*100)</f>
        <v/>
      </c>
    </row>
    <row r="63" spans="1:10" ht="36.75" customHeight="1" x14ac:dyDescent="0.2">
      <c r="A63" s="178"/>
      <c r="B63" s="183" t="s">
        <v>84</v>
      </c>
      <c r="C63" s="184" t="s">
        <v>85</v>
      </c>
      <c r="D63" s="185"/>
      <c r="E63" s="185"/>
      <c r="F63" s="192" t="s">
        <v>24</v>
      </c>
      <c r="G63" s="193"/>
      <c r="H63" s="193"/>
      <c r="I63" s="193">
        <f>'01 2232_01 Pol'!G154</f>
        <v>0</v>
      </c>
      <c r="J63" s="189" t="str">
        <f>IF(I85=0,"",I63/I85*100)</f>
        <v/>
      </c>
    </row>
    <row r="64" spans="1:10" ht="36.75" customHeight="1" x14ac:dyDescent="0.2">
      <c r="A64" s="178"/>
      <c r="B64" s="183" t="s">
        <v>86</v>
      </c>
      <c r="C64" s="184" t="s">
        <v>87</v>
      </c>
      <c r="D64" s="185"/>
      <c r="E64" s="185"/>
      <c r="F64" s="192" t="s">
        <v>24</v>
      </c>
      <c r="G64" s="193"/>
      <c r="H64" s="193"/>
      <c r="I64" s="193">
        <f>'01 2232_01 Pol'!G163</f>
        <v>0</v>
      </c>
      <c r="J64" s="189" t="str">
        <f>IF(I85=0,"",I64/I85*100)</f>
        <v/>
      </c>
    </row>
    <row r="65" spans="1:10" ht="36.75" customHeight="1" x14ac:dyDescent="0.2">
      <c r="A65" s="178"/>
      <c r="B65" s="183" t="s">
        <v>88</v>
      </c>
      <c r="C65" s="184" t="s">
        <v>89</v>
      </c>
      <c r="D65" s="185"/>
      <c r="E65" s="185"/>
      <c r="F65" s="192" t="s">
        <v>24</v>
      </c>
      <c r="G65" s="193"/>
      <c r="H65" s="193"/>
      <c r="I65" s="193">
        <f>'01 2232_01 Pol'!G170</f>
        <v>0</v>
      </c>
      <c r="J65" s="189" t="str">
        <f>IF(I85=0,"",I65/I85*100)</f>
        <v/>
      </c>
    </row>
    <row r="66" spans="1:10" ht="36.75" customHeight="1" x14ac:dyDescent="0.2">
      <c r="A66" s="178"/>
      <c r="B66" s="183" t="s">
        <v>90</v>
      </c>
      <c r="C66" s="184" t="s">
        <v>91</v>
      </c>
      <c r="D66" s="185"/>
      <c r="E66" s="185"/>
      <c r="F66" s="192" t="s">
        <v>24</v>
      </c>
      <c r="G66" s="193"/>
      <c r="H66" s="193"/>
      <c r="I66" s="193">
        <f>'01 2232_01 Pol'!G175+'02 2232_02 Pol'!G8</f>
        <v>0</v>
      </c>
      <c r="J66" s="189" t="str">
        <f>IF(I85=0,"",I66/I85*100)</f>
        <v/>
      </c>
    </row>
    <row r="67" spans="1:10" ht="36.75" customHeight="1" x14ac:dyDescent="0.2">
      <c r="A67" s="178"/>
      <c r="B67" s="183" t="s">
        <v>92</v>
      </c>
      <c r="C67" s="184" t="s">
        <v>93</v>
      </c>
      <c r="D67" s="185"/>
      <c r="E67" s="185"/>
      <c r="F67" s="192" t="s">
        <v>24</v>
      </c>
      <c r="G67" s="193"/>
      <c r="H67" s="193"/>
      <c r="I67" s="193">
        <f>'01 2232_01 Pol'!G213</f>
        <v>0</v>
      </c>
      <c r="J67" s="189" t="str">
        <f>IF(I85=0,"",I67/I85*100)</f>
        <v/>
      </c>
    </row>
    <row r="68" spans="1:10" ht="36.75" customHeight="1" x14ac:dyDescent="0.2">
      <c r="A68" s="178"/>
      <c r="B68" s="183" t="s">
        <v>94</v>
      </c>
      <c r="C68" s="184" t="s">
        <v>95</v>
      </c>
      <c r="D68" s="185"/>
      <c r="E68" s="185"/>
      <c r="F68" s="192" t="s">
        <v>25</v>
      </c>
      <c r="G68" s="193"/>
      <c r="H68" s="193"/>
      <c r="I68" s="193">
        <f>'01 2232_01 Pol'!G217</f>
        <v>0</v>
      </c>
      <c r="J68" s="189" t="str">
        <f>IF(I85=0,"",I68/I85*100)</f>
        <v/>
      </c>
    </row>
    <row r="69" spans="1:10" ht="36.75" customHeight="1" x14ac:dyDescent="0.2">
      <c r="A69" s="178"/>
      <c r="B69" s="183" t="s">
        <v>96</v>
      </c>
      <c r="C69" s="184" t="s">
        <v>97</v>
      </c>
      <c r="D69" s="185"/>
      <c r="E69" s="185"/>
      <c r="F69" s="192" t="s">
        <v>25</v>
      </c>
      <c r="G69" s="193"/>
      <c r="H69" s="193"/>
      <c r="I69" s="193">
        <f>'01 2232_01 Pol'!G235</f>
        <v>0</v>
      </c>
      <c r="J69" s="189" t="str">
        <f>IF(I85=0,"",I69/I85*100)</f>
        <v/>
      </c>
    </row>
    <row r="70" spans="1:10" ht="36.75" customHeight="1" x14ac:dyDescent="0.2">
      <c r="A70" s="178"/>
      <c r="B70" s="183" t="s">
        <v>98</v>
      </c>
      <c r="C70" s="184" t="s">
        <v>99</v>
      </c>
      <c r="D70" s="185"/>
      <c r="E70" s="185"/>
      <c r="F70" s="192" t="s">
        <v>25</v>
      </c>
      <c r="G70" s="193"/>
      <c r="H70" s="193"/>
      <c r="I70" s="193">
        <f>'01 2232_01 Pol'!G271</f>
        <v>0</v>
      </c>
      <c r="J70" s="189" t="str">
        <f>IF(I85=0,"",I70/I85*100)</f>
        <v/>
      </c>
    </row>
    <row r="71" spans="1:10" ht="36.75" customHeight="1" x14ac:dyDescent="0.2">
      <c r="A71" s="178"/>
      <c r="B71" s="183" t="s">
        <v>100</v>
      </c>
      <c r="C71" s="184" t="s">
        <v>101</v>
      </c>
      <c r="D71" s="185"/>
      <c r="E71" s="185"/>
      <c r="F71" s="192" t="s">
        <v>25</v>
      </c>
      <c r="G71" s="193"/>
      <c r="H71" s="193"/>
      <c r="I71" s="193">
        <f>'01 2232_01 Pol'!G312</f>
        <v>0</v>
      </c>
      <c r="J71" s="189" t="str">
        <f>IF(I85=0,"",I71/I85*100)</f>
        <v/>
      </c>
    </row>
    <row r="72" spans="1:10" ht="36.75" customHeight="1" x14ac:dyDescent="0.2">
      <c r="A72" s="178"/>
      <c r="B72" s="183" t="s">
        <v>102</v>
      </c>
      <c r="C72" s="184" t="s">
        <v>103</v>
      </c>
      <c r="D72" s="185"/>
      <c r="E72" s="185"/>
      <c r="F72" s="192" t="s">
        <v>25</v>
      </c>
      <c r="G72" s="193"/>
      <c r="H72" s="193"/>
      <c r="I72" s="193">
        <f>'01 2232_01 Pol'!G390</f>
        <v>0</v>
      </c>
      <c r="J72" s="189" t="str">
        <f>IF(I85=0,"",I72/I85*100)</f>
        <v/>
      </c>
    </row>
    <row r="73" spans="1:10" ht="36.75" customHeight="1" x14ac:dyDescent="0.2">
      <c r="A73" s="178"/>
      <c r="B73" s="183" t="s">
        <v>104</v>
      </c>
      <c r="C73" s="184" t="s">
        <v>105</v>
      </c>
      <c r="D73" s="185"/>
      <c r="E73" s="185"/>
      <c r="F73" s="192" t="s">
        <v>25</v>
      </c>
      <c r="G73" s="193"/>
      <c r="H73" s="193"/>
      <c r="I73" s="193">
        <f>'01 2232_01 Pol'!G415</f>
        <v>0</v>
      </c>
      <c r="J73" s="189" t="str">
        <f>IF(I85=0,"",I73/I85*100)</f>
        <v/>
      </c>
    </row>
    <row r="74" spans="1:10" ht="36.75" customHeight="1" x14ac:dyDescent="0.2">
      <c r="A74" s="178"/>
      <c r="B74" s="183" t="s">
        <v>106</v>
      </c>
      <c r="C74" s="184" t="s">
        <v>107</v>
      </c>
      <c r="D74" s="185"/>
      <c r="E74" s="185"/>
      <c r="F74" s="192" t="s">
        <v>25</v>
      </c>
      <c r="G74" s="193"/>
      <c r="H74" s="193"/>
      <c r="I74" s="193">
        <f>'01 2232_01 Pol'!G436</f>
        <v>0</v>
      </c>
      <c r="J74" s="189" t="str">
        <f>IF(I85=0,"",I74/I85*100)</f>
        <v/>
      </c>
    </row>
    <row r="75" spans="1:10" ht="36.75" customHeight="1" x14ac:dyDescent="0.2">
      <c r="A75" s="178"/>
      <c r="B75" s="183" t="s">
        <v>108</v>
      </c>
      <c r="C75" s="184" t="s">
        <v>109</v>
      </c>
      <c r="D75" s="185"/>
      <c r="E75" s="185"/>
      <c r="F75" s="192" t="s">
        <v>25</v>
      </c>
      <c r="G75" s="193"/>
      <c r="H75" s="193"/>
      <c r="I75" s="193">
        <f>'01 2232_01 Pol'!G451</f>
        <v>0</v>
      </c>
      <c r="J75" s="189" t="str">
        <f>IF(I85=0,"",I75/I85*100)</f>
        <v/>
      </c>
    </row>
    <row r="76" spans="1:10" ht="36.75" customHeight="1" x14ac:dyDescent="0.2">
      <c r="A76" s="178"/>
      <c r="B76" s="183" t="s">
        <v>110</v>
      </c>
      <c r="C76" s="184" t="s">
        <v>111</v>
      </c>
      <c r="D76" s="185"/>
      <c r="E76" s="185"/>
      <c r="F76" s="192" t="s">
        <v>25</v>
      </c>
      <c r="G76" s="193"/>
      <c r="H76" s="193"/>
      <c r="I76" s="193">
        <f>'01 2232_01 Pol'!G470</f>
        <v>0</v>
      </c>
      <c r="J76" s="189" t="str">
        <f>IF(I85=0,"",I76/I85*100)</f>
        <v/>
      </c>
    </row>
    <row r="77" spans="1:10" ht="36.75" customHeight="1" x14ac:dyDescent="0.2">
      <c r="A77" s="178"/>
      <c r="B77" s="183" t="s">
        <v>112</v>
      </c>
      <c r="C77" s="184" t="s">
        <v>113</v>
      </c>
      <c r="D77" s="185"/>
      <c r="E77" s="185"/>
      <c r="F77" s="192" t="s">
        <v>25</v>
      </c>
      <c r="G77" s="193"/>
      <c r="H77" s="193"/>
      <c r="I77" s="193">
        <f>'01 2232_01 Pol'!G498</f>
        <v>0</v>
      </c>
      <c r="J77" s="189" t="str">
        <f>IF(I85=0,"",I77/I85*100)</f>
        <v/>
      </c>
    </row>
    <row r="78" spans="1:10" ht="36.75" customHeight="1" x14ac:dyDescent="0.2">
      <c r="A78" s="178"/>
      <c r="B78" s="183" t="s">
        <v>114</v>
      </c>
      <c r="C78" s="184" t="s">
        <v>115</v>
      </c>
      <c r="D78" s="185"/>
      <c r="E78" s="185"/>
      <c r="F78" s="192" t="s">
        <v>25</v>
      </c>
      <c r="G78" s="193"/>
      <c r="H78" s="193"/>
      <c r="I78" s="193">
        <f>'01 2232_01 Pol'!G512</f>
        <v>0</v>
      </c>
      <c r="J78" s="189" t="str">
        <f>IF(I85=0,"",I78/I85*100)</f>
        <v/>
      </c>
    </row>
    <row r="79" spans="1:10" ht="36.75" customHeight="1" x14ac:dyDescent="0.2">
      <c r="A79" s="178"/>
      <c r="B79" s="183" t="s">
        <v>116</v>
      </c>
      <c r="C79" s="184" t="s">
        <v>117</v>
      </c>
      <c r="D79" s="185"/>
      <c r="E79" s="185"/>
      <c r="F79" s="192" t="s">
        <v>25</v>
      </c>
      <c r="G79" s="193"/>
      <c r="H79" s="193"/>
      <c r="I79" s="193">
        <f>'01 2232_01 Pol'!G527</f>
        <v>0</v>
      </c>
      <c r="J79" s="189" t="str">
        <f>IF(I85=0,"",I79/I85*100)</f>
        <v/>
      </c>
    </row>
    <row r="80" spans="1:10" ht="36.75" customHeight="1" x14ac:dyDescent="0.2">
      <c r="A80" s="178"/>
      <c r="B80" s="183" t="s">
        <v>118</v>
      </c>
      <c r="C80" s="184" t="s">
        <v>119</v>
      </c>
      <c r="D80" s="185"/>
      <c r="E80" s="185"/>
      <c r="F80" s="192" t="s">
        <v>25</v>
      </c>
      <c r="G80" s="193"/>
      <c r="H80" s="193"/>
      <c r="I80" s="193">
        <f>'01 2232_01 Pol'!G549</f>
        <v>0</v>
      </c>
      <c r="J80" s="189" t="str">
        <f>IF(I85=0,"",I80/I85*100)</f>
        <v/>
      </c>
    </row>
    <row r="81" spans="1:10" ht="36.75" customHeight="1" x14ac:dyDescent="0.2">
      <c r="A81" s="178"/>
      <c r="B81" s="183" t="s">
        <v>120</v>
      </c>
      <c r="C81" s="184" t="s">
        <v>121</v>
      </c>
      <c r="D81" s="185"/>
      <c r="E81" s="185"/>
      <c r="F81" s="192" t="s">
        <v>25</v>
      </c>
      <c r="G81" s="193"/>
      <c r="H81" s="193"/>
      <c r="I81" s="193">
        <f>'01 2232_01 Pol'!G555</f>
        <v>0</v>
      </c>
      <c r="J81" s="189" t="str">
        <f>IF(I85=0,"",I81/I85*100)</f>
        <v/>
      </c>
    </row>
    <row r="82" spans="1:10" ht="36.75" customHeight="1" x14ac:dyDescent="0.2">
      <c r="A82" s="178"/>
      <c r="B82" s="183" t="s">
        <v>122</v>
      </c>
      <c r="C82" s="184" t="s">
        <v>123</v>
      </c>
      <c r="D82" s="185"/>
      <c r="E82" s="185"/>
      <c r="F82" s="192" t="s">
        <v>26</v>
      </c>
      <c r="G82" s="193"/>
      <c r="H82" s="193"/>
      <c r="I82" s="193">
        <f>'02 2232_02 Pol'!G11</f>
        <v>0</v>
      </c>
      <c r="J82" s="189" t="str">
        <f>IF(I85=0,"",I82/I85*100)</f>
        <v/>
      </c>
    </row>
    <row r="83" spans="1:10" ht="36.75" customHeight="1" x14ac:dyDescent="0.2">
      <c r="A83" s="178"/>
      <c r="B83" s="183" t="s">
        <v>124</v>
      </c>
      <c r="C83" s="184" t="s">
        <v>125</v>
      </c>
      <c r="D83" s="185"/>
      <c r="E83" s="185"/>
      <c r="F83" s="192" t="s">
        <v>126</v>
      </c>
      <c r="G83" s="193"/>
      <c r="H83" s="193"/>
      <c r="I83" s="193">
        <f>'01 2232_01 Pol'!G582</f>
        <v>0</v>
      </c>
      <c r="J83" s="189" t="str">
        <f>IF(I85=0,"",I83/I85*100)</f>
        <v/>
      </c>
    </row>
    <row r="84" spans="1:10" ht="36.75" customHeight="1" x14ac:dyDescent="0.2">
      <c r="A84" s="178"/>
      <c r="B84" s="183" t="s">
        <v>127</v>
      </c>
      <c r="C84" s="184" t="s">
        <v>28</v>
      </c>
      <c r="D84" s="185"/>
      <c r="E84" s="185"/>
      <c r="F84" s="192" t="s">
        <v>127</v>
      </c>
      <c r="G84" s="193"/>
      <c r="H84" s="193"/>
      <c r="I84" s="193">
        <f>'01 2232_01 Pol'!G598</f>
        <v>0</v>
      </c>
      <c r="J84" s="189" t="str">
        <f>IF(I85=0,"",I84/I85*100)</f>
        <v/>
      </c>
    </row>
    <row r="85" spans="1:10" ht="25.5" customHeight="1" x14ac:dyDescent="0.2">
      <c r="A85" s="179"/>
      <c r="B85" s="186" t="s">
        <v>1</v>
      </c>
      <c r="C85" s="187"/>
      <c r="D85" s="188"/>
      <c r="E85" s="188"/>
      <c r="F85" s="194"/>
      <c r="G85" s="195"/>
      <c r="H85" s="195"/>
      <c r="I85" s="195">
        <f>SUM(I57:I84)</f>
        <v>0</v>
      </c>
      <c r="J85" s="190">
        <f>SUM(J57:J84)</f>
        <v>0</v>
      </c>
    </row>
    <row r="86" spans="1:10" x14ac:dyDescent="0.2">
      <c r="F86" s="135"/>
      <c r="G86" s="135"/>
      <c r="H86" s="135"/>
      <c r="I86" s="135"/>
      <c r="J86" s="191"/>
    </row>
    <row r="87" spans="1:10" x14ac:dyDescent="0.2">
      <c r="F87" s="135"/>
      <c r="G87" s="135"/>
      <c r="H87" s="135"/>
      <c r="I87" s="135"/>
      <c r="J87" s="191"/>
    </row>
    <row r="88" spans="1:10" x14ac:dyDescent="0.2">
      <c r="F88" s="135"/>
      <c r="G88" s="135"/>
      <c r="H88" s="135"/>
      <c r="I88" s="135"/>
      <c r="J88" s="191"/>
    </row>
  </sheetData>
  <sheetProtection algorithmName="SHA-512" hashValue="k+t50Xg17KxTJPUnlPUUlVMF/ehdOvEQb9szmDnIP4gJLnaNZLreqHauCngmQeFGfh08zn3bAxdZDn+ptMZo4Q==" saltValue="ejIN4xEtAPDdPnafiS0Kw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6">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4:E44"/>
    <mergeCell ref="B45:E45"/>
    <mergeCell ref="C57:E57"/>
    <mergeCell ref="C58:E58"/>
    <mergeCell ref="C59:E59"/>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fwQU0zM/uSbPOGYf9bSIR4LDMNbru1bf5zC/Yzsk3FmcSDWQnclxImzkc8eduHKwZWp4KZOf83FVMX4mh0VVNw==" saltValue="0J4I2piaI2jle2rPIw9Pe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A7DF-C33D-445D-B0F6-FDF1B84C3B5B}">
  <sheetPr>
    <outlinePr summaryBelow="0"/>
  </sheetPr>
  <dimension ref="A1:BH5000"/>
  <sheetViews>
    <sheetView workbookViewId="0">
      <pane ySplit="7" topLeftCell="A429"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129</v>
      </c>
      <c r="B1" s="197"/>
      <c r="C1" s="197"/>
      <c r="D1" s="197"/>
      <c r="E1" s="197"/>
      <c r="F1" s="197"/>
      <c r="G1" s="197"/>
      <c r="AG1" t="s">
        <v>130</v>
      </c>
    </row>
    <row r="2" spans="1:60" ht="24.95" customHeight="1" x14ac:dyDescent="0.2">
      <c r="A2" s="198" t="s">
        <v>7</v>
      </c>
      <c r="B2" s="49" t="s">
        <v>43</v>
      </c>
      <c r="C2" s="201" t="s">
        <v>44</v>
      </c>
      <c r="D2" s="199"/>
      <c r="E2" s="199"/>
      <c r="F2" s="199"/>
      <c r="G2" s="200"/>
      <c r="AG2" t="s">
        <v>131</v>
      </c>
    </row>
    <row r="3" spans="1:60" ht="24.95" customHeight="1" x14ac:dyDescent="0.2">
      <c r="A3" s="198" t="s">
        <v>8</v>
      </c>
      <c r="B3" s="49" t="s">
        <v>53</v>
      </c>
      <c r="C3" s="201" t="s">
        <v>54</v>
      </c>
      <c r="D3" s="199"/>
      <c r="E3" s="199"/>
      <c r="F3" s="199"/>
      <c r="G3" s="200"/>
      <c r="AC3" s="176" t="s">
        <v>131</v>
      </c>
      <c r="AG3" t="s">
        <v>132</v>
      </c>
    </row>
    <row r="4" spans="1:60" ht="24.95" customHeight="1" x14ac:dyDescent="0.2">
      <c r="A4" s="202" t="s">
        <v>9</v>
      </c>
      <c r="B4" s="203" t="s">
        <v>55</v>
      </c>
      <c r="C4" s="204" t="s">
        <v>56</v>
      </c>
      <c r="D4" s="205"/>
      <c r="E4" s="205"/>
      <c r="F4" s="205"/>
      <c r="G4" s="206"/>
      <c r="AG4" t="s">
        <v>133</v>
      </c>
    </row>
    <row r="5" spans="1:60" x14ac:dyDescent="0.2">
      <c r="D5" s="10"/>
    </row>
    <row r="6" spans="1:60" ht="38.25" x14ac:dyDescent="0.2">
      <c r="A6" s="208" t="s">
        <v>134</v>
      </c>
      <c r="B6" s="210" t="s">
        <v>135</v>
      </c>
      <c r="C6" s="210" t="s">
        <v>136</v>
      </c>
      <c r="D6" s="209" t="s">
        <v>137</v>
      </c>
      <c r="E6" s="208" t="s">
        <v>138</v>
      </c>
      <c r="F6" s="207" t="s">
        <v>139</v>
      </c>
      <c r="G6" s="208" t="s">
        <v>29</v>
      </c>
      <c r="H6" s="211" t="s">
        <v>30</v>
      </c>
      <c r="I6" s="211" t="s">
        <v>140</v>
      </c>
      <c r="J6" s="211" t="s">
        <v>31</v>
      </c>
      <c r="K6" s="211" t="s">
        <v>141</v>
      </c>
      <c r="L6" s="211" t="s">
        <v>142</v>
      </c>
      <c r="M6" s="211" t="s">
        <v>143</v>
      </c>
      <c r="N6" s="211" t="s">
        <v>144</v>
      </c>
      <c r="O6" s="211" t="s">
        <v>145</v>
      </c>
      <c r="P6" s="211" t="s">
        <v>146</v>
      </c>
      <c r="Q6" s="211" t="s">
        <v>147</v>
      </c>
      <c r="R6" s="211" t="s">
        <v>148</v>
      </c>
      <c r="S6" s="211" t="s">
        <v>149</v>
      </c>
      <c r="T6" s="211" t="s">
        <v>150</v>
      </c>
      <c r="U6" s="211" t="s">
        <v>151</v>
      </c>
      <c r="V6" s="211" t="s">
        <v>152</v>
      </c>
      <c r="W6" s="211" t="s">
        <v>153</v>
      </c>
      <c r="X6" s="211" t="s">
        <v>154</v>
      </c>
      <c r="Y6" s="211" t="s">
        <v>155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156</v>
      </c>
      <c r="B8" s="229" t="s">
        <v>72</v>
      </c>
      <c r="C8" s="248" t="s">
        <v>73</v>
      </c>
      <c r="D8" s="230"/>
      <c r="E8" s="231"/>
      <c r="F8" s="232"/>
      <c r="G8" s="232">
        <f>SUMIF(AG9:AG44,"&lt;&gt;NOR",G9:G44)</f>
        <v>0</v>
      </c>
      <c r="H8" s="232"/>
      <c r="I8" s="232">
        <f>SUM(I9:I44)</f>
        <v>0</v>
      </c>
      <c r="J8" s="232"/>
      <c r="K8" s="232">
        <f>SUM(K9:K44)</f>
        <v>0</v>
      </c>
      <c r="L8" s="232"/>
      <c r="M8" s="232">
        <f>SUM(M9:M44)</f>
        <v>0</v>
      </c>
      <c r="N8" s="231"/>
      <c r="O8" s="231">
        <f>SUM(O9:O44)</f>
        <v>3.85</v>
      </c>
      <c r="P8" s="231"/>
      <c r="Q8" s="231">
        <f>SUM(Q9:Q44)</f>
        <v>0</v>
      </c>
      <c r="R8" s="232"/>
      <c r="S8" s="232"/>
      <c r="T8" s="233"/>
      <c r="U8" s="227"/>
      <c r="V8" s="227">
        <f>SUM(V9:V44)</f>
        <v>58.949999999999996</v>
      </c>
      <c r="W8" s="227"/>
      <c r="X8" s="227"/>
      <c r="Y8" s="227"/>
      <c r="AG8" t="s">
        <v>157</v>
      </c>
    </row>
    <row r="9" spans="1:60" outlineLevel="1" x14ac:dyDescent="0.2">
      <c r="A9" s="235">
        <v>1</v>
      </c>
      <c r="B9" s="236" t="s">
        <v>158</v>
      </c>
      <c r="C9" s="249" t="s">
        <v>159</v>
      </c>
      <c r="D9" s="237" t="s">
        <v>160</v>
      </c>
      <c r="E9" s="238">
        <v>5</v>
      </c>
      <c r="F9" s="239"/>
      <c r="G9" s="240">
        <f>ROUND(E9*F9,2)</f>
        <v>0</v>
      </c>
      <c r="H9" s="239"/>
      <c r="I9" s="240">
        <f>ROUND(E9*H9,2)</f>
        <v>0</v>
      </c>
      <c r="J9" s="239"/>
      <c r="K9" s="240">
        <f>ROUND(E9*J9,2)</f>
        <v>0</v>
      </c>
      <c r="L9" s="240">
        <v>15</v>
      </c>
      <c r="M9" s="240">
        <f>G9*(1+L9/100)</f>
        <v>0</v>
      </c>
      <c r="N9" s="238">
        <v>0</v>
      </c>
      <c r="O9" s="238">
        <f>ROUND(E9*N9,2)</f>
        <v>0</v>
      </c>
      <c r="P9" s="238">
        <v>0</v>
      </c>
      <c r="Q9" s="238">
        <f>ROUND(E9*P9,2)</f>
        <v>0</v>
      </c>
      <c r="R9" s="240" t="s">
        <v>161</v>
      </c>
      <c r="S9" s="240" t="s">
        <v>162</v>
      </c>
      <c r="T9" s="241" t="s">
        <v>162</v>
      </c>
      <c r="U9" s="223">
        <v>4.6550000000000002</v>
      </c>
      <c r="V9" s="223">
        <f>ROUND(E9*U9,2)</f>
        <v>23.28</v>
      </c>
      <c r="W9" s="223"/>
      <c r="X9" s="223" t="s">
        <v>163</v>
      </c>
      <c r="Y9" s="223" t="s">
        <v>164</v>
      </c>
      <c r="Z9" s="212"/>
      <c r="AA9" s="212"/>
      <c r="AB9" s="212"/>
      <c r="AC9" s="212"/>
      <c r="AD9" s="212"/>
      <c r="AE9" s="212"/>
      <c r="AF9" s="212"/>
      <c r="AG9" s="212" t="s">
        <v>165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0" t="s">
        <v>166</v>
      </c>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167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1" t="s">
        <v>168</v>
      </c>
      <c r="D11" s="225"/>
      <c r="E11" s="226">
        <v>5</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169</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2"/>
      <c r="D12" s="244"/>
      <c r="E12" s="244"/>
      <c r="F12" s="244"/>
      <c r="G12" s="244"/>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170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5">
        <v>2</v>
      </c>
      <c r="B13" s="236" t="s">
        <v>171</v>
      </c>
      <c r="C13" s="249" t="s">
        <v>172</v>
      </c>
      <c r="D13" s="237" t="s">
        <v>160</v>
      </c>
      <c r="E13" s="238">
        <v>5</v>
      </c>
      <c r="F13" s="239"/>
      <c r="G13" s="240">
        <f>ROUND(E13*F13,2)</f>
        <v>0</v>
      </c>
      <c r="H13" s="239"/>
      <c r="I13" s="240">
        <f>ROUND(E13*H13,2)</f>
        <v>0</v>
      </c>
      <c r="J13" s="239"/>
      <c r="K13" s="240">
        <f>ROUND(E13*J13,2)</f>
        <v>0</v>
      </c>
      <c r="L13" s="240">
        <v>15</v>
      </c>
      <c r="M13" s="240">
        <f>G13*(1+L13/100)</f>
        <v>0</v>
      </c>
      <c r="N13" s="238">
        <v>0</v>
      </c>
      <c r="O13" s="238">
        <f>ROUND(E13*N13,2)</f>
        <v>0</v>
      </c>
      <c r="P13" s="238">
        <v>0</v>
      </c>
      <c r="Q13" s="238">
        <f>ROUND(E13*P13,2)</f>
        <v>0</v>
      </c>
      <c r="R13" s="240" t="s">
        <v>161</v>
      </c>
      <c r="S13" s="240" t="s">
        <v>162</v>
      </c>
      <c r="T13" s="241" t="s">
        <v>162</v>
      </c>
      <c r="U13" s="223">
        <v>1.0999999999999999E-2</v>
      </c>
      <c r="V13" s="223">
        <f>ROUND(E13*U13,2)</f>
        <v>0.06</v>
      </c>
      <c r="W13" s="223"/>
      <c r="X13" s="223" t="s">
        <v>163</v>
      </c>
      <c r="Y13" s="223" t="s">
        <v>164</v>
      </c>
      <c r="Z13" s="212"/>
      <c r="AA13" s="212"/>
      <c r="AB13" s="212"/>
      <c r="AC13" s="212"/>
      <c r="AD13" s="212"/>
      <c r="AE13" s="212"/>
      <c r="AF13" s="212"/>
      <c r="AG13" s="212" t="s">
        <v>165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0" t="s">
        <v>173</v>
      </c>
      <c r="D14" s="242"/>
      <c r="E14" s="242"/>
      <c r="F14" s="242"/>
      <c r="G14" s="242"/>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167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1" t="s">
        <v>174</v>
      </c>
      <c r="D15" s="225"/>
      <c r="E15" s="226">
        <v>5</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169</v>
      </c>
      <c r="AH15" s="212">
        <v>5</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2"/>
      <c r="D16" s="244"/>
      <c r="E16" s="244"/>
      <c r="F16" s="244"/>
      <c r="G16" s="244"/>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170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35">
        <v>3</v>
      </c>
      <c r="B17" s="236" t="s">
        <v>175</v>
      </c>
      <c r="C17" s="249" t="s">
        <v>176</v>
      </c>
      <c r="D17" s="237" t="s">
        <v>160</v>
      </c>
      <c r="E17" s="238">
        <v>100</v>
      </c>
      <c r="F17" s="239"/>
      <c r="G17" s="240">
        <f>ROUND(E17*F17,2)</f>
        <v>0</v>
      </c>
      <c r="H17" s="239"/>
      <c r="I17" s="240">
        <f>ROUND(E17*H17,2)</f>
        <v>0</v>
      </c>
      <c r="J17" s="239"/>
      <c r="K17" s="240">
        <f>ROUND(E17*J17,2)</f>
        <v>0</v>
      </c>
      <c r="L17" s="240">
        <v>15</v>
      </c>
      <c r="M17" s="240">
        <f>G17*(1+L17/100)</f>
        <v>0</v>
      </c>
      <c r="N17" s="238">
        <v>0</v>
      </c>
      <c r="O17" s="238">
        <f>ROUND(E17*N17,2)</f>
        <v>0</v>
      </c>
      <c r="P17" s="238">
        <v>0</v>
      </c>
      <c r="Q17" s="238">
        <f>ROUND(E17*P17,2)</f>
        <v>0</v>
      </c>
      <c r="R17" s="240" t="s">
        <v>161</v>
      </c>
      <c r="S17" s="240" t="s">
        <v>162</v>
      </c>
      <c r="T17" s="241" t="s">
        <v>162</v>
      </c>
      <c r="U17" s="223">
        <v>0</v>
      </c>
      <c r="V17" s="223">
        <f>ROUND(E17*U17,2)</f>
        <v>0</v>
      </c>
      <c r="W17" s="223"/>
      <c r="X17" s="223" t="s">
        <v>163</v>
      </c>
      <c r="Y17" s="223" t="s">
        <v>164</v>
      </c>
      <c r="Z17" s="212"/>
      <c r="AA17" s="212"/>
      <c r="AB17" s="212"/>
      <c r="AC17" s="212"/>
      <c r="AD17" s="212"/>
      <c r="AE17" s="212"/>
      <c r="AF17" s="212"/>
      <c r="AG17" s="212" t="s">
        <v>165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0" t="s">
        <v>173</v>
      </c>
      <c r="D18" s="242"/>
      <c r="E18" s="242"/>
      <c r="F18" s="242"/>
      <c r="G18" s="242"/>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167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1" t="s">
        <v>177</v>
      </c>
      <c r="D19" s="225"/>
      <c r="E19" s="226">
        <v>100</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169</v>
      </c>
      <c r="AH19" s="212">
        <v>5</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2"/>
      <c r="D20" s="244"/>
      <c r="E20" s="244"/>
      <c r="F20" s="244"/>
      <c r="G20" s="244"/>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170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5">
        <v>4</v>
      </c>
      <c r="B21" s="236" t="s">
        <v>178</v>
      </c>
      <c r="C21" s="249" t="s">
        <v>179</v>
      </c>
      <c r="D21" s="237" t="s">
        <v>160</v>
      </c>
      <c r="E21" s="238">
        <v>10</v>
      </c>
      <c r="F21" s="239"/>
      <c r="G21" s="240">
        <f>ROUND(E21*F21,2)</f>
        <v>0</v>
      </c>
      <c r="H21" s="239"/>
      <c r="I21" s="240">
        <f>ROUND(E21*H21,2)</f>
        <v>0</v>
      </c>
      <c r="J21" s="239"/>
      <c r="K21" s="240">
        <f>ROUND(E21*J21,2)</f>
        <v>0</v>
      </c>
      <c r="L21" s="240">
        <v>15</v>
      </c>
      <c r="M21" s="240">
        <f>G21*(1+L21/100)</f>
        <v>0</v>
      </c>
      <c r="N21" s="238">
        <v>0</v>
      </c>
      <c r="O21" s="238">
        <f>ROUND(E21*N21,2)</f>
        <v>0</v>
      </c>
      <c r="P21" s="238">
        <v>0</v>
      </c>
      <c r="Q21" s="238">
        <f>ROUND(E21*P21,2)</f>
        <v>0</v>
      </c>
      <c r="R21" s="240" t="s">
        <v>161</v>
      </c>
      <c r="S21" s="240" t="s">
        <v>162</v>
      </c>
      <c r="T21" s="241" t="s">
        <v>162</v>
      </c>
      <c r="U21" s="223">
        <v>0.86799999999999999</v>
      </c>
      <c r="V21" s="223">
        <f>ROUND(E21*U21,2)</f>
        <v>8.68</v>
      </c>
      <c r="W21" s="223"/>
      <c r="X21" s="223" t="s">
        <v>163</v>
      </c>
      <c r="Y21" s="223" t="s">
        <v>164</v>
      </c>
      <c r="Z21" s="212"/>
      <c r="AA21" s="212"/>
      <c r="AB21" s="212"/>
      <c r="AC21" s="212"/>
      <c r="AD21" s="212"/>
      <c r="AE21" s="212"/>
      <c r="AF21" s="212"/>
      <c r="AG21" s="212" t="s">
        <v>165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0" t="s">
        <v>180</v>
      </c>
      <c r="D22" s="242"/>
      <c r="E22" s="242"/>
      <c r="F22" s="242"/>
      <c r="G22" s="242"/>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167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1" t="s">
        <v>181</v>
      </c>
      <c r="D23" s="225"/>
      <c r="E23" s="226"/>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169</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1" t="s">
        <v>174</v>
      </c>
      <c r="D24" s="225"/>
      <c r="E24" s="226">
        <v>5</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169</v>
      </c>
      <c r="AH24" s="212">
        <v>5</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1" t="s">
        <v>182</v>
      </c>
      <c r="D25" s="225"/>
      <c r="E25" s="226">
        <v>5</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169</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2"/>
      <c r="D26" s="244"/>
      <c r="E26" s="244"/>
      <c r="F26" s="244"/>
      <c r="G26" s="244"/>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170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5">
        <v>5</v>
      </c>
      <c r="B27" s="236" t="s">
        <v>183</v>
      </c>
      <c r="C27" s="249" t="s">
        <v>184</v>
      </c>
      <c r="D27" s="237" t="s">
        <v>160</v>
      </c>
      <c r="E27" s="238">
        <v>30</v>
      </c>
      <c r="F27" s="239"/>
      <c r="G27" s="240">
        <f>ROUND(E27*F27,2)</f>
        <v>0</v>
      </c>
      <c r="H27" s="239"/>
      <c r="I27" s="240">
        <f>ROUND(E27*H27,2)</f>
        <v>0</v>
      </c>
      <c r="J27" s="239"/>
      <c r="K27" s="240">
        <f>ROUND(E27*J27,2)</f>
        <v>0</v>
      </c>
      <c r="L27" s="240">
        <v>15</v>
      </c>
      <c r="M27" s="240">
        <f>G27*(1+L27/100)</f>
        <v>0</v>
      </c>
      <c r="N27" s="238">
        <v>0</v>
      </c>
      <c r="O27" s="238">
        <f>ROUND(E27*N27,2)</f>
        <v>0</v>
      </c>
      <c r="P27" s="238">
        <v>0</v>
      </c>
      <c r="Q27" s="238">
        <f>ROUND(E27*P27,2)</f>
        <v>0</v>
      </c>
      <c r="R27" s="240" t="s">
        <v>161</v>
      </c>
      <c r="S27" s="240" t="s">
        <v>162</v>
      </c>
      <c r="T27" s="241" t="s">
        <v>162</v>
      </c>
      <c r="U27" s="223">
        <v>0.79100000000000004</v>
      </c>
      <c r="V27" s="223">
        <f>ROUND(E27*U27,2)</f>
        <v>23.73</v>
      </c>
      <c r="W27" s="223"/>
      <c r="X27" s="223" t="s">
        <v>163</v>
      </c>
      <c r="Y27" s="223" t="s">
        <v>164</v>
      </c>
      <c r="Z27" s="212"/>
      <c r="AA27" s="212"/>
      <c r="AB27" s="212"/>
      <c r="AC27" s="212"/>
      <c r="AD27" s="212"/>
      <c r="AE27" s="212"/>
      <c r="AF27" s="212"/>
      <c r="AG27" s="212" t="s">
        <v>165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0" t="s">
        <v>180</v>
      </c>
      <c r="D28" s="242"/>
      <c r="E28" s="242"/>
      <c r="F28" s="242"/>
      <c r="G28" s="242"/>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167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1" t="s">
        <v>185</v>
      </c>
      <c r="D29" s="225"/>
      <c r="E29" s="226">
        <v>30</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169</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2"/>
      <c r="D30" s="244"/>
      <c r="E30" s="244"/>
      <c r="F30" s="244"/>
      <c r="G30" s="244"/>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170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5">
        <v>6</v>
      </c>
      <c r="B31" s="236" t="s">
        <v>186</v>
      </c>
      <c r="C31" s="249" t="s">
        <v>187</v>
      </c>
      <c r="D31" s="237" t="s">
        <v>160</v>
      </c>
      <c r="E31" s="238">
        <v>0.625</v>
      </c>
      <c r="F31" s="239"/>
      <c r="G31" s="240">
        <f>ROUND(E31*F31,2)</f>
        <v>0</v>
      </c>
      <c r="H31" s="239"/>
      <c r="I31" s="240">
        <f>ROUND(E31*H31,2)</f>
        <v>0</v>
      </c>
      <c r="J31" s="239"/>
      <c r="K31" s="240">
        <f>ROUND(E31*J31,2)</f>
        <v>0</v>
      </c>
      <c r="L31" s="240">
        <v>15</v>
      </c>
      <c r="M31" s="240">
        <f>G31*(1+L31/100)</f>
        <v>0</v>
      </c>
      <c r="N31" s="238">
        <v>0</v>
      </c>
      <c r="O31" s="238">
        <f>ROUND(E31*N31,2)</f>
        <v>0</v>
      </c>
      <c r="P31" s="238">
        <v>0</v>
      </c>
      <c r="Q31" s="238">
        <f>ROUND(E31*P31,2)</f>
        <v>0</v>
      </c>
      <c r="R31" s="240" t="s">
        <v>161</v>
      </c>
      <c r="S31" s="240" t="s">
        <v>162</v>
      </c>
      <c r="T31" s="241" t="s">
        <v>162</v>
      </c>
      <c r="U31" s="223">
        <v>1.1499999999999999</v>
      </c>
      <c r="V31" s="223">
        <f>ROUND(E31*U31,2)</f>
        <v>0.72</v>
      </c>
      <c r="W31" s="223"/>
      <c r="X31" s="223" t="s">
        <v>163</v>
      </c>
      <c r="Y31" s="223" t="s">
        <v>164</v>
      </c>
      <c r="Z31" s="212"/>
      <c r="AA31" s="212"/>
      <c r="AB31" s="212"/>
      <c r="AC31" s="212"/>
      <c r="AD31" s="212"/>
      <c r="AE31" s="212"/>
      <c r="AF31" s="212"/>
      <c r="AG31" s="212" t="s">
        <v>165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0" t="s">
        <v>188</v>
      </c>
      <c r="D32" s="242"/>
      <c r="E32" s="242"/>
      <c r="F32" s="242"/>
      <c r="G32" s="242"/>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167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1" t="s">
        <v>189</v>
      </c>
      <c r="D33" s="225"/>
      <c r="E33" s="226">
        <v>0.625</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169</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2"/>
      <c r="D34" s="244"/>
      <c r="E34" s="244"/>
      <c r="F34" s="244"/>
      <c r="G34" s="244"/>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170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5">
        <v>7</v>
      </c>
      <c r="B35" s="236" t="s">
        <v>190</v>
      </c>
      <c r="C35" s="249" t="s">
        <v>191</v>
      </c>
      <c r="D35" s="237" t="s">
        <v>160</v>
      </c>
      <c r="E35" s="238">
        <v>1.5625</v>
      </c>
      <c r="F35" s="239"/>
      <c r="G35" s="240">
        <f>ROUND(E35*F35,2)</f>
        <v>0</v>
      </c>
      <c r="H35" s="239"/>
      <c r="I35" s="240">
        <f>ROUND(E35*H35,2)</f>
        <v>0</v>
      </c>
      <c r="J35" s="239"/>
      <c r="K35" s="240">
        <f>ROUND(E35*J35,2)</f>
        <v>0</v>
      </c>
      <c r="L35" s="240">
        <v>15</v>
      </c>
      <c r="M35" s="240">
        <f>G35*(1+L35/100)</f>
        <v>0</v>
      </c>
      <c r="N35" s="238">
        <v>1.7</v>
      </c>
      <c r="O35" s="238">
        <f>ROUND(E35*N35,2)</f>
        <v>2.66</v>
      </c>
      <c r="P35" s="238">
        <v>0</v>
      </c>
      <c r="Q35" s="238">
        <f>ROUND(E35*P35,2)</f>
        <v>0</v>
      </c>
      <c r="R35" s="240" t="s">
        <v>161</v>
      </c>
      <c r="S35" s="240" t="s">
        <v>162</v>
      </c>
      <c r="T35" s="241" t="s">
        <v>162</v>
      </c>
      <c r="U35" s="223">
        <v>1.587</v>
      </c>
      <c r="V35" s="223">
        <f>ROUND(E35*U35,2)</f>
        <v>2.48</v>
      </c>
      <c r="W35" s="223"/>
      <c r="X35" s="223" t="s">
        <v>163</v>
      </c>
      <c r="Y35" s="223" t="s">
        <v>164</v>
      </c>
      <c r="Z35" s="212"/>
      <c r="AA35" s="212"/>
      <c r="AB35" s="212"/>
      <c r="AC35" s="212"/>
      <c r="AD35" s="212"/>
      <c r="AE35" s="212"/>
      <c r="AF35" s="212"/>
      <c r="AG35" s="212" t="s">
        <v>165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2" x14ac:dyDescent="0.2">
      <c r="A36" s="219"/>
      <c r="B36" s="220"/>
      <c r="C36" s="250" t="s">
        <v>192</v>
      </c>
      <c r="D36" s="242"/>
      <c r="E36" s="242"/>
      <c r="F36" s="242"/>
      <c r="G36" s="242"/>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167</v>
      </c>
      <c r="AH36" s="212"/>
      <c r="AI36" s="212"/>
      <c r="AJ36" s="212"/>
      <c r="AK36" s="212"/>
      <c r="AL36" s="212"/>
      <c r="AM36" s="212"/>
      <c r="AN36" s="212"/>
      <c r="AO36" s="212"/>
      <c r="AP36" s="212"/>
      <c r="AQ36" s="212"/>
      <c r="AR36" s="212"/>
      <c r="AS36" s="212"/>
      <c r="AT36" s="212"/>
      <c r="AU36" s="212"/>
      <c r="AV36" s="212"/>
      <c r="AW36" s="212"/>
      <c r="AX36" s="212"/>
      <c r="AY36" s="212"/>
      <c r="AZ36" s="212"/>
      <c r="BA36" s="245" t="str">
        <f>C36</f>
        <v>sypaninou z vhodných hornin tř. 1 - 4 nebo materiálem připraveným podél výkopu ve vzdálenosti do 3 m od jeho kraje, pro jakoukoliv hloubku výkopu a jakoukoliv míru zhutnění,</v>
      </c>
      <c r="BB36" s="212"/>
      <c r="BC36" s="212"/>
      <c r="BD36" s="212"/>
      <c r="BE36" s="212"/>
      <c r="BF36" s="212"/>
      <c r="BG36" s="212"/>
      <c r="BH36" s="212"/>
    </row>
    <row r="37" spans="1:60" outlineLevel="2" x14ac:dyDescent="0.2">
      <c r="A37" s="219"/>
      <c r="B37" s="220"/>
      <c r="C37" s="251" t="s">
        <v>193</v>
      </c>
      <c r="D37" s="225"/>
      <c r="E37" s="226">
        <v>1.5625</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169</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2"/>
      <c r="D38" s="244"/>
      <c r="E38" s="244"/>
      <c r="F38" s="244"/>
      <c r="G38" s="244"/>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170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5">
        <v>8</v>
      </c>
      <c r="B39" s="236" t="s">
        <v>194</v>
      </c>
      <c r="C39" s="249" t="s">
        <v>195</v>
      </c>
      <c r="D39" s="237" t="s">
        <v>160</v>
      </c>
      <c r="E39" s="238">
        <v>5</v>
      </c>
      <c r="F39" s="239"/>
      <c r="G39" s="240">
        <f>ROUND(E39*F39,2)</f>
        <v>0</v>
      </c>
      <c r="H39" s="239"/>
      <c r="I39" s="240">
        <f>ROUND(E39*H39,2)</f>
        <v>0</v>
      </c>
      <c r="J39" s="239"/>
      <c r="K39" s="240">
        <f>ROUND(E39*J39,2)</f>
        <v>0</v>
      </c>
      <c r="L39" s="240">
        <v>15</v>
      </c>
      <c r="M39" s="240">
        <f>G39*(1+L39/100)</f>
        <v>0</v>
      </c>
      <c r="N39" s="238">
        <v>0</v>
      </c>
      <c r="O39" s="238">
        <f>ROUND(E39*N39,2)</f>
        <v>0</v>
      </c>
      <c r="P39" s="238">
        <v>0</v>
      </c>
      <c r="Q39" s="238">
        <f>ROUND(E39*P39,2)</f>
        <v>0</v>
      </c>
      <c r="R39" s="240" t="s">
        <v>161</v>
      </c>
      <c r="S39" s="240" t="s">
        <v>162</v>
      </c>
      <c r="T39" s="241" t="s">
        <v>162</v>
      </c>
      <c r="U39" s="223">
        <v>0</v>
      </c>
      <c r="V39" s="223">
        <f>ROUND(E39*U39,2)</f>
        <v>0</v>
      </c>
      <c r="W39" s="223"/>
      <c r="X39" s="223" t="s">
        <v>163</v>
      </c>
      <c r="Y39" s="223" t="s">
        <v>164</v>
      </c>
      <c r="Z39" s="212"/>
      <c r="AA39" s="212"/>
      <c r="AB39" s="212"/>
      <c r="AC39" s="212"/>
      <c r="AD39" s="212"/>
      <c r="AE39" s="212"/>
      <c r="AF39" s="212"/>
      <c r="AG39" s="212" t="s">
        <v>165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1" t="s">
        <v>196</v>
      </c>
      <c r="D40" s="225"/>
      <c r="E40" s="226">
        <v>5</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169</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2"/>
      <c r="D41" s="244"/>
      <c r="E41" s="244"/>
      <c r="F41" s="244"/>
      <c r="G41" s="244"/>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170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5">
        <v>9</v>
      </c>
      <c r="B42" s="236" t="s">
        <v>197</v>
      </c>
      <c r="C42" s="249" t="s">
        <v>198</v>
      </c>
      <c r="D42" s="237" t="s">
        <v>199</v>
      </c>
      <c r="E42" s="238">
        <v>1.1875</v>
      </c>
      <c r="F42" s="239"/>
      <c r="G42" s="240">
        <f>ROUND(E42*F42,2)</f>
        <v>0</v>
      </c>
      <c r="H42" s="239"/>
      <c r="I42" s="240">
        <f>ROUND(E42*H42,2)</f>
        <v>0</v>
      </c>
      <c r="J42" s="239"/>
      <c r="K42" s="240">
        <f>ROUND(E42*J42,2)</f>
        <v>0</v>
      </c>
      <c r="L42" s="240">
        <v>15</v>
      </c>
      <c r="M42" s="240">
        <f>G42*(1+L42/100)</f>
        <v>0</v>
      </c>
      <c r="N42" s="238">
        <v>1</v>
      </c>
      <c r="O42" s="238">
        <f>ROUND(E42*N42,2)</f>
        <v>1.19</v>
      </c>
      <c r="P42" s="238">
        <v>0</v>
      </c>
      <c r="Q42" s="238">
        <f>ROUND(E42*P42,2)</f>
        <v>0</v>
      </c>
      <c r="R42" s="240" t="s">
        <v>200</v>
      </c>
      <c r="S42" s="240" t="s">
        <v>162</v>
      </c>
      <c r="T42" s="241" t="s">
        <v>162</v>
      </c>
      <c r="U42" s="223">
        <v>0</v>
      </c>
      <c r="V42" s="223">
        <f>ROUND(E42*U42,2)</f>
        <v>0</v>
      </c>
      <c r="W42" s="223"/>
      <c r="X42" s="223" t="s">
        <v>201</v>
      </c>
      <c r="Y42" s="223" t="s">
        <v>164</v>
      </c>
      <c r="Z42" s="212"/>
      <c r="AA42" s="212"/>
      <c r="AB42" s="212"/>
      <c r="AC42" s="212"/>
      <c r="AD42" s="212"/>
      <c r="AE42" s="212"/>
      <c r="AF42" s="212"/>
      <c r="AG42" s="212" t="s">
        <v>202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1" t="s">
        <v>203</v>
      </c>
      <c r="D43" s="225"/>
      <c r="E43" s="226">
        <v>1.1875</v>
      </c>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169</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2"/>
      <c r="D44" s="244"/>
      <c r="E44" s="244"/>
      <c r="F44" s="244"/>
      <c r="G44" s="244"/>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170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8" t="s">
        <v>156</v>
      </c>
      <c r="B45" s="229" t="s">
        <v>74</v>
      </c>
      <c r="C45" s="248" t="s">
        <v>75</v>
      </c>
      <c r="D45" s="230"/>
      <c r="E45" s="231"/>
      <c r="F45" s="232"/>
      <c r="G45" s="232">
        <f>SUMIF(AG46:AG86,"&lt;&gt;NOR",G46:G86)</f>
        <v>0</v>
      </c>
      <c r="H45" s="232"/>
      <c r="I45" s="232">
        <f>SUM(I46:I86)</f>
        <v>0</v>
      </c>
      <c r="J45" s="232"/>
      <c r="K45" s="232">
        <f>SUM(K46:K86)</f>
        <v>0</v>
      </c>
      <c r="L45" s="232"/>
      <c r="M45" s="232">
        <f>SUM(M46:M86)</f>
        <v>0</v>
      </c>
      <c r="N45" s="231"/>
      <c r="O45" s="231">
        <f>SUM(O46:O86)</f>
        <v>5.3999999999999995</v>
      </c>
      <c r="P45" s="231"/>
      <c r="Q45" s="231">
        <f>SUM(Q46:Q86)</f>
        <v>0</v>
      </c>
      <c r="R45" s="232"/>
      <c r="S45" s="232"/>
      <c r="T45" s="233"/>
      <c r="U45" s="227"/>
      <c r="V45" s="227">
        <f>SUM(V46:V86)</f>
        <v>48.38</v>
      </c>
      <c r="W45" s="227"/>
      <c r="X45" s="227"/>
      <c r="Y45" s="227"/>
      <c r="AG45" t="s">
        <v>157</v>
      </c>
    </row>
    <row r="46" spans="1:60" ht="22.5" outlineLevel="1" x14ac:dyDescent="0.2">
      <c r="A46" s="235">
        <v>10</v>
      </c>
      <c r="B46" s="236" t="s">
        <v>204</v>
      </c>
      <c r="C46" s="249" t="s">
        <v>205</v>
      </c>
      <c r="D46" s="237" t="s">
        <v>206</v>
      </c>
      <c r="E46" s="238">
        <v>2</v>
      </c>
      <c r="F46" s="239"/>
      <c r="G46" s="240">
        <f>ROUND(E46*F46,2)</f>
        <v>0</v>
      </c>
      <c r="H46" s="239"/>
      <c r="I46" s="240">
        <f>ROUND(E46*H46,2)</f>
        <v>0</v>
      </c>
      <c r="J46" s="239"/>
      <c r="K46" s="240">
        <f>ROUND(E46*J46,2)</f>
        <v>0</v>
      </c>
      <c r="L46" s="240">
        <v>15</v>
      </c>
      <c r="M46" s="240">
        <f>G46*(1+L46/100)</f>
        <v>0</v>
      </c>
      <c r="N46" s="238">
        <v>1.5730000000000001E-2</v>
      </c>
      <c r="O46" s="238">
        <f>ROUND(E46*N46,2)</f>
        <v>0.03</v>
      </c>
      <c r="P46" s="238">
        <v>0</v>
      </c>
      <c r="Q46" s="238">
        <f>ROUND(E46*P46,2)</f>
        <v>0</v>
      </c>
      <c r="R46" s="240" t="s">
        <v>207</v>
      </c>
      <c r="S46" s="240" t="s">
        <v>162</v>
      </c>
      <c r="T46" s="241" t="s">
        <v>162</v>
      </c>
      <c r="U46" s="223">
        <v>0.23250000000000001</v>
      </c>
      <c r="V46" s="223">
        <f>ROUND(E46*U46,2)</f>
        <v>0.47</v>
      </c>
      <c r="W46" s="223"/>
      <c r="X46" s="223" t="s">
        <v>163</v>
      </c>
      <c r="Y46" s="223" t="s">
        <v>164</v>
      </c>
      <c r="Z46" s="212"/>
      <c r="AA46" s="212"/>
      <c r="AB46" s="212"/>
      <c r="AC46" s="212"/>
      <c r="AD46" s="212"/>
      <c r="AE46" s="212"/>
      <c r="AF46" s="212"/>
      <c r="AG46" s="212" t="s">
        <v>165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1" t="s">
        <v>208</v>
      </c>
      <c r="D47" s="225"/>
      <c r="E47" s="226">
        <v>2</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169</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2"/>
      <c r="D48" s="244"/>
      <c r="E48" s="244"/>
      <c r="F48" s="244"/>
      <c r="G48" s="244"/>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170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35">
        <v>11</v>
      </c>
      <c r="B49" s="236" t="s">
        <v>209</v>
      </c>
      <c r="C49" s="249" t="s">
        <v>210</v>
      </c>
      <c r="D49" s="237" t="s">
        <v>206</v>
      </c>
      <c r="E49" s="238">
        <v>1</v>
      </c>
      <c r="F49" s="239"/>
      <c r="G49" s="240">
        <f>ROUND(E49*F49,2)</f>
        <v>0</v>
      </c>
      <c r="H49" s="239"/>
      <c r="I49" s="240">
        <f>ROUND(E49*H49,2)</f>
        <v>0</v>
      </c>
      <c r="J49" s="239"/>
      <c r="K49" s="240">
        <f>ROUND(E49*J49,2)</f>
        <v>0</v>
      </c>
      <c r="L49" s="240">
        <v>15</v>
      </c>
      <c r="M49" s="240">
        <f>G49*(1+L49/100)</f>
        <v>0</v>
      </c>
      <c r="N49" s="238">
        <v>2.0840000000000001E-2</v>
      </c>
      <c r="O49" s="238">
        <f>ROUND(E49*N49,2)</f>
        <v>0.02</v>
      </c>
      <c r="P49" s="238">
        <v>0</v>
      </c>
      <c r="Q49" s="238">
        <f>ROUND(E49*P49,2)</f>
        <v>0</v>
      </c>
      <c r="R49" s="240" t="s">
        <v>207</v>
      </c>
      <c r="S49" s="240" t="s">
        <v>162</v>
      </c>
      <c r="T49" s="241" t="s">
        <v>162</v>
      </c>
      <c r="U49" s="223">
        <v>0.3175</v>
      </c>
      <c r="V49" s="223">
        <f>ROUND(E49*U49,2)</f>
        <v>0.32</v>
      </c>
      <c r="W49" s="223"/>
      <c r="X49" s="223" t="s">
        <v>163</v>
      </c>
      <c r="Y49" s="223" t="s">
        <v>164</v>
      </c>
      <c r="Z49" s="212"/>
      <c r="AA49" s="212"/>
      <c r="AB49" s="212"/>
      <c r="AC49" s="212"/>
      <c r="AD49" s="212"/>
      <c r="AE49" s="212"/>
      <c r="AF49" s="212"/>
      <c r="AG49" s="212" t="s">
        <v>165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1" t="s">
        <v>211</v>
      </c>
      <c r="D50" s="225"/>
      <c r="E50" s="226">
        <v>1</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169</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2"/>
      <c r="D51" s="244"/>
      <c r="E51" s="244"/>
      <c r="F51" s="244"/>
      <c r="G51" s="244"/>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170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5">
        <v>12</v>
      </c>
      <c r="B52" s="236" t="s">
        <v>212</v>
      </c>
      <c r="C52" s="249" t="s">
        <v>213</v>
      </c>
      <c r="D52" s="237" t="s">
        <v>160</v>
      </c>
      <c r="E52" s="238">
        <v>0.108</v>
      </c>
      <c r="F52" s="239"/>
      <c r="G52" s="240">
        <f>ROUND(E52*F52,2)</f>
        <v>0</v>
      </c>
      <c r="H52" s="239"/>
      <c r="I52" s="240">
        <f>ROUND(E52*H52,2)</f>
        <v>0</v>
      </c>
      <c r="J52" s="239"/>
      <c r="K52" s="240">
        <f>ROUND(E52*J52,2)</f>
        <v>0</v>
      </c>
      <c r="L52" s="240">
        <v>15</v>
      </c>
      <c r="M52" s="240">
        <f>G52*(1+L52/100)</f>
        <v>0</v>
      </c>
      <c r="N52" s="238">
        <v>1.6823999999999999</v>
      </c>
      <c r="O52" s="238">
        <f>ROUND(E52*N52,2)</f>
        <v>0.18</v>
      </c>
      <c r="P52" s="238">
        <v>0</v>
      </c>
      <c r="Q52" s="238">
        <f>ROUND(E52*P52,2)</f>
        <v>0</v>
      </c>
      <c r="R52" s="240" t="s">
        <v>214</v>
      </c>
      <c r="S52" s="240" t="s">
        <v>162</v>
      </c>
      <c r="T52" s="241" t="s">
        <v>162</v>
      </c>
      <c r="U52" s="223">
        <v>6.8680000000000003</v>
      </c>
      <c r="V52" s="223">
        <f>ROUND(E52*U52,2)</f>
        <v>0.74</v>
      </c>
      <c r="W52" s="223"/>
      <c r="X52" s="223" t="s">
        <v>163</v>
      </c>
      <c r="Y52" s="223" t="s">
        <v>164</v>
      </c>
      <c r="Z52" s="212"/>
      <c r="AA52" s="212"/>
      <c r="AB52" s="212"/>
      <c r="AC52" s="212"/>
      <c r="AD52" s="212"/>
      <c r="AE52" s="212"/>
      <c r="AF52" s="212"/>
      <c r="AG52" s="212" t="s">
        <v>165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0" t="s">
        <v>215</v>
      </c>
      <c r="D53" s="242"/>
      <c r="E53" s="242"/>
      <c r="F53" s="242"/>
      <c r="G53" s="242"/>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167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1" t="s">
        <v>216</v>
      </c>
      <c r="D54" s="225"/>
      <c r="E54" s="226">
        <v>0.108</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169</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2"/>
      <c r="D55" s="244"/>
      <c r="E55" s="244"/>
      <c r="F55" s="244"/>
      <c r="G55" s="244"/>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170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5">
        <v>13</v>
      </c>
      <c r="B56" s="236" t="s">
        <v>217</v>
      </c>
      <c r="C56" s="249" t="s">
        <v>218</v>
      </c>
      <c r="D56" s="237" t="s">
        <v>199</v>
      </c>
      <c r="E56" s="238">
        <v>1.7160000000000002E-2</v>
      </c>
      <c r="F56" s="239"/>
      <c r="G56" s="240">
        <f>ROUND(E56*F56,2)</f>
        <v>0</v>
      </c>
      <c r="H56" s="239"/>
      <c r="I56" s="240">
        <f>ROUND(E56*H56,2)</f>
        <v>0</v>
      </c>
      <c r="J56" s="239"/>
      <c r="K56" s="240">
        <f>ROUND(E56*J56,2)</f>
        <v>0</v>
      </c>
      <c r="L56" s="240">
        <v>15</v>
      </c>
      <c r="M56" s="240">
        <f>G56*(1+L56/100)</f>
        <v>0</v>
      </c>
      <c r="N56" s="238">
        <v>1.0900000000000001</v>
      </c>
      <c r="O56" s="238">
        <f>ROUND(E56*N56,2)</f>
        <v>0.02</v>
      </c>
      <c r="P56" s="238">
        <v>0</v>
      </c>
      <c r="Q56" s="238">
        <f>ROUND(E56*P56,2)</f>
        <v>0</v>
      </c>
      <c r="R56" s="240" t="s">
        <v>214</v>
      </c>
      <c r="S56" s="240" t="s">
        <v>162</v>
      </c>
      <c r="T56" s="241" t="s">
        <v>162</v>
      </c>
      <c r="U56" s="223">
        <v>18.8</v>
      </c>
      <c r="V56" s="223">
        <f>ROUND(E56*U56,2)</f>
        <v>0.32</v>
      </c>
      <c r="W56" s="223"/>
      <c r="X56" s="223" t="s">
        <v>163</v>
      </c>
      <c r="Y56" s="223" t="s">
        <v>164</v>
      </c>
      <c r="Z56" s="212"/>
      <c r="AA56" s="212"/>
      <c r="AB56" s="212"/>
      <c r="AC56" s="212"/>
      <c r="AD56" s="212"/>
      <c r="AE56" s="212"/>
      <c r="AF56" s="212"/>
      <c r="AG56" s="212" t="s">
        <v>165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0" t="s">
        <v>219</v>
      </c>
      <c r="D57" s="242"/>
      <c r="E57" s="242"/>
      <c r="F57" s="242"/>
      <c r="G57" s="242"/>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167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1" t="s">
        <v>220</v>
      </c>
      <c r="D58" s="225"/>
      <c r="E58" s="226">
        <v>1.7160000000000002E-2</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169</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2"/>
      <c r="D59" s="244"/>
      <c r="E59" s="244"/>
      <c r="F59" s="244"/>
      <c r="G59" s="244"/>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170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5">
        <v>14</v>
      </c>
      <c r="B60" s="236" t="s">
        <v>221</v>
      </c>
      <c r="C60" s="249" t="s">
        <v>222</v>
      </c>
      <c r="D60" s="237" t="s">
        <v>199</v>
      </c>
      <c r="E60" s="238">
        <v>9.8549999999999999E-2</v>
      </c>
      <c r="F60" s="239"/>
      <c r="G60" s="240">
        <f>ROUND(E60*F60,2)</f>
        <v>0</v>
      </c>
      <c r="H60" s="239"/>
      <c r="I60" s="240">
        <f>ROUND(E60*H60,2)</f>
        <v>0</v>
      </c>
      <c r="J60" s="239"/>
      <c r="K60" s="240">
        <f>ROUND(E60*J60,2)</f>
        <v>0</v>
      </c>
      <c r="L60" s="240">
        <v>15</v>
      </c>
      <c r="M60" s="240">
        <f>G60*(1+L60/100)</f>
        <v>0</v>
      </c>
      <c r="N60" s="238">
        <v>1.0900000000000001</v>
      </c>
      <c r="O60" s="238">
        <f>ROUND(E60*N60,2)</f>
        <v>0.11</v>
      </c>
      <c r="P60" s="238">
        <v>0</v>
      </c>
      <c r="Q60" s="238">
        <f>ROUND(E60*P60,2)</f>
        <v>0</v>
      </c>
      <c r="R60" s="240" t="s">
        <v>214</v>
      </c>
      <c r="S60" s="240" t="s">
        <v>162</v>
      </c>
      <c r="T60" s="241" t="s">
        <v>162</v>
      </c>
      <c r="U60" s="223">
        <v>18.8</v>
      </c>
      <c r="V60" s="223">
        <f>ROUND(E60*U60,2)</f>
        <v>1.85</v>
      </c>
      <c r="W60" s="223"/>
      <c r="X60" s="223" t="s">
        <v>163</v>
      </c>
      <c r="Y60" s="223" t="s">
        <v>164</v>
      </c>
      <c r="Z60" s="212"/>
      <c r="AA60" s="212"/>
      <c r="AB60" s="212"/>
      <c r="AC60" s="212"/>
      <c r="AD60" s="212"/>
      <c r="AE60" s="212"/>
      <c r="AF60" s="212"/>
      <c r="AG60" s="212" t="s">
        <v>165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0" t="s">
        <v>219</v>
      </c>
      <c r="D61" s="242"/>
      <c r="E61" s="242"/>
      <c r="F61" s="242"/>
      <c r="G61" s="242"/>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167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1" t="s">
        <v>223</v>
      </c>
      <c r="D62" s="225"/>
      <c r="E62" s="226">
        <v>9.8549999999999999E-2</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169</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2"/>
      <c r="D63" s="244"/>
      <c r="E63" s="244"/>
      <c r="F63" s="244"/>
      <c r="G63" s="244"/>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170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45" outlineLevel="1" x14ac:dyDescent="0.2">
      <c r="A64" s="235">
        <v>15</v>
      </c>
      <c r="B64" s="236" t="s">
        <v>224</v>
      </c>
      <c r="C64" s="249" t="s">
        <v>225</v>
      </c>
      <c r="D64" s="237" t="s">
        <v>226</v>
      </c>
      <c r="E64" s="238">
        <v>44.414999999999999</v>
      </c>
      <c r="F64" s="239"/>
      <c r="G64" s="240">
        <f>ROUND(E64*F64,2)</f>
        <v>0</v>
      </c>
      <c r="H64" s="239"/>
      <c r="I64" s="240">
        <f>ROUND(E64*H64,2)</f>
        <v>0</v>
      </c>
      <c r="J64" s="239"/>
      <c r="K64" s="240">
        <f>ROUND(E64*J64,2)</f>
        <v>0</v>
      </c>
      <c r="L64" s="240">
        <v>15</v>
      </c>
      <c r="M64" s="240">
        <f>G64*(1+L64/100)</f>
        <v>0</v>
      </c>
      <c r="N64" s="238">
        <v>9.0060000000000001E-2</v>
      </c>
      <c r="O64" s="238">
        <f>ROUND(E64*N64,2)</f>
        <v>4</v>
      </c>
      <c r="P64" s="238">
        <v>0</v>
      </c>
      <c r="Q64" s="238">
        <f>ROUND(E64*P64,2)</f>
        <v>0</v>
      </c>
      <c r="R64" s="240" t="s">
        <v>207</v>
      </c>
      <c r="S64" s="240" t="s">
        <v>162</v>
      </c>
      <c r="T64" s="241" t="s">
        <v>162</v>
      </c>
      <c r="U64" s="223">
        <v>0.52</v>
      </c>
      <c r="V64" s="223">
        <f>ROUND(E64*U64,2)</f>
        <v>23.1</v>
      </c>
      <c r="W64" s="223"/>
      <c r="X64" s="223" t="s">
        <v>163</v>
      </c>
      <c r="Y64" s="223" t="s">
        <v>164</v>
      </c>
      <c r="Z64" s="212"/>
      <c r="AA64" s="212"/>
      <c r="AB64" s="212"/>
      <c r="AC64" s="212"/>
      <c r="AD64" s="212"/>
      <c r="AE64" s="212"/>
      <c r="AF64" s="212"/>
      <c r="AG64" s="212" t="s">
        <v>165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2" x14ac:dyDescent="0.2">
      <c r="A65" s="219"/>
      <c r="B65" s="220"/>
      <c r="C65" s="250" t="s">
        <v>227</v>
      </c>
      <c r="D65" s="242"/>
      <c r="E65" s="242"/>
      <c r="F65" s="242"/>
      <c r="G65" s="242"/>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167</v>
      </c>
      <c r="AH65" s="212"/>
      <c r="AI65" s="212"/>
      <c r="AJ65" s="212"/>
      <c r="AK65" s="212"/>
      <c r="AL65" s="212"/>
      <c r="AM65" s="212"/>
      <c r="AN65" s="212"/>
      <c r="AO65" s="212"/>
      <c r="AP65" s="212"/>
      <c r="AQ65" s="212"/>
      <c r="AR65" s="212"/>
      <c r="AS65" s="212"/>
      <c r="AT65" s="212"/>
      <c r="AU65" s="212"/>
      <c r="AV65" s="212"/>
      <c r="AW65" s="212"/>
      <c r="AX65" s="212"/>
      <c r="AY65" s="212"/>
      <c r="AZ65" s="212"/>
      <c r="BA65" s="245" t="str">
        <f>C65</f>
        <v>jednoduché nebo příčky zděné do svislé dřevěné, cihelné, betonové nebo ocelové konstrukce na jakoukoliv maltu vápenocementovou (MVC) nebo cementovou (MC),</v>
      </c>
      <c r="BB65" s="212"/>
      <c r="BC65" s="212"/>
      <c r="BD65" s="212"/>
      <c r="BE65" s="212"/>
      <c r="BF65" s="212"/>
      <c r="BG65" s="212"/>
      <c r="BH65" s="212"/>
    </row>
    <row r="66" spans="1:60" outlineLevel="2" x14ac:dyDescent="0.2">
      <c r="A66" s="219"/>
      <c r="B66" s="220"/>
      <c r="C66" s="251" t="s">
        <v>228</v>
      </c>
      <c r="D66" s="225"/>
      <c r="E66" s="226">
        <v>47.215000000000003</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169</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1" t="s">
        <v>229</v>
      </c>
      <c r="D67" s="225"/>
      <c r="E67" s="226">
        <v>-2.8</v>
      </c>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169</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2"/>
      <c r="D68" s="244"/>
      <c r="E68" s="244"/>
      <c r="F68" s="244"/>
      <c r="G68" s="244"/>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170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5">
        <v>16</v>
      </c>
      <c r="B69" s="236" t="s">
        <v>230</v>
      </c>
      <c r="C69" s="249" t="s">
        <v>231</v>
      </c>
      <c r="D69" s="237" t="s">
        <v>232</v>
      </c>
      <c r="E69" s="238">
        <v>13.3</v>
      </c>
      <c r="F69" s="239"/>
      <c r="G69" s="240">
        <f>ROUND(E69*F69,2)</f>
        <v>0</v>
      </c>
      <c r="H69" s="239"/>
      <c r="I69" s="240">
        <f>ROUND(E69*H69,2)</f>
        <v>0</v>
      </c>
      <c r="J69" s="239"/>
      <c r="K69" s="240">
        <f>ROUND(E69*J69,2)</f>
        <v>0</v>
      </c>
      <c r="L69" s="240">
        <v>15</v>
      </c>
      <c r="M69" s="240">
        <f>G69*(1+L69/100)</f>
        <v>0</v>
      </c>
      <c r="N69" s="238">
        <v>8.0000000000000007E-5</v>
      </c>
      <c r="O69" s="238">
        <f>ROUND(E69*N69,2)</f>
        <v>0</v>
      </c>
      <c r="P69" s="238">
        <v>0</v>
      </c>
      <c r="Q69" s="238">
        <f>ROUND(E69*P69,2)</f>
        <v>0</v>
      </c>
      <c r="R69" s="240" t="s">
        <v>214</v>
      </c>
      <c r="S69" s="240" t="s">
        <v>162</v>
      </c>
      <c r="T69" s="241" t="s">
        <v>162</v>
      </c>
      <c r="U69" s="223">
        <v>0.18</v>
      </c>
      <c r="V69" s="223">
        <f>ROUND(E69*U69,2)</f>
        <v>2.39</v>
      </c>
      <c r="W69" s="223"/>
      <c r="X69" s="223" t="s">
        <v>163</v>
      </c>
      <c r="Y69" s="223" t="s">
        <v>164</v>
      </c>
      <c r="Z69" s="212"/>
      <c r="AA69" s="212"/>
      <c r="AB69" s="212"/>
      <c r="AC69" s="212"/>
      <c r="AD69" s="212"/>
      <c r="AE69" s="212"/>
      <c r="AF69" s="212"/>
      <c r="AG69" s="212" t="s">
        <v>165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1" t="s">
        <v>233</v>
      </c>
      <c r="D70" s="225"/>
      <c r="E70" s="226">
        <v>13.3</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169</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2"/>
      <c r="D71" s="244"/>
      <c r="E71" s="244"/>
      <c r="F71" s="244"/>
      <c r="G71" s="244"/>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170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33.75" outlineLevel="1" x14ac:dyDescent="0.2">
      <c r="A72" s="235">
        <v>17</v>
      </c>
      <c r="B72" s="236" t="s">
        <v>234</v>
      </c>
      <c r="C72" s="249" t="s">
        <v>235</v>
      </c>
      <c r="D72" s="237" t="s">
        <v>226</v>
      </c>
      <c r="E72" s="238">
        <v>1.4159999999999999</v>
      </c>
      <c r="F72" s="239"/>
      <c r="G72" s="240">
        <f>ROUND(E72*F72,2)</f>
        <v>0</v>
      </c>
      <c r="H72" s="239"/>
      <c r="I72" s="240">
        <f>ROUND(E72*H72,2)</f>
        <v>0</v>
      </c>
      <c r="J72" s="239"/>
      <c r="K72" s="240">
        <f>ROUND(E72*J72,2)</f>
        <v>0</v>
      </c>
      <c r="L72" s="240">
        <v>15</v>
      </c>
      <c r="M72" s="240">
        <f>G72*(1+L72/100)</f>
        <v>0</v>
      </c>
      <c r="N72" s="238">
        <v>0.15679999999999999</v>
      </c>
      <c r="O72" s="238">
        <f>ROUND(E72*N72,2)</f>
        <v>0.22</v>
      </c>
      <c r="P72" s="238">
        <v>0</v>
      </c>
      <c r="Q72" s="238">
        <f>ROUND(E72*P72,2)</f>
        <v>0</v>
      </c>
      <c r="R72" s="240" t="s">
        <v>207</v>
      </c>
      <c r="S72" s="240" t="s">
        <v>162</v>
      </c>
      <c r="T72" s="241" t="s">
        <v>162</v>
      </c>
      <c r="U72" s="223">
        <v>1.2225999999999999</v>
      </c>
      <c r="V72" s="223">
        <f>ROUND(E72*U72,2)</f>
        <v>1.73</v>
      </c>
      <c r="W72" s="223"/>
      <c r="X72" s="223" t="s">
        <v>163</v>
      </c>
      <c r="Y72" s="223" t="s">
        <v>164</v>
      </c>
      <c r="Z72" s="212"/>
      <c r="AA72" s="212"/>
      <c r="AB72" s="212"/>
      <c r="AC72" s="212"/>
      <c r="AD72" s="212"/>
      <c r="AE72" s="212"/>
      <c r="AF72" s="212"/>
      <c r="AG72" s="212" t="s">
        <v>165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0" t="s">
        <v>236</v>
      </c>
      <c r="D73" s="242"/>
      <c r="E73" s="242"/>
      <c r="F73" s="242"/>
      <c r="G73" s="242"/>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167</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1" t="s">
        <v>237</v>
      </c>
      <c r="D74" s="225"/>
      <c r="E74" s="226">
        <v>1.4159999999999999</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169</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2"/>
      <c r="D75" s="244"/>
      <c r="E75" s="244"/>
      <c r="F75" s="244"/>
      <c r="G75" s="244"/>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170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5">
        <v>18</v>
      </c>
      <c r="B76" s="236" t="s">
        <v>238</v>
      </c>
      <c r="C76" s="249" t="s">
        <v>239</v>
      </c>
      <c r="D76" s="237" t="s">
        <v>226</v>
      </c>
      <c r="E76" s="238">
        <v>2.84</v>
      </c>
      <c r="F76" s="239"/>
      <c r="G76" s="240">
        <f>ROUND(E76*F76,2)</f>
        <v>0</v>
      </c>
      <c r="H76" s="239"/>
      <c r="I76" s="240">
        <f>ROUND(E76*H76,2)</f>
        <v>0</v>
      </c>
      <c r="J76" s="239"/>
      <c r="K76" s="240">
        <f>ROUND(E76*J76,2)</f>
        <v>0</v>
      </c>
      <c r="L76" s="240">
        <v>15</v>
      </c>
      <c r="M76" s="240">
        <f>G76*(1+L76/100)</f>
        <v>0</v>
      </c>
      <c r="N76" s="238">
        <v>9.3579999999999997E-2</v>
      </c>
      <c r="O76" s="238">
        <f>ROUND(E76*N76,2)</f>
        <v>0.27</v>
      </c>
      <c r="P76" s="238">
        <v>0</v>
      </c>
      <c r="Q76" s="238">
        <f>ROUND(E76*P76,2)</f>
        <v>0</v>
      </c>
      <c r="R76" s="240" t="s">
        <v>207</v>
      </c>
      <c r="S76" s="240" t="s">
        <v>162</v>
      </c>
      <c r="T76" s="241" t="s">
        <v>162</v>
      </c>
      <c r="U76" s="223">
        <v>0.66600000000000004</v>
      </c>
      <c r="V76" s="223">
        <f>ROUND(E76*U76,2)</f>
        <v>1.89</v>
      </c>
      <c r="W76" s="223"/>
      <c r="X76" s="223" t="s">
        <v>163</v>
      </c>
      <c r="Y76" s="223" t="s">
        <v>164</v>
      </c>
      <c r="Z76" s="212"/>
      <c r="AA76" s="212"/>
      <c r="AB76" s="212"/>
      <c r="AC76" s="212"/>
      <c r="AD76" s="212"/>
      <c r="AE76" s="212"/>
      <c r="AF76" s="212"/>
      <c r="AG76" s="212" t="s">
        <v>165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0" t="s">
        <v>240</v>
      </c>
      <c r="D77" s="242"/>
      <c r="E77" s="242"/>
      <c r="F77" s="242"/>
      <c r="G77" s="242"/>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167</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1" t="s">
        <v>241</v>
      </c>
      <c r="D78" s="225"/>
      <c r="E78" s="226">
        <v>2.84</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169</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2"/>
      <c r="D79" s="244"/>
      <c r="E79" s="244"/>
      <c r="F79" s="244"/>
      <c r="G79" s="244"/>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170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5">
        <v>19</v>
      </c>
      <c r="B80" s="236" t="s">
        <v>242</v>
      </c>
      <c r="C80" s="249" t="s">
        <v>243</v>
      </c>
      <c r="D80" s="237" t="s">
        <v>226</v>
      </c>
      <c r="E80" s="238">
        <v>2.2000000000000002</v>
      </c>
      <c r="F80" s="239"/>
      <c r="G80" s="240">
        <f>ROUND(E80*F80,2)</f>
        <v>0</v>
      </c>
      <c r="H80" s="239"/>
      <c r="I80" s="240">
        <f>ROUND(E80*H80,2)</f>
        <v>0</v>
      </c>
      <c r="J80" s="239"/>
      <c r="K80" s="240">
        <f>ROUND(E80*J80,2)</f>
        <v>0</v>
      </c>
      <c r="L80" s="240">
        <v>15</v>
      </c>
      <c r="M80" s="240">
        <f>G80*(1+L80/100)</f>
        <v>0</v>
      </c>
      <c r="N80" s="238">
        <v>0.24884000000000001</v>
      </c>
      <c r="O80" s="238">
        <f>ROUND(E80*N80,2)</f>
        <v>0.55000000000000004</v>
      </c>
      <c r="P80" s="238">
        <v>0</v>
      </c>
      <c r="Q80" s="238">
        <f>ROUND(E80*P80,2)</f>
        <v>0</v>
      </c>
      <c r="R80" s="240" t="s">
        <v>214</v>
      </c>
      <c r="S80" s="240" t="s">
        <v>162</v>
      </c>
      <c r="T80" s="241" t="s">
        <v>162</v>
      </c>
      <c r="U80" s="223">
        <v>1.621</v>
      </c>
      <c r="V80" s="223">
        <f>ROUND(E80*U80,2)</f>
        <v>3.57</v>
      </c>
      <c r="W80" s="223"/>
      <c r="X80" s="223" t="s">
        <v>163</v>
      </c>
      <c r="Y80" s="223" t="s">
        <v>164</v>
      </c>
      <c r="Z80" s="212"/>
      <c r="AA80" s="212"/>
      <c r="AB80" s="212"/>
      <c r="AC80" s="212"/>
      <c r="AD80" s="212"/>
      <c r="AE80" s="212"/>
      <c r="AF80" s="212"/>
      <c r="AG80" s="212" t="s">
        <v>165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2" x14ac:dyDescent="0.2">
      <c r="A81" s="219"/>
      <c r="B81" s="220"/>
      <c r="C81" s="250" t="s">
        <v>244</v>
      </c>
      <c r="D81" s="242"/>
      <c r="E81" s="242"/>
      <c r="F81" s="242"/>
      <c r="G81" s="242"/>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167</v>
      </c>
      <c r="AH81" s="212"/>
      <c r="AI81" s="212"/>
      <c r="AJ81" s="212"/>
      <c r="AK81" s="212"/>
      <c r="AL81" s="212"/>
      <c r="AM81" s="212"/>
      <c r="AN81" s="212"/>
      <c r="AO81" s="212"/>
      <c r="AP81" s="212"/>
      <c r="AQ81" s="212"/>
      <c r="AR81" s="212"/>
      <c r="AS81" s="212"/>
      <c r="AT81" s="212"/>
      <c r="AU81" s="212"/>
      <c r="AV81" s="212"/>
      <c r="AW81" s="212"/>
      <c r="AX81" s="212"/>
      <c r="AY81" s="212"/>
      <c r="AZ81" s="212"/>
      <c r="BA81" s="245" t="str">
        <f>C81</f>
        <v>ve vybouraných otvorech, s vysekáním kapes pro zavázání, z jakýchkoliv cihel, z pomocného pracovního lešení o výšce podlahy do 1900 mm a pro zatížení do 1,5 kPa,</v>
      </c>
      <c r="BB81" s="212"/>
      <c r="BC81" s="212"/>
      <c r="BD81" s="212"/>
      <c r="BE81" s="212"/>
      <c r="BF81" s="212"/>
      <c r="BG81" s="212"/>
      <c r="BH81" s="212"/>
    </row>
    <row r="82" spans="1:60" outlineLevel="2" x14ac:dyDescent="0.2">
      <c r="A82" s="219"/>
      <c r="B82" s="220"/>
      <c r="C82" s="251" t="s">
        <v>245</v>
      </c>
      <c r="D82" s="225"/>
      <c r="E82" s="226">
        <v>2.2000000000000002</v>
      </c>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169</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2"/>
      <c r="D83" s="244"/>
      <c r="E83" s="244"/>
      <c r="F83" s="244"/>
      <c r="G83" s="244"/>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170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5">
        <v>20</v>
      </c>
      <c r="B84" s="236" t="s">
        <v>246</v>
      </c>
      <c r="C84" s="249" t="s">
        <v>247</v>
      </c>
      <c r="D84" s="237" t="s">
        <v>248</v>
      </c>
      <c r="E84" s="238">
        <v>12</v>
      </c>
      <c r="F84" s="239"/>
      <c r="G84" s="240">
        <f>ROUND(E84*F84,2)</f>
        <v>0</v>
      </c>
      <c r="H84" s="239"/>
      <c r="I84" s="240">
        <f>ROUND(E84*H84,2)</f>
        <v>0</v>
      </c>
      <c r="J84" s="239"/>
      <c r="K84" s="240">
        <f>ROUND(E84*J84,2)</f>
        <v>0</v>
      </c>
      <c r="L84" s="240">
        <v>15</v>
      </c>
      <c r="M84" s="240">
        <f>G84*(1+L84/100)</f>
        <v>0</v>
      </c>
      <c r="N84" s="238">
        <v>0</v>
      </c>
      <c r="O84" s="238">
        <f>ROUND(E84*N84,2)</f>
        <v>0</v>
      </c>
      <c r="P84" s="238">
        <v>0</v>
      </c>
      <c r="Q84" s="238">
        <f>ROUND(E84*P84,2)</f>
        <v>0</v>
      </c>
      <c r="R84" s="240" t="s">
        <v>249</v>
      </c>
      <c r="S84" s="240" t="s">
        <v>162</v>
      </c>
      <c r="T84" s="241" t="s">
        <v>162</v>
      </c>
      <c r="U84" s="223">
        <v>1</v>
      </c>
      <c r="V84" s="223">
        <f>ROUND(E84*U84,2)</f>
        <v>12</v>
      </c>
      <c r="W84" s="223"/>
      <c r="X84" s="223" t="s">
        <v>250</v>
      </c>
      <c r="Y84" s="223" t="s">
        <v>164</v>
      </c>
      <c r="Z84" s="212"/>
      <c r="AA84" s="212"/>
      <c r="AB84" s="212"/>
      <c r="AC84" s="212"/>
      <c r="AD84" s="212"/>
      <c r="AE84" s="212"/>
      <c r="AF84" s="212"/>
      <c r="AG84" s="212" t="s">
        <v>251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1" t="s">
        <v>252</v>
      </c>
      <c r="D85" s="225"/>
      <c r="E85" s="226">
        <v>12</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169</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2"/>
      <c r="D86" s="244"/>
      <c r="E86" s="244"/>
      <c r="F86" s="244"/>
      <c r="G86" s="244"/>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170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28" t="s">
        <v>156</v>
      </c>
      <c r="B87" s="229" t="s">
        <v>76</v>
      </c>
      <c r="C87" s="248" t="s">
        <v>77</v>
      </c>
      <c r="D87" s="230"/>
      <c r="E87" s="231"/>
      <c r="F87" s="232"/>
      <c r="G87" s="232">
        <f>SUMIF(AG88:AG101,"&lt;&gt;NOR",G88:G101)</f>
        <v>0</v>
      </c>
      <c r="H87" s="232"/>
      <c r="I87" s="232">
        <f>SUM(I88:I101)</f>
        <v>0</v>
      </c>
      <c r="J87" s="232"/>
      <c r="K87" s="232">
        <f>SUM(K88:K101)</f>
        <v>0</v>
      </c>
      <c r="L87" s="232"/>
      <c r="M87" s="232">
        <f>SUM(M88:M101)</f>
        <v>0</v>
      </c>
      <c r="N87" s="231"/>
      <c r="O87" s="231">
        <f>SUM(O88:O101)</f>
        <v>2.27</v>
      </c>
      <c r="P87" s="231"/>
      <c r="Q87" s="231">
        <f>SUM(Q88:Q101)</f>
        <v>0</v>
      </c>
      <c r="R87" s="232"/>
      <c r="S87" s="232"/>
      <c r="T87" s="233"/>
      <c r="U87" s="227"/>
      <c r="V87" s="227">
        <f>SUM(V88:V101)</f>
        <v>44.47</v>
      </c>
      <c r="W87" s="227"/>
      <c r="X87" s="227"/>
      <c r="Y87" s="227"/>
      <c r="AG87" t="s">
        <v>157</v>
      </c>
    </row>
    <row r="88" spans="1:60" ht="22.5" outlineLevel="1" x14ac:dyDescent="0.2">
      <c r="A88" s="235">
        <v>21</v>
      </c>
      <c r="B88" s="236" t="s">
        <v>253</v>
      </c>
      <c r="C88" s="249" t="s">
        <v>254</v>
      </c>
      <c r="D88" s="237" t="s">
        <v>206</v>
      </c>
      <c r="E88" s="238">
        <v>1</v>
      </c>
      <c r="F88" s="239"/>
      <c r="G88" s="240">
        <f>ROUND(E88*F88,2)</f>
        <v>0</v>
      </c>
      <c r="H88" s="239"/>
      <c r="I88" s="240">
        <f>ROUND(E88*H88,2)</f>
        <v>0</v>
      </c>
      <c r="J88" s="239"/>
      <c r="K88" s="240">
        <f>ROUND(E88*J88,2)</f>
        <v>0</v>
      </c>
      <c r="L88" s="240">
        <v>15</v>
      </c>
      <c r="M88" s="240">
        <f>G88*(1+L88/100)</f>
        <v>0</v>
      </c>
      <c r="N88" s="238">
        <v>5.0200000000000002E-2</v>
      </c>
      <c r="O88" s="238">
        <f>ROUND(E88*N88,2)</f>
        <v>0.05</v>
      </c>
      <c r="P88" s="238">
        <v>0</v>
      </c>
      <c r="Q88" s="238">
        <f>ROUND(E88*P88,2)</f>
        <v>0</v>
      </c>
      <c r="R88" s="240" t="s">
        <v>214</v>
      </c>
      <c r="S88" s="240" t="s">
        <v>162</v>
      </c>
      <c r="T88" s="241" t="s">
        <v>162</v>
      </c>
      <c r="U88" s="223">
        <v>0.77</v>
      </c>
      <c r="V88" s="223">
        <f>ROUND(E88*U88,2)</f>
        <v>0.77</v>
      </c>
      <c r="W88" s="223"/>
      <c r="X88" s="223" t="s">
        <v>163</v>
      </c>
      <c r="Y88" s="223" t="s">
        <v>164</v>
      </c>
      <c r="Z88" s="212"/>
      <c r="AA88" s="212"/>
      <c r="AB88" s="212"/>
      <c r="AC88" s="212"/>
      <c r="AD88" s="212"/>
      <c r="AE88" s="212"/>
      <c r="AF88" s="212"/>
      <c r="AG88" s="212" t="s">
        <v>165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0" t="s">
        <v>255</v>
      </c>
      <c r="D89" s="242"/>
      <c r="E89" s="242"/>
      <c r="F89" s="242"/>
      <c r="G89" s="242"/>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167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1" t="s">
        <v>256</v>
      </c>
      <c r="D90" s="225"/>
      <c r="E90" s="226">
        <v>1</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169</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2"/>
      <c r="D91" s="244"/>
      <c r="E91" s="244"/>
      <c r="F91" s="244"/>
      <c r="G91" s="244"/>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170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33.75" outlineLevel="1" x14ac:dyDescent="0.2">
      <c r="A92" s="235">
        <v>22</v>
      </c>
      <c r="B92" s="236" t="s">
        <v>257</v>
      </c>
      <c r="C92" s="249" t="s">
        <v>258</v>
      </c>
      <c r="D92" s="237" t="s">
        <v>226</v>
      </c>
      <c r="E92" s="238">
        <v>20.3</v>
      </c>
      <c r="F92" s="239"/>
      <c r="G92" s="240">
        <f>ROUND(E92*F92,2)</f>
        <v>0</v>
      </c>
      <c r="H92" s="239"/>
      <c r="I92" s="240">
        <f>ROUND(E92*H92,2)</f>
        <v>0</v>
      </c>
      <c r="J92" s="239"/>
      <c r="K92" s="240">
        <f>ROUND(E92*J92,2)</f>
        <v>0</v>
      </c>
      <c r="L92" s="240">
        <v>15</v>
      </c>
      <c r="M92" s="240">
        <f>G92*(1+L92/100)</f>
        <v>0</v>
      </c>
      <c r="N92" s="238">
        <v>1.2149999999999999E-2</v>
      </c>
      <c r="O92" s="238">
        <f>ROUND(E92*N92,2)</f>
        <v>0.25</v>
      </c>
      <c r="P92" s="238">
        <v>0</v>
      </c>
      <c r="Q92" s="238">
        <f>ROUND(E92*P92,2)</f>
        <v>0</v>
      </c>
      <c r="R92" s="240" t="s">
        <v>207</v>
      </c>
      <c r="S92" s="240" t="s">
        <v>162</v>
      </c>
      <c r="T92" s="241" t="s">
        <v>162</v>
      </c>
      <c r="U92" s="223">
        <v>1.0109999999999999</v>
      </c>
      <c r="V92" s="223">
        <f>ROUND(E92*U92,2)</f>
        <v>20.52</v>
      </c>
      <c r="W92" s="223"/>
      <c r="X92" s="223" t="s">
        <v>163</v>
      </c>
      <c r="Y92" s="223" t="s">
        <v>164</v>
      </c>
      <c r="Z92" s="212"/>
      <c r="AA92" s="212"/>
      <c r="AB92" s="212"/>
      <c r="AC92" s="212"/>
      <c r="AD92" s="212"/>
      <c r="AE92" s="212"/>
      <c r="AF92" s="212"/>
      <c r="AG92" s="212" t="s">
        <v>165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1" t="s">
        <v>259</v>
      </c>
      <c r="D93" s="225"/>
      <c r="E93" s="226">
        <v>20.3</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169</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2"/>
      <c r="D94" s="244"/>
      <c r="E94" s="244"/>
      <c r="F94" s="244"/>
      <c r="G94" s="244"/>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170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5">
        <v>23</v>
      </c>
      <c r="B95" s="236" t="s">
        <v>260</v>
      </c>
      <c r="C95" s="249" t="s">
        <v>261</v>
      </c>
      <c r="D95" s="237" t="s">
        <v>160</v>
      </c>
      <c r="E95" s="238">
        <v>0.9375</v>
      </c>
      <c r="F95" s="239"/>
      <c r="G95" s="240">
        <f>ROUND(E95*F95,2)</f>
        <v>0</v>
      </c>
      <c r="H95" s="239"/>
      <c r="I95" s="240">
        <f>ROUND(E95*H95,2)</f>
        <v>0</v>
      </c>
      <c r="J95" s="239"/>
      <c r="K95" s="240">
        <f>ROUND(E95*J95,2)</f>
        <v>0</v>
      </c>
      <c r="L95" s="240">
        <v>15</v>
      </c>
      <c r="M95" s="240">
        <f>G95*(1+L95/100)</f>
        <v>0</v>
      </c>
      <c r="N95" s="238">
        <v>1.8907700000000001</v>
      </c>
      <c r="O95" s="238">
        <f>ROUND(E95*N95,2)</f>
        <v>1.77</v>
      </c>
      <c r="P95" s="238">
        <v>0</v>
      </c>
      <c r="Q95" s="238">
        <f>ROUND(E95*P95,2)</f>
        <v>0</v>
      </c>
      <c r="R95" s="240" t="s">
        <v>262</v>
      </c>
      <c r="S95" s="240" t="s">
        <v>162</v>
      </c>
      <c r="T95" s="241" t="s">
        <v>162</v>
      </c>
      <c r="U95" s="223">
        <v>1.6950000000000001</v>
      </c>
      <c r="V95" s="223">
        <f>ROUND(E95*U95,2)</f>
        <v>1.59</v>
      </c>
      <c r="W95" s="223"/>
      <c r="X95" s="223" t="s">
        <v>163</v>
      </c>
      <c r="Y95" s="223" t="s">
        <v>164</v>
      </c>
      <c r="Z95" s="212"/>
      <c r="AA95" s="212"/>
      <c r="AB95" s="212"/>
      <c r="AC95" s="212"/>
      <c r="AD95" s="212"/>
      <c r="AE95" s="212"/>
      <c r="AF95" s="212"/>
      <c r="AG95" s="212" t="s">
        <v>165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0" t="s">
        <v>263</v>
      </c>
      <c r="D96" s="242"/>
      <c r="E96" s="242"/>
      <c r="F96" s="242"/>
      <c r="G96" s="242"/>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167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1" t="s">
        <v>264</v>
      </c>
      <c r="D97" s="225"/>
      <c r="E97" s="226">
        <v>0.9375</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169</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2"/>
      <c r="D98" s="244"/>
      <c r="E98" s="244"/>
      <c r="F98" s="244"/>
      <c r="G98" s="244"/>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170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33.75" outlineLevel="1" x14ac:dyDescent="0.2">
      <c r="A99" s="235">
        <v>24</v>
      </c>
      <c r="B99" s="236" t="s">
        <v>265</v>
      </c>
      <c r="C99" s="249" t="s">
        <v>266</v>
      </c>
      <c r="D99" s="237" t="s">
        <v>232</v>
      </c>
      <c r="E99" s="238">
        <v>10.1</v>
      </c>
      <c r="F99" s="239"/>
      <c r="G99" s="240">
        <f>ROUND(E99*F99,2)</f>
        <v>0</v>
      </c>
      <c r="H99" s="239"/>
      <c r="I99" s="240">
        <f>ROUND(E99*H99,2)</f>
        <v>0</v>
      </c>
      <c r="J99" s="239"/>
      <c r="K99" s="240">
        <f>ROUND(E99*J99,2)</f>
        <v>0</v>
      </c>
      <c r="L99" s="240">
        <v>15</v>
      </c>
      <c r="M99" s="240">
        <f>G99*(1+L99/100)</f>
        <v>0</v>
      </c>
      <c r="N99" s="238">
        <v>1.941E-2</v>
      </c>
      <c r="O99" s="238">
        <f>ROUND(E99*N99,2)</f>
        <v>0.2</v>
      </c>
      <c r="P99" s="238">
        <v>0</v>
      </c>
      <c r="Q99" s="238">
        <f>ROUND(E99*P99,2)</f>
        <v>0</v>
      </c>
      <c r="R99" s="240" t="s">
        <v>207</v>
      </c>
      <c r="S99" s="240" t="s">
        <v>162</v>
      </c>
      <c r="T99" s="241" t="s">
        <v>162</v>
      </c>
      <c r="U99" s="223">
        <v>2.1379999999999999</v>
      </c>
      <c r="V99" s="223">
        <f>ROUND(E99*U99,2)</f>
        <v>21.59</v>
      </c>
      <c r="W99" s="223"/>
      <c r="X99" s="223" t="s">
        <v>163</v>
      </c>
      <c r="Y99" s="223" t="s">
        <v>164</v>
      </c>
      <c r="Z99" s="212"/>
      <c r="AA99" s="212"/>
      <c r="AB99" s="212"/>
      <c r="AC99" s="212"/>
      <c r="AD99" s="212"/>
      <c r="AE99" s="212"/>
      <c r="AF99" s="212"/>
      <c r="AG99" s="212" t="s">
        <v>165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51" t="s">
        <v>267</v>
      </c>
      <c r="D100" s="225"/>
      <c r="E100" s="226">
        <v>10.1</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169</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2"/>
      <c r="D101" s="244"/>
      <c r="E101" s="244"/>
      <c r="F101" s="244"/>
      <c r="G101" s="244"/>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170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8" t="s">
        <v>156</v>
      </c>
      <c r="B102" s="229" t="s">
        <v>78</v>
      </c>
      <c r="C102" s="248" t="s">
        <v>79</v>
      </c>
      <c r="D102" s="230"/>
      <c r="E102" s="231"/>
      <c r="F102" s="232"/>
      <c r="G102" s="232">
        <f>SUMIF(AG103:AG110,"&lt;&gt;NOR",G103:G110)</f>
        <v>0</v>
      </c>
      <c r="H102" s="232"/>
      <c r="I102" s="232">
        <f>SUM(I103:I110)</f>
        <v>0</v>
      </c>
      <c r="J102" s="232"/>
      <c r="K102" s="232">
        <f>SUM(K103:K110)</f>
        <v>0</v>
      </c>
      <c r="L102" s="232"/>
      <c r="M102" s="232">
        <f>SUM(M103:M110)</f>
        <v>0</v>
      </c>
      <c r="N102" s="231"/>
      <c r="O102" s="231">
        <f>SUM(O103:O110)</f>
        <v>0.03</v>
      </c>
      <c r="P102" s="231"/>
      <c r="Q102" s="231">
        <f>SUM(Q103:Q110)</f>
        <v>0</v>
      </c>
      <c r="R102" s="232"/>
      <c r="S102" s="232"/>
      <c r="T102" s="233"/>
      <c r="U102" s="227"/>
      <c r="V102" s="227">
        <f>SUM(V103:V110)</f>
        <v>5.32</v>
      </c>
      <c r="W102" s="227"/>
      <c r="X102" s="227"/>
      <c r="Y102" s="227"/>
      <c r="AG102" t="s">
        <v>157</v>
      </c>
    </row>
    <row r="103" spans="1:60" ht="22.5" outlineLevel="1" x14ac:dyDescent="0.2">
      <c r="A103" s="235">
        <v>25</v>
      </c>
      <c r="B103" s="236" t="s">
        <v>268</v>
      </c>
      <c r="C103" s="249" t="s">
        <v>269</v>
      </c>
      <c r="D103" s="237" t="s">
        <v>226</v>
      </c>
      <c r="E103" s="238">
        <v>55.734999999999999</v>
      </c>
      <c r="F103" s="239"/>
      <c r="G103" s="240">
        <f>ROUND(E103*F103,2)</f>
        <v>0</v>
      </c>
      <c r="H103" s="239"/>
      <c r="I103" s="240">
        <f>ROUND(E103*H103,2)</f>
        <v>0</v>
      </c>
      <c r="J103" s="239"/>
      <c r="K103" s="240">
        <f>ROUND(E103*J103,2)</f>
        <v>0</v>
      </c>
      <c r="L103" s="240">
        <v>15</v>
      </c>
      <c r="M103" s="240">
        <f>G103*(1+L103/100)</f>
        <v>0</v>
      </c>
      <c r="N103" s="238">
        <v>3.2000000000000003E-4</v>
      </c>
      <c r="O103" s="238">
        <f>ROUND(E103*N103,2)</f>
        <v>0.02</v>
      </c>
      <c r="P103" s="238">
        <v>0</v>
      </c>
      <c r="Q103" s="238">
        <f>ROUND(E103*P103,2)</f>
        <v>0</v>
      </c>
      <c r="R103" s="240" t="s">
        <v>207</v>
      </c>
      <c r="S103" s="240" t="s">
        <v>162</v>
      </c>
      <c r="T103" s="241" t="s">
        <v>162</v>
      </c>
      <c r="U103" s="223">
        <v>7.0000000000000007E-2</v>
      </c>
      <c r="V103" s="223">
        <f>ROUND(E103*U103,2)</f>
        <v>3.9</v>
      </c>
      <c r="W103" s="223"/>
      <c r="X103" s="223" t="s">
        <v>163</v>
      </c>
      <c r="Y103" s="223" t="s">
        <v>164</v>
      </c>
      <c r="Z103" s="212"/>
      <c r="AA103" s="212"/>
      <c r="AB103" s="212"/>
      <c r="AC103" s="212"/>
      <c r="AD103" s="212"/>
      <c r="AE103" s="212"/>
      <c r="AF103" s="212"/>
      <c r="AG103" s="212" t="s">
        <v>165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0" t="s">
        <v>270</v>
      </c>
      <c r="D104" s="242"/>
      <c r="E104" s="242"/>
      <c r="F104" s="242"/>
      <c r="G104" s="242"/>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167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1" t="s">
        <v>271</v>
      </c>
      <c r="D105" s="225"/>
      <c r="E105" s="226">
        <v>55.734999999999999</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169</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2"/>
      <c r="D106" s="244"/>
      <c r="E106" s="244"/>
      <c r="F106" s="244"/>
      <c r="G106" s="244"/>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170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35">
        <v>26</v>
      </c>
      <c r="B107" s="236" t="s">
        <v>268</v>
      </c>
      <c r="C107" s="249" t="s">
        <v>269</v>
      </c>
      <c r="D107" s="237" t="s">
        <v>226</v>
      </c>
      <c r="E107" s="238">
        <v>20.3</v>
      </c>
      <c r="F107" s="239"/>
      <c r="G107" s="240">
        <f>ROUND(E107*F107,2)</f>
        <v>0</v>
      </c>
      <c r="H107" s="239"/>
      <c r="I107" s="240">
        <f>ROUND(E107*H107,2)</f>
        <v>0</v>
      </c>
      <c r="J107" s="239"/>
      <c r="K107" s="240">
        <f>ROUND(E107*J107,2)</f>
        <v>0</v>
      </c>
      <c r="L107" s="240">
        <v>15</v>
      </c>
      <c r="M107" s="240">
        <f>G107*(1+L107/100)</f>
        <v>0</v>
      </c>
      <c r="N107" s="238">
        <v>3.2000000000000003E-4</v>
      </c>
      <c r="O107" s="238">
        <f>ROUND(E107*N107,2)</f>
        <v>0.01</v>
      </c>
      <c r="P107" s="238">
        <v>0</v>
      </c>
      <c r="Q107" s="238">
        <f>ROUND(E107*P107,2)</f>
        <v>0</v>
      </c>
      <c r="R107" s="240" t="s">
        <v>207</v>
      </c>
      <c r="S107" s="240" t="s">
        <v>162</v>
      </c>
      <c r="T107" s="241" t="s">
        <v>162</v>
      </c>
      <c r="U107" s="223">
        <v>7.0000000000000007E-2</v>
      </c>
      <c r="V107" s="223">
        <f>ROUND(E107*U107,2)</f>
        <v>1.42</v>
      </c>
      <c r="W107" s="223"/>
      <c r="X107" s="223" t="s">
        <v>163</v>
      </c>
      <c r="Y107" s="223" t="s">
        <v>164</v>
      </c>
      <c r="Z107" s="212"/>
      <c r="AA107" s="212"/>
      <c r="AB107" s="212"/>
      <c r="AC107" s="212"/>
      <c r="AD107" s="212"/>
      <c r="AE107" s="212"/>
      <c r="AF107" s="212"/>
      <c r="AG107" s="212" t="s">
        <v>165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0" t="s">
        <v>270</v>
      </c>
      <c r="D108" s="242"/>
      <c r="E108" s="242"/>
      <c r="F108" s="242"/>
      <c r="G108" s="242"/>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167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1" t="s">
        <v>272</v>
      </c>
      <c r="D109" s="225"/>
      <c r="E109" s="226">
        <v>20.3</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169</v>
      </c>
      <c r="AH109" s="212">
        <v>5</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2"/>
      <c r="D110" s="244"/>
      <c r="E110" s="244"/>
      <c r="F110" s="244"/>
      <c r="G110" s="244"/>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170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x14ac:dyDescent="0.2">
      <c r="A111" s="228" t="s">
        <v>156</v>
      </c>
      <c r="B111" s="229" t="s">
        <v>80</v>
      </c>
      <c r="C111" s="248" t="s">
        <v>81</v>
      </c>
      <c r="D111" s="230"/>
      <c r="E111" s="231"/>
      <c r="F111" s="232"/>
      <c r="G111" s="232">
        <f>SUMIF(AG112:AG148,"&lt;&gt;NOR",G112:G148)</f>
        <v>0</v>
      </c>
      <c r="H111" s="232"/>
      <c r="I111" s="232">
        <f>SUM(I112:I148)</f>
        <v>0</v>
      </c>
      <c r="J111" s="232"/>
      <c r="K111" s="232">
        <f>SUM(K112:K148)</f>
        <v>0</v>
      </c>
      <c r="L111" s="232"/>
      <c r="M111" s="232">
        <f>SUM(M112:M148)</f>
        <v>0</v>
      </c>
      <c r="N111" s="231"/>
      <c r="O111" s="231">
        <f>SUM(O112:O148)</f>
        <v>5.3800000000000008</v>
      </c>
      <c r="P111" s="231"/>
      <c r="Q111" s="231">
        <f>SUM(Q112:Q148)</f>
        <v>0</v>
      </c>
      <c r="R111" s="232"/>
      <c r="S111" s="232"/>
      <c r="T111" s="233"/>
      <c r="U111" s="227"/>
      <c r="V111" s="227">
        <f>SUM(V112:V148)</f>
        <v>127.53</v>
      </c>
      <c r="W111" s="227"/>
      <c r="X111" s="227"/>
      <c r="Y111" s="227"/>
      <c r="AG111" t="s">
        <v>157</v>
      </c>
    </row>
    <row r="112" spans="1:60" ht="22.5" outlineLevel="1" x14ac:dyDescent="0.2">
      <c r="A112" s="235">
        <v>27</v>
      </c>
      <c r="B112" s="236" t="s">
        <v>273</v>
      </c>
      <c r="C112" s="249" t="s">
        <v>274</v>
      </c>
      <c r="D112" s="237" t="s">
        <v>226</v>
      </c>
      <c r="E112" s="238">
        <v>20.3</v>
      </c>
      <c r="F112" s="239"/>
      <c r="G112" s="240">
        <f>ROUND(E112*F112,2)</f>
        <v>0</v>
      </c>
      <c r="H112" s="239"/>
      <c r="I112" s="240">
        <f>ROUND(E112*H112,2)</f>
        <v>0</v>
      </c>
      <c r="J112" s="239"/>
      <c r="K112" s="240">
        <f>ROUND(E112*J112,2)</f>
        <v>0</v>
      </c>
      <c r="L112" s="240">
        <v>15</v>
      </c>
      <c r="M112" s="240">
        <f>G112*(1+L112/100)</f>
        <v>0</v>
      </c>
      <c r="N112" s="238">
        <v>7.9100000000000004E-3</v>
      </c>
      <c r="O112" s="238">
        <f>ROUND(E112*N112,2)</f>
        <v>0.16</v>
      </c>
      <c r="P112" s="238">
        <v>0</v>
      </c>
      <c r="Q112" s="238">
        <f>ROUND(E112*P112,2)</f>
        <v>0</v>
      </c>
      <c r="R112" s="240" t="s">
        <v>207</v>
      </c>
      <c r="S112" s="240" t="s">
        <v>162</v>
      </c>
      <c r="T112" s="241" t="s">
        <v>162</v>
      </c>
      <c r="U112" s="223">
        <v>0.38100000000000001</v>
      </c>
      <c r="V112" s="223">
        <f>ROUND(E112*U112,2)</f>
        <v>7.73</v>
      </c>
      <c r="W112" s="223"/>
      <c r="X112" s="223" t="s">
        <v>163</v>
      </c>
      <c r="Y112" s="223" t="s">
        <v>164</v>
      </c>
      <c r="Z112" s="212"/>
      <c r="AA112" s="212"/>
      <c r="AB112" s="212"/>
      <c r="AC112" s="212"/>
      <c r="AD112" s="212"/>
      <c r="AE112" s="212"/>
      <c r="AF112" s="212"/>
      <c r="AG112" s="212" t="s">
        <v>165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2" x14ac:dyDescent="0.2">
      <c r="A113" s="219"/>
      <c r="B113" s="220"/>
      <c r="C113" s="250" t="s">
        <v>275</v>
      </c>
      <c r="D113" s="242"/>
      <c r="E113" s="242"/>
      <c r="F113" s="242"/>
      <c r="G113" s="242"/>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167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45" t="str">
        <f>C113</f>
        <v>vodorovných, šikmých, žebrových a klenutých a schodišťových konstrukcí, s nejnutnějším obroušením podkladu (pemzou apod.) a oprášením, s pomocným lešením o výšce podlahy do 1900 mm a pro zatížení do 1,5 kPa,</v>
      </c>
      <c r="BB113" s="212"/>
      <c r="BC113" s="212"/>
      <c r="BD113" s="212"/>
      <c r="BE113" s="212"/>
      <c r="BF113" s="212"/>
      <c r="BG113" s="212"/>
      <c r="BH113" s="212"/>
    </row>
    <row r="114" spans="1:60" outlineLevel="2" x14ac:dyDescent="0.2">
      <c r="A114" s="219"/>
      <c r="B114" s="220"/>
      <c r="C114" s="251" t="s">
        <v>276</v>
      </c>
      <c r="D114" s="225"/>
      <c r="E114" s="226">
        <v>20.3</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169</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52"/>
      <c r="D115" s="244"/>
      <c r="E115" s="244"/>
      <c r="F115" s="244"/>
      <c r="G115" s="244"/>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170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5">
        <v>28</v>
      </c>
      <c r="B116" s="236" t="s">
        <v>277</v>
      </c>
      <c r="C116" s="249" t="s">
        <v>278</v>
      </c>
      <c r="D116" s="237" t="s">
        <v>206</v>
      </c>
      <c r="E116" s="238">
        <v>6</v>
      </c>
      <c r="F116" s="239"/>
      <c r="G116" s="240">
        <f>ROUND(E116*F116,2)</f>
        <v>0</v>
      </c>
      <c r="H116" s="239"/>
      <c r="I116" s="240">
        <f>ROUND(E116*H116,2)</f>
        <v>0</v>
      </c>
      <c r="J116" s="239"/>
      <c r="K116" s="240">
        <f>ROUND(E116*J116,2)</f>
        <v>0</v>
      </c>
      <c r="L116" s="240">
        <v>15</v>
      </c>
      <c r="M116" s="240">
        <f>G116*(1+L116/100)</f>
        <v>0</v>
      </c>
      <c r="N116" s="238">
        <v>4.3049999999999998E-2</v>
      </c>
      <c r="O116" s="238">
        <f>ROUND(E116*N116,2)</f>
        <v>0.26</v>
      </c>
      <c r="P116" s="238">
        <v>0</v>
      </c>
      <c r="Q116" s="238">
        <f>ROUND(E116*P116,2)</f>
        <v>0</v>
      </c>
      <c r="R116" s="240" t="s">
        <v>214</v>
      </c>
      <c r="S116" s="240" t="s">
        <v>162</v>
      </c>
      <c r="T116" s="241" t="s">
        <v>162</v>
      </c>
      <c r="U116" s="223">
        <v>0.87802999999999998</v>
      </c>
      <c r="V116" s="223">
        <f>ROUND(E116*U116,2)</f>
        <v>5.27</v>
      </c>
      <c r="W116" s="223"/>
      <c r="X116" s="223" t="s">
        <v>163</v>
      </c>
      <c r="Y116" s="223" t="s">
        <v>164</v>
      </c>
      <c r="Z116" s="212"/>
      <c r="AA116" s="212"/>
      <c r="AB116" s="212"/>
      <c r="AC116" s="212"/>
      <c r="AD116" s="212"/>
      <c r="AE116" s="212"/>
      <c r="AF116" s="212"/>
      <c r="AG116" s="212" t="s">
        <v>165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279</v>
      </c>
      <c r="D117" s="242"/>
      <c r="E117" s="242"/>
      <c r="F117" s="242"/>
      <c r="G117" s="242"/>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167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5" t="str">
        <f>C117</f>
        <v>jakoukoliv maltou, z pomocného pracovního lešení o výšce podlahy do 1900 mm a pro zatížení do 1,5 kPa,</v>
      </c>
      <c r="BB117" s="212"/>
      <c r="BC117" s="212"/>
      <c r="BD117" s="212"/>
      <c r="BE117" s="212"/>
      <c r="BF117" s="212"/>
      <c r="BG117" s="212"/>
      <c r="BH117" s="212"/>
    </row>
    <row r="118" spans="1:60" outlineLevel="2" x14ac:dyDescent="0.2">
      <c r="A118" s="219"/>
      <c r="B118" s="220"/>
      <c r="C118" s="251" t="s">
        <v>280</v>
      </c>
      <c r="D118" s="225"/>
      <c r="E118" s="226">
        <v>1</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169</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1" t="s">
        <v>281</v>
      </c>
      <c r="D119" s="225"/>
      <c r="E119" s="226">
        <v>4</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169</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1" t="s">
        <v>282</v>
      </c>
      <c r="D120" s="225"/>
      <c r="E120" s="226">
        <v>1</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169</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2"/>
      <c r="D121" s="244"/>
      <c r="E121" s="244"/>
      <c r="F121" s="244"/>
      <c r="G121" s="244"/>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170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5">
        <v>29</v>
      </c>
      <c r="B122" s="236" t="s">
        <v>283</v>
      </c>
      <c r="C122" s="249" t="s">
        <v>284</v>
      </c>
      <c r="D122" s="237" t="s">
        <v>232</v>
      </c>
      <c r="E122" s="238">
        <v>115</v>
      </c>
      <c r="F122" s="239"/>
      <c r="G122" s="240">
        <f>ROUND(E122*F122,2)</f>
        <v>0</v>
      </c>
      <c r="H122" s="239"/>
      <c r="I122" s="240">
        <f>ROUND(E122*H122,2)</f>
        <v>0</v>
      </c>
      <c r="J122" s="239"/>
      <c r="K122" s="240">
        <f>ROUND(E122*J122,2)</f>
        <v>0</v>
      </c>
      <c r="L122" s="240">
        <v>15</v>
      </c>
      <c r="M122" s="240">
        <f>G122*(1+L122/100)</f>
        <v>0</v>
      </c>
      <c r="N122" s="238">
        <v>1.56E-3</v>
      </c>
      <c r="O122" s="238">
        <f>ROUND(E122*N122,2)</f>
        <v>0.18</v>
      </c>
      <c r="P122" s="238">
        <v>0</v>
      </c>
      <c r="Q122" s="238">
        <f>ROUND(E122*P122,2)</f>
        <v>0</v>
      </c>
      <c r="R122" s="240" t="s">
        <v>214</v>
      </c>
      <c r="S122" s="240" t="s">
        <v>162</v>
      </c>
      <c r="T122" s="241" t="s">
        <v>162</v>
      </c>
      <c r="U122" s="223">
        <v>0.12</v>
      </c>
      <c r="V122" s="223">
        <f>ROUND(E122*U122,2)</f>
        <v>13.8</v>
      </c>
      <c r="W122" s="223"/>
      <c r="X122" s="223" t="s">
        <v>163</v>
      </c>
      <c r="Y122" s="223" t="s">
        <v>164</v>
      </c>
      <c r="Z122" s="212"/>
      <c r="AA122" s="212"/>
      <c r="AB122" s="212"/>
      <c r="AC122" s="212"/>
      <c r="AD122" s="212"/>
      <c r="AE122" s="212"/>
      <c r="AF122" s="212"/>
      <c r="AG122" s="212" t="s">
        <v>165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0" t="s">
        <v>285</v>
      </c>
      <c r="D123" s="242"/>
      <c r="E123" s="242"/>
      <c r="F123" s="242"/>
      <c r="G123" s="242"/>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167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1" t="s">
        <v>286</v>
      </c>
      <c r="D124" s="225"/>
      <c r="E124" s="226">
        <v>115</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169</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2"/>
      <c r="D125" s="244"/>
      <c r="E125" s="244"/>
      <c r="F125" s="244"/>
      <c r="G125" s="244"/>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170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5">
        <v>30</v>
      </c>
      <c r="B126" s="236" t="s">
        <v>287</v>
      </c>
      <c r="C126" s="249" t="s">
        <v>288</v>
      </c>
      <c r="D126" s="237" t="s">
        <v>232</v>
      </c>
      <c r="E126" s="238">
        <v>30</v>
      </c>
      <c r="F126" s="239"/>
      <c r="G126" s="240">
        <f>ROUND(E126*F126,2)</f>
        <v>0</v>
      </c>
      <c r="H126" s="239"/>
      <c r="I126" s="240">
        <f>ROUND(E126*H126,2)</f>
        <v>0</v>
      </c>
      <c r="J126" s="239"/>
      <c r="K126" s="240">
        <f>ROUND(E126*J126,2)</f>
        <v>0</v>
      </c>
      <c r="L126" s="240">
        <v>15</v>
      </c>
      <c r="M126" s="240">
        <f>G126*(1+L126/100)</f>
        <v>0</v>
      </c>
      <c r="N126" s="238">
        <v>4.3299999999999996E-3</v>
      </c>
      <c r="O126" s="238">
        <f>ROUND(E126*N126,2)</f>
        <v>0.13</v>
      </c>
      <c r="P126" s="238">
        <v>0</v>
      </c>
      <c r="Q126" s="238">
        <f>ROUND(E126*P126,2)</f>
        <v>0</v>
      </c>
      <c r="R126" s="240" t="s">
        <v>214</v>
      </c>
      <c r="S126" s="240" t="s">
        <v>162</v>
      </c>
      <c r="T126" s="241" t="s">
        <v>162</v>
      </c>
      <c r="U126" s="223">
        <v>0.152</v>
      </c>
      <c r="V126" s="223">
        <f>ROUND(E126*U126,2)</f>
        <v>4.5599999999999996</v>
      </c>
      <c r="W126" s="223"/>
      <c r="X126" s="223" t="s">
        <v>163</v>
      </c>
      <c r="Y126" s="223" t="s">
        <v>164</v>
      </c>
      <c r="Z126" s="212"/>
      <c r="AA126" s="212"/>
      <c r="AB126" s="212"/>
      <c r="AC126" s="212"/>
      <c r="AD126" s="212"/>
      <c r="AE126" s="212"/>
      <c r="AF126" s="212"/>
      <c r="AG126" s="212" t="s">
        <v>165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0" t="s">
        <v>285</v>
      </c>
      <c r="D127" s="242"/>
      <c r="E127" s="242"/>
      <c r="F127" s="242"/>
      <c r="G127" s="242"/>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167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1" t="s">
        <v>289</v>
      </c>
      <c r="D128" s="225"/>
      <c r="E128" s="226">
        <v>30</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169</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52"/>
      <c r="D129" s="244"/>
      <c r="E129" s="244"/>
      <c r="F129" s="244"/>
      <c r="G129" s="244"/>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170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5">
        <v>31</v>
      </c>
      <c r="B130" s="236" t="s">
        <v>290</v>
      </c>
      <c r="C130" s="249" t="s">
        <v>291</v>
      </c>
      <c r="D130" s="237" t="s">
        <v>232</v>
      </c>
      <c r="E130" s="238">
        <v>31.95</v>
      </c>
      <c r="F130" s="239"/>
      <c r="G130" s="240">
        <f>ROUND(E130*F130,2)</f>
        <v>0</v>
      </c>
      <c r="H130" s="239"/>
      <c r="I130" s="240">
        <f>ROUND(E130*H130,2)</f>
        <v>0</v>
      </c>
      <c r="J130" s="239"/>
      <c r="K130" s="240">
        <f>ROUND(E130*J130,2)</f>
        <v>0</v>
      </c>
      <c r="L130" s="240">
        <v>15</v>
      </c>
      <c r="M130" s="240">
        <f>G130*(1+L130/100)</f>
        <v>0</v>
      </c>
      <c r="N130" s="238">
        <v>2.3800000000000002E-3</v>
      </c>
      <c r="O130" s="238">
        <f>ROUND(E130*N130,2)</f>
        <v>0.08</v>
      </c>
      <c r="P130" s="238">
        <v>0</v>
      </c>
      <c r="Q130" s="238">
        <f>ROUND(E130*P130,2)</f>
        <v>0</v>
      </c>
      <c r="R130" s="240" t="s">
        <v>214</v>
      </c>
      <c r="S130" s="240" t="s">
        <v>162</v>
      </c>
      <c r="T130" s="241" t="s">
        <v>162</v>
      </c>
      <c r="U130" s="223">
        <v>0.18232999999999999</v>
      </c>
      <c r="V130" s="223">
        <f>ROUND(E130*U130,2)</f>
        <v>5.83</v>
      </c>
      <c r="W130" s="223"/>
      <c r="X130" s="223" t="s">
        <v>163</v>
      </c>
      <c r="Y130" s="223" t="s">
        <v>164</v>
      </c>
      <c r="Z130" s="212"/>
      <c r="AA130" s="212"/>
      <c r="AB130" s="212"/>
      <c r="AC130" s="212"/>
      <c r="AD130" s="212"/>
      <c r="AE130" s="212"/>
      <c r="AF130" s="212"/>
      <c r="AG130" s="212" t="s">
        <v>165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1" t="s">
        <v>292</v>
      </c>
      <c r="D131" s="225"/>
      <c r="E131" s="226">
        <v>31.95</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169</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2"/>
      <c r="D132" s="244"/>
      <c r="E132" s="244"/>
      <c r="F132" s="244"/>
      <c r="G132" s="244"/>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170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5">
        <v>32</v>
      </c>
      <c r="B133" s="236" t="s">
        <v>293</v>
      </c>
      <c r="C133" s="249" t="s">
        <v>294</v>
      </c>
      <c r="D133" s="237" t="s">
        <v>226</v>
      </c>
      <c r="E133" s="238">
        <v>88.84</v>
      </c>
      <c r="F133" s="239"/>
      <c r="G133" s="240">
        <f>ROUND(E133*F133,2)</f>
        <v>0</v>
      </c>
      <c r="H133" s="239"/>
      <c r="I133" s="240">
        <f>ROUND(E133*H133,2)</f>
        <v>0</v>
      </c>
      <c r="J133" s="239"/>
      <c r="K133" s="240">
        <f>ROUND(E133*J133,2)</f>
        <v>0</v>
      </c>
      <c r="L133" s="240">
        <v>15</v>
      </c>
      <c r="M133" s="240">
        <f>G133*(1+L133/100)</f>
        <v>0</v>
      </c>
      <c r="N133" s="238">
        <v>4.7660000000000001E-2</v>
      </c>
      <c r="O133" s="238">
        <f>ROUND(E133*N133,2)</f>
        <v>4.2300000000000004</v>
      </c>
      <c r="P133" s="238">
        <v>0</v>
      </c>
      <c r="Q133" s="238">
        <f>ROUND(E133*P133,2)</f>
        <v>0</v>
      </c>
      <c r="R133" s="240" t="s">
        <v>207</v>
      </c>
      <c r="S133" s="240" t="s">
        <v>162</v>
      </c>
      <c r="T133" s="241" t="s">
        <v>162</v>
      </c>
      <c r="U133" s="223">
        <v>0.84</v>
      </c>
      <c r="V133" s="223">
        <f>ROUND(E133*U133,2)</f>
        <v>74.63</v>
      </c>
      <c r="W133" s="223"/>
      <c r="X133" s="223" t="s">
        <v>163</v>
      </c>
      <c r="Y133" s="223" t="s">
        <v>164</v>
      </c>
      <c r="Z133" s="212"/>
      <c r="AA133" s="212"/>
      <c r="AB133" s="212"/>
      <c r="AC133" s="212"/>
      <c r="AD133" s="212"/>
      <c r="AE133" s="212"/>
      <c r="AF133" s="212"/>
      <c r="AG133" s="212" t="s">
        <v>165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51" t="s">
        <v>295</v>
      </c>
      <c r="D134" s="225"/>
      <c r="E134" s="226">
        <v>88.84</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169</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52"/>
      <c r="D135" s="244"/>
      <c r="E135" s="244"/>
      <c r="F135" s="244"/>
      <c r="G135" s="244"/>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170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5">
        <v>33</v>
      </c>
      <c r="B136" s="236" t="s">
        <v>296</v>
      </c>
      <c r="C136" s="249" t="s">
        <v>297</v>
      </c>
      <c r="D136" s="237" t="s">
        <v>226</v>
      </c>
      <c r="E136" s="238">
        <v>55.734999999999999</v>
      </c>
      <c r="F136" s="239"/>
      <c r="G136" s="240">
        <f>ROUND(E136*F136,2)</f>
        <v>0</v>
      </c>
      <c r="H136" s="239"/>
      <c r="I136" s="240">
        <f>ROUND(E136*H136,2)</f>
        <v>0</v>
      </c>
      <c r="J136" s="239"/>
      <c r="K136" s="240">
        <f>ROUND(E136*J136,2)</f>
        <v>0</v>
      </c>
      <c r="L136" s="240">
        <v>15</v>
      </c>
      <c r="M136" s="240">
        <f>G136*(1+L136/100)</f>
        <v>0</v>
      </c>
      <c r="N136" s="238">
        <v>4.4600000000000004E-3</v>
      </c>
      <c r="O136" s="238">
        <f>ROUND(E136*N136,2)</f>
        <v>0.25</v>
      </c>
      <c r="P136" s="238">
        <v>0</v>
      </c>
      <c r="Q136" s="238">
        <f>ROUND(E136*P136,2)</f>
        <v>0</v>
      </c>
      <c r="R136" s="240" t="s">
        <v>207</v>
      </c>
      <c r="S136" s="240" t="s">
        <v>162</v>
      </c>
      <c r="T136" s="241" t="s">
        <v>162</v>
      </c>
      <c r="U136" s="223">
        <v>0.25115999999999999</v>
      </c>
      <c r="V136" s="223">
        <f>ROUND(E136*U136,2)</f>
        <v>14</v>
      </c>
      <c r="W136" s="223"/>
      <c r="X136" s="223" t="s">
        <v>163</v>
      </c>
      <c r="Y136" s="223" t="s">
        <v>164</v>
      </c>
      <c r="Z136" s="212"/>
      <c r="AA136" s="212"/>
      <c r="AB136" s="212"/>
      <c r="AC136" s="212"/>
      <c r="AD136" s="212"/>
      <c r="AE136" s="212"/>
      <c r="AF136" s="212"/>
      <c r="AG136" s="212" t="s">
        <v>165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2" x14ac:dyDescent="0.2">
      <c r="A137" s="219"/>
      <c r="B137" s="220"/>
      <c r="C137" s="250" t="s">
        <v>298</v>
      </c>
      <c r="D137" s="242"/>
      <c r="E137" s="242"/>
      <c r="F137" s="242"/>
      <c r="G137" s="242"/>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167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45" t="str">
        <f>C137</f>
        <v>na rovném povrchu vnitřních stěn, pilířů, svislých panelových konstrukcí, s nejnutnějším obroušením podkladu (pemzou apod.) a oprášením,</v>
      </c>
      <c r="BB137" s="212"/>
      <c r="BC137" s="212"/>
      <c r="BD137" s="212"/>
      <c r="BE137" s="212"/>
      <c r="BF137" s="212"/>
      <c r="BG137" s="212"/>
      <c r="BH137" s="212"/>
    </row>
    <row r="138" spans="1:60" outlineLevel="2" x14ac:dyDescent="0.2">
      <c r="A138" s="219"/>
      <c r="B138" s="220"/>
      <c r="C138" s="251" t="s">
        <v>299</v>
      </c>
      <c r="D138" s="225"/>
      <c r="E138" s="226">
        <v>52.895000000000003</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169</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1" t="s">
        <v>300</v>
      </c>
      <c r="D139" s="225"/>
      <c r="E139" s="226">
        <v>2.84</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169</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2"/>
      <c r="D140" s="244"/>
      <c r="E140" s="244"/>
      <c r="F140" s="244"/>
      <c r="G140" s="244"/>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170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5">
        <v>34</v>
      </c>
      <c r="B141" s="236" t="s">
        <v>301</v>
      </c>
      <c r="C141" s="249" t="s">
        <v>302</v>
      </c>
      <c r="D141" s="237" t="s">
        <v>226</v>
      </c>
      <c r="E141" s="238">
        <v>2.84</v>
      </c>
      <c r="F141" s="239"/>
      <c r="G141" s="240">
        <f>ROUND(E141*F141,2)</f>
        <v>0</v>
      </c>
      <c r="H141" s="239"/>
      <c r="I141" s="240">
        <f>ROUND(E141*H141,2)</f>
        <v>0</v>
      </c>
      <c r="J141" s="239"/>
      <c r="K141" s="240">
        <f>ROUND(E141*J141,2)</f>
        <v>0</v>
      </c>
      <c r="L141" s="240">
        <v>15</v>
      </c>
      <c r="M141" s="240">
        <f>G141*(1+L141/100)</f>
        <v>0</v>
      </c>
      <c r="N141" s="238">
        <v>3.6700000000000001E-3</v>
      </c>
      <c r="O141" s="238">
        <f>ROUND(E141*N141,2)</f>
        <v>0.01</v>
      </c>
      <c r="P141" s="238">
        <v>0</v>
      </c>
      <c r="Q141" s="238">
        <f>ROUND(E141*P141,2)</f>
        <v>0</v>
      </c>
      <c r="R141" s="240" t="s">
        <v>207</v>
      </c>
      <c r="S141" s="240" t="s">
        <v>162</v>
      </c>
      <c r="T141" s="241" t="s">
        <v>162</v>
      </c>
      <c r="U141" s="223">
        <v>0.36199999999999999</v>
      </c>
      <c r="V141" s="223">
        <f>ROUND(E141*U141,2)</f>
        <v>1.03</v>
      </c>
      <c r="W141" s="223"/>
      <c r="X141" s="223" t="s">
        <v>163</v>
      </c>
      <c r="Y141" s="223" t="s">
        <v>164</v>
      </c>
      <c r="Z141" s="212"/>
      <c r="AA141" s="212"/>
      <c r="AB141" s="212"/>
      <c r="AC141" s="212"/>
      <c r="AD141" s="212"/>
      <c r="AE141" s="212"/>
      <c r="AF141" s="212"/>
      <c r="AG141" s="212" t="s">
        <v>165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1" t="s">
        <v>300</v>
      </c>
      <c r="D142" s="225"/>
      <c r="E142" s="226">
        <v>2.84</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169</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2"/>
      <c r="D143" s="244"/>
      <c r="E143" s="244"/>
      <c r="F143" s="244"/>
      <c r="G143" s="244"/>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170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5">
        <v>35</v>
      </c>
      <c r="B144" s="236" t="s">
        <v>303</v>
      </c>
      <c r="C144" s="249" t="s">
        <v>304</v>
      </c>
      <c r="D144" s="237" t="s">
        <v>226</v>
      </c>
      <c r="E144" s="238">
        <v>1.5960000000000001</v>
      </c>
      <c r="F144" s="239"/>
      <c r="G144" s="240">
        <f>ROUND(E144*F144,2)</f>
        <v>0</v>
      </c>
      <c r="H144" s="239"/>
      <c r="I144" s="240">
        <f>ROUND(E144*H144,2)</f>
        <v>0</v>
      </c>
      <c r="J144" s="239"/>
      <c r="K144" s="240">
        <f>ROUND(E144*J144,2)</f>
        <v>0</v>
      </c>
      <c r="L144" s="240">
        <v>15</v>
      </c>
      <c r="M144" s="240">
        <f>G144*(1+L144/100)</f>
        <v>0</v>
      </c>
      <c r="N144" s="238">
        <v>4.777E-2</v>
      </c>
      <c r="O144" s="238">
        <f>ROUND(E144*N144,2)</f>
        <v>0.08</v>
      </c>
      <c r="P144" s="238">
        <v>0</v>
      </c>
      <c r="Q144" s="238">
        <f>ROUND(E144*P144,2)</f>
        <v>0</v>
      </c>
      <c r="R144" s="240" t="s">
        <v>214</v>
      </c>
      <c r="S144" s="240" t="s">
        <v>162</v>
      </c>
      <c r="T144" s="241" t="s">
        <v>162</v>
      </c>
      <c r="U144" s="223">
        <v>0.42480000000000001</v>
      </c>
      <c r="V144" s="223">
        <f>ROUND(E144*U144,2)</f>
        <v>0.68</v>
      </c>
      <c r="W144" s="223"/>
      <c r="X144" s="223" t="s">
        <v>163</v>
      </c>
      <c r="Y144" s="223" t="s">
        <v>164</v>
      </c>
      <c r="Z144" s="212"/>
      <c r="AA144" s="212"/>
      <c r="AB144" s="212"/>
      <c r="AC144" s="212"/>
      <c r="AD144" s="212"/>
      <c r="AE144" s="212"/>
      <c r="AF144" s="212"/>
      <c r="AG144" s="212" t="s">
        <v>165</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50" t="s">
        <v>305</v>
      </c>
      <c r="D145" s="242"/>
      <c r="E145" s="242"/>
      <c r="F145" s="242"/>
      <c r="G145" s="242"/>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167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1" t="s">
        <v>306</v>
      </c>
      <c r="D146" s="225"/>
      <c r="E146" s="226">
        <v>1.1399999999999999</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169</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1" t="s">
        <v>307</v>
      </c>
      <c r="D147" s="225"/>
      <c r="E147" s="226">
        <v>0.45600000000000002</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169</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52"/>
      <c r="D148" s="244"/>
      <c r="E148" s="244"/>
      <c r="F148" s="244"/>
      <c r="G148" s="244"/>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170</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8" t="s">
        <v>156</v>
      </c>
      <c r="B149" s="229" t="s">
        <v>82</v>
      </c>
      <c r="C149" s="248" t="s">
        <v>83</v>
      </c>
      <c r="D149" s="230"/>
      <c r="E149" s="231"/>
      <c r="F149" s="232"/>
      <c r="G149" s="232">
        <f>SUMIF(AG150:AG153,"&lt;&gt;NOR",G150:G153)</f>
        <v>0</v>
      </c>
      <c r="H149" s="232"/>
      <c r="I149" s="232">
        <f>SUM(I150:I153)</f>
        <v>0</v>
      </c>
      <c r="J149" s="232"/>
      <c r="K149" s="232">
        <f>SUM(K150:K153)</f>
        <v>0</v>
      </c>
      <c r="L149" s="232"/>
      <c r="M149" s="232">
        <f>SUM(M150:M153)</f>
        <v>0</v>
      </c>
      <c r="N149" s="231"/>
      <c r="O149" s="231">
        <f>SUM(O150:O153)</f>
        <v>0</v>
      </c>
      <c r="P149" s="231"/>
      <c r="Q149" s="231">
        <f>SUM(Q150:Q153)</f>
        <v>0</v>
      </c>
      <c r="R149" s="232"/>
      <c r="S149" s="232"/>
      <c r="T149" s="233"/>
      <c r="U149" s="227"/>
      <c r="V149" s="227">
        <f>SUM(V150:V153)</f>
        <v>0.23</v>
      </c>
      <c r="W149" s="227"/>
      <c r="X149" s="227"/>
      <c r="Y149" s="227"/>
      <c r="AG149" t="s">
        <v>157</v>
      </c>
    </row>
    <row r="150" spans="1:60" ht="22.5" outlineLevel="1" x14ac:dyDescent="0.2">
      <c r="A150" s="235">
        <v>36</v>
      </c>
      <c r="B150" s="236" t="s">
        <v>308</v>
      </c>
      <c r="C150" s="249" t="s">
        <v>309</v>
      </c>
      <c r="D150" s="237" t="s">
        <v>226</v>
      </c>
      <c r="E150" s="238">
        <v>1</v>
      </c>
      <c r="F150" s="239"/>
      <c r="G150" s="240">
        <f>ROUND(E150*F150,2)</f>
        <v>0</v>
      </c>
      <c r="H150" s="239"/>
      <c r="I150" s="240">
        <f>ROUND(E150*H150,2)</f>
        <v>0</v>
      </c>
      <c r="J150" s="239"/>
      <c r="K150" s="240">
        <f>ROUND(E150*J150,2)</f>
        <v>0</v>
      </c>
      <c r="L150" s="240">
        <v>15</v>
      </c>
      <c r="M150" s="240">
        <f>G150*(1+L150/100)</f>
        <v>0</v>
      </c>
      <c r="N150" s="238">
        <v>6.3000000000000003E-4</v>
      </c>
      <c r="O150" s="238">
        <f>ROUND(E150*N150,2)</f>
        <v>0</v>
      </c>
      <c r="P150" s="238">
        <v>0</v>
      </c>
      <c r="Q150" s="238">
        <f>ROUND(E150*P150,2)</f>
        <v>0</v>
      </c>
      <c r="R150" s="240" t="s">
        <v>207</v>
      </c>
      <c r="S150" s="240" t="s">
        <v>162</v>
      </c>
      <c r="T150" s="241" t="s">
        <v>162</v>
      </c>
      <c r="U150" s="223">
        <v>0.23</v>
      </c>
      <c r="V150" s="223">
        <f>ROUND(E150*U150,2)</f>
        <v>0.23</v>
      </c>
      <c r="W150" s="223"/>
      <c r="X150" s="223" t="s">
        <v>163</v>
      </c>
      <c r="Y150" s="223" t="s">
        <v>164</v>
      </c>
      <c r="Z150" s="212"/>
      <c r="AA150" s="212"/>
      <c r="AB150" s="212"/>
      <c r="AC150" s="212"/>
      <c r="AD150" s="212"/>
      <c r="AE150" s="212"/>
      <c r="AF150" s="212"/>
      <c r="AG150" s="212" t="s">
        <v>165</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0" t="s">
        <v>310</v>
      </c>
      <c r="D151" s="242"/>
      <c r="E151" s="242"/>
      <c r="F151" s="242"/>
      <c r="G151" s="242"/>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167</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1" t="s">
        <v>311</v>
      </c>
      <c r="D152" s="225"/>
      <c r="E152" s="226">
        <v>1</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169</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2"/>
      <c r="D153" s="244"/>
      <c r="E153" s="244"/>
      <c r="F153" s="244"/>
      <c r="G153" s="244"/>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170</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
      <c r="A154" s="228" t="s">
        <v>156</v>
      </c>
      <c r="B154" s="229" t="s">
        <v>84</v>
      </c>
      <c r="C154" s="248" t="s">
        <v>85</v>
      </c>
      <c r="D154" s="230"/>
      <c r="E154" s="231"/>
      <c r="F154" s="232"/>
      <c r="G154" s="232">
        <f>SUMIF(AG155:AG162,"&lt;&gt;NOR",G155:G162)</f>
        <v>0</v>
      </c>
      <c r="H154" s="232"/>
      <c r="I154" s="232">
        <f>SUM(I155:I162)</f>
        <v>0</v>
      </c>
      <c r="J154" s="232"/>
      <c r="K154" s="232">
        <f>SUM(K155:K162)</f>
        <v>0</v>
      </c>
      <c r="L154" s="232"/>
      <c r="M154" s="232">
        <f>SUM(M155:M162)</f>
        <v>0</v>
      </c>
      <c r="N154" s="231"/>
      <c r="O154" s="231">
        <f>SUM(O155:O162)</f>
        <v>4.43</v>
      </c>
      <c r="P154" s="231"/>
      <c r="Q154" s="231">
        <f>SUM(Q155:Q162)</f>
        <v>0</v>
      </c>
      <c r="R154" s="232"/>
      <c r="S154" s="232"/>
      <c r="T154" s="233"/>
      <c r="U154" s="227"/>
      <c r="V154" s="227">
        <f>SUM(V155:V162)</f>
        <v>16.2</v>
      </c>
      <c r="W154" s="227"/>
      <c r="X154" s="227"/>
      <c r="Y154" s="227"/>
      <c r="AG154" t="s">
        <v>157</v>
      </c>
    </row>
    <row r="155" spans="1:60" outlineLevel="1" x14ac:dyDescent="0.2">
      <c r="A155" s="235">
        <v>37</v>
      </c>
      <c r="B155" s="236" t="s">
        <v>312</v>
      </c>
      <c r="C155" s="249" t="s">
        <v>313</v>
      </c>
      <c r="D155" s="237" t="s">
        <v>160</v>
      </c>
      <c r="E155" s="238">
        <v>1.5625</v>
      </c>
      <c r="F155" s="239"/>
      <c r="G155" s="240">
        <f>ROUND(E155*F155,2)</f>
        <v>0</v>
      </c>
      <c r="H155" s="239"/>
      <c r="I155" s="240">
        <f>ROUND(E155*H155,2)</f>
        <v>0</v>
      </c>
      <c r="J155" s="239"/>
      <c r="K155" s="240">
        <f>ROUND(E155*J155,2)</f>
        <v>0</v>
      </c>
      <c r="L155" s="240">
        <v>15</v>
      </c>
      <c r="M155" s="240">
        <f>G155*(1+L155/100)</f>
        <v>0</v>
      </c>
      <c r="N155" s="238">
        <v>2.5</v>
      </c>
      <c r="O155" s="238">
        <f>ROUND(E155*N155,2)</f>
        <v>3.91</v>
      </c>
      <c r="P155" s="238">
        <v>0</v>
      </c>
      <c r="Q155" s="238">
        <f>ROUND(E155*P155,2)</f>
        <v>0</v>
      </c>
      <c r="R155" s="240" t="s">
        <v>214</v>
      </c>
      <c r="S155" s="240" t="s">
        <v>162</v>
      </c>
      <c r="T155" s="241" t="s">
        <v>162</v>
      </c>
      <c r="U155" s="223">
        <v>5.33</v>
      </c>
      <c r="V155" s="223">
        <f>ROUND(E155*U155,2)</f>
        <v>8.33</v>
      </c>
      <c r="W155" s="223"/>
      <c r="X155" s="223" t="s">
        <v>163</v>
      </c>
      <c r="Y155" s="223" t="s">
        <v>164</v>
      </c>
      <c r="Z155" s="212"/>
      <c r="AA155" s="212"/>
      <c r="AB155" s="212"/>
      <c r="AC155" s="212"/>
      <c r="AD155" s="212"/>
      <c r="AE155" s="212"/>
      <c r="AF155" s="212"/>
      <c r="AG155" s="212" t="s">
        <v>165</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0" t="s">
        <v>314</v>
      </c>
      <c r="D156" s="242"/>
      <c r="E156" s="242"/>
      <c r="F156" s="242"/>
      <c r="G156" s="242"/>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167</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51" t="s">
        <v>193</v>
      </c>
      <c r="D157" s="225"/>
      <c r="E157" s="226">
        <v>1.5625</v>
      </c>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169</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2"/>
      <c r="D158" s="244"/>
      <c r="E158" s="244"/>
      <c r="F158" s="244"/>
      <c r="G158" s="244"/>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170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35">
        <v>38</v>
      </c>
      <c r="B159" s="236" t="s">
        <v>315</v>
      </c>
      <c r="C159" s="249" t="s">
        <v>316</v>
      </c>
      <c r="D159" s="237" t="s">
        <v>226</v>
      </c>
      <c r="E159" s="238">
        <v>20.3</v>
      </c>
      <c r="F159" s="239"/>
      <c r="G159" s="240">
        <f>ROUND(E159*F159,2)</f>
        <v>0</v>
      </c>
      <c r="H159" s="239"/>
      <c r="I159" s="240">
        <f>ROUND(E159*H159,2)</f>
        <v>0</v>
      </c>
      <c r="J159" s="239"/>
      <c r="K159" s="240">
        <f>ROUND(E159*J159,2)</f>
        <v>0</v>
      </c>
      <c r="L159" s="240">
        <v>15</v>
      </c>
      <c r="M159" s="240">
        <f>G159*(1+L159/100)</f>
        <v>0</v>
      </c>
      <c r="N159" s="238">
        <v>2.5649999999999999E-2</v>
      </c>
      <c r="O159" s="238">
        <f>ROUND(E159*N159,2)</f>
        <v>0.52</v>
      </c>
      <c r="P159" s="238">
        <v>0</v>
      </c>
      <c r="Q159" s="238">
        <f>ROUND(E159*P159,2)</f>
        <v>0</v>
      </c>
      <c r="R159" s="240" t="s">
        <v>207</v>
      </c>
      <c r="S159" s="240" t="s">
        <v>162</v>
      </c>
      <c r="T159" s="241" t="s">
        <v>162</v>
      </c>
      <c r="U159" s="223">
        <v>0.38750000000000001</v>
      </c>
      <c r="V159" s="223">
        <f>ROUND(E159*U159,2)</f>
        <v>7.87</v>
      </c>
      <c r="W159" s="223"/>
      <c r="X159" s="223" t="s">
        <v>163</v>
      </c>
      <c r="Y159" s="223" t="s">
        <v>164</v>
      </c>
      <c r="Z159" s="212"/>
      <c r="AA159" s="212"/>
      <c r="AB159" s="212"/>
      <c r="AC159" s="212"/>
      <c r="AD159" s="212"/>
      <c r="AE159" s="212"/>
      <c r="AF159" s="212"/>
      <c r="AG159" s="212" t="s">
        <v>165</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0" t="s">
        <v>317</v>
      </c>
      <c r="D160" s="242"/>
      <c r="E160" s="242"/>
      <c r="F160" s="242"/>
      <c r="G160" s="242"/>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167</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51" t="s">
        <v>318</v>
      </c>
      <c r="D161" s="225"/>
      <c r="E161" s="226">
        <v>20.3</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169</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52"/>
      <c r="D162" s="244"/>
      <c r="E162" s="244"/>
      <c r="F162" s="244"/>
      <c r="G162" s="244"/>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170</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
      <c r="A163" s="228" t="s">
        <v>156</v>
      </c>
      <c r="B163" s="229" t="s">
        <v>86</v>
      </c>
      <c r="C163" s="248" t="s">
        <v>87</v>
      </c>
      <c r="D163" s="230"/>
      <c r="E163" s="231"/>
      <c r="F163" s="232"/>
      <c r="G163" s="232">
        <f>SUMIF(AG164:AG169,"&lt;&gt;NOR",G164:G169)</f>
        <v>0</v>
      </c>
      <c r="H163" s="232"/>
      <c r="I163" s="232">
        <f>SUM(I164:I169)</f>
        <v>0</v>
      </c>
      <c r="J163" s="232"/>
      <c r="K163" s="232">
        <f>SUM(K164:K169)</f>
        <v>0</v>
      </c>
      <c r="L163" s="232"/>
      <c r="M163" s="232">
        <f>SUM(M164:M169)</f>
        <v>0</v>
      </c>
      <c r="N163" s="231"/>
      <c r="O163" s="231">
        <f>SUM(O164:O169)</f>
        <v>0.15</v>
      </c>
      <c r="P163" s="231"/>
      <c r="Q163" s="231">
        <f>SUM(Q164:Q169)</f>
        <v>0</v>
      </c>
      <c r="R163" s="232"/>
      <c r="S163" s="232"/>
      <c r="T163" s="233"/>
      <c r="U163" s="227"/>
      <c r="V163" s="227">
        <f>SUM(V164:V169)</f>
        <v>6.5</v>
      </c>
      <c r="W163" s="227"/>
      <c r="X163" s="227"/>
      <c r="Y163" s="227"/>
      <c r="AG163" t="s">
        <v>157</v>
      </c>
    </row>
    <row r="164" spans="1:60" outlineLevel="1" x14ac:dyDescent="0.2">
      <c r="A164" s="235">
        <v>39</v>
      </c>
      <c r="B164" s="236" t="s">
        <v>319</v>
      </c>
      <c r="C164" s="249" t="s">
        <v>320</v>
      </c>
      <c r="D164" s="237" t="s">
        <v>226</v>
      </c>
      <c r="E164" s="238">
        <v>21</v>
      </c>
      <c r="F164" s="239"/>
      <c r="G164" s="240">
        <f>ROUND(E164*F164,2)</f>
        <v>0</v>
      </c>
      <c r="H164" s="239"/>
      <c r="I164" s="240">
        <f>ROUND(E164*H164,2)</f>
        <v>0</v>
      </c>
      <c r="J164" s="239"/>
      <c r="K164" s="240">
        <f>ROUND(E164*J164,2)</f>
        <v>0</v>
      </c>
      <c r="L164" s="240">
        <v>15</v>
      </c>
      <c r="M164" s="240">
        <f>G164*(1+L164/100)</f>
        <v>0</v>
      </c>
      <c r="N164" s="238">
        <v>5.9199999999999999E-3</v>
      </c>
      <c r="O164" s="238">
        <f>ROUND(E164*N164,2)</f>
        <v>0.12</v>
      </c>
      <c r="P164" s="238">
        <v>0</v>
      </c>
      <c r="Q164" s="238">
        <f>ROUND(E164*P164,2)</f>
        <v>0</v>
      </c>
      <c r="R164" s="240" t="s">
        <v>321</v>
      </c>
      <c r="S164" s="240" t="s">
        <v>162</v>
      </c>
      <c r="T164" s="241" t="s">
        <v>162</v>
      </c>
      <c r="U164" s="223">
        <v>0.26</v>
      </c>
      <c r="V164" s="223">
        <f>ROUND(E164*U164,2)</f>
        <v>5.46</v>
      </c>
      <c r="W164" s="223"/>
      <c r="X164" s="223" t="s">
        <v>163</v>
      </c>
      <c r="Y164" s="223" t="s">
        <v>164</v>
      </c>
      <c r="Z164" s="212"/>
      <c r="AA164" s="212"/>
      <c r="AB164" s="212"/>
      <c r="AC164" s="212"/>
      <c r="AD164" s="212"/>
      <c r="AE164" s="212"/>
      <c r="AF164" s="212"/>
      <c r="AG164" s="212" t="s">
        <v>165</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1" t="s">
        <v>322</v>
      </c>
      <c r="D165" s="225"/>
      <c r="E165" s="226">
        <v>21</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169</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52"/>
      <c r="D166" s="244"/>
      <c r="E166" s="244"/>
      <c r="F166" s="244"/>
      <c r="G166" s="244"/>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170</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5">
        <v>40</v>
      </c>
      <c r="B167" s="236" t="s">
        <v>323</v>
      </c>
      <c r="C167" s="249" t="s">
        <v>324</v>
      </c>
      <c r="D167" s="237" t="s">
        <v>226</v>
      </c>
      <c r="E167" s="238">
        <v>4</v>
      </c>
      <c r="F167" s="239"/>
      <c r="G167" s="240">
        <f>ROUND(E167*F167,2)</f>
        <v>0</v>
      </c>
      <c r="H167" s="239"/>
      <c r="I167" s="240">
        <f>ROUND(E167*H167,2)</f>
        <v>0</v>
      </c>
      <c r="J167" s="239"/>
      <c r="K167" s="240">
        <f>ROUND(E167*J167,2)</f>
        <v>0</v>
      </c>
      <c r="L167" s="240">
        <v>15</v>
      </c>
      <c r="M167" s="240">
        <f>G167*(1+L167/100)</f>
        <v>0</v>
      </c>
      <c r="N167" s="238">
        <v>6.3499999999999997E-3</v>
      </c>
      <c r="O167" s="238">
        <f>ROUND(E167*N167,2)</f>
        <v>0.03</v>
      </c>
      <c r="P167" s="238">
        <v>0</v>
      </c>
      <c r="Q167" s="238">
        <f>ROUND(E167*P167,2)</f>
        <v>0</v>
      </c>
      <c r="R167" s="240" t="s">
        <v>321</v>
      </c>
      <c r="S167" s="240" t="s">
        <v>162</v>
      </c>
      <c r="T167" s="241" t="s">
        <v>162</v>
      </c>
      <c r="U167" s="223">
        <v>0.26</v>
      </c>
      <c r="V167" s="223">
        <f>ROUND(E167*U167,2)</f>
        <v>1.04</v>
      </c>
      <c r="W167" s="223"/>
      <c r="X167" s="223" t="s">
        <v>163</v>
      </c>
      <c r="Y167" s="223" t="s">
        <v>164</v>
      </c>
      <c r="Z167" s="212"/>
      <c r="AA167" s="212"/>
      <c r="AB167" s="212"/>
      <c r="AC167" s="212"/>
      <c r="AD167" s="212"/>
      <c r="AE167" s="212"/>
      <c r="AF167" s="212"/>
      <c r="AG167" s="212" t="s">
        <v>165</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1" t="s">
        <v>325</v>
      </c>
      <c r="D168" s="225"/>
      <c r="E168" s="226">
        <v>4</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169</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2"/>
      <c r="D169" s="244"/>
      <c r="E169" s="244"/>
      <c r="F169" s="244"/>
      <c r="G169" s="244"/>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170</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
      <c r="A170" s="228" t="s">
        <v>156</v>
      </c>
      <c r="B170" s="229" t="s">
        <v>88</v>
      </c>
      <c r="C170" s="248" t="s">
        <v>89</v>
      </c>
      <c r="D170" s="230"/>
      <c r="E170" s="231"/>
      <c r="F170" s="232"/>
      <c r="G170" s="232">
        <f>SUMIF(AG171:AG174,"&lt;&gt;NOR",G171:G174)</f>
        <v>0</v>
      </c>
      <c r="H170" s="232"/>
      <c r="I170" s="232">
        <f>SUM(I171:I174)</f>
        <v>0</v>
      </c>
      <c r="J170" s="232"/>
      <c r="K170" s="232">
        <f>SUM(K171:K174)</f>
        <v>0</v>
      </c>
      <c r="L170" s="232"/>
      <c r="M170" s="232">
        <f>SUM(M171:M174)</f>
        <v>0</v>
      </c>
      <c r="N170" s="231"/>
      <c r="O170" s="231">
        <f>SUM(O171:O174)</f>
        <v>0</v>
      </c>
      <c r="P170" s="231"/>
      <c r="Q170" s="231">
        <f>SUM(Q171:Q174)</f>
        <v>0</v>
      </c>
      <c r="R170" s="232"/>
      <c r="S170" s="232"/>
      <c r="T170" s="233"/>
      <c r="U170" s="227"/>
      <c r="V170" s="227">
        <f>SUM(V171:V174)</f>
        <v>15.68</v>
      </c>
      <c r="W170" s="227"/>
      <c r="X170" s="227"/>
      <c r="Y170" s="227"/>
      <c r="AG170" t="s">
        <v>157</v>
      </c>
    </row>
    <row r="171" spans="1:60" ht="56.25" outlineLevel="1" x14ac:dyDescent="0.2">
      <c r="A171" s="235">
        <v>41</v>
      </c>
      <c r="B171" s="236" t="s">
        <v>326</v>
      </c>
      <c r="C171" s="249" t="s">
        <v>327</v>
      </c>
      <c r="D171" s="237" t="s">
        <v>226</v>
      </c>
      <c r="E171" s="238">
        <v>50.9</v>
      </c>
      <c r="F171" s="239"/>
      <c r="G171" s="240">
        <f>ROUND(E171*F171,2)</f>
        <v>0</v>
      </c>
      <c r="H171" s="239"/>
      <c r="I171" s="240">
        <f>ROUND(E171*H171,2)</f>
        <v>0</v>
      </c>
      <c r="J171" s="239"/>
      <c r="K171" s="240">
        <f>ROUND(E171*J171,2)</f>
        <v>0</v>
      </c>
      <c r="L171" s="240">
        <v>15</v>
      </c>
      <c r="M171" s="240">
        <f>G171*(1+L171/100)</f>
        <v>0</v>
      </c>
      <c r="N171" s="238">
        <v>4.0000000000000003E-5</v>
      </c>
      <c r="O171" s="238">
        <f>ROUND(E171*N171,2)</f>
        <v>0</v>
      </c>
      <c r="P171" s="238">
        <v>0</v>
      </c>
      <c r="Q171" s="238">
        <f>ROUND(E171*P171,2)</f>
        <v>0</v>
      </c>
      <c r="R171" s="240" t="s">
        <v>207</v>
      </c>
      <c r="S171" s="240" t="s">
        <v>162</v>
      </c>
      <c r="T171" s="241" t="s">
        <v>162</v>
      </c>
      <c r="U171" s="223">
        <v>0.308</v>
      </c>
      <c r="V171" s="223">
        <f>ROUND(E171*U171,2)</f>
        <v>15.68</v>
      </c>
      <c r="W171" s="223"/>
      <c r="X171" s="223" t="s">
        <v>163</v>
      </c>
      <c r="Y171" s="223" t="s">
        <v>164</v>
      </c>
      <c r="Z171" s="212"/>
      <c r="AA171" s="212"/>
      <c r="AB171" s="212"/>
      <c r="AC171" s="212"/>
      <c r="AD171" s="212"/>
      <c r="AE171" s="212"/>
      <c r="AF171" s="212"/>
      <c r="AG171" s="212" t="s">
        <v>165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51" t="s">
        <v>259</v>
      </c>
      <c r="D172" s="225"/>
      <c r="E172" s="226">
        <v>20.3</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169</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1" t="s">
        <v>328</v>
      </c>
      <c r="D173" s="225"/>
      <c r="E173" s="226">
        <v>30.6</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169</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2"/>
      <c r="D174" s="244"/>
      <c r="E174" s="244"/>
      <c r="F174" s="244"/>
      <c r="G174" s="244"/>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170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x14ac:dyDescent="0.2">
      <c r="A175" s="228" t="s">
        <v>156</v>
      </c>
      <c r="B175" s="229" t="s">
        <v>90</v>
      </c>
      <c r="C175" s="248" t="s">
        <v>91</v>
      </c>
      <c r="D175" s="230"/>
      <c r="E175" s="231"/>
      <c r="F175" s="232"/>
      <c r="G175" s="232">
        <f>SUMIF(AG176:AG212,"&lt;&gt;NOR",G176:G212)</f>
        <v>0</v>
      </c>
      <c r="H175" s="232"/>
      <c r="I175" s="232">
        <f>SUM(I176:I212)</f>
        <v>0</v>
      </c>
      <c r="J175" s="232"/>
      <c r="K175" s="232">
        <f>SUM(K176:K212)</f>
        <v>0</v>
      </c>
      <c r="L175" s="232"/>
      <c r="M175" s="232">
        <f>SUM(M176:M212)</f>
        <v>0</v>
      </c>
      <c r="N175" s="231"/>
      <c r="O175" s="231">
        <f>SUM(O176:O212)</f>
        <v>0.01</v>
      </c>
      <c r="P175" s="231"/>
      <c r="Q175" s="231">
        <f>SUM(Q176:Q212)</f>
        <v>6.2700000000000005</v>
      </c>
      <c r="R175" s="232"/>
      <c r="S175" s="232"/>
      <c r="T175" s="233"/>
      <c r="U175" s="227"/>
      <c r="V175" s="227">
        <f>SUM(V176:V212)</f>
        <v>88.990000000000009</v>
      </c>
      <c r="W175" s="227"/>
      <c r="X175" s="227"/>
      <c r="Y175" s="227"/>
      <c r="AG175" t="s">
        <v>157</v>
      </c>
    </row>
    <row r="176" spans="1:60" ht="22.5" outlineLevel="1" x14ac:dyDescent="0.2">
      <c r="A176" s="235">
        <v>42</v>
      </c>
      <c r="B176" s="236" t="s">
        <v>329</v>
      </c>
      <c r="C176" s="249" t="s">
        <v>330</v>
      </c>
      <c r="D176" s="237" t="s">
        <v>160</v>
      </c>
      <c r="E176" s="238">
        <v>1.5625</v>
      </c>
      <c r="F176" s="239"/>
      <c r="G176" s="240">
        <f>ROUND(E176*F176,2)</f>
        <v>0</v>
      </c>
      <c r="H176" s="239"/>
      <c r="I176" s="240">
        <f>ROUND(E176*H176,2)</f>
        <v>0</v>
      </c>
      <c r="J176" s="239"/>
      <c r="K176" s="240">
        <f>ROUND(E176*J176,2)</f>
        <v>0</v>
      </c>
      <c r="L176" s="240">
        <v>15</v>
      </c>
      <c r="M176" s="240">
        <f>G176*(1+L176/100)</f>
        <v>0</v>
      </c>
      <c r="N176" s="238">
        <v>0</v>
      </c>
      <c r="O176" s="238">
        <f>ROUND(E176*N176,2)</f>
        <v>0</v>
      </c>
      <c r="P176" s="238">
        <v>2.2000000000000002</v>
      </c>
      <c r="Q176" s="238">
        <f>ROUND(E176*P176,2)</f>
        <v>3.44</v>
      </c>
      <c r="R176" s="240" t="s">
        <v>331</v>
      </c>
      <c r="S176" s="240" t="s">
        <v>162</v>
      </c>
      <c r="T176" s="241" t="s">
        <v>162</v>
      </c>
      <c r="U176" s="223">
        <v>11.22</v>
      </c>
      <c r="V176" s="223">
        <f>ROUND(E176*U176,2)</f>
        <v>17.53</v>
      </c>
      <c r="W176" s="223"/>
      <c r="X176" s="223" t="s">
        <v>163</v>
      </c>
      <c r="Y176" s="223" t="s">
        <v>164</v>
      </c>
      <c r="Z176" s="212"/>
      <c r="AA176" s="212"/>
      <c r="AB176" s="212"/>
      <c r="AC176" s="212"/>
      <c r="AD176" s="212"/>
      <c r="AE176" s="212"/>
      <c r="AF176" s="212"/>
      <c r="AG176" s="212" t="s">
        <v>165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1" t="s">
        <v>193</v>
      </c>
      <c r="D177" s="225"/>
      <c r="E177" s="226">
        <v>1.5625</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169</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2"/>
      <c r="D178" s="244"/>
      <c r="E178" s="244"/>
      <c r="F178" s="244"/>
      <c r="G178" s="244"/>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170</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35">
        <v>43</v>
      </c>
      <c r="B179" s="236" t="s">
        <v>332</v>
      </c>
      <c r="C179" s="249" t="s">
        <v>333</v>
      </c>
      <c r="D179" s="237" t="s">
        <v>232</v>
      </c>
      <c r="E179" s="238">
        <v>1.8</v>
      </c>
      <c r="F179" s="239"/>
      <c r="G179" s="240">
        <f>ROUND(E179*F179,2)</f>
        <v>0</v>
      </c>
      <c r="H179" s="239"/>
      <c r="I179" s="240">
        <f>ROUND(E179*H179,2)</f>
        <v>0</v>
      </c>
      <c r="J179" s="239"/>
      <c r="K179" s="240">
        <f>ROUND(E179*J179,2)</f>
        <v>0</v>
      </c>
      <c r="L179" s="240">
        <v>15</v>
      </c>
      <c r="M179" s="240">
        <f>G179*(1+L179/100)</f>
        <v>0</v>
      </c>
      <c r="N179" s="238">
        <v>0</v>
      </c>
      <c r="O179" s="238">
        <f>ROUND(E179*N179,2)</f>
        <v>0</v>
      </c>
      <c r="P179" s="238">
        <v>2.2599999999999999E-3</v>
      </c>
      <c r="Q179" s="238">
        <f>ROUND(E179*P179,2)</f>
        <v>0</v>
      </c>
      <c r="R179" s="240" t="s">
        <v>331</v>
      </c>
      <c r="S179" s="240" t="s">
        <v>162</v>
      </c>
      <c r="T179" s="241" t="s">
        <v>162</v>
      </c>
      <c r="U179" s="223">
        <v>2.2999999999999998</v>
      </c>
      <c r="V179" s="223">
        <f>ROUND(E179*U179,2)</f>
        <v>4.1399999999999997</v>
      </c>
      <c r="W179" s="223"/>
      <c r="X179" s="223" t="s">
        <v>163</v>
      </c>
      <c r="Y179" s="223" t="s">
        <v>164</v>
      </c>
      <c r="Z179" s="212"/>
      <c r="AA179" s="212"/>
      <c r="AB179" s="212"/>
      <c r="AC179" s="212"/>
      <c r="AD179" s="212"/>
      <c r="AE179" s="212"/>
      <c r="AF179" s="212"/>
      <c r="AG179" s="212" t="s">
        <v>165</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51" t="s">
        <v>334</v>
      </c>
      <c r="D180" s="225"/>
      <c r="E180" s="226">
        <v>1.8</v>
      </c>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169</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2"/>
      <c r="D181" s="244"/>
      <c r="E181" s="244"/>
      <c r="F181" s="244"/>
      <c r="G181" s="244"/>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170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5">
        <v>44</v>
      </c>
      <c r="B182" s="236" t="s">
        <v>335</v>
      </c>
      <c r="C182" s="249" t="s">
        <v>336</v>
      </c>
      <c r="D182" s="237" t="s">
        <v>232</v>
      </c>
      <c r="E182" s="238">
        <v>3.6</v>
      </c>
      <c r="F182" s="239"/>
      <c r="G182" s="240">
        <f>ROUND(E182*F182,2)</f>
        <v>0</v>
      </c>
      <c r="H182" s="239"/>
      <c r="I182" s="240">
        <f>ROUND(E182*H182,2)</f>
        <v>0</v>
      </c>
      <c r="J182" s="239"/>
      <c r="K182" s="240">
        <f>ROUND(E182*J182,2)</f>
        <v>0</v>
      </c>
      <c r="L182" s="240">
        <v>15</v>
      </c>
      <c r="M182" s="240">
        <f>G182*(1+L182/100)</f>
        <v>0</v>
      </c>
      <c r="N182" s="238">
        <v>0</v>
      </c>
      <c r="O182" s="238">
        <f>ROUND(E182*N182,2)</f>
        <v>0</v>
      </c>
      <c r="P182" s="238">
        <v>2.3900000000000001E-2</v>
      </c>
      <c r="Q182" s="238">
        <f>ROUND(E182*P182,2)</f>
        <v>0.09</v>
      </c>
      <c r="R182" s="240" t="s">
        <v>331</v>
      </c>
      <c r="S182" s="240" t="s">
        <v>162</v>
      </c>
      <c r="T182" s="241" t="s">
        <v>162</v>
      </c>
      <c r="U182" s="223">
        <v>3.5</v>
      </c>
      <c r="V182" s="223">
        <f>ROUND(E182*U182,2)</f>
        <v>12.6</v>
      </c>
      <c r="W182" s="223"/>
      <c r="X182" s="223" t="s">
        <v>163</v>
      </c>
      <c r="Y182" s="223" t="s">
        <v>164</v>
      </c>
      <c r="Z182" s="212"/>
      <c r="AA182" s="212"/>
      <c r="AB182" s="212"/>
      <c r="AC182" s="212"/>
      <c r="AD182" s="212"/>
      <c r="AE182" s="212"/>
      <c r="AF182" s="212"/>
      <c r="AG182" s="212" t="s">
        <v>165</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51" t="s">
        <v>337</v>
      </c>
      <c r="D183" s="225"/>
      <c r="E183" s="226">
        <v>0.9</v>
      </c>
      <c r="F183" s="223"/>
      <c r="G183" s="223"/>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169</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1" t="s">
        <v>338</v>
      </c>
      <c r="D184" s="225"/>
      <c r="E184" s="226">
        <v>2.7</v>
      </c>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169</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2"/>
      <c r="D185" s="244"/>
      <c r="E185" s="244"/>
      <c r="F185" s="244"/>
      <c r="G185" s="244"/>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170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5">
        <v>45</v>
      </c>
      <c r="B186" s="236" t="s">
        <v>339</v>
      </c>
      <c r="C186" s="249" t="s">
        <v>340</v>
      </c>
      <c r="D186" s="237" t="s">
        <v>232</v>
      </c>
      <c r="E186" s="238">
        <v>25</v>
      </c>
      <c r="F186" s="239"/>
      <c r="G186" s="240">
        <f>ROUND(E186*F186,2)</f>
        <v>0</v>
      </c>
      <c r="H186" s="239"/>
      <c r="I186" s="240">
        <f>ROUND(E186*H186,2)</f>
        <v>0</v>
      </c>
      <c r="J186" s="239"/>
      <c r="K186" s="240">
        <f>ROUND(E186*J186,2)</f>
        <v>0</v>
      </c>
      <c r="L186" s="240">
        <v>15</v>
      </c>
      <c r="M186" s="240">
        <f>G186*(1+L186/100)</f>
        <v>0</v>
      </c>
      <c r="N186" s="238">
        <v>0</v>
      </c>
      <c r="O186" s="238">
        <f>ROUND(E186*N186,2)</f>
        <v>0</v>
      </c>
      <c r="P186" s="238">
        <v>4.6000000000000001E-4</v>
      </c>
      <c r="Q186" s="238">
        <f>ROUND(E186*P186,2)</f>
        <v>0.01</v>
      </c>
      <c r="R186" s="240" t="s">
        <v>331</v>
      </c>
      <c r="S186" s="240" t="s">
        <v>162</v>
      </c>
      <c r="T186" s="241" t="s">
        <v>162</v>
      </c>
      <c r="U186" s="223">
        <v>1.35</v>
      </c>
      <c r="V186" s="223">
        <f>ROUND(E186*U186,2)</f>
        <v>33.75</v>
      </c>
      <c r="W186" s="223"/>
      <c r="X186" s="223" t="s">
        <v>163</v>
      </c>
      <c r="Y186" s="223" t="s">
        <v>164</v>
      </c>
      <c r="Z186" s="212"/>
      <c r="AA186" s="212"/>
      <c r="AB186" s="212"/>
      <c r="AC186" s="212"/>
      <c r="AD186" s="212"/>
      <c r="AE186" s="212"/>
      <c r="AF186" s="212"/>
      <c r="AG186" s="212" t="s">
        <v>165</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1" t="s">
        <v>341</v>
      </c>
      <c r="D187" s="225"/>
      <c r="E187" s="226">
        <v>25</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169</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2"/>
      <c r="D188" s="244"/>
      <c r="E188" s="244"/>
      <c r="F188" s="244"/>
      <c r="G188" s="244"/>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170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1" x14ac:dyDescent="0.2">
      <c r="A189" s="235">
        <v>46</v>
      </c>
      <c r="B189" s="236" t="s">
        <v>342</v>
      </c>
      <c r="C189" s="249" t="s">
        <v>343</v>
      </c>
      <c r="D189" s="237" t="s">
        <v>160</v>
      </c>
      <c r="E189" s="238">
        <v>0.2</v>
      </c>
      <c r="F189" s="239"/>
      <c r="G189" s="240">
        <f>ROUND(E189*F189,2)</f>
        <v>0</v>
      </c>
      <c r="H189" s="239"/>
      <c r="I189" s="240">
        <f>ROUND(E189*H189,2)</f>
        <v>0</v>
      </c>
      <c r="J189" s="239"/>
      <c r="K189" s="240">
        <f>ROUND(E189*J189,2)</f>
        <v>0</v>
      </c>
      <c r="L189" s="240">
        <v>15</v>
      </c>
      <c r="M189" s="240">
        <f>G189*(1+L189/100)</f>
        <v>0</v>
      </c>
      <c r="N189" s="238">
        <v>1.82E-3</v>
      </c>
      <c r="O189" s="238">
        <f>ROUND(E189*N189,2)</f>
        <v>0</v>
      </c>
      <c r="P189" s="238">
        <v>1.95</v>
      </c>
      <c r="Q189" s="238">
        <f>ROUND(E189*P189,2)</f>
        <v>0.39</v>
      </c>
      <c r="R189" s="240" t="s">
        <v>331</v>
      </c>
      <c r="S189" s="240" t="s">
        <v>162</v>
      </c>
      <c r="T189" s="241" t="s">
        <v>162</v>
      </c>
      <c r="U189" s="223">
        <v>4.806</v>
      </c>
      <c r="V189" s="223">
        <f>ROUND(E189*U189,2)</f>
        <v>0.96</v>
      </c>
      <c r="W189" s="223"/>
      <c r="X189" s="223" t="s">
        <v>163</v>
      </c>
      <c r="Y189" s="223" t="s">
        <v>164</v>
      </c>
      <c r="Z189" s="212"/>
      <c r="AA189" s="212"/>
      <c r="AB189" s="212"/>
      <c r="AC189" s="212"/>
      <c r="AD189" s="212"/>
      <c r="AE189" s="212"/>
      <c r="AF189" s="212"/>
      <c r="AG189" s="212" t="s">
        <v>165</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50" t="s">
        <v>344</v>
      </c>
      <c r="D190" s="242"/>
      <c r="E190" s="242"/>
      <c r="F190" s="242"/>
      <c r="G190" s="242"/>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167</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1" t="s">
        <v>345</v>
      </c>
      <c r="D191" s="225"/>
      <c r="E191" s="226">
        <v>0.2</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169</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52"/>
      <c r="D192" s="244"/>
      <c r="E192" s="244"/>
      <c r="F192" s="244"/>
      <c r="G192" s="244"/>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170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5">
        <v>47</v>
      </c>
      <c r="B193" s="236" t="s">
        <v>346</v>
      </c>
      <c r="C193" s="249" t="s">
        <v>347</v>
      </c>
      <c r="D193" s="237" t="s">
        <v>160</v>
      </c>
      <c r="E193" s="238">
        <v>0.94499999999999995</v>
      </c>
      <c r="F193" s="239"/>
      <c r="G193" s="240">
        <f>ROUND(E193*F193,2)</f>
        <v>0</v>
      </c>
      <c r="H193" s="239"/>
      <c r="I193" s="240">
        <f>ROUND(E193*H193,2)</f>
        <v>0</v>
      </c>
      <c r="J193" s="239"/>
      <c r="K193" s="240">
        <f>ROUND(E193*J193,2)</f>
        <v>0</v>
      </c>
      <c r="L193" s="240">
        <v>15</v>
      </c>
      <c r="M193" s="240">
        <f>G193*(1+L193/100)</f>
        <v>0</v>
      </c>
      <c r="N193" s="238">
        <v>1.82E-3</v>
      </c>
      <c r="O193" s="238">
        <f>ROUND(E193*N193,2)</f>
        <v>0</v>
      </c>
      <c r="P193" s="238">
        <v>1.95</v>
      </c>
      <c r="Q193" s="238">
        <f>ROUND(E193*P193,2)</f>
        <v>1.84</v>
      </c>
      <c r="R193" s="240" t="s">
        <v>331</v>
      </c>
      <c r="S193" s="240" t="s">
        <v>162</v>
      </c>
      <c r="T193" s="241" t="s">
        <v>162</v>
      </c>
      <c r="U193" s="223">
        <v>5.633</v>
      </c>
      <c r="V193" s="223">
        <f>ROUND(E193*U193,2)</f>
        <v>5.32</v>
      </c>
      <c r="W193" s="223"/>
      <c r="X193" s="223" t="s">
        <v>163</v>
      </c>
      <c r="Y193" s="223" t="s">
        <v>164</v>
      </c>
      <c r="Z193" s="212"/>
      <c r="AA193" s="212"/>
      <c r="AB193" s="212"/>
      <c r="AC193" s="212"/>
      <c r="AD193" s="212"/>
      <c r="AE193" s="212"/>
      <c r="AF193" s="212"/>
      <c r="AG193" s="212" t="s">
        <v>165</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0" t="s">
        <v>344</v>
      </c>
      <c r="D194" s="242"/>
      <c r="E194" s="242"/>
      <c r="F194" s="242"/>
      <c r="G194" s="242"/>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167</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1" t="s">
        <v>348</v>
      </c>
      <c r="D195" s="225"/>
      <c r="E195" s="226">
        <v>0.94499999999999995</v>
      </c>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169</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52"/>
      <c r="D196" s="244"/>
      <c r="E196" s="244"/>
      <c r="F196" s="244"/>
      <c r="G196" s="244"/>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170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5">
        <v>48</v>
      </c>
      <c r="B197" s="236" t="s">
        <v>349</v>
      </c>
      <c r="C197" s="249" t="s">
        <v>350</v>
      </c>
      <c r="D197" s="237" t="s">
        <v>232</v>
      </c>
      <c r="E197" s="238">
        <v>17.75</v>
      </c>
      <c r="F197" s="239"/>
      <c r="G197" s="240">
        <f>ROUND(E197*F197,2)</f>
        <v>0</v>
      </c>
      <c r="H197" s="239"/>
      <c r="I197" s="240">
        <f>ROUND(E197*H197,2)</f>
        <v>0</v>
      </c>
      <c r="J197" s="239"/>
      <c r="K197" s="240">
        <f>ROUND(E197*J197,2)</f>
        <v>0</v>
      </c>
      <c r="L197" s="240">
        <v>15</v>
      </c>
      <c r="M197" s="240">
        <f>G197*(1+L197/100)</f>
        <v>0</v>
      </c>
      <c r="N197" s="238">
        <v>0</v>
      </c>
      <c r="O197" s="238">
        <f>ROUND(E197*N197,2)</f>
        <v>0</v>
      </c>
      <c r="P197" s="238">
        <v>7.0000000000000001E-3</v>
      </c>
      <c r="Q197" s="238">
        <f>ROUND(E197*P197,2)</f>
        <v>0.12</v>
      </c>
      <c r="R197" s="240" t="s">
        <v>331</v>
      </c>
      <c r="S197" s="240" t="s">
        <v>162</v>
      </c>
      <c r="T197" s="241" t="s">
        <v>162</v>
      </c>
      <c r="U197" s="223">
        <v>0.25800000000000001</v>
      </c>
      <c r="V197" s="223">
        <f>ROUND(E197*U197,2)</f>
        <v>4.58</v>
      </c>
      <c r="W197" s="223"/>
      <c r="X197" s="223" t="s">
        <v>163</v>
      </c>
      <c r="Y197" s="223" t="s">
        <v>164</v>
      </c>
      <c r="Z197" s="212"/>
      <c r="AA197" s="212"/>
      <c r="AB197" s="212"/>
      <c r="AC197" s="212"/>
      <c r="AD197" s="212"/>
      <c r="AE197" s="212"/>
      <c r="AF197" s="212"/>
      <c r="AG197" s="212" t="s">
        <v>165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1" t="s">
        <v>351</v>
      </c>
      <c r="D198" s="225"/>
      <c r="E198" s="226">
        <v>17.75</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169</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52"/>
      <c r="D199" s="244"/>
      <c r="E199" s="244"/>
      <c r="F199" s="244"/>
      <c r="G199" s="244"/>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170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5">
        <v>49</v>
      </c>
      <c r="B200" s="236" t="s">
        <v>352</v>
      </c>
      <c r="C200" s="249" t="s">
        <v>353</v>
      </c>
      <c r="D200" s="237" t="s">
        <v>232</v>
      </c>
      <c r="E200" s="238">
        <v>30</v>
      </c>
      <c r="F200" s="239"/>
      <c r="G200" s="240">
        <f>ROUND(E200*F200,2)</f>
        <v>0</v>
      </c>
      <c r="H200" s="239"/>
      <c r="I200" s="240">
        <f>ROUND(E200*H200,2)</f>
        <v>0</v>
      </c>
      <c r="J200" s="239"/>
      <c r="K200" s="240">
        <f>ROUND(E200*J200,2)</f>
        <v>0</v>
      </c>
      <c r="L200" s="240">
        <v>15</v>
      </c>
      <c r="M200" s="240">
        <f>G200*(1+L200/100)</f>
        <v>0</v>
      </c>
      <c r="N200" s="238">
        <v>4.8999999999999998E-4</v>
      </c>
      <c r="O200" s="238">
        <f>ROUND(E200*N200,2)</f>
        <v>0.01</v>
      </c>
      <c r="P200" s="238">
        <v>4.0000000000000001E-3</v>
      </c>
      <c r="Q200" s="238">
        <f>ROUND(E200*P200,2)</f>
        <v>0.12</v>
      </c>
      <c r="R200" s="240" t="s">
        <v>331</v>
      </c>
      <c r="S200" s="240" t="s">
        <v>162</v>
      </c>
      <c r="T200" s="241" t="s">
        <v>162</v>
      </c>
      <c r="U200" s="223">
        <v>0.20799999999999999</v>
      </c>
      <c r="V200" s="223">
        <f>ROUND(E200*U200,2)</f>
        <v>6.24</v>
      </c>
      <c r="W200" s="223"/>
      <c r="X200" s="223" t="s">
        <v>163</v>
      </c>
      <c r="Y200" s="223" t="s">
        <v>164</v>
      </c>
      <c r="Z200" s="212"/>
      <c r="AA200" s="212"/>
      <c r="AB200" s="212"/>
      <c r="AC200" s="212"/>
      <c r="AD200" s="212"/>
      <c r="AE200" s="212"/>
      <c r="AF200" s="212"/>
      <c r="AG200" s="212" t="s">
        <v>165</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1" t="s">
        <v>354</v>
      </c>
      <c r="D201" s="225"/>
      <c r="E201" s="226">
        <v>30</v>
      </c>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169</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2"/>
      <c r="D202" s="244"/>
      <c r="E202" s="244"/>
      <c r="F202" s="244"/>
      <c r="G202" s="244"/>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170</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5">
        <v>50</v>
      </c>
      <c r="B203" s="236" t="s">
        <v>355</v>
      </c>
      <c r="C203" s="249" t="s">
        <v>356</v>
      </c>
      <c r="D203" s="237" t="s">
        <v>232</v>
      </c>
      <c r="E203" s="238">
        <v>1.2</v>
      </c>
      <c r="F203" s="239"/>
      <c r="G203" s="240">
        <f>ROUND(E203*F203,2)</f>
        <v>0</v>
      </c>
      <c r="H203" s="239"/>
      <c r="I203" s="240">
        <f>ROUND(E203*H203,2)</f>
        <v>0</v>
      </c>
      <c r="J203" s="239"/>
      <c r="K203" s="240">
        <f>ROUND(E203*J203,2)</f>
        <v>0</v>
      </c>
      <c r="L203" s="240">
        <v>15</v>
      </c>
      <c r="M203" s="240">
        <f>G203*(1+L203/100)</f>
        <v>0</v>
      </c>
      <c r="N203" s="238">
        <v>4.8999999999999998E-4</v>
      </c>
      <c r="O203" s="238">
        <f>ROUND(E203*N203,2)</f>
        <v>0</v>
      </c>
      <c r="P203" s="238">
        <v>2.7E-2</v>
      </c>
      <c r="Q203" s="238">
        <f>ROUND(E203*P203,2)</f>
        <v>0.03</v>
      </c>
      <c r="R203" s="240" t="s">
        <v>331</v>
      </c>
      <c r="S203" s="240" t="s">
        <v>162</v>
      </c>
      <c r="T203" s="241" t="s">
        <v>162</v>
      </c>
      <c r="U203" s="223">
        <v>0.42199999999999999</v>
      </c>
      <c r="V203" s="223">
        <f>ROUND(E203*U203,2)</f>
        <v>0.51</v>
      </c>
      <c r="W203" s="223"/>
      <c r="X203" s="223" t="s">
        <v>163</v>
      </c>
      <c r="Y203" s="223" t="s">
        <v>164</v>
      </c>
      <c r="Z203" s="212"/>
      <c r="AA203" s="212"/>
      <c r="AB203" s="212"/>
      <c r="AC203" s="212"/>
      <c r="AD203" s="212"/>
      <c r="AE203" s="212"/>
      <c r="AF203" s="212"/>
      <c r="AG203" s="212" t="s">
        <v>165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51" t="s">
        <v>357</v>
      </c>
      <c r="D204" s="225"/>
      <c r="E204" s="226">
        <v>1.2</v>
      </c>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169</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2"/>
      <c r="D205" s="244"/>
      <c r="E205" s="244"/>
      <c r="F205" s="244"/>
      <c r="G205" s="244"/>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170</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5">
        <v>51</v>
      </c>
      <c r="B206" s="236" t="s">
        <v>358</v>
      </c>
      <c r="C206" s="249" t="s">
        <v>359</v>
      </c>
      <c r="D206" s="237" t="s">
        <v>232</v>
      </c>
      <c r="E206" s="238">
        <v>4</v>
      </c>
      <c r="F206" s="239"/>
      <c r="G206" s="240">
        <f>ROUND(E206*F206,2)</f>
        <v>0</v>
      </c>
      <c r="H206" s="239"/>
      <c r="I206" s="240">
        <f>ROUND(E206*H206,2)</f>
        <v>0</v>
      </c>
      <c r="J206" s="239"/>
      <c r="K206" s="240">
        <f>ROUND(E206*J206,2)</f>
        <v>0</v>
      </c>
      <c r="L206" s="240">
        <v>15</v>
      </c>
      <c r="M206" s="240">
        <f>G206*(1+L206/100)</f>
        <v>0</v>
      </c>
      <c r="N206" s="238">
        <v>4.8999999999999998E-4</v>
      </c>
      <c r="O206" s="238">
        <f>ROUND(E206*N206,2)</f>
        <v>0</v>
      </c>
      <c r="P206" s="238">
        <v>0.04</v>
      </c>
      <c r="Q206" s="238">
        <f>ROUND(E206*P206,2)</f>
        <v>0.16</v>
      </c>
      <c r="R206" s="240" t="s">
        <v>331</v>
      </c>
      <c r="S206" s="240" t="s">
        <v>162</v>
      </c>
      <c r="T206" s="241" t="s">
        <v>162</v>
      </c>
      <c r="U206" s="223">
        <v>0.66800000000000004</v>
      </c>
      <c r="V206" s="223">
        <f>ROUND(E206*U206,2)</f>
        <v>2.67</v>
      </c>
      <c r="W206" s="223"/>
      <c r="X206" s="223" t="s">
        <v>163</v>
      </c>
      <c r="Y206" s="223" t="s">
        <v>164</v>
      </c>
      <c r="Z206" s="212"/>
      <c r="AA206" s="212"/>
      <c r="AB206" s="212"/>
      <c r="AC206" s="212"/>
      <c r="AD206" s="212"/>
      <c r="AE206" s="212"/>
      <c r="AF206" s="212"/>
      <c r="AG206" s="212" t="s">
        <v>165</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51" t="s">
        <v>360</v>
      </c>
      <c r="D207" s="225"/>
      <c r="E207" s="226">
        <v>4</v>
      </c>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169</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2"/>
      <c r="D208" s="244"/>
      <c r="E208" s="244"/>
      <c r="F208" s="244"/>
      <c r="G208" s="244"/>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170</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35">
        <v>52</v>
      </c>
      <c r="B209" s="236" t="s">
        <v>361</v>
      </c>
      <c r="C209" s="249" t="s">
        <v>362</v>
      </c>
      <c r="D209" s="237" t="s">
        <v>226</v>
      </c>
      <c r="E209" s="238">
        <v>1</v>
      </c>
      <c r="F209" s="239"/>
      <c r="G209" s="240">
        <f>ROUND(E209*F209,2)</f>
        <v>0</v>
      </c>
      <c r="H209" s="239"/>
      <c r="I209" s="240">
        <f>ROUND(E209*H209,2)</f>
        <v>0</v>
      </c>
      <c r="J209" s="239"/>
      <c r="K209" s="240">
        <f>ROUND(E209*J209,2)</f>
        <v>0</v>
      </c>
      <c r="L209" s="240">
        <v>15</v>
      </c>
      <c r="M209" s="240">
        <f>G209*(1+L209/100)</f>
        <v>0</v>
      </c>
      <c r="N209" s="238">
        <v>0</v>
      </c>
      <c r="O209" s="238">
        <f>ROUND(E209*N209,2)</f>
        <v>0</v>
      </c>
      <c r="P209" s="238">
        <v>6.8000000000000005E-2</v>
      </c>
      <c r="Q209" s="238">
        <f>ROUND(E209*P209,2)</f>
        <v>7.0000000000000007E-2</v>
      </c>
      <c r="R209" s="240" t="s">
        <v>331</v>
      </c>
      <c r="S209" s="240" t="s">
        <v>162</v>
      </c>
      <c r="T209" s="241" t="s">
        <v>162</v>
      </c>
      <c r="U209" s="223">
        <v>0.69</v>
      </c>
      <c r="V209" s="223">
        <f>ROUND(E209*U209,2)</f>
        <v>0.69</v>
      </c>
      <c r="W209" s="223"/>
      <c r="X209" s="223" t="s">
        <v>163</v>
      </c>
      <c r="Y209" s="223" t="s">
        <v>164</v>
      </c>
      <c r="Z209" s="212"/>
      <c r="AA209" s="212"/>
      <c r="AB209" s="212"/>
      <c r="AC209" s="212"/>
      <c r="AD209" s="212"/>
      <c r="AE209" s="212"/>
      <c r="AF209" s="212"/>
      <c r="AG209" s="212" t="s">
        <v>165</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50" t="s">
        <v>363</v>
      </c>
      <c r="D210" s="242"/>
      <c r="E210" s="242"/>
      <c r="F210" s="242"/>
      <c r="G210" s="242"/>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167</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1" t="s">
        <v>280</v>
      </c>
      <c r="D211" s="225"/>
      <c r="E211" s="226">
        <v>1</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169</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52"/>
      <c r="D212" s="244"/>
      <c r="E212" s="244"/>
      <c r="F212" s="244"/>
      <c r="G212" s="244"/>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170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x14ac:dyDescent="0.2">
      <c r="A213" s="228" t="s">
        <v>156</v>
      </c>
      <c r="B213" s="229" t="s">
        <v>92</v>
      </c>
      <c r="C213" s="248" t="s">
        <v>93</v>
      </c>
      <c r="D213" s="230"/>
      <c r="E213" s="231"/>
      <c r="F213" s="232"/>
      <c r="G213" s="232">
        <f>SUMIF(AG214:AG216,"&lt;&gt;NOR",G214:G216)</f>
        <v>0</v>
      </c>
      <c r="H213" s="232"/>
      <c r="I213" s="232">
        <f>SUM(I214:I216)</f>
        <v>0</v>
      </c>
      <c r="J213" s="232"/>
      <c r="K213" s="232">
        <f>SUM(K214:K216)</f>
        <v>0</v>
      </c>
      <c r="L213" s="232"/>
      <c r="M213" s="232">
        <f>SUM(M214:M216)</f>
        <v>0</v>
      </c>
      <c r="N213" s="231"/>
      <c r="O213" s="231">
        <f>SUM(O214:O216)</f>
        <v>0</v>
      </c>
      <c r="P213" s="231"/>
      <c r="Q213" s="231">
        <f>SUM(Q214:Q216)</f>
        <v>0</v>
      </c>
      <c r="R213" s="232"/>
      <c r="S213" s="232"/>
      <c r="T213" s="233"/>
      <c r="U213" s="227"/>
      <c r="V213" s="227">
        <f>SUM(V214:V216)</f>
        <v>20.18</v>
      </c>
      <c r="W213" s="227"/>
      <c r="X213" s="227"/>
      <c r="Y213" s="227"/>
      <c r="AG213" t="s">
        <v>157</v>
      </c>
    </row>
    <row r="214" spans="1:60" ht="22.5" outlineLevel="1" x14ac:dyDescent="0.2">
      <c r="A214" s="235">
        <v>53</v>
      </c>
      <c r="B214" s="236" t="s">
        <v>364</v>
      </c>
      <c r="C214" s="249" t="s">
        <v>365</v>
      </c>
      <c r="D214" s="237" t="s">
        <v>199</v>
      </c>
      <c r="E214" s="238">
        <v>21.50224</v>
      </c>
      <c r="F214" s="239"/>
      <c r="G214" s="240">
        <f>ROUND(E214*F214,2)</f>
        <v>0</v>
      </c>
      <c r="H214" s="239"/>
      <c r="I214" s="240">
        <f>ROUND(E214*H214,2)</f>
        <v>0</v>
      </c>
      <c r="J214" s="239"/>
      <c r="K214" s="240">
        <f>ROUND(E214*J214,2)</f>
        <v>0</v>
      </c>
      <c r="L214" s="240">
        <v>15</v>
      </c>
      <c r="M214" s="240">
        <f>G214*(1+L214/100)</f>
        <v>0</v>
      </c>
      <c r="N214" s="238">
        <v>0</v>
      </c>
      <c r="O214" s="238">
        <f>ROUND(E214*N214,2)</f>
        <v>0</v>
      </c>
      <c r="P214" s="238">
        <v>0</v>
      </c>
      <c r="Q214" s="238">
        <f>ROUND(E214*P214,2)</f>
        <v>0</v>
      </c>
      <c r="R214" s="240" t="s">
        <v>214</v>
      </c>
      <c r="S214" s="240" t="s">
        <v>162</v>
      </c>
      <c r="T214" s="241" t="s">
        <v>162</v>
      </c>
      <c r="U214" s="223">
        <v>0.9385</v>
      </c>
      <c r="V214" s="223">
        <f>ROUND(E214*U214,2)</f>
        <v>20.18</v>
      </c>
      <c r="W214" s="223"/>
      <c r="X214" s="223" t="s">
        <v>366</v>
      </c>
      <c r="Y214" s="223" t="s">
        <v>164</v>
      </c>
      <c r="Z214" s="212"/>
      <c r="AA214" s="212"/>
      <c r="AB214" s="212"/>
      <c r="AC214" s="212"/>
      <c r="AD214" s="212"/>
      <c r="AE214" s="212"/>
      <c r="AF214" s="212"/>
      <c r="AG214" s="212" t="s">
        <v>367</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50" t="s">
        <v>368</v>
      </c>
      <c r="D215" s="242"/>
      <c r="E215" s="242"/>
      <c r="F215" s="242"/>
      <c r="G215" s="242"/>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167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52"/>
      <c r="D216" s="244"/>
      <c r="E216" s="244"/>
      <c r="F216" s="244"/>
      <c r="G216" s="244"/>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170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x14ac:dyDescent="0.2">
      <c r="A217" s="228" t="s">
        <v>156</v>
      </c>
      <c r="B217" s="229" t="s">
        <v>94</v>
      </c>
      <c r="C217" s="248" t="s">
        <v>95</v>
      </c>
      <c r="D217" s="230"/>
      <c r="E217" s="231"/>
      <c r="F217" s="232"/>
      <c r="G217" s="232">
        <f>SUMIF(AG218:AG234,"&lt;&gt;NOR",G218:G234)</f>
        <v>0</v>
      </c>
      <c r="H217" s="232"/>
      <c r="I217" s="232">
        <f>SUM(I218:I234)</f>
        <v>0</v>
      </c>
      <c r="J217" s="232"/>
      <c r="K217" s="232">
        <f>SUM(K218:K234)</f>
        <v>0</v>
      </c>
      <c r="L217" s="232"/>
      <c r="M217" s="232">
        <f>SUM(M218:M234)</f>
        <v>0</v>
      </c>
      <c r="N217" s="231"/>
      <c r="O217" s="231">
        <f>SUM(O218:O234)</f>
        <v>0.09</v>
      </c>
      <c r="P217" s="231"/>
      <c r="Q217" s="231">
        <f>SUM(Q218:Q234)</f>
        <v>0</v>
      </c>
      <c r="R217" s="232"/>
      <c r="S217" s="232"/>
      <c r="T217" s="233"/>
      <c r="U217" s="227"/>
      <c r="V217" s="227">
        <f>SUM(V218:V234)</f>
        <v>9.9200000000000017</v>
      </c>
      <c r="W217" s="227"/>
      <c r="X217" s="227"/>
      <c r="Y217" s="227"/>
      <c r="AG217" t="s">
        <v>157</v>
      </c>
    </row>
    <row r="218" spans="1:60" outlineLevel="1" x14ac:dyDescent="0.2">
      <c r="A218" s="235">
        <v>54</v>
      </c>
      <c r="B218" s="236" t="s">
        <v>369</v>
      </c>
      <c r="C218" s="249" t="s">
        <v>370</v>
      </c>
      <c r="D218" s="237" t="s">
        <v>226</v>
      </c>
      <c r="E218" s="238">
        <v>23.54</v>
      </c>
      <c r="F218" s="239"/>
      <c r="G218" s="240">
        <f>ROUND(E218*F218,2)</f>
        <v>0</v>
      </c>
      <c r="H218" s="239"/>
      <c r="I218" s="240">
        <f>ROUND(E218*H218,2)</f>
        <v>0</v>
      </c>
      <c r="J218" s="239"/>
      <c r="K218" s="240">
        <f>ROUND(E218*J218,2)</f>
        <v>0</v>
      </c>
      <c r="L218" s="240">
        <v>15</v>
      </c>
      <c r="M218" s="240">
        <f>G218*(1+L218/100)</f>
        <v>0</v>
      </c>
      <c r="N218" s="238">
        <v>3.6800000000000001E-3</v>
      </c>
      <c r="O218" s="238">
        <f>ROUND(E218*N218,2)</f>
        <v>0.09</v>
      </c>
      <c r="P218" s="238">
        <v>0</v>
      </c>
      <c r="Q218" s="238">
        <f>ROUND(E218*P218,2)</f>
        <v>0</v>
      </c>
      <c r="R218" s="240" t="s">
        <v>371</v>
      </c>
      <c r="S218" s="240" t="s">
        <v>162</v>
      </c>
      <c r="T218" s="241" t="s">
        <v>162</v>
      </c>
      <c r="U218" s="223">
        <v>0.38500000000000001</v>
      </c>
      <c r="V218" s="223">
        <f>ROUND(E218*U218,2)</f>
        <v>9.06</v>
      </c>
      <c r="W218" s="223"/>
      <c r="X218" s="223" t="s">
        <v>163</v>
      </c>
      <c r="Y218" s="223" t="s">
        <v>164</v>
      </c>
      <c r="Z218" s="212"/>
      <c r="AA218" s="212"/>
      <c r="AB218" s="212"/>
      <c r="AC218" s="212"/>
      <c r="AD218" s="212"/>
      <c r="AE218" s="212"/>
      <c r="AF218" s="212"/>
      <c r="AG218" s="212" t="s">
        <v>165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1" t="s">
        <v>372</v>
      </c>
      <c r="D219" s="225"/>
      <c r="E219" s="226"/>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169</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1" t="s">
        <v>373</v>
      </c>
      <c r="D220" s="225"/>
      <c r="E220" s="226">
        <v>4.5199999999999996</v>
      </c>
      <c r="F220" s="223"/>
      <c r="G220" s="223"/>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169</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1" t="s">
        <v>374</v>
      </c>
      <c r="D221" s="225"/>
      <c r="E221" s="226">
        <v>3.62</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169</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1" t="s">
        <v>375</v>
      </c>
      <c r="D222" s="225"/>
      <c r="E222" s="226">
        <v>5.4</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169</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1" t="s">
        <v>376</v>
      </c>
      <c r="D223" s="225"/>
      <c r="E223" s="226"/>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169</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1" t="s">
        <v>377</v>
      </c>
      <c r="D224" s="225"/>
      <c r="E224" s="226">
        <v>10</v>
      </c>
      <c r="F224" s="223"/>
      <c r="G224" s="223"/>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169</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52"/>
      <c r="D225" s="244"/>
      <c r="E225" s="244"/>
      <c r="F225" s="244"/>
      <c r="G225" s="244"/>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170</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5">
        <v>55</v>
      </c>
      <c r="B226" s="236" t="s">
        <v>378</v>
      </c>
      <c r="C226" s="249" t="s">
        <v>379</v>
      </c>
      <c r="D226" s="237" t="s">
        <v>232</v>
      </c>
      <c r="E226" s="238">
        <v>2.7</v>
      </c>
      <c r="F226" s="239"/>
      <c r="G226" s="240">
        <f>ROUND(E226*F226,2)</f>
        <v>0</v>
      </c>
      <c r="H226" s="239"/>
      <c r="I226" s="240">
        <f>ROUND(E226*H226,2)</f>
        <v>0</v>
      </c>
      <c r="J226" s="239"/>
      <c r="K226" s="240">
        <f>ROUND(E226*J226,2)</f>
        <v>0</v>
      </c>
      <c r="L226" s="240">
        <v>15</v>
      </c>
      <c r="M226" s="240">
        <f>G226*(1+L226/100)</f>
        <v>0</v>
      </c>
      <c r="N226" s="238">
        <v>3.2000000000000003E-4</v>
      </c>
      <c r="O226" s="238">
        <f>ROUND(E226*N226,2)</f>
        <v>0</v>
      </c>
      <c r="P226" s="238">
        <v>0</v>
      </c>
      <c r="Q226" s="238">
        <f>ROUND(E226*P226,2)</f>
        <v>0</v>
      </c>
      <c r="R226" s="240" t="s">
        <v>371</v>
      </c>
      <c r="S226" s="240" t="s">
        <v>162</v>
      </c>
      <c r="T226" s="241" t="s">
        <v>162</v>
      </c>
      <c r="U226" s="223">
        <v>0.11</v>
      </c>
      <c r="V226" s="223">
        <f>ROUND(E226*U226,2)</f>
        <v>0.3</v>
      </c>
      <c r="W226" s="223"/>
      <c r="X226" s="223" t="s">
        <v>163</v>
      </c>
      <c r="Y226" s="223" t="s">
        <v>164</v>
      </c>
      <c r="Z226" s="212"/>
      <c r="AA226" s="212"/>
      <c r="AB226" s="212"/>
      <c r="AC226" s="212"/>
      <c r="AD226" s="212"/>
      <c r="AE226" s="212"/>
      <c r="AF226" s="212"/>
      <c r="AG226" s="212" t="s">
        <v>165</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51" t="s">
        <v>380</v>
      </c>
      <c r="D227" s="225"/>
      <c r="E227" s="226">
        <v>2.7</v>
      </c>
      <c r="F227" s="223"/>
      <c r="G227" s="223"/>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169</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2"/>
      <c r="D228" s="244"/>
      <c r="E228" s="244"/>
      <c r="F228" s="244"/>
      <c r="G228" s="244"/>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170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5">
        <v>56</v>
      </c>
      <c r="B229" s="236" t="s">
        <v>381</v>
      </c>
      <c r="C229" s="249" t="s">
        <v>382</v>
      </c>
      <c r="D229" s="237" t="s">
        <v>232</v>
      </c>
      <c r="E229" s="238">
        <v>4</v>
      </c>
      <c r="F229" s="239"/>
      <c r="G229" s="240">
        <f>ROUND(E229*F229,2)</f>
        <v>0</v>
      </c>
      <c r="H229" s="239"/>
      <c r="I229" s="240">
        <f>ROUND(E229*H229,2)</f>
        <v>0</v>
      </c>
      <c r="J229" s="239"/>
      <c r="K229" s="240">
        <f>ROUND(E229*J229,2)</f>
        <v>0</v>
      </c>
      <c r="L229" s="240">
        <v>15</v>
      </c>
      <c r="M229" s="240">
        <f>G229*(1+L229/100)</f>
        <v>0</v>
      </c>
      <c r="N229" s="238">
        <v>3.2000000000000003E-4</v>
      </c>
      <c r="O229" s="238">
        <f>ROUND(E229*N229,2)</f>
        <v>0</v>
      </c>
      <c r="P229" s="238">
        <v>0</v>
      </c>
      <c r="Q229" s="238">
        <f>ROUND(E229*P229,2)</f>
        <v>0</v>
      </c>
      <c r="R229" s="240" t="s">
        <v>371</v>
      </c>
      <c r="S229" s="240" t="s">
        <v>162</v>
      </c>
      <c r="T229" s="241" t="s">
        <v>162</v>
      </c>
      <c r="U229" s="223">
        <v>0.14000000000000001</v>
      </c>
      <c r="V229" s="223">
        <f>ROUND(E229*U229,2)</f>
        <v>0.56000000000000005</v>
      </c>
      <c r="W229" s="223"/>
      <c r="X229" s="223" t="s">
        <v>163</v>
      </c>
      <c r="Y229" s="223" t="s">
        <v>164</v>
      </c>
      <c r="Z229" s="212"/>
      <c r="AA229" s="212"/>
      <c r="AB229" s="212"/>
      <c r="AC229" s="212"/>
      <c r="AD229" s="212"/>
      <c r="AE229" s="212"/>
      <c r="AF229" s="212"/>
      <c r="AG229" s="212" t="s">
        <v>165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51" t="s">
        <v>383</v>
      </c>
      <c r="D230" s="225"/>
      <c r="E230" s="226">
        <v>4</v>
      </c>
      <c r="F230" s="223"/>
      <c r="G230" s="223"/>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169</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52"/>
      <c r="D231" s="244"/>
      <c r="E231" s="244"/>
      <c r="F231" s="244"/>
      <c r="G231" s="244"/>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170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v>57</v>
      </c>
      <c r="B232" s="220" t="s">
        <v>384</v>
      </c>
      <c r="C232" s="253" t="s">
        <v>385</v>
      </c>
      <c r="D232" s="221" t="s">
        <v>0</v>
      </c>
      <c r="E232" s="243"/>
      <c r="F232" s="224"/>
      <c r="G232" s="223">
        <f>ROUND(E232*F232,2)</f>
        <v>0</v>
      </c>
      <c r="H232" s="224"/>
      <c r="I232" s="223">
        <f>ROUND(E232*H232,2)</f>
        <v>0</v>
      </c>
      <c r="J232" s="224"/>
      <c r="K232" s="223">
        <f>ROUND(E232*J232,2)</f>
        <v>0</v>
      </c>
      <c r="L232" s="223">
        <v>15</v>
      </c>
      <c r="M232" s="223">
        <f>G232*(1+L232/100)</f>
        <v>0</v>
      </c>
      <c r="N232" s="222">
        <v>0</v>
      </c>
      <c r="O232" s="222">
        <f>ROUND(E232*N232,2)</f>
        <v>0</v>
      </c>
      <c r="P232" s="222">
        <v>0</v>
      </c>
      <c r="Q232" s="222">
        <f>ROUND(E232*P232,2)</f>
        <v>0</v>
      </c>
      <c r="R232" s="223" t="s">
        <v>371</v>
      </c>
      <c r="S232" s="223" t="s">
        <v>162</v>
      </c>
      <c r="T232" s="223" t="s">
        <v>162</v>
      </c>
      <c r="U232" s="223">
        <v>0</v>
      </c>
      <c r="V232" s="223">
        <f>ROUND(E232*U232,2)</f>
        <v>0</v>
      </c>
      <c r="W232" s="223"/>
      <c r="X232" s="223" t="s">
        <v>366</v>
      </c>
      <c r="Y232" s="223" t="s">
        <v>164</v>
      </c>
      <c r="Z232" s="212"/>
      <c r="AA232" s="212"/>
      <c r="AB232" s="212"/>
      <c r="AC232" s="212"/>
      <c r="AD232" s="212"/>
      <c r="AE232" s="212"/>
      <c r="AF232" s="212"/>
      <c r="AG232" s="212" t="s">
        <v>367</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4" t="s">
        <v>386</v>
      </c>
      <c r="D233" s="246"/>
      <c r="E233" s="246"/>
      <c r="F233" s="246"/>
      <c r="G233" s="246"/>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167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52"/>
      <c r="D234" s="244"/>
      <c r="E234" s="244"/>
      <c r="F234" s="244"/>
      <c r="G234" s="244"/>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170</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x14ac:dyDescent="0.2">
      <c r="A235" s="228" t="s">
        <v>156</v>
      </c>
      <c r="B235" s="229" t="s">
        <v>96</v>
      </c>
      <c r="C235" s="248" t="s">
        <v>97</v>
      </c>
      <c r="D235" s="230"/>
      <c r="E235" s="231"/>
      <c r="F235" s="232"/>
      <c r="G235" s="232">
        <f>SUMIF(AG236:AG270,"&lt;&gt;NOR",G236:G270)</f>
        <v>0</v>
      </c>
      <c r="H235" s="232"/>
      <c r="I235" s="232">
        <f>SUM(I236:I270)</f>
        <v>0</v>
      </c>
      <c r="J235" s="232"/>
      <c r="K235" s="232">
        <f>SUM(K236:K270)</f>
        <v>0</v>
      </c>
      <c r="L235" s="232"/>
      <c r="M235" s="232">
        <f>SUM(M236:M270)</f>
        <v>0</v>
      </c>
      <c r="N235" s="231"/>
      <c r="O235" s="231">
        <f>SUM(O236:O270)</f>
        <v>0.03</v>
      </c>
      <c r="P235" s="231"/>
      <c r="Q235" s="231">
        <f>SUM(Q236:Q270)</f>
        <v>0</v>
      </c>
      <c r="R235" s="232"/>
      <c r="S235" s="232"/>
      <c r="T235" s="233"/>
      <c r="U235" s="227"/>
      <c r="V235" s="227">
        <f>SUM(V236:V270)</f>
        <v>25.97</v>
      </c>
      <c r="W235" s="227"/>
      <c r="X235" s="227"/>
      <c r="Y235" s="227"/>
      <c r="AG235" t="s">
        <v>157</v>
      </c>
    </row>
    <row r="236" spans="1:60" ht="22.5" outlineLevel="1" x14ac:dyDescent="0.2">
      <c r="A236" s="235">
        <v>58</v>
      </c>
      <c r="B236" s="236" t="s">
        <v>387</v>
      </c>
      <c r="C236" s="249" t="s">
        <v>388</v>
      </c>
      <c r="D236" s="237" t="s">
        <v>206</v>
      </c>
      <c r="E236" s="238">
        <v>1</v>
      </c>
      <c r="F236" s="239"/>
      <c r="G236" s="240">
        <f>ROUND(E236*F236,2)</f>
        <v>0</v>
      </c>
      <c r="H236" s="239"/>
      <c r="I236" s="240">
        <f>ROUND(E236*H236,2)</f>
        <v>0</v>
      </c>
      <c r="J236" s="239"/>
      <c r="K236" s="240">
        <f>ROUND(E236*J236,2)</f>
        <v>0</v>
      </c>
      <c r="L236" s="240">
        <v>15</v>
      </c>
      <c r="M236" s="240">
        <f>G236*(1+L236/100)</f>
        <v>0</v>
      </c>
      <c r="N236" s="238">
        <v>8.94E-3</v>
      </c>
      <c r="O236" s="238">
        <f>ROUND(E236*N236,2)</f>
        <v>0.01</v>
      </c>
      <c r="P236" s="238">
        <v>0</v>
      </c>
      <c r="Q236" s="238">
        <f>ROUND(E236*P236,2)</f>
        <v>0</v>
      </c>
      <c r="R236" s="240" t="s">
        <v>389</v>
      </c>
      <c r="S236" s="240" t="s">
        <v>162</v>
      </c>
      <c r="T236" s="241" t="s">
        <v>162</v>
      </c>
      <c r="U236" s="223">
        <v>1.1279999999999999</v>
      </c>
      <c r="V236" s="223">
        <f>ROUND(E236*U236,2)</f>
        <v>1.1299999999999999</v>
      </c>
      <c r="W236" s="223"/>
      <c r="X236" s="223" t="s">
        <v>163</v>
      </c>
      <c r="Y236" s="223" t="s">
        <v>164</v>
      </c>
      <c r="Z236" s="212"/>
      <c r="AA236" s="212"/>
      <c r="AB236" s="212"/>
      <c r="AC236" s="212"/>
      <c r="AD236" s="212"/>
      <c r="AE236" s="212"/>
      <c r="AF236" s="212"/>
      <c r="AG236" s="212" t="s">
        <v>165</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51" t="s">
        <v>72</v>
      </c>
      <c r="D237" s="225"/>
      <c r="E237" s="226">
        <v>1</v>
      </c>
      <c r="F237" s="223"/>
      <c r="G237" s="223"/>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169</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52"/>
      <c r="D238" s="244"/>
      <c r="E238" s="244"/>
      <c r="F238" s="244"/>
      <c r="G238" s="244"/>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170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35">
        <v>59</v>
      </c>
      <c r="B239" s="236" t="s">
        <v>390</v>
      </c>
      <c r="C239" s="249" t="s">
        <v>391</v>
      </c>
      <c r="D239" s="237" t="s">
        <v>206</v>
      </c>
      <c r="E239" s="238">
        <v>1</v>
      </c>
      <c r="F239" s="239"/>
      <c r="G239" s="240">
        <f>ROUND(E239*F239,2)</f>
        <v>0</v>
      </c>
      <c r="H239" s="239"/>
      <c r="I239" s="240">
        <f>ROUND(E239*H239,2)</f>
        <v>0</v>
      </c>
      <c r="J239" s="239"/>
      <c r="K239" s="240">
        <f>ROUND(E239*J239,2)</f>
        <v>0</v>
      </c>
      <c r="L239" s="240">
        <v>15</v>
      </c>
      <c r="M239" s="240">
        <f>G239*(1+L239/100)</f>
        <v>0</v>
      </c>
      <c r="N239" s="238">
        <v>6.7499999999999999E-3</v>
      </c>
      <c r="O239" s="238">
        <f>ROUND(E239*N239,2)</f>
        <v>0.01</v>
      </c>
      <c r="P239" s="238">
        <v>0</v>
      </c>
      <c r="Q239" s="238">
        <f>ROUND(E239*P239,2)</f>
        <v>0</v>
      </c>
      <c r="R239" s="240" t="s">
        <v>389</v>
      </c>
      <c r="S239" s="240" t="s">
        <v>162</v>
      </c>
      <c r="T239" s="241" t="s">
        <v>162</v>
      </c>
      <c r="U239" s="223">
        <v>0.71</v>
      </c>
      <c r="V239" s="223">
        <f>ROUND(E239*U239,2)</f>
        <v>0.71</v>
      </c>
      <c r="W239" s="223"/>
      <c r="X239" s="223" t="s">
        <v>163</v>
      </c>
      <c r="Y239" s="223" t="s">
        <v>164</v>
      </c>
      <c r="Z239" s="212"/>
      <c r="AA239" s="212"/>
      <c r="AB239" s="212"/>
      <c r="AC239" s="212"/>
      <c r="AD239" s="212"/>
      <c r="AE239" s="212"/>
      <c r="AF239" s="212"/>
      <c r="AG239" s="212" t="s">
        <v>165</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55"/>
      <c r="D240" s="247"/>
      <c r="E240" s="247"/>
      <c r="F240" s="247"/>
      <c r="G240" s="247"/>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170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5">
        <v>60</v>
      </c>
      <c r="B241" s="236" t="s">
        <v>392</v>
      </c>
      <c r="C241" s="249" t="s">
        <v>393</v>
      </c>
      <c r="D241" s="237" t="s">
        <v>232</v>
      </c>
      <c r="E241" s="238">
        <v>9</v>
      </c>
      <c r="F241" s="239"/>
      <c r="G241" s="240">
        <f>ROUND(E241*F241,2)</f>
        <v>0</v>
      </c>
      <c r="H241" s="239"/>
      <c r="I241" s="240">
        <f>ROUND(E241*H241,2)</f>
        <v>0</v>
      </c>
      <c r="J241" s="239"/>
      <c r="K241" s="240">
        <f>ROUND(E241*J241,2)</f>
        <v>0</v>
      </c>
      <c r="L241" s="240">
        <v>15</v>
      </c>
      <c r="M241" s="240">
        <f>G241*(1+L241/100)</f>
        <v>0</v>
      </c>
      <c r="N241" s="238">
        <v>4.6999999999999999E-4</v>
      </c>
      <c r="O241" s="238">
        <f>ROUND(E241*N241,2)</f>
        <v>0</v>
      </c>
      <c r="P241" s="238">
        <v>0</v>
      </c>
      <c r="Q241" s="238">
        <f>ROUND(E241*P241,2)</f>
        <v>0</v>
      </c>
      <c r="R241" s="240" t="s">
        <v>389</v>
      </c>
      <c r="S241" s="240" t="s">
        <v>162</v>
      </c>
      <c r="T241" s="241" t="s">
        <v>162</v>
      </c>
      <c r="U241" s="223">
        <v>0.35899999999999999</v>
      </c>
      <c r="V241" s="223">
        <f>ROUND(E241*U241,2)</f>
        <v>3.23</v>
      </c>
      <c r="W241" s="223"/>
      <c r="X241" s="223" t="s">
        <v>163</v>
      </c>
      <c r="Y241" s="223" t="s">
        <v>164</v>
      </c>
      <c r="Z241" s="212"/>
      <c r="AA241" s="212"/>
      <c r="AB241" s="212"/>
      <c r="AC241" s="212"/>
      <c r="AD241" s="212"/>
      <c r="AE241" s="212"/>
      <c r="AF241" s="212"/>
      <c r="AG241" s="212" t="s">
        <v>165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50" t="s">
        <v>394</v>
      </c>
      <c r="D242" s="242"/>
      <c r="E242" s="242"/>
      <c r="F242" s="242"/>
      <c r="G242" s="242"/>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167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1" t="s">
        <v>395</v>
      </c>
      <c r="D243" s="225"/>
      <c r="E243" s="226">
        <v>9</v>
      </c>
      <c r="F243" s="223"/>
      <c r="G243" s="22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169</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2"/>
      <c r="D244" s="244"/>
      <c r="E244" s="244"/>
      <c r="F244" s="244"/>
      <c r="G244" s="244"/>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170</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5">
        <v>61</v>
      </c>
      <c r="B245" s="236" t="s">
        <v>396</v>
      </c>
      <c r="C245" s="249" t="s">
        <v>397</v>
      </c>
      <c r="D245" s="237" t="s">
        <v>232</v>
      </c>
      <c r="E245" s="238">
        <v>2.5</v>
      </c>
      <c r="F245" s="239"/>
      <c r="G245" s="240">
        <f>ROUND(E245*F245,2)</f>
        <v>0</v>
      </c>
      <c r="H245" s="239"/>
      <c r="I245" s="240">
        <f>ROUND(E245*H245,2)</f>
        <v>0</v>
      </c>
      <c r="J245" s="239"/>
      <c r="K245" s="240">
        <f>ROUND(E245*J245,2)</f>
        <v>0</v>
      </c>
      <c r="L245" s="240">
        <v>15</v>
      </c>
      <c r="M245" s="240">
        <f>G245*(1+L245/100)</f>
        <v>0</v>
      </c>
      <c r="N245" s="238">
        <v>1.5200000000000001E-3</v>
      </c>
      <c r="O245" s="238">
        <f>ROUND(E245*N245,2)</f>
        <v>0</v>
      </c>
      <c r="P245" s="238">
        <v>0</v>
      </c>
      <c r="Q245" s="238">
        <f>ROUND(E245*P245,2)</f>
        <v>0</v>
      </c>
      <c r="R245" s="240" t="s">
        <v>389</v>
      </c>
      <c r="S245" s="240" t="s">
        <v>162</v>
      </c>
      <c r="T245" s="241" t="s">
        <v>162</v>
      </c>
      <c r="U245" s="223">
        <v>1.173</v>
      </c>
      <c r="V245" s="223">
        <f>ROUND(E245*U245,2)</f>
        <v>2.93</v>
      </c>
      <c r="W245" s="223"/>
      <c r="X245" s="223" t="s">
        <v>163</v>
      </c>
      <c r="Y245" s="223" t="s">
        <v>164</v>
      </c>
      <c r="Z245" s="212"/>
      <c r="AA245" s="212"/>
      <c r="AB245" s="212"/>
      <c r="AC245" s="212"/>
      <c r="AD245" s="212"/>
      <c r="AE245" s="212"/>
      <c r="AF245" s="212"/>
      <c r="AG245" s="212" t="s">
        <v>165</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50" t="s">
        <v>394</v>
      </c>
      <c r="D246" s="242"/>
      <c r="E246" s="242"/>
      <c r="F246" s="242"/>
      <c r="G246" s="242"/>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167</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51" t="s">
        <v>398</v>
      </c>
      <c r="D247" s="225"/>
      <c r="E247" s="226">
        <v>2.5</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169</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52"/>
      <c r="D248" s="244"/>
      <c r="E248" s="244"/>
      <c r="F248" s="244"/>
      <c r="G248" s="244"/>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170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5">
        <v>62</v>
      </c>
      <c r="B249" s="236" t="s">
        <v>399</v>
      </c>
      <c r="C249" s="249" t="s">
        <v>400</v>
      </c>
      <c r="D249" s="237" t="s">
        <v>232</v>
      </c>
      <c r="E249" s="238">
        <v>2</v>
      </c>
      <c r="F249" s="239"/>
      <c r="G249" s="240">
        <f>ROUND(E249*F249,2)</f>
        <v>0</v>
      </c>
      <c r="H249" s="239"/>
      <c r="I249" s="240">
        <f>ROUND(E249*H249,2)</f>
        <v>0</v>
      </c>
      <c r="J249" s="239"/>
      <c r="K249" s="240">
        <f>ROUND(E249*J249,2)</f>
        <v>0</v>
      </c>
      <c r="L249" s="240">
        <v>15</v>
      </c>
      <c r="M249" s="240">
        <f>G249*(1+L249/100)</f>
        <v>0</v>
      </c>
      <c r="N249" s="238">
        <v>1.31E-3</v>
      </c>
      <c r="O249" s="238">
        <f>ROUND(E249*N249,2)</f>
        <v>0</v>
      </c>
      <c r="P249" s="238">
        <v>0</v>
      </c>
      <c r="Q249" s="238">
        <f>ROUND(E249*P249,2)</f>
        <v>0</v>
      </c>
      <c r="R249" s="240" t="s">
        <v>389</v>
      </c>
      <c r="S249" s="240" t="s">
        <v>162</v>
      </c>
      <c r="T249" s="241" t="s">
        <v>162</v>
      </c>
      <c r="U249" s="223">
        <v>0.79700000000000004</v>
      </c>
      <c r="V249" s="223">
        <f>ROUND(E249*U249,2)</f>
        <v>1.59</v>
      </c>
      <c r="W249" s="223"/>
      <c r="X249" s="223" t="s">
        <v>163</v>
      </c>
      <c r="Y249" s="223" t="s">
        <v>164</v>
      </c>
      <c r="Z249" s="212"/>
      <c r="AA249" s="212"/>
      <c r="AB249" s="212"/>
      <c r="AC249" s="212"/>
      <c r="AD249" s="212"/>
      <c r="AE249" s="212"/>
      <c r="AF249" s="212"/>
      <c r="AG249" s="212" t="s">
        <v>165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50" t="s">
        <v>394</v>
      </c>
      <c r="D250" s="242"/>
      <c r="E250" s="242"/>
      <c r="F250" s="242"/>
      <c r="G250" s="242"/>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167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51" t="s">
        <v>401</v>
      </c>
      <c r="D251" s="225"/>
      <c r="E251" s="226">
        <v>2</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169</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52"/>
      <c r="D252" s="244"/>
      <c r="E252" s="244"/>
      <c r="F252" s="244"/>
      <c r="G252" s="244"/>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170</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1" x14ac:dyDescent="0.2">
      <c r="A253" s="235">
        <v>63</v>
      </c>
      <c r="B253" s="236" t="s">
        <v>402</v>
      </c>
      <c r="C253" s="249" t="s">
        <v>403</v>
      </c>
      <c r="D253" s="237" t="s">
        <v>232</v>
      </c>
      <c r="E253" s="238">
        <v>7</v>
      </c>
      <c r="F253" s="239"/>
      <c r="G253" s="240">
        <f>ROUND(E253*F253,2)</f>
        <v>0</v>
      </c>
      <c r="H253" s="239"/>
      <c r="I253" s="240">
        <f>ROUND(E253*H253,2)</f>
        <v>0</v>
      </c>
      <c r="J253" s="239"/>
      <c r="K253" s="240">
        <f>ROUND(E253*J253,2)</f>
        <v>0</v>
      </c>
      <c r="L253" s="240">
        <v>15</v>
      </c>
      <c r="M253" s="240">
        <f>G253*(1+L253/100)</f>
        <v>0</v>
      </c>
      <c r="N253" s="238">
        <v>2.0999999999999999E-3</v>
      </c>
      <c r="O253" s="238">
        <f>ROUND(E253*N253,2)</f>
        <v>0.01</v>
      </c>
      <c r="P253" s="238">
        <v>0</v>
      </c>
      <c r="Q253" s="238">
        <f>ROUND(E253*P253,2)</f>
        <v>0</v>
      </c>
      <c r="R253" s="240" t="s">
        <v>389</v>
      </c>
      <c r="S253" s="240" t="s">
        <v>162</v>
      </c>
      <c r="T253" s="241" t="s">
        <v>162</v>
      </c>
      <c r="U253" s="223">
        <v>0.8</v>
      </c>
      <c r="V253" s="223">
        <f>ROUND(E253*U253,2)</f>
        <v>5.6</v>
      </c>
      <c r="W253" s="223"/>
      <c r="X253" s="223" t="s">
        <v>163</v>
      </c>
      <c r="Y253" s="223" t="s">
        <v>164</v>
      </c>
      <c r="Z253" s="212"/>
      <c r="AA253" s="212"/>
      <c r="AB253" s="212"/>
      <c r="AC253" s="212"/>
      <c r="AD253" s="212"/>
      <c r="AE253" s="212"/>
      <c r="AF253" s="212"/>
      <c r="AG253" s="212" t="s">
        <v>165</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50" t="s">
        <v>394</v>
      </c>
      <c r="D254" s="242"/>
      <c r="E254" s="242"/>
      <c r="F254" s="242"/>
      <c r="G254" s="242"/>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167</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51" t="s">
        <v>404</v>
      </c>
      <c r="D255" s="225"/>
      <c r="E255" s="226">
        <v>7</v>
      </c>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169</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52"/>
      <c r="D256" s="244"/>
      <c r="E256" s="244"/>
      <c r="F256" s="244"/>
      <c r="G256" s="244"/>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170</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35">
        <v>64</v>
      </c>
      <c r="B257" s="236" t="s">
        <v>405</v>
      </c>
      <c r="C257" s="249" t="s">
        <v>406</v>
      </c>
      <c r="D257" s="237" t="s">
        <v>206</v>
      </c>
      <c r="E257" s="238">
        <v>3</v>
      </c>
      <c r="F257" s="239"/>
      <c r="G257" s="240">
        <f>ROUND(E257*F257,2)</f>
        <v>0</v>
      </c>
      <c r="H257" s="239"/>
      <c r="I257" s="240">
        <f>ROUND(E257*H257,2)</f>
        <v>0</v>
      </c>
      <c r="J257" s="239"/>
      <c r="K257" s="240">
        <f>ROUND(E257*J257,2)</f>
        <v>0</v>
      </c>
      <c r="L257" s="240">
        <v>15</v>
      </c>
      <c r="M257" s="240">
        <f>G257*(1+L257/100)</f>
        <v>0</v>
      </c>
      <c r="N257" s="238">
        <v>0</v>
      </c>
      <c r="O257" s="238">
        <f>ROUND(E257*N257,2)</f>
        <v>0</v>
      </c>
      <c r="P257" s="238">
        <v>0</v>
      </c>
      <c r="Q257" s="238">
        <f>ROUND(E257*P257,2)</f>
        <v>0</v>
      </c>
      <c r="R257" s="240" t="s">
        <v>389</v>
      </c>
      <c r="S257" s="240" t="s">
        <v>162</v>
      </c>
      <c r="T257" s="241" t="s">
        <v>162</v>
      </c>
      <c r="U257" s="223">
        <v>0.17399999999999999</v>
      </c>
      <c r="V257" s="223">
        <f>ROUND(E257*U257,2)</f>
        <v>0.52</v>
      </c>
      <c r="W257" s="223"/>
      <c r="X257" s="223" t="s">
        <v>163</v>
      </c>
      <c r="Y257" s="223" t="s">
        <v>164</v>
      </c>
      <c r="Z257" s="212"/>
      <c r="AA257" s="212"/>
      <c r="AB257" s="212"/>
      <c r="AC257" s="212"/>
      <c r="AD257" s="212"/>
      <c r="AE257" s="212"/>
      <c r="AF257" s="212"/>
      <c r="AG257" s="212" t="s">
        <v>165</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50" t="s">
        <v>407</v>
      </c>
      <c r="D258" s="242"/>
      <c r="E258" s="242"/>
      <c r="F258" s="242"/>
      <c r="G258" s="242"/>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167</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51" t="s">
        <v>74</v>
      </c>
      <c r="D259" s="225"/>
      <c r="E259" s="226">
        <v>3</v>
      </c>
      <c r="F259" s="223"/>
      <c r="G259" s="223"/>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169</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52"/>
      <c r="D260" s="244"/>
      <c r="E260" s="244"/>
      <c r="F260" s="244"/>
      <c r="G260" s="244"/>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170</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5">
        <v>65</v>
      </c>
      <c r="B261" s="236" t="s">
        <v>408</v>
      </c>
      <c r="C261" s="249" t="s">
        <v>409</v>
      </c>
      <c r="D261" s="237" t="s">
        <v>206</v>
      </c>
      <c r="E261" s="238">
        <v>1</v>
      </c>
      <c r="F261" s="239"/>
      <c r="G261" s="240">
        <f>ROUND(E261*F261,2)</f>
        <v>0</v>
      </c>
      <c r="H261" s="239"/>
      <c r="I261" s="240">
        <f>ROUND(E261*H261,2)</f>
        <v>0</v>
      </c>
      <c r="J261" s="239"/>
      <c r="K261" s="240">
        <f>ROUND(E261*J261,2)</f>
        <v>0</v>
      </c>
      <c r="L261" s="240">
        <v>15</v>
      </c>
      <c r="M261" s="240">
        <f>G261*(1+L261/100)</f>
        <v>0</v>
      </c>
      <c r="N261" s="238">
        <v>0</v>
      </c>
      <c r="O261" s="238">
        <f>ROUND(E261*N261,2)</f>
        <v>0</v>
      </c>
      <c r="P261" s="238">
        <v>0</v>
      </c>
      <c r="Q261" s="238">
        <f>ROUND(E261*P261,2)</f>
        <v>0</v>
      </c>
      <c r="R261" s="240" t="s">
        <v>389</v>
      </c>
      <c r="S261" s="240" t="s">
        <v>162</v>
      </c>
      <c r="T261" s="241" t="s">
        <v>162</v>
      </c>
      <c r="U261" s="223">
        <v>0.26</v>
      </c>
      <c r="V261" s="223">
        <f>ROUND(E261*U261,2)</f>
        <v>0.26</v>
      </c>
      <c r="W261" s="223"/>
      <c r="X261" s="223" t="s">
        <v>163</v>
      </c>
      <c r="Y261" s="223" t="s">
        <v>164</v>
      </c>
      <c r="Z261" s="212"/>
      <c r="AA261" s="212"/>
      <c r="AB261" s="212"/>
      <c r="AC261" s="212"/>
      <c r="AD261" s="212"/>
      <c r="AE261" s="212"/>
      <c r="AF261" s="212"/>
      <c r="AG261" s="212" t="s">
        <v>165</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50" t="s">
        <v>407</v>
      </c>
      <c r="D262" s="242"/>
      <c r="E262" s="242"/>
      <c r="F262" s="242"/>
      <c r="G262" s="242"/>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167</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51" t="s">
        <v>72</v>
      </c>
      <c r="D263" s="225"/>
      <c r="E263" s="226">
        <v>1</v>
      </c>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169</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2"/>
      <c r="D264" s="244"/>
      <c r="E264" s="244"/>
      <c r="F264" s="244"/>
      <c r="G264" s="244"/>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170</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35">
        <v>66</v>
      </c>
      <c r="B265" s="236" t="s">
        <v>410</v>
      </c>
      <c r="C265" s="249" t="s">
        <v>411</v>
      </c>
      <c r="D265" s="237" t="s">
        <v>248</v>
      </c>
      <c r="E265" s="238">
        <v>10</v>
      </c>
      <c r="F265" s="239"/>
      <c r="G265" s="240">
        <f>ROUND(E265*F265,2)</f>
        <v>0</v>
      </c>
      <c r="H265" s="239"/>
      <c r="I265" s="240">
        <f>ROUND(E265*H265,2)</f>
        <v>0</v>
      </c>
      <c r="J265" s="239"/>
      <c r="K265" s="240">
        <f>ROUND(E265*J265,2)</f>
        <v>0</v>
      </c>
      <c r="L265" s="240">
        <v>15</v>
      </c>
      <c r="M265" s="240">
        <f>G265*(1+L265/100)</f>
        <v>0</v>
      </c>
      <c r="N265" s="238">
        <v>0</v>
      </c>
      <c r="O265" s="238">
        <f>ROUND(E265*N265,2)</f>
        <v>0</v>
      </c>
      <c r="P265" s="238">
        <v>0</v>
      </c>
      <c r="Q265" s="238">
        <f>ROUND(E265*P265,2)</f>
        <v>0</v>
      </c>
      <c r="R265" s="240" t="s">
        <v>249</v>
      </c>
      <c r="S265" s="240" t="s">
        <v>162</v>
      </c>
      <c r="T265" s="241" t="s">
        <v>162</v>
      </c>
      <c r="U265" s="223">
        <v>1</v>
      </c>
      <c r="V265" s="223">
        <f>ROUND(E265*U265,2)</f>
        <v>10</v>
      </c>
      <c r="W265" s="223"/>
      <c r="X265" s="223" t="s">
        <v>250</v>
      </c>
      <c r="Y265" s="223" t="s">
        <v>164</v>
      </c>
      <c r="Z265" s="212"/>
      <c r="AA265" s="212"/>
      <c r="AB265" s="212"/>
      <c r="AC265" s="212"/>
      <c r="AD265" s="212"/>
      <c r="AE265" s="212"/>
      <c r="AF265" s="212"/>
      <c r="AG265" s="212" t="s">
        <v>251</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51" t="s">
        <v>412</v>
      </c>
      <c r="D266" s="225"/>
      <c r="E266" s="226">
        <v>10</v>
      </c>
      <c r="F266" s="223"/>
      <c r="G266" s="22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169</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52"/>
      <c r="D267" s="244"/>
      <c r="E267" s="244"/>
      <c r="F267" s="244"/>
      <c r="G267" s="244"/>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170</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v>67</v>
      </c>
      <c r="B268" s="220" t="s">
        <v>413</v>
      </c>
      <c r="C268" s="253" t="s">
        <v>414</v>
      </c>
      <c r="D268" s="221" t="s">
        <v>0</v>
      </c>
      <c r="E268" s="243"/>
      <c r="F268" s="224"/>
      <c r="G268" s="223">
        <f>ROUND(E268*F268,2)</f>
        <v>0</v>
      </c>
      <c r="H268" s="224"/>
      <c r="I268" s="223">
        <f>ROUND(E268*H268,2)</f>
        <v>0</v>
      </c>
      <c r="J268" s="224"/>
      <c r="K268" s="223">
        <f>ROUND(E268*J268,2)</f>
        <v>0</v>
      </c>
      <c r="L268" s="223">
        <v>15</v>
      </c>
      <c r="M268" s="223">
        <f>G268*(1+L268/100)</f>
        <v>0</v>
      </c>
      <c r="N268" s="222">
        <v>0</v>
      </c>
      <c r="O268" s="222">
        <f>ROUND(E268*N268,2)</f>
        <v>0</v>
      </c>
      <c r="P268" s="222">
        <v>0</v>
      </c>
      <c r="Q268" s="222">
        <f>ROUND(E268*P268,2)</f>
        <v>0</v>
      </c>
      <c r="R268" s="223" t="s">
        <v>389</v>
      </c>
      <c r="S268" s="223" t="s">
        <v>162</v>
      </c>
      <c r="T268" s="223" t="s">
        <v>162</v>
      </c>
      <c r="U268" s="223">
        <v>0</v>
      </c>
      <c r="V268" s="223">
        <f>ROUND(E268*U268,2)</f>
        <v>0</v>
      </c>
      <c r="W268" s="223"/>
      <c r="X268" s="223" t="s">
        <v>366</v>
      </c>
      <c r="Y268" s="223" t="s">
        <v>164</v>
      </c>
      <c r="Z268" s="212"/>
      <c r="AA268" s="212"/>
      <c r="AB268" s="212"/>
      <c r="AC268" s="212"/>
      <c r="AD268" s="212"/>
      <c r="AE268" s="212"/>
      <c r="AF268" s="212"/>
      <c r="AG268" s="212" t="s">
        <v>367</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54" t="s">
        <v>415</v>
      </c>
      <c r="D269" s="246"/>
      <c r="E269" s="246"/>
      <c r="F269" s="246"/>
      <c r="G269" s="246"/>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167</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52"/>
      <c r="D270" s="244"/>
      <c r="E270" s="244"/>
      <c r="F270" s="244"/>
      <c r="G270" s="244"/>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170</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x14ac:dyDescent="0.2">
      <c r="A271" s="228" t="s">
        <v>156</v>
      </c>
      <c r="B271" s="229" t="s">
        <v>98</v>
      </c>
      <c r="C271" s="248" t="s">
        <v>99</v>
      </c>
      <c r="D271" s="230"/>
      <c r="E271" s="231"/>
      <c r="F271" s="232"/>
      <c r="G271" s="232">
        <f>SUMIF(AG272:AG311,"&lt;&gt;NOR",G272:G311)</f>
        <v>0</v>
      </c>
      <c r="H271" s="232"/>
      <c r="I271" s="232">
        <f>SUM(I272:I311)</f>
        <v>0</v>
      </c>
      <c r="J271" s="232"/>
      <c r="K271" s="232">
        <f>SUM(K272:K311)</f>
        <v>0</v>
      </c>
      <c r="L271" s="232"/>
      <c r="M271" s="232">
        <f>SUM(M272:M311)</f>
        <v>0</v>
      </c>
      <c r="N271" s="231"/>
      <c r="O271" s="231">
        <f>SUM(O272:O311)</f>
        <v>0.22999999999999998</v>
      </c>
      <c r="P271" s="231"/>
      <c r="Q271" s="231">
        <f>SUM(Q272:Q311)</f>
        <v>0</v>
      </c>
      <c r="R271" s="232"/>
      <c r="S271" s="232"/>
      <c r="T271" s="233"/>
      <c r="U271" s="227"/>
      <c r="V271" s="227">
        <f>SUM(V272:V311)</f>
        <v>47.83</v>
      </c>
      <c r="W271" s="227"/>
      <c r="X271" s="227"/>
      <c r="Y271" s="227"/>
      <c r="AG271" t="s">
        <v>157</v>
      </c>
    </row>
    <row r="272" spans="1:60" outlineLevel="1" x14ac:dyDescent="0.2">
      <c r="A272" s="235">
        <v>68</v>
      </c>
      <c r="B272" s="236" t="s">
        <v>416</v>
      </c>
      <c r="C272" s="249" t="s">
        <v>417</v>
      </c>
      <c r="D272" s="237" t="s">
        <v>206</v>
      </c>
      <c r="E272" s="238">
        <v>2</v>
      </c>
      <c r="F272" s="239"/>
      <c r="G272" s="240">
        <f>ROUND(E272*F272,2)</f>
        <v>0</v>
      </c>
      <c r="H272" s="239"/>
      <c r="I272" s="240">
        <f>ROUND(E272*H272,2)</f>
        <v>0</v>
      </c>
      <c r="J272" s="239"/>
      <c r="K272" s="240">
        <f>ROUND(E272*J272,2)</f>
        <v>0</v>
      </c>
      <c r="L272" s="240">
        <v>15</v>
      </c>
      <c r="M272" s="240">
        <f>G272*(1+L272/100)</f>
        <v>0</v>
      </c>
      <c r="N272" s="238">
        <v>6.0200000000000002E-3</v>
      </c>
      <c r="O272" s="238">
        <f>ROUND(E272*N272,2)</f>
        <v>0.01</v>
      </c>
      <c r="P272" s="238">
        <v>0</v>
      </c>
      <c r="Q272" s="238">
        <f>ROUND(E272*P272,2)</f>
        <v>0</v>
      </c>
      <c r="R272" s="240" t="s">
        <v>389</v>
      </c>
      <c r="S272" s="240" t="s">
        <v>162</v>
      </c>
      <c r="T272" s="241" t="s">
        <v>162</v>
      </c>
      <c r="U272" s="223">
        <v>0.69899999999999995</v>
      </c>
      <c r="V272" s="223">
        <f>ROUND(E272*U272,2)</f>
        <v>1.4</v>
      </c>
      <c r="W272" s="223"/>
      <c r="X272" s="223" t="s">
        <v>163</v>
      </c>
      <c r="Y272" s="223" t="s">
        <v>164</v>
      </c>
      <c r="Z272" s="212"/>
      <c r="AA272" s="212"/>
      <c r="AB272" s="212"/>
      <c r="AC272" s="212"/>
      <c r="AD272" s="212"/>
      <c r="AE272" s="212"/>
      <c r="AF272" s="212"/>
      <c r="AG272" s="212" t="s">
        <v>165</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51" t="s">
        <v>401</v>
      </c>
      <c r="D273" s="225"/>
      <c r="E273" s="226">
        <v>2</v>
      </c>
      <c r="F273" s="223"/>
      <c r="G273" s="223"/>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169</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2"/>
      <c r="D274" s="244"/>
      <c r="E274" s="244"/>
      <c r="F274" s="244"/>
      <c r="G274" s="244"/>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170</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22.5" outlineLevel="1" x14ac:dyDescent="0.2">
      <c r="A275" s="235">
        <v>69</v>
      </c>
      <c r="B275" s="236" t="s">
        <v>418</v>
      </c>
      <c r="C275" s="249" t="s">
        <v>419</v>
      </c>
      <c r="D275" s="237" t="s">
        <v>232</v>
      </c>
      <c r="E275" s="238">
        <v>18.5</v>
      </c>
      <c r="F275" s="239"/>
      <c r="G275" s="240">
        <f>ROUND(E275*F275,2)</f>
        <v>0</v>
      </c>
      <c r="H275" s="239"/>
      <c r="I275" s="240">
        <f>ROUND(E275*H275,2)</f>
        <v>0</v>
      </c>
      <c r="J275" s="239"/>
      <c r="K275" s="240">
        <f>ROUND(E275*J275,2)</f>
        <v>0</v>
      </c>
      <c r="L275" s="240">
        <v>15</v>
      </c>
      <c r="M275" s="240">
        <f>G275*(1+L275/100)</f>
        <v>0</v>
      </c>
      <c r="N275" s="238">
        <v>3.9899999999999996E-3</v>
      </c>
      <c r="O275" s="238">
        <f>ROUND(E275*N275,2)</f>
        <v>7.0000000000000007E-2</v>
      </c>
      <c r="P275" s="238">
        <v>0</v>
      </c>
      <c r="Q275" s="238">
        <f>ROUND(E275*P275,2)</f>
        <v>0</v>
      </c>
      <c r="R275" s="240" t="s">
        <v>389</v>
      </c>
      <c r="S275" s="240" t="s">
        <v>162</v>
      </c>
      <c r="T275" s="241" t="s">
        <v>162</v>
      </c>
      <c r="U275" s="223">
        <v>0.54290000000000005</v>
      </c>
      <c r="V275" s="223">
        <f>ROUND(E275*U275,2)</f>
        <v>10.039999999999999</v>
      </c>
      <c r="W275" s="223"/>
      <c r="X275" s="223" t="s">
        <v>163</v>
      </c>
      <c r="Y275" s="223" t="s">
        <v>164</v>
      </c>
      <c r="Z275" s="212"/>
      <c r="AA275" s="212"/>
      <c r="AB275" s="212"/>
      <c r="AC275" s="212"/>
      <c r="AD275" s="212"/>
      <c r="AE275" s="212"/>
      <c r="AF275" s="212"/>
      <c r="AG275" s="212" t="s">
        <v>165</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0" t="s">
        <v>420</v>
      </c>
      <c r="D276" s="242"/>
      <c r="E276" s="242"/>
      <c r="F276" s="242"/>
      <c r="G276" s="242"/>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167</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51" t="s">
        <v>421</v>
      </c>
      <c r="D277" s="225"/>
      <c r="E277" s="226">
        <v>18.5</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169</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52"/>
      <c r="D278" s="244"/>
      <c r="E278" s="244"/>
      <c r="F278" s="244"/>
      <c r="G278" s="244"/>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170</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22.5" outlineLevel="1" x14ac:dyDescent="0.2">
      <c r="A279" s="235">
        <v>70</v>
      </c>
      <c r="B279" s="236" t="s">
        <v>422</v>
      </c>
      <c r="C279" s="249" t="s">
        <v>423</v>
      </c>
      <c r="D279" s="237" t="s">
        <v>232</v>
      </c>
      <c r="E279" s="238">
        <v>29.4</v>
      </c>
      <c r="F279" s="239"/>
      <c r="G279" s="240">
        <f>ROUND(E279*F279,2)</f>
        <v>0</v>
      </c>
      <c r="H279" s="239"/>
      <c r="I279" s="240">
        <f>ROUND(E279*H279,2)</f>
        <v>0</v>
      </c>
      <c r="J279" s="239"/>
      <c r="K279" s="240">
        <f>ROUND(E279*J279,2)</f>
        <v>0</v>
      </c>
      <c r="L279" s="240">
        <v>15</v>
      </c>
      <c r="M279" s="240">
        <f>G279*(1+L279/100)</f>
        <v>0</v>
      </c>
      <c r="N279" s="238">
        <v>5.1799999999999997E-3</v>
      </c>
      <c r="O279" s="238">
        <f>ROUND(E279*N279,2)</f>
        <v>0.15</v>
      </c>
      <c r="P279" s="238">
        <v>0</v>
      </c>
      <c r="Q279" s="238">
        <f>ROUND(E279*P279,2)</f>
        <v>0</v>
      </c>
      <c r="R279" s="240" t="s">
        <v>389</v>
      </c>
      <c r="S279" s="240" t="s">
        <v>162</v>
      </c>
      <c r="T279" s="241" t="s">
        <v>162</v>
      </c>
      <c r="U279" s="223">
        <v>0.63</v>
      </c>
      <c r="V279" s="223">
        <f>ROUND(E279*U279,2)</f>
        <v>18.52</v>
      </c>
      <c r="W279" s="223"/>
      <c r="X279" s="223" t="s">
        <v>163</v>
      </c>
      <c r="Y279" s="223" t="s">
        <v>164</v>
      </c>
      <c r="Z279" s="212"/>
      <c r="AA279" s="212"/>
      <c r="AB279" s="212"/>
      <c r="AC279" s="212"/>
      <c r="AD279" s="212"/>
      <c r="AE279" s="212"/>
      <c r="AF279" s="212"/>
      <c r="AG279" s="212" t="s">
        <v>165</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50" t="s">
        <v>420</v>
      </c>
      <c r="D280" s="242"/>
      <c r="E280" s="242"/>
      <c r="F280" s="242"/>
      <c r="G280" s="242"/>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167</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51" t="s">
        <v>424</v>
      </c>
      <c r="D281" s="225"/>
      <c r="E281" s="226">
        <v>29.4</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169</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52"/>
      <c r="D282" s="244"/>
      <c r="E282" s="244"/>
      <c r="F282" s="244"/>
      <c r="G282" s="244"/>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170</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ht="22.5" outlineLevel="1" x14ac:dyDescent="0.2">
      <c r="A283" s="235">
        <v>71</v>
      </c>
      <c r="B283" s="236" t="s">
        <v>425</v>
      </c>
      <c r="C283" s="249" t="s">
        <v>426</v>
      </c>
      <c r="D283" s="237" t="s">
        <v>206</v>
      </c>
      <c r="E283" s="238">
        <v>4</v>
      </c>
      <c r="F283" s="239"/>
      <c r="G283" s="240">
        <f>ROUND(E283*F283,2)</f>
        <v>0</v>
      </c>
      <c r="H283" s="239"/>
      <c r="I283" s="240">
        <f>ROUND(E283*H283,2)</f>
        <v>0</v>
      </c>
      <c r="J283" s="239"/>
      <c r="K283" s="240">
        <f>ROUND(E283*J283,2)</f>
        <v>0</v>
      </c>
      <c r="L283" s="240">
        <v>15</v>
      </c>
      <c r="M283" s="240">
        <f>G283*(1+L283/100)</f>
        <v>0</v>
      </c>
      <c r="N283" s="238">
        <v>2.7999999999999998E-4</v>
      </c>
      <c r="O283" s="238">
        <f>ROUND(E283*N283,2)</f>
        <v>0</v>
      </c>
      <c r="P283" s="238">
        <v>0</v>
      </c>
      <c r="Q283" s="238">
        <f>ROUND(E283*P283,2)</f>
        <v>0</v>
      </c>
      <c r="R283" s="240" t="s">
        <v>389</v>
      </c>
      <c r="S283" s="240" t="s">
        <v>162</v>
      </c>
      <c r="T283" s="241" t="s">
        <v>162</v>
      </c>
      <c r="U283" s="223">
        <v>0.3266</v>
      </c>
      <c r="V283" s="223">
        <f>ROUND(E283*U283,2)</f>
        <v>1.31</v>
      </c>
      <c r="W283" s="223"/>
      <c r="X283" s="223" t="s">
        <v>163</v>
      </c>
      <c r="Y283" s="223" t="s">
        <v>164</v>
      </c>
      <c r="Z283" s="212"/>
      <c r="AA283" s="212"/>
      <c r="AB283" s="212"/>
      <c r="AC283" s="212"/>
      <c r="AD283" s="212"/>
      <c r="AE283" s="212"/>
      <c r="AF283" s="212"/>
      <c r="AG283" s="212" t="s">
        <v>165</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0" t="s">
        <v>420</v>
      </c>
      <c r="D284" s="242"/>
      <c r="E284" s="242"/>
      <c r="F284" s="242"/>
      <c r="G284" s="242"/>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167</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51" t="s">
        <v>76</v>
      </c>
      <c r="D285" s="225"/>
      <c r="E285" s="226">
        <v>4</v>
      </c>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169</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52"/>
      <c r="D286" s="244"/>
      <c r="E286" s="244"/>
      <c r="F286" s="244"/>
      <c r="G286" s="244"/>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170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22.5" outlineLevel="1" x14ac:dyDescent="0.2">
      <c r="A287" s="235">
        <v>72</v>
      </c>
      <c r="B287" s="236" t="s">
        <v>427</v>
      </c>
      <c r="C287" s="249" t="s">
        <v>428</v>
      </c>
      <c r="D287" s="237" t="s">
        <v>206</v>
      </c>
      <c r="E287" s="238">
        <v>4</v>
      </c>
      <c r="F287" s="239"/>
      <c r="G287" s="240">
        <f>ROUND(E287*F287,2)</f>
        <v>0</v>
      </c>
      <c r="H287" s="239"/>
      <c r="I287" s="240">
        <f>ROUND(E287*H287,2)</f>
        <v>0</v>
      </c>
      <c r="J287" s="239"/>
      <c r="K287" s="240">
        <f>ROUND(E287*J287,2)</f>
        <v>0</v>
      </c>
      <c r="L287" s="240">
        <v>15</v>
      </c>
      <c r="M287" s="240">
        <f>G287*(1+L287/100)</f>
        <v>0</v>
      </c>
      <c r="N287" s="238">
        <v>3.5E-4</v>
      </c>
      <c r="O287" s="238">
        <f>ROUND(E287*N287,2)</f>
        <v>0</v>
      </c>
      <c r="P287" s="238">
        <v>0</v>
      </c>
      <c r="Q287" s="238">
        <f>ROUND(E287*P287,2)</f>
        <v>0</v>
      </c>
      <c r="R287" s="240" t="s">
        <v>389</v>
      </c>
      <c r="S287" s="240" t="s">
        <v>162</v>
      </c>
      <c r="T287" s="241" t="s">
        <v>162</v>
      </c>
      <c r="U287" s="223">
        <v>0.35926000000000002</v>
      </c>
      <c r="V287" s="223">
        <f>ROUND(E287*U287,2)</f>
        <v>1.44</v>
      </c>
      <c r="W287" s="223"/>
      <c r="X287" s="223" t="s">
        <v>163</v>
      </c>
      <c r="Y287" s="223" t="s">
        <v>164</v>
      </c>
      <c r="Z287" s="212"/>
      <c r="AA287" s="212"/>
      <c r="AB287" s="212"/>
      <c r="AC287" s="212"/>
      <c r="AD287" s="212"/>
      <c r="AE287" s="212"/>
      <c r="AF287" s="212"/>
      <c r="AG287" s="212" t="s">
        <v>165</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50" t="s">
        <v>420</v>
      </c>
      <c r="D288" s="242"/>
      <c r="E288" s="242"/>
      <c r="F288" s="242"/>
      <c r="G288" s="242"/>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167</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51" t="s">
        <v>76</v>
      </c>
      <c r="D289" s="225"/>
      <c r="E289" s="226">
        <v>4</v>
      </c>
      <c r="F289" s="223"/>
      <c r="G289" s="223"/>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169</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2"/>
      <c r="D290" s="244"/>
      <c r="E290" s="244"/>
      <c r="F290" s="244"/>
      <c r="G290" s="244"/>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170</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ht="22.5" outlineLevel="1" x14ac:dyDescent="0.2">
      <c r="A291" s="235">
        <v>73</v>
      </c>
      <c r="B291" s="236" t="s">
        <v>429</v>
      </c>
      <c r="C291" s="249" t="s">
        <v>430</v>
      </c>
      <c r="D291" s="237" t="s">
        <v>232</v>
      </c>
      <c r="E291" s="238">
        <v>18.5</v>
      </c>
      <c r="F291" s="239"/>
      <c r="G291" s="240">
        <f>ROUND(E291*F291,2)</f>
        <v>0</v>
      </c>
      <c r="H291" s="239"/>
      <c r="I291" s="240">
        <f>ROUND(E291*H291,2)</f>
        <v>0</v>
      </c>
      <c r="J291" s="239"/>
      <c r="K291" s="240">
        <f>ROUND(E291*J291,2)</f>
        <v>0</v>
      </c>
      <c r="L291" s="240">
        <v>15</v>
      </c>
      <c r="M291" s="240">
        <f>G291*(1+L291/100)</f>
        <v>0</v>
      </c>
      <c r="N291" s="238">
        <v>2.0000000000000002E-5</v>
      </c>
      <c r="O291" s="238">
        <f>ROUND(E291*N291,2)</f>
        <v>0</v>
      </c>
      <c r="P291" s="238">
        <v>0</v>
      </c>
      <c r="Q291" s="238">
        <f>ROUND(E291*P291,2)</f>
        <v>0</v>
      </c>
      <c r="R291" s="240" t="s">
        <v>389</v>
      </c>
      <c r="S291" s="240" t="s">
        <v>162</v>
      </c>
      <c r="T291" s="241" t="s">
        <v>162</v>
      </c>
      <c r="U291" s="223">
        <v>0.129</v>
      </c>
      <c r="V291" s="223">
        <f>ROUND(E291*U291,2)</f>
        <v>2.39</v>
      </c>
      <c r="W291" s="223"/>
      <c r="X291" s="223" t="s">
        <v>163</v>
      </c>
      <c r="Y291" s="223" t="s">
        <v>164</v>
      </c>
      <c r="Z291" s="212"/>
      <c r="AA291" s="212"/>
      <c r="AB291" s="212"/>
      <c r="AC291" s="212"/>
      <c r="AD291" s="212"/>
      <c r="AE291" s="212"/>
      <c r="AF291" s="212"/>
      <c r="AG291" s="212" t="s">
        <v>165</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51" t="s">
        <v>431</v>
      </c>
      <c r="D292" s="225"/>
      <c r="E292" s="226">
        <v>18.5</v>
      </c>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169</v>
      </c>
      <c r="AH292" s="212">
        <v>5</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52"/>
      <c r="D293" s="244"/>
      <c r="E293" s="244"/>
      <c r="F293" s="244"/>
      <c r="G293" s="244"/>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170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1" x14ac:dyDescent="0.2">
      <c r="A294" s="235">
        <v>74</v>
      </c>
      <c r="B294" s="236" t="s">
        <v>432</v>
      </c>
      <c r="C294" s="249" t="s">
        <v>433</v>
      </c>
      <c r="D294" s="237" t="s">
        <v>232</v>
      </c>
      <c r="E294" s="238">
        <v>29.4</v>
      </c>
      <c r="F294" s="239"/>
      <c r="G294" s="240">
        <f>ROUND(E294*F294,2)</f>
        <v>0</v>
      </c>
      <c r="H294" s="239"/>
      <c r="I294" s="240">
        <f>ROUND(E294*H294,2)</f>
        <v>0</v>
      </c>
      <c r="J294" s="239"/>
      <c r="K294" s="240">
        <f>ROUND(E294*J294,2)</f>
        <v>0</v>
      </c>
      <c r="L294" s="240">
        <v>15</v>
      </c>
      <c r="M294" s="240">
        <f>G294*(1+L294/100)</f>
        <v>0</v>
      </c>
      <c r="N294" s="238">
        <v>6.0000000000000002E-5</v>
      </c>
      <c r="O294" s="238">
        <f>ROUND(E294*N294,2)</f>
        <v>0</v>
      </c>
      <c r="P294" s="238">
        <v>0</v>
      </c>
      <c r="Q294" s="238">
        <f>ROUND(E294*P294,2)</f>
        <v>0</v>
      </c>
      <c r="R294" s="240" t="s">
        <v>389</v>
      </c>
      <c r="S294" s="240" t="s">
        <v>162</v>
      </c>
      <c r="T294" s="241" t="s">
        <v>162</v>
      </c>
      <c r="U294" s="223">
        <v>0.129</v>
      </c>
      <c r="V294" s="223">
        <f>ROUND(E294*U294,2)</f>
        <v>3.79</v>
      </c>
      <c r="W294" s="223"/>
      <c r="X294" s="223" t="s">
        <v>163</v>
      </c>
      <c r="Y294" s="223" t="s">
        <v>164</v>
      </c>
      <c r="Z294" s="212"/>
      <c r="AA294" s="212"/>
      <c r="AB294" s="212"/>
      <c r="AC294" s="212"/>
      <c r="AD294" s="212"/>
      <c r="AE294" s="212"/>
      <c r="AF294" s="212"/>
      <c r="AG294" s="212" t="s">
        <v>165</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1" t="s">
        <v>434</v>
      </c>
      <c r="D295" s="225"/>
      <c r="E295" s="226">
        <v>29.4</v>
      </c>
      <c r="F295" s="223"/>
      <c r="G295" s="223"/>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169</v>
      </c>
      <c r="AH295" s="212">
        <v>5</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2"/>
      <c r="D296" s="244"/>
      <c r="E296" s="244"/>
      <c r="F296" s="244"/>
      <c r="G296" s="244"/>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170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5">
        <v>75</v>
      </c>
      <c r="B297" s="236" t="s">
        <v>435</v>
      </c>
      <c r="C297" s="249" t="s">
        <v>436</v>
      </c>
      <c r="D297" s="237" t="s">
        <v>206</v>
      </c>
      <c r="E297" s="238">
        <v>7</v>
      </c>
      <c r="F297" s="239"/>
      <c r="G297" s="240">
        <f>ROUND(E297*F297,2)</f>
        <v>0</v>
      </c>
      <c r="H297" s="239"/>
      <c r="I297" s="240">
        <f>ROUND(E297*H297,2)</f>
        <v>0</v>
      </c>
      <c r="J297" s="239"/>
      <c r="K297" s="240">
        <f>ROUND(E297*J297,2)</f>
        <v>0</v>
      </c>
      <c r="L297" s="240">
        <v>15</v>
      </c>
      <c r="M297" s="240">
        <f>G297*(1+L297/100)</f>
        <v>0</v>
      </c>
      <c r="N297" s="238">
        <v>0</v>
      </c>
      <c r="O297" s="238">
        <f>ROUND(E297*N297,2)</f>
        <v>0</v>
      </c>
      <c r="P297" s="238">
        <v>0</v>
      </c>
      <c r="Q297" s="238">
        <f>ROUND(E297*P297,2)</f>
        <v>0</v>
      </c>
      <c r="R297" s="240" t="s">
        <v>389</v>
      </c>
      <c r="S297" s="240" t="s">
        <v>162</v>
      </c>
      <c r="T297" s="241" t="s">
        <v>162</v>
      </c>
      <c r="U297" s="223">
        <v>0.42499999999999999</v>
      </c>
      <c r="V297" s="223">
        <f>ROUND(E297*U297,2)</f>
        <v>2.98</v>
      </c>
      <c r="W297" s="223"/>
      <c r="X297" s="223" t="s">
        <v>163</v>
      </c>
      <c r="Y297" s="223" t="s">
        <v>164</v>
      </c>
      <c r="Z297" s="212"/>
      <c r="AA297" s="212"/>
      <c r="AB297" s="212"/>
      <c r="AC297" s="212"/>
      <c r="AD297" s="212"/>
      <c r="AE297" s="212"/>
      <c r="AF297" s="212"/>
      <c r="AG297" s="212" t="s">
        <v>165</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51" t="s">
        <v>404</v>
      </c>
      <c r="D298" s="225"/>
      <c r="E298" s="226">
        <v>7</v>
      </c>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169</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52"/>
      <c r="D299" s="244"/>
      <c r="E299" s="244"/>
      <c r="F299" s="244"/>
      <c r="G299" s="244"/>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170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1" x14ac:dyDescent="0.2">
      <c r="A300" s="235">
        <v>76</v>
      </c>
      <c r="B300" s="236" t="s">
        <v>437</v>
      </c>
      <c r="C300" s="249" t="s">
        <v>438</v>
      </c>
      <c r="D300" s="237" t="s">
        <v>206</v>
      </c>
      <c r="E300" s="238">
        <v>1</v>
      </c>
      <c r="F300" s="239"/>
      <c r="G300" s="240">
        <f>ROUND(E300*F300,2)</f>
        <v>0</v>
      </c>
      <c r="H300" s="239"/>
      <c r="I300" s="240">
        <f>ROUND(E300*H300,2)</f>
        <v>0</v>
      </c>
      <c r="J300" s="239"/>
      <c r="K300" s="240">
        <f>ROUND(E300*J300,2)</f>
        <v>0</v>
      </c>
      <c r="L300" s="240">
        <v>15</v>
      </c>
      <c r="M300" s="240">
        <f>G300*(1+L300/100)</f>
        <v>0</v>
      </c>
      <c r="N300" s="238">
        <v>4.0999999999999999E-4</v>
      </c>
      <c r="O300" s="238">
        <f>ROUND(E300*N300,2)</f>
        <v>0</v>
      </c>
      <c r="P300" s="238">
        <v>0</v>
      </c>
      <c r="Q300" s="238">
        <f>ROUND(E300*P300,2)</f>
        <v>0</v>
      </c>
      <c r="R300" s="240" t="s">
        <v>389</v>
      </c>
      <c r="S300" s="240" t="s">
        <v>162</v>
      </c>
      <c r="T300" s="241" t="s">
        <v>162</v>
      </c>
      <c r="U300" s="223">
        <v>0.50800000000000001</v>
      </c>
      <c r="V300" s="223">
        <f>ROUND(E300*U300,2)</f>
        <v>0.51</v>
      </c>
      <c r="W300" s="223"/>
      <c r="X300" s="223" t="s">
        <v>163</v>
      </c>
      <c r="Y300" s="223" t="s">
        <v>164</v>
      </c>
      <c r="Z300" s="212"/>
      <c r="AA300" s="212"/>
      <c r="AB300" s="212"/>
      <c r="AC300" s="212"/>
      <c r="AD300" s="212"/>
      <c r="AE300" s="212"/>
      <c r="AF300" s="212"/>
      <c r="AG300" s="212" t="s">
        <v>165</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51" t="s">
        <v>72</v>
      </c>
      <c r="D301" s="225"/>
      <c r="E301" s="226">
        <v>1</v>
      </c>
      <c r="F301" s="223"/>
      <c r="G301" s="22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169</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52"/>
      <c r="D302" s="244"/>
      <c r="E302" s="244"/>
      <c r="F302" s="244"/>
      <c r="G302" s="244"/>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170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22.5" outlineLevel="1" x14ac:dyDescent="0.2">
      <c r="A303" s="235">
        <v>77</v>
      </c>
      <c r="B303" s="236" t="s">
        <v>439</v>
      </c>
      <c r="C303" s="249" t="s">
        <v>440</v>
      </c>
      <c r="D303" s="237" t="s">
        <v>206</v>
      </c>
      <c r="E303" s="238">
        <v>2</v>
      </c>
      <c r="F303" s="239"/>
      <c r="G303" s="240">
        <f>ROUND(E303*F303,2)</f>
        <v>0</v>
      </c>
      <c r="H303" s="239"/>
      <c r="I303" s="240">
        <f>ROUND(E303*H303,2)</f>
        <v>0</v>
      </c>
      <c r="J303" s="239"/>
      <c r="K303" s="240">
        <f>ROUND(E303*J303,2)</f>
        <v>0</v>
      </c>
      <c r="L303" s="240">
        <v>15</v>
      </c>
      <c r="M303" s="240">
        <f>G303*(1+L303/100)</f>
        <v>0</v>
      </c>
      <c r="N303" s="238">
        <v>5.6999999999999998E-4</v>
      </c>
      <c r="O303" s="238">
        <f>ROUND(E303*N303,2)</f>
        <v>0</v>
      </c>
      <c r="P303" s="238">
        <v>0</v>
      </c>
      <c r="Q303" s="238">
        <f>ROUND(E303*P303,2)</f>
        <v>0</v>
      </c>
      <c r="R303" s="240" t="s">
        <v>389</v>
      </c>
      <c r="S303" s="240" t="s">
        <v>162</v>
      </c>
      <c r="T303" s="241" t="s">
        <v>162</v>
      </c>
      <c r="U303" s="223">
        <v>0.22700000000000001</v>
      </c>
      <c r="V303" s="223">
        <f>ROUND(E303*U303,2)</f>
        <v>0.45</v>
      </c>
      <c r="W303" s="223"/>
      <c r="X303" s="223" t="s">
        <v>163</v>
      </c>
      <c r="Y303" s="223" t="s">
        <v>164</v>
      </c>
      <c r="Z303" s="212"/>
      <c r="AA303" s="212"/>
      <c r="AB303" s="212"/>
      <c r="AC303" s="212"/>
      <c r="AD303" s="212"/>
      <c r="AE303" s="212"/>
      <c r="AF303" s="212"/>
      <c r="AG303" s="212" t="s">
        <v>165</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51" t="s">
        <v>401</v>
      </c>
      <c r="D304" s="225"/>
      <c r="E304" s="226">
        <v>2</v>
      </c>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169</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52"/>
      <c r="D305" s="244"/>
      <c r="E305" s="244"/>
      <c r="F305" s="244"/>
      <c r="G305" s="244"/>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170</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5">
        <v>78</v>
      </c>
      <c r="B306" s="236" t="s">
        <v>410</v>
      </c>
      <c r="C306" s="249" t="s">
        <v>411</v>
      </c>
      <c r="D306" s="237" t="s">
        <v>248</v>
      </c>
      <c r="E306" s="238">
        <v>5</v>
      </c>
      <c r="F306" s="239"/>
      <c r="G306" s="240">
        <f>ROUND(E306*F306,2)</f>
        <v>0</v>
      </c>
      <c r="H306" s="239"/>
      <c r="I306" s="240">
        <f>ROUND(E306*H306,2)</f>
        <v>0</v>
      </c>
      <c r="J306" s="239"/>
      <c r="K306" s="240">
        <f>ROUND(E306*J306,2)</f>
        <v>0</v>
      </c>
      <c r="L306" s="240">
        <v>15</v>
      </c>
      <c r="M306" s="240">
        <f>G306*(1+L306/100)</f>
        <v>0</v>
      </c>
      <c r="N306" s="238">
        <v>0</v>
      </c>
      <c r="O306" s="238">
        <f>ROUND(E306*N306,2)</f>
        <v>0</v>
      </c>
      <c r="P306" s="238">
        <v>0</v>
      </c>
      <c r="Q306" s="238">
        <f>ROUND(E306*P306,2)</f>
        <v>0</v>
      </c>
      <c r="R306" s="240" t="s">
        <v>249</v>
      </c>
      <c r="S306" s="240" t="s">
        <v>162</v>
      </c>
      <c r="T306" s="241" t="s">
        <v>162</v>
      </c>
      <c r="U306" s="223">
        <v>1</v>
      </c>
      <c r="V306" s="223">
        <f>ROUND(E306*U306,2)</f>
        <v>5</v>
      </c>
      <c r="W306" s="223"/>
      <c r="X306" s="223" t="s">
        <v>250</v>
      </c>
      <c r="Y306" s="223" t="s">
        <v>164</v>
      </c>
      <c r="Z306" s="212"/>
      <c r="AA306" s="212"/>
      <c r="AB306" s="212"/>
      <c r="AC306" s="212"/>
      <c r="AD306" s="212"/>
      <c r="AE306" s="212"/>
      <c r="AF306" s="212"/>
      <c r="AG306" s="212" t="s">
        <v>251</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51" t="s">
        <v>441</v>
      </c>
      <c r="D307" s="225"/>
      <c r="E307" s="226">
        <v>5</v>
      </c>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169</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52"/>
      <c r="D308" s="244"/>
      <c r="E308" s="244"/>
      <c r="F308" s="244"/>
      <c r="G308" s="244"/>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170</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v>79</v>
      </c>
      <c r="B309" s="220" t="s">
        <v>442</v>
      </c>
      <c r="C309" s="253" t="s">
        <v>443</v>
      </c>
      <c r="D309" s="221" t="s">
        <v>0</v>
      </c>
      <c r="E309" s="243"/>
      <c r="F309" s="224"/>
      <c r="G309" s="223">
        <f>ROUND(E309*F309,2)</f>
        <v>0</v>
      </c>
      <c r="H309" s="224"/>
      <c r="I309" s="223">
        <f>ROUND(E309*H309,2)</f>
        <v>0</v>
      </c>
      <c r="J309" s="224"/>
      <c r="K309" s="223">
        <f>ROUND(E309*J309,2)</f>
        <v>0</v>
      </c>
      <c r="L309" s="223">
        <v>15</v>
      </c>
      <c r="M309" s="223">
        <f>G309*(1+L309/100)</f>
        <v>0</v>
      </c>
      <c r="N309" s="222">
        <v>0</v>
      </c>
      <c r="O309" s="222">
        <f>ROUND(E309*N309,2)</f>
        <v>0</v>
      </c>
      <c r="P309" s="222">
        <v>0</v>
      </c>
      <c r="Q309" s="222">
        <f>ROUND(E309*P309,2)</f>
        <v>0</v>
      </c>
      <c r="R309" s="223" t="s">
        <v>389</v>
      </c>
      <c r="S309" s="223" t="s">
        <v>162</v>
      </c>
      <c r="T309" s="223" t="s">
        <v>162</v>
      </c>
      <c r="U309" s="223">
        <v>0</v>
      </c>
      <c r="V309" s="223">
        <f>ROUND(E309*U309,2)</f>
        <v>0</v>
      </c>
      <c r="W309" s="223"/>
      <c r="X309" s="223" t="s">
        <v>366</v>
      </c>
      <c r="Y309" s="223" t="s">
        <v>164</v>
      </c>
      <c r="Z309" s="212"/>
      <c r="AA309" s="212"/>
      <c r="AB309" s="212"/>
      <c r="AC309" s="212"/>
      <c r="AD309" s="212"/>
      <c r="AE309" s="212"/>
      <c r="AF309" s="212"/>
      <c r="AG309" s="212" t="s">
        <v>367</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4" t="s">
        <v>444</v>
      </c>
      <c r="D310" s="246"/>
      <c r="E310" s="246"/>
      <c r="F310" s="246"/>
      <c r="G310" s="246"/>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167</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52"/>
      <c r="D311" s="244"/>
      <c r="E311" s="244"/>
      <c r="F311" s="244"/>
      <c r="G311" s="244"/>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170</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x14ac:dyDescent="0.2">
      <c r="A312" s="228" t="s">
        <v>156</v>
      </c>
      <c r="B312" s="229" t="s">
        <v>100</v>
      </c>
      <c r="C312" s="248" t="s">
        <v>101</v>
      </c>
      <c r="D312" s="230"/>
      <c r="E312" s="231"/>
      <c r="F312" s="232"/>
      <c r="G312" s="232">
        <f>SUMIF(AG313:AG389,"&lt;&gt;NOR",G313:G389)</f>
        <v>0</v>
      </c>
      <c r="H312" s="232"/>
      <c r="I312" s="232">
        <f>SUM(I313:I389)</f>
        <v>0</v>
      </c>
      <c r="J312" s="232"/>
      <c r="K312" s="232">
        <f>SUM(K313:K389)</f>
        <v>0</v>
      </c>
      <c r="L312" s="232"/>
      <c r="M312" s="232">
        <f>SUM(M313:M389)</f>
        <v>0</v>
      </c>
      <c r="N312" s="231"/>
      <c r="O312" s="231">
        <f>SUM(O313:O389)</f>
        <v>0.12</v>
      </c>
      <c r="P312" s="231"/>
      <c r="Q312" s="231">
        <f>SUM(Q313:Q389)</f>
        <v>0.11000000000000001</v>
      </c>
      <c r="R312" s="232"/>
      <c r="S312" s="232"/>
      <c r="T312" s="233"/>
      <c r="U312" s="227"/>
      <c r="V312" s="227">
        <f>SUM(V313:V389)</f>
        <v>16.900000000000006</v>
      </c>
      <c r="W312" s="227"/>
      <c r="X312" s="227"/>
      <c r="Y312" s="227"/>
      <c r="AG312" t="s">
        <v>157</v>
      </c>
    </row>
    <row r="313" spans="1:60" ht="22.5" outlineLevel="1" x14ac:dyDescent="0.2">
      <c r="A313" s="235">
        <v>80</v>
      </c>
      <c r="B313" s="236" t="s">
        <v>445</v>
      </c>
      <c r="C313" s="249" t="s">
        <v>446</v>
      </c>
      <c r="D313" s="237" t="s">
        <v>447</v>
      </c>
      <c r="E313" s="238">
        <v>1</v>
      </c>
      <c r="F313" s="239"/>
      <c r="G313" s="240">
        <f>ROUND(E313*F313,2)</f>
        <v>0</v>
      </c>
      <c r="H313" s="239"/>
      <c r="I313" s="240">
        <f>ROUND(E313*H313,2)</f>
        <v>0</v>
      </c>
      <c r="J313" s="239"/>
      <c r="K313" s="240">
        <f>ROUND(E313*J313,2)</f>
        <v>0</v>
      </c>
      <c r="L313" s="240">
        <v>15</v>
      </c>
      <c r="M313" s="240">
        <f>G313*(1+L313/100)</f>
        <v>0</v>
      </c>
      <c r="N313" s="238">
        <v>2.794E-2</v>
      </c>
      <c r="O313" s="238">
        <f>ROUND(E313*N313,2)</f>
        <v>0.03</v>
      </c>
      <c r="P313" s="238">
        <v>0</v>
      </c>
      <c r="Q313" s="238">
        <f>ROUND(E313*P313,2)</f>
        <v>0</v>
      </c>
      <c r="R313" s="240" t="s">
        <v>389</v>
      </c>
      <c r="S313" s="240" t="s">
        <v>162</v>
      </c>
      <c r="T313" s="241" t="s">
        <v>162</v>
      </c>
      <c r="U313" s="223">
        <v>1.5</v>
      </c>
      <c r="V313" s="223">
        <f>ROUND(E313*U313,2)</f>
        <v>1.5</v>
      </c>
      <c r="W313" s="223"/>
      <c r="X313" s="223" t="s">
        <v>163</v>
      </c>
      <c r="Y313" s="223" t="s">
        <v>164</v>
      </c>
      <c r="Z313" s="212"/>
      <c r="AA313" s="212"/>
      <c r="AB313" s="212"/>
      <c r="AC313" s="212"/>
      <c r="AD313" s="212"/>
      <c r="AE313" s="212"/>
      <c r="AF313" s="212"/>
      <c r="AG313" s="212" t="s">
        <v>165</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51" t="s">
        <v>72</v>
      </c>
      <c r="D314" s="225"/>
      <c r="E314" s="226">
        <v>1</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169</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52"/>
      <c r="D315" s="244"/>
      <c r="E315" s="244"/>
      <c r="F315" s="244"/>
      <c r="G315" s="244"/>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170</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35">
        <v>81</v>
      </c>
      <c r="B316" s="236" t="s">
        <v>448</v>
      </c>
      <c r="C316" s="249" t="s">
        <v>449</v>
      </c>
      <c r="D316" s="237" t="s">
        <v>447</v>
      </c>
      <c r="E316" s="238">
        <v>1</v>
      </c>
      <c r="F316" s="239"/>
      <c r="G316" s="240">
        <f>ROUND(E316*F316,2)</f>
        <v>0</v>
      </c>
      <c r="H316" s="239"/>
      <c r="I316" s="240">
        <f>ROUND(E316*H316,2)</f>
        <v>0</v>
      </c>
      <c r="J316" s="239"/>
      <c r="K316" s="240">
        <f>ROUND(E316*J316,2)</f>
        <v>0</v>
      </c>
      <c r="L316" s="240">
        <v>15</v>
      </c>
      <c r="M316" s="240">
        <f>G316*(1+L316/100)</f>
        <v>0</v>
      </c>
      <c r="N316" s="238">
        <v>1.201E-2</v>
      </c>
      <c r="O316" s="238">
        <f>ROUND(E316*N316,2)</f>
        <v>0.01</v>
      </c>
      <c r="P316" s="238">
        <v>0</v>
      </c>
      <c r="Q316" s="238">
        <f>ROUND(E316*P316,2)</f>
        <v>0</v>
      </c>
      <c r="R316" s="240" t="s">
        <v>389</v>
      </c>
      <c r="S316" s="240" t="s">
        <v>162</v>
      </c>
      <c r="T316" s="241" t="s">
        <v>162</v>
      </c>
      <c r="U316" s="223">
        <v>1.1890000000000001</v>
      </c>
      <c r="V316" s="223">
        <f>ROUND(E316*U316,2)</f>
        <v>1.19</v>
      </c>
      <c r="W316" s="223"/>
      <c r="X316" s="223" t="s">
        <v>163</v>
      </c>
      <c r="Y316" s="223" t="s">
        <v>164</v>
      </c>
      <c r="Z316" s="212"/>
      <c r="AA316" s="212"/>
      <c r="AB316" s="212"/>
      <c r="AC316" s="212"/>
      <c r="AD316" s="212"/>
      <c r="AE316" s="212"/>
      <c r="AF316" s="212"/>
      <c r="AG316" s="212" t="s">
        <v>165</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1" t="s">
        <v>72</v>
      </c>
      <c r="D317" s="225"/>
      <c r="E317" s="226">
        <v>1</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169</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52"/>
      <c r="D318" s="244"/>
      <c r="E318" s="244"/>
      <c r="F318" s="244"/>
      <c r="G318" s="244"/>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170</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35">
        <v>82</v>
      </c>
      <c r="B319" s="236" t="s">
        <v>450</v>
      </c>
      <c r="C319" s="249" t="s">
        <v>451</v>
      </c>
      <c r="D319" s="237" t="s">
        <v>447</v>
      </c>
      <c r="E319" s="238">
        <v>1</v>
      </c>
      <c r="F319" s="239"/>
      <c r="G319" s="240">
        <f>ROUND(E319*F319,2)</f>
        <v>0</v>
      </c>
      <c r="H319" s="239"/>
      <c r="I319" s="240">
        <f>ROUND(E319*H319,2)</f>
        <v>0</v>
      </c>
      <c r="J319" s="239"/>
      <c r="K319" s="240">
        <f>ROUND(E319*J319,2)</f>
        <v>0</v>
      </c>
      <c r="L319" s="240">
        <v>15</v>
      </c>
      <c r="M319" s="240">
        <f>G319*(1+L319/100)</f>
        <v>0</v>
      </c>
      <c r="N319" s="238">
        <v>4.7699999999999999E-3</v>
      </c>
      <c r="O319" s="238">
        <f>ROUND(E319*N319,2)</f>
        <v>0</v>
      </c>
      <c r="P319" s="238">
        <v>0</v>
      </c>
      <c r="Q319" s="238">
        <f>ROUND(E319*P319,2)</f>
        <v>0</v>
      </c>
      <c r="R319" s="240" t="s">
        <v>389</v>
      </c>
      <c r="S319" s="240" t="s">
        <v>162</v>
      </c>
      <c r="T319" s="241" t="s">
        <v>162</v>
      </c>
      <c r="U319" s="223">
        <v>0.32500000000000001</v>
      </c>
      <c r="V319" s="223">
        <f>ROUND(E319*U319,2)</f>
        <v>0.33</v>
      </c>
      <c r="W319" s="223"/>
      <c r="X319" s="223" t="s">
        <v>163</v>
      </c>
      <c r="Y319" s="223" t="s">
        <v>164</v>
      </c>
      <c r="Z319" s="212"/>
      <c r="AA319" s="212"/>
      <c r="AB319" s="212"/>
      <c r="AC319" s="212"/>
      <c r="AD319" s="212"/>
      <c r="AE319" s="212"/>
      <c r="AF319" s="212"/>
      <c r="AG319" s="212" t="s">
        <v>165</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51" t="s">
        <v>72</v>
      </c>
      <c r="D320" s="225"/>
      <c r="E320" s="226">
        <v>1</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169</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52"/>
      <c r="D321" s="244"/>
      <c r="E321" s="244"/>
      <c r="F321" s="244"/>
      <c r="G321" s="244"/>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170</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35">
        <v>83</v>
      </c>
      <c r="B322" s="236" t="s">
        <v>452</v>
      </c>
      <c r="C322" s="249" t="s">
        <v>453</v>
      </c>
      <c r="D322" s="237" t="s">
        <v>447</v>
      </c>
      <c r="E322" s="238">
        <v>1</v>
      </c>
      <c r="F322" s="239"/>
      <c r="G322" s="240">
        <f>ROUND(E322*F322,2)</f>
        <v>0</v>
      </c>
      <c r="H322" s="239"/>
      <c r="I322" s="240">
        <f>ROUND(E322*H322,2)</f>
        <v>0</v>
      </c>
      <c r="J322" s="239"/>
      <c r="K322" s="240">
        <f>ROUND(E322*J322,2)</f>
        <v>0</v>
      </c>
      <c r="L322" s="240">
        <v>15</v>
      </c>
      <c r="M322" s="240">
        <f>G322*(1+L322/100)</f>
        <v>0</v>
      </c>
      <c r="N322" s="238">
        <v>7.0000000000000001E-3</v>
      </c>
      <c r="O322" s="238">
        <f>ROUND(E322*N322,2)</f>
        <v>0.01</v>
      </c>
      <c r="P322" s="238">
        <v>0</v>
      </c>
      <c r="Q322" s="238">
        <f>ROUND(E322*P322,2)</f>
        <v>0</v>
      </c>
      <c r="R322" s="240" t="s">
        <v>389</v>
      </c>
      <c r="S322" s="240" t="s">
        <v>162</v>
      </c>
      <c r="T322" s="241" t="s">
        <v>162</v>
      </c>
      <c r="U322" s="223">
        <v>1.1890000000000001</v>
      </c>
      <c r="V322" s="223">
        <f>ROUND(E322*U322,2)</f>
        <v>1.19</v>
      </c>
      <c r="W322" s="223"/>
      <c r="X322" s="223" t="s">
        <v>163</v>
      </c>
      <c r="Y322" s="223" t="s">
        <v>164</v>
      </c>
      <c r="Z322" s="212"/>
      <c r="AA322" s="212"/>
      <c r="AB322" s="212"/>
      <c r="AC322" s="212"/>
      <c r="AD322" s="212"/>
      <c r="AE322" s="212"/>
      <c r="AF322" s="212"/>
      <c r="AG322" s="212" t="s">
        <v>165</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1" t="s">
        <v>72</v>
      </c>
      <c r="D323" s="225"/>
      <c r="E323" s="226">
        <v>1</v>
      </c>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169</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2" x14ac:dyDescent="0.2">
      <c r="A324" s="219"/>
      <c r="B324" s="220"/>
      <c r="C324" s="252"/>
      <c r="D324" s="244"/>
      <c r="E324" s="244"/>
      <c r="F324" s="244"/>
      <c r="G324" s="244"/>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170</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35">
        <v>84</v>
      </c>
      <c r="B325" s="236" t="s">
        <v>454</v>
      </c>
      <c r="C325" s="249" t="s">
        <v>455</v>
      </c>
      <c r="D325" s="237" t="s">
        <v>447</v>
      </c>
      <c r="E325" s="238">
        <v>1</v>
      </c>
      <c r="F325" s="239"/>
      <c r="G325" s="240">
        <f>ROUND(E325*F325,2)</f>
        <v>0</v>
      </c>
      <c r="H325" s="239"/>
      <c r="I325" s="240">
        <f>ROUND(E325*H325,2)</f>
        <v>0</v>
      </c>
      <c r="J325" s="239"/>
      <c r="K325" s="240">
        <f>ROUND(E325*J325,2)</f>
        <v>0</v>
      </c>
      <c r="L325" s="240">
        <v>15</v>
      </c>
      <c r="M325" s="240">
        <f>G325*(1+L325/100)</f>
        <v>0</v>
      </c>
      <c r="N325" s="238">
        <v>6.2E-4</v>
      </c>
      <c r="O325" s="238">
        <f>ROUND(E325*N325,2)</f>
        <v>0</v>
      </c>
      <c r="P325" s="238">
        <v>0</v>
      </c>
      <c r="Q325" s="238">
        <f>ROUND(E325*P325,2)</f>
        <v>0</v>
      </c>
      <c r="R325" s="240" t="s">
        <v>389</v>
      </c>
      <c r="S325" s="240" t="s">
        <v>162</v>
      </c>
      <c r="T325" s="241" t="s">
        <v>162</v>
      </c>
      <c r="U325" s="223">
        <v>2.6</v>
      </c>
      <c r="V325" s="223">
        <f>ROUND(E325*U325,2)</f>
        <v>2.6</v>
      </c>
      <c r="W325" s="223"/>
      <c r="X325" s="223" t="s">
        <v>163</v>
      </c>
      <c r="Y325" s="223" t="s">
        <v>164</v>
      </c>
      <c r="Z325" s="212"/>
      <c r="AA325" s="212"/>
      <c r="AB325" s="212"/>
      <c r="AC325" s="212"/>
      <c r="AD325" s="212"/>
      <c r="AE325" s="212"/>
      <c r="AF325" s="212"/>
      <c r="AG325" s="212" t="s">
        <v>165</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2" x14ac:dyDescent="0.2">
      <c r="A326" s="219"/>
      <c r="B326" s="220"/>
      <c r="C326" s="251" t="s">
        <v>72</v>
      </c>
      <c r="D326" s="225"/>
      <c r="E326" s="226">
        <v>1</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169</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52"/>
      <c r="D327" s="244"/>
      <c r="E327" s="244"/>
      <c r="F327" s="244"/>
      <c r="G327" s="244"/>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170</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35">
        <v>85</v>
      </c>
      <c r="B328" s="236" t="s">
        <v>456</v>
      </c>
      <c r="C328" s="249" t="s">
        <v>457</v>
      </c>
      <c r="D328" s="237" t="s">
        <v>447</v>
      </c>
      <c r="E328" s="238">
        <v>1</v>
      </c>
      <c r="F328" s="239"/>
      <c r="G328" s="240">
        <f>ROUND(E328*F328,2)</f>
        <v>0</v>
      </c>
      <c r="H328" s="239"/>
      <c r="I328" s="240">
        <f>ROUND(E328*H328,2)</f>
        <v>0</v>
      </c>
      <c r="J328" s="239"/>
      <c r="K328" s="240">
        <f>ROUND(E328*J328,2)</f>
        <v>0</v>
      </c>
      <c r="L328" s="240">
        <v>15</v>
      </c>
      <c r="M328" s="240">
        <f>G328*(1+L328/100)</f>
        <v>0</v>
      </c>
      <c r="N328" s="238">
        <v>1.7000000000000001E-4</v>
      </c>
      <c r="O328" s="238">
        <f>ROUND(E328*N328,2)</f>
        <v>0</v>
      </c>
      <c r="P328" s="238">
        <v>0</v>
      </c>
      <c r="Q328" s="238">
        <f>ROUND(E328*P328,2)</f>
        <v>0</v>
      </c>
      <c r="R328" s="240" t="s">
        <v>389</v>
      </c>
      <c r="S328" s="240" t="s">
        <v>162</v>
      </c>
      <c r="T328" s="241" t="s">
        <v>162</v>
      </c>
      <c r="U328" s="223">
        <v>2.9</v>
      </c>
      <c r="V328" s="223">
        <f>ROUND(E328*U328,2)</f>
        <v>2.9</v>
      </c>
      <c r="W328" s="223"/>
      <c r="X328" s="223" t="s">
        <v>163</v>
      </c>
      <c r="Y328" s="223" t="s">
        <v>164</v>
      </c>
      <c r="Z328" s="212"/>
      <c r="AA328" s="212"/>
      <c r="AB328" s="212"/>
      <c r="AC328" s="212"/>
      <c r="AD328" s="212"/>
      <c r="AE328" s="212"/>
      <c r="AF328" s="212"/>
      <c r="AG328" s="212" t="s">
        <v>165</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51" t="s">
        <v>72</v>
      </c>
      <c r="D329" s="225"/>
      <c r="E329" s="226">
        <v>1</v>
      </c>
      <c r="F329" s="223"/>
      <c r="G329" s="22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169</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2" x14ac:dyDescent="0.2">
      <c r="A330" s="219"/>
      <c r="B330" s="220"/>
      <c r="C330" s="252"/>
      <c r="D330" s="244"/>
      <c r="E330" s="244"/>
      <c r="F330" s="244"/>
      <c r="G330" s="244"/>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170</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22.5" outlineLevel="1" x14ac:dyDescent="0.2">
      <c r="A331" s="235">
        <v>86</v>
      </c>
      <c r="B331" s="236" t="s">
        <v>458</v>
      </c>
      <c r="C331" s="249" t="s">
        <v>459</v>
      </c>
      <c r="D331" s="237" t="s">
        <v>447</v>
      </c>
      <c r="E331" s="238">
        <v>1</v>
      </c>
      <c r="F331" s="239"/>
      <c r="G331" s="240">
        <f>ROUND(E331*F331,2)</f>
        <v>0</v>
      </c>
      <c r="H331" s="239"/>
      <c r="I331" s="240">
        <f>ROUND(E331*H331,2)</f>
        <v>0</v>
      </c>
      <c r="J331" s="239"/>
      <c r="K331" s="240">
        <f>ROUND(E331*J331,2)</f>
        <v>0</v>
      </c>
      <c r="L331" s="240">
        <v>15</v>
      </c>
      <c r="M331" s="240">
        <f>G331*(1+L331/100)</f>
        <v>0</v>
      </c>
      <c r="N331" s="238">
        <v>2.0600000000000002E-3</v>
      </c>
      <c r="O331" s="238">
        <f>ROUND(E331*N331,2)</f>
        <v>0</v>
      </c>
      <c r="P331" s="238">
        <v>0</v>
      </c>
      <c r="Q331" s="238">
        <f>ROUND(E331*P331,2)</f>
        <v>0</v>
      </c>
      <c r="R331" s="240" t="s">
        <v>389</v>
      </c>
      <c r="S331" s="240" t="s">
        <v>162</v>
      </c>
      <c r="T331" s="241" t="s">
        <v>162</v>
      </c>
      <c r="U331" s="223">
        <v>0.23</v>
      </c>
      <c r="V331" s="223">
        <f>ROUND(E331*U331,2)</f>
        <v>0.23</v>
      </c>
      <c r="W331" s="223"/>
      <c r="X331" s="223" t="s">
        <v>163</v>
      </c>
      <c r="Y331" s="223" t="s">
        <v>164</v>
      </c>
      <c r="Z331" s="212"/>
      <c r="AA331" s="212"/>
      <c r="AB331" s="212"/>
      <c r="AC331" s="212"/>
      <c r="AD331" s="212"/>
      <c r="AE331" s="212"/>
      <c r="AF331" s="212"/>
      <c r="AG331" s="212" t="s">
        <v>165</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51" t="s">
        <v>72</v>
      </c>
      <c r="D332" s="225"/>
      <c r="E332" s="226">
        <v>1</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169</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2"/>
      <c r="D333" s="244"/>
      <c r="E333" s="244"/>
      <c r="F333" s="244"/>
      <c r="G333" s="244"/>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170</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35">
        <v>87</v>
      </c>
      <c r="B334" s="236" t="s">
        <v>460</v>
      </c>
      <c r="C334" s="249" t="s">
        <v>461</v>
      </c>
      <c r="D334" s="237" t="s">
        <v>447</v>
      </c>
      <c r="E334" s="238">
        <v>2</v>
      </c>
      <c r="F334" s="239"/>
      <c r="G334" s="240">
        <f>ROUND(E334*F334,2)</f>
        <v>0</v>
      </c>
      <c r="H334" s="239"/>
      <c r="I334" s="240">
        <f>ROUND(E334*H334,2)</f>
        <v>0</v>
      </c>
      <c r="J334" s="239"/>
      <c r="K334" s="240">
        <f>ROUND(E334*J334,2)</f>
        <v>0</v>
      </c>
      <c r="L334" s="240">
        <v>15</v>
      </c>
      <c r="M334" s="240">
        <f>G334*(1+L334/100)</f>
        <v>0</v>
      </c>
      <c r="N334" s="238">
        <v>5.5999999999999995E-4</v>
      </c>
      <c r="O334" s="238">
        <f>ROUND(E334*N334,2)</f>
        <v>0</v>
      </c>
      <c r="P334" s="238">
        <v>0</v>
      </c>
      <c r="Q334" s="238">
        <f>ROUND(E334*P334,2)</f>
        <v>0</v>
      </c>
      <c r="R334" s="240" t="s">
        <v>389</v>
      </c>
      <c r="S334" s="240" t="s">
        <v>162</v>
      </c>
      <c r="T334" s="241" t="s">
        <v>162</v>
      </c>
      <c r="U334" s="223">
        <v>0.23</v>
      </c>
      <c r="V334" s="223">
        <f>ROUND(E334*U334,2)</f>
        <v>0.46</v>
      </c>
      <c r="W334" s="223"/>
      <c r="X334" s="223" t="s">
        <v>163</v>
      </c>
      <c r="Y334" s="223" t="s">
        <v>164</v>
      </c>
      <c r="Z334" s="212"/>
      <c r="AA334" s="212"/>
      <c r="AB334" s="212"/>
      <c r="AC334" s="212"/>
      <c r="AD334" s="212"/>
      <c r="AE334" s="212"/>
      <c r="AF334" s="212"/>
      <c r="AG334" s="212" t="s">
        <v>165</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1" t="s">
        <v>401</v>
      </c>
      <c r="D335" s="225"/>
      <c r="E335" s="226">
        <v>2</v>
      </c>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169</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52"/>
      <c r="D336" s="244"/>
      <c r="E336" s="244"/>
      <c r="F336" s="244"/>
      <c r="G336" s="244"/>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170</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5">
        <v>88</v>
      </c>
      <c r="B337" s="236" t="s">
        <v>462</v>
      </c>
      <c r="C337" s="249" t="s">
        <v>463</v>
      </c>
      <c r="D337" s="237" t="s">
        <v>447</v>
      </c>
      <c r="E337" s="238">
        <v>1</v>
      </c>
      <c r="F337" s="239"/>
      <c r="G337" s="240">
        <f>ROUND(E337*F337,2)</f>
        <v>0</v>
      </c>
      <c r="H337" s="239"/>
      <c r="I337" s="240">
        <f>ROUND(E337*H337,2)</f>
        <v>0</v>
      </c>
      <c r="J337" s="239"/>
      <c r="K337" s="240">
        <f>ROUND(E337*J337,2)</f>
        <v>0</v>
      </c>
      <c r="L337" s="240">
        <v>15</v>
      </c>
      <c r="M337" s="240">
        <f>G337*(1+L337/100)</f>
        <v>0</v>
      </c>
      <c r="N337" s="238">
        <v>1.6000000000000001E-4</v>
      </c>
      <c r="O337" s="238">
        <f>ROUND(E337*N337,2)</f>
        <v>0</v>
      </c>
      <c r="P337" s="238">
        <v>0</v>
      </c>
      <c r="Q337" s="238">
        <f>ROUND(E337*P337,2)</f>
        <v>0</v>
      </c>
      <c r="R337" s="240" t="s">
        <v>389</v>
      </c>
      <c r="S337" s="240" t="s">
        <v>162</v>
      </c>
      <c r="T337" s="241" t="s">
        <v>162</v>
      </c>
      <c r="U337" s="223">
        <v>0.16500000000000001</v>
      </c>
      <c r="V337" s="223">
        <f>ROUND(E337*U337,2)</f>
        <v>0.17</v>
      </c>
      <c r="W337" s="223"/>
      <c r="X337" s="223" t="s">
        <v>163</v>
      </c>
      <c r="Y337" s="223" t="s">
        <v>164</v>
      </c>
      <c r="Z337" s="212"/>
      <c r="AA337" s="212"/>
      <c r="AB337" s="212"/>
      <c r="AC337" s="212"/>
      <c r="AD337" s="212"/>
      <c r="AE337" s="212"/>
      <c r="AF337" s="212"/>
      <c r="AG337" s="212" t="s">
        <v>165</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51" t="s">
        <v>72</v>
      </c>
      <c r="D338" s="225"/>
      <c r="E338" s="226">
        <v>1</v>
      </c>
      <c r="F338" s="223"/>
      <c r="G338" s="223"/>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169</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52"/>
      <c r="D339" s="244"/>
      <c r="E339" s="244"/>
      <c r="F339" s="244"/>
      <c r="G339" s="244"/>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170</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35">
        <v>89</v>
      </c>
      <c r="B340" s="236" t="s">
        <v>464</v>
      </c>
      <c r="C340" s="249" t="s">
        <v>465</v>
      </c>
      <c r="D340" s="237" t="s">
        <v>447</v>
      </c>
      <c r="E340" s="238">
        <v>2</v>
      </c>
      <c r="F340" s="239"/>
      <c r="G340" s="240">
        <f>ROUND(E340*F340,2)</f>
        <v>0</v>
      </c>
      <c r="H340" s="239"/>
      <c r="I340" s="240">
        <f>ROUND(E340*H340,2)</f>
        <v>0</v>
      </c>
      <c r="J340" s="239"/>
      <c r="K340" s="240">
        <f>ROUND(E340*J340,2)</f>
        <v>0</v>
      </c>
      <c r="L340" s="240">
        <v>15</v>
      </c>
      <c r="M340" s="240">
        <f>G340*(1+L340/100)</f>
        <v>0</v>
      </c>
      <c r="N340" s="238">
        <v>3.0000000000000001E-5</v>
      </c>
      <c r="O340" s="238">
        <f>ROUND(E340*N340,2)</f>
        <v>0</v>
      </c>
      <c r="P340" s="238">
        <v>0</v>
      </c>
      <c r="Q340" s="238">
        <f>ROUND(E340*P340,2)</f>
        <v>0</v>
      </c>
      <c r="R340" s="240" t="s">
        <v>389</v>
      </c>
      <c r="S340" s="240" t="s">
        <v>162</v>
      </c>
      <c r="T340" s="241" t="s">
        <v>162</v>
      </c>
      <c r="U340" s="223">
        <v>0.33</v>
      </c>
      <c r="V340" s="223">
        <f>ROUND(E340*U340,2)</f>
        <v>0.66</v>
      </c>
      <c r="W340" s="223"/>
      <c r="X340" s="223" t="s">
        <v>163</v>
      </c>
      <c r="Y340" s="223" t="s">
        <v>164</v>
      </c>
      <c r="Z340" s="212"/>
      <c r="AA340" s="212"/>
      <c r="AB340" s="212"/>
      <c r="AC340" s="212"/>
      <c r="AD340" s="212"/>
      <c r="AE340" s="212"/>
      <c r="AF340" s="212"/>
      <c r="AG340" s="212" t="s">
        <v>165</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51" t="s">
        <v>401</v>
      </c>
      <c r="D341" s="225"/>
      <c r="E341" s="226">
        <v>2</v>
      </c>
      <c r="F341" s="223"/>
      <c r="G341" s="223"/>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169</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2"/>
      <c r="D342" s="244"/>
      <c r="E342" s="244"/>
      <c r="F342" s="244"/>
      <c r="G342" s="244"/>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170</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35">
        <v>90</v>
      </c>
      <c r="B343" s="236" t="s">
        <v>466</v>
      </c>
      <c r="C343" s="249" t="s">
        <v>467</v>
      </c>
      <c r="D343" s="237" t="s">
        <v>447</v>
      </c>
      <c r="E343" s="238">
        <v>1</v>
      </c>
      <c r="F343" s="239"/>
      <c r="G343" s="240">
        <f>ROUND(E343*F343,2)</f>
        <v>0</v>
      </c>
      <c r="H343" s="239"/>
      <c r="I343" s="240">
        <f>ROUND(E343*H343,2)</f>
        <v>0</v>
      </c>
      <c r="J343" s="239"/>
      <c r="K343" s="240">
        <f>ROUND(E343*J343,2)</f>
        <v>0</v>
      </c>
      <c r="L343" s="240">
        <v>15</v>
      </c>
      <c r="M343" s="240">
        <f>G343*(1+L343/100)</f>
        <v>0</v>
      </c>
      <c r="N343" s="238">
        <v>0</v>
      </c>
      <c r="O343" s="238">
        <f>ROUND(E343*N343,2)</f>
        <v>0</v>
      </c>
      <c r="P343" s="238">
        <v>4.0500000000000001E-2</v>
      </c>
      <c r="Q343" s="238">
        <f>ROUND(E343*P343,2)</f>
        <v>0.04</v>
      </c>
      <c r="R343" s="240" t="s">
        <v>389</v>
      </c>
      <c r="S343" s="240" t="s">
        <v>162</v>
      </c>
      <c r="T343" s="241" t="s">
        <v>162</v>
      </c>
      <c r="U343" s="223">
        <v>0.20699999999999999</v>
      </c>
      <c r="V343" s="223">
        <f>ROUND(E343*U343,2)</f>
        <v>0.21</v>
      </c>
      <c r="W343" s="223"/>
      <c r="X343" s="223" t="s">
        <v>163</v>
      </c>
      <c r="Y343" s="223" t="s">
        <v>164</v>
      </c>
      <c r="Z343" s="212"/>
      <c r="AA343" s="212"/>
      <c r="AB343" s="212"/>
      <c r="AC343" s="212"/>
      <c r="AD343" s="212"/>
      <c r="AE343" s="212"/>
      <c r="AF343" s="212"/>
      <c r="AG343" s="212" t="s">
        <v>165</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50" t="s">
        <v>468</v>
      </c>
      <c r="D344" s="242"/>
      <c r="E344" s="242"/>
      <c r="F344" s="242"/>
      <c r="G344" s="242"/>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167</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2" x14ac:dyDescent="0.2">
      <c r="A345" s="219"/>
      <c r="B345" s="220"/>
      <c r="C345" s="251" t="s">
        <v>469</v>
      </c>
      <c r="D345" s="225"/>
      <c r="E345" s="226">
        <v>1</v>
      </c>
      <c r="F345" s="223"/>
      <c r="G345" s="223"/>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169</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2" x14ac:dyDescent="0.2">
      <c r="A346" s="219"/>
      <c r="B346" s="220"/>
      <c r="C346" s="252"/>
      <c r="D346" s="244"/>
      <c r="E346" s="244"/>
      <c r="F346" s="244"/>
      <c r="G346" s="244"/>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170</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35">
        <v>91</v>
      </c>
      <c r="B347" s="236" t="s">
        <v>470</v>
      </c>
      <c r="C347" s="249" t="s">
        <v>471</v>
      </c>
      <c r="D347" s="237" t="s">
        <v>447</v>
      </c>
      <c r="E347" s="238">
        <v>1</v>
      </c>
      <c r="F347" s="239"/>
      <c r="G347" s="240">
        <f>ROUND(E347*F347,2)</f>
        <v>0</v>
      </c>
      <c r="H347" s="239"/>
      <c r="I347" s="240">
        <f>ROUND(E347*H347,2)</f>
        <v>0</v>
      </c>
      <c r="J347" s="239"/>
      <c r="K347" s="240">
        <f>ROUND(E347*J347,2)</f>
        <v>0</v>
      </c>
      <c r="L347" s="240">
        <v>15</v>
      </c>
      <c r="M347" s="240">
        <f>G347*(1+L347/100)</f>
        <v>0</v>
      </c>
      <c r="N347" s="238">
        <v>0</v>
      </c>
      <c r="O347" s="238">
        <f>ROUND(E347*N347,2)</f>
        <v>0</v>
      </c>
      <c r="P347" s="238">
        <v>7.1499999999999994E-2</v>
      </c>
      <c r="Q347" s="238">
        <f>ROUND(E347*P347,2)</f>
        <v>7.0000000000000007E-2</v>
      </c>
      <c r="R347" s="240" t="s">
        <v>389</v>
      </c>
      <c r="S347" s="240" t="s">
        <v>162</v>
      </c>
      <c r="T347" s="241" t="s">
        <v>162</v>
      </c>
      <c r="U347" s="223">
        <v>0.38300000000000001</v>
      </c>
      <c r="V347" s="223">
        <f>ROUND(E347*U347,2)</f>
        <v>0.38</v>
      </c>
      <c r="W347" s="223"/>
      <c r="X347" s="223" t="s">
        <v>163</v>
      </c>
      <c r="Y347" s="223" t="s">
        <v>164</v>
      </c>
      <c r="Z347" s="212"/>
      <c r="AA347" s="212"/>
      <c r="AB347" s="212"/>
      <c r="AC347" s="212"/>
      <c r="AD347" s="212"/>
      <c r="AE347" s="212"/>
      <c r="AF347" s="212"/>
      <c r="AG347" s="212" t="s">
        <v>165</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50" t="s">
        <v>468</v>
      </c>
      <c r="D348" s="242"/>
      <c r="E348" s="242"/>
      <c r="F348" s="242"/>
      <c r="G348" s="242"/>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167</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51" t="s">
        <v>472</v>
      </c>
      <c r="D349" s="225"/>
      <c r="E349" s="226">
        <v>1</v>
      </c>
      <c r="F349" s="223"/>
      <c r="G349" s="22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169</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52"/>
      <c r="D350" s="244"/>
      <c r="E350" s="244"/>
      <c r="F350" s="244"/>
      <c r="G350" s="244"/>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170</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5">
        <v>92</v>
      </c>
      <c r="B351" s="236" t="s">
        <v>473</v>
      </c>
      <c r="C351" s="249" t="s">
        <v>474</v>
      </c>
      <c r="D351" s="237" t="s">
        <v>447</v>
      </c>
      <c r="E351" s="238">
        <v>5</v>
      </c>
      <c r="F351" s="239"/>
      <c r="G351" s="240">
        <f>ROUND(E351*F351,2)</f>
        <v>0</v>
      </c>
      <c r="H351" s="239"/>
      <c r="I351" s="240">
        <f>ROUND(E351*H351,2)</f>
        <v>0</v>
      </c>
      <c r="J351" s="239"/>
      <c r="K351" s="240">
        <f>ROUND(E351*J351,2)</f>
        <v>0</v>
      </c>
      <c r="L351" s="240">
        <v>15</v>
      </c>
      <c r="M351" s="240">
        <f>G351*(1+L351/100)</f>
        <v>0</v>
      </c>
      <c r="N351" s="238">
        <v>1.7000000000000001E-4</v>
      </c>
      <c r="O351" s="238">
        <f>ROUND(E351*N351,2)</f>
        <v>0</v>
      </c>
      <c r="P351" s="238">
        <v>0</v>
      </c>
      <c r="Q351" s="238">
        <f>ROUND(E351*P351,2)</f>
        <v>0</v>
      </c>
      <c r="R351" s="240" t="s">
        <v>389</v>
      </c>
      <c r="S351" s="240" t="s">
        <v>162</v>
      </c>
      <c r="T351" s="241" t="s">
        <v>162</v>
      </c>
      <c r="U351" s="223">
        <v>0.22700000000000001</v>
      </c>
      <c r="V351" s="223">
        <f>ROUND(E351*U351,2)</f>
        <v>1.1399999999999999</v>
      </c>
      <c r="W351" s="223"/>
      <c r="X351" s="223" t="s">
        <v>163</v>
      </c>
      <c r="Y351" s="223" t="s">
        <v>164</v>
      </c>
      <c r="Z351" s="212"/>
      <c r="AA351" s="212"/>
      <c r="AB351" s="212"/>
      <c r="AC351" s="212"/>
      <c r="AD351" s="212"/>
      <c r="AE351" s="212"/>
      <c r="AF351" s="212"/>
      <c r="AG351" s="212" t="s">
        <v>165</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51" t="s">
        <v>475</v>
      </c>
      <c r="D352" s="225"/>
      <c r="E352" s="226">
        <v>5</v>
      </c>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169</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52"/>
      <c r="D353" s="244"/>
      <c r="E353" s="244"/>
      <c r="F353" s="244"/>
      <c r="G353" s="244"/>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170</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ht="22.5" outlineLevel="1" x14ac:dyDescent="0.2">
      <c r="A354" s="235">
        <v>93</v>
      </c>
      <c r="B354" s="236" t="s">
        <v>476</v>
      </c>
      <c r="C354" s="249" t="s">
        <v>477</v>
      </c>
      <c r="D354" s="237" t="s">
        <v>206</v>
      </c>
      <c r="E354" s="238">
        <v>2</v>
      </c>
      <c r="F354" s="239"/>
      <c r="G354" s="240">
        <f>ROUND(E354*F354,2)</f>
        <v>0</v>
      </c>
      <c r="H354" s="239"/>
      <c r="I354" s="240">
        <f>ROUND(E354*H354,2)</f>
        <v>0</v>
      </c>
      <c r="J354" s="239"/>
      <c r="K354" s="240">
        <f>ROUND(E354*J354,2)</f>
        <v>0</v>
      </c>
      <c r="L354" s="240">
        <v>15</v>
      </c>
      <c r="M354" s="240">
        <f>G354*(1+L354/100)</f>
        <v>0</v>
      </c>
      <c r="N354" s="238">
        <v>8.4999999999999995E-4</v>
      </c>
      <c r="O354" s="238">
        <f>ROUND(E354*N354,2)</f>
        <v>0</v>
      </c>
      <c r="P354" s="238">
        <v>0</v>
      </c>
      <c r="Q354" s="238">
        <f>ROUND(E354*P354,2)</f>
        <v>0</v>
      </c>
      <c r="R354" s="240" t="s">
        <v>389</v>
      </c>
      <c r="S354" s="240" t="s">
        <v>162</v>
      </c>
      <c r="T354" s="241" t="s">
        <v>162</v>
      </c>
      <c r="U354" s="223">
        <v>0.48499999999999999</v>
      </c>
      <c r="V354" s="223">
        <f>ROUND(E354*U354,2)</f>
        <v>0.97</v>
      </c>
      <c r="W354" s="223"/>
      <c r="X354" s="223" t="s">
        <v>163</v>
      </c>
      <c r="Y354" s="223" t="s">
        <v>164</v>
      </c>
      <c r="Z354" s="212"/>
      <c r="AA354" s="212"/>
      <c r="AB354" s="212"/>
      <c r="AC354" s="212"/>
      <c r="AD354" s="212"/>
      <c r="AE354" s="212"/>
      <c r="AF354" s="212"/>
      <c r="AG354" s="212" t="s">
        <v>165</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51" t="s">
        <v>401</v>
      </c>
      <c r="D355" s="225"/>
      <c r="E355" s="226">
        <v>2</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169</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2" x14ac:dyDescent="0.2">
      <c r="A356" s="219"/>
      <c r="B356" s="220"/>
      <c r="C356" s="252"/>
      <c r="D356" s="244"/>
      <c r="E356" s="244"/>
      <c r="F356" s="244"/>
      <c r="G356" s="244"/>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170</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ht="22.5" outlineLevel="1" x14ac:dyDescent="0.2">
      <c r="A357" s="235">
        <v>94</v>
      </c>
      <c r="B357" s="236" t="s">
        <v>478</v>
      </c>
      <c r="C357" s="249" t="s">
        <v>479</v>
      </c>
      <c r="D357" s="237" t="s">
        <v>206</v>
      </c>
      <c r="E357" s="238">
        <v>1</v>
      </c>
      <c r="F357" s="239"/>
      <c r="G357" s="240">
        <f>ROUND(E357*F357,2)</f>
        <v>0</v>
      </c>
      <c r="H357" s="239"/>
      <c r="I357" s="240">
        <f>ROUND(E357*H357,2)</f>
        <v>0</v>
      </c>
      <c r="J357" s="239"/>
      <c r="K357" s="240">
        <f>ROUND(E357*J357,2)</f>
        <v>0</v>
      </c>
      <c r="L357" s="240">
        <v>15</v>
      </c>
      <c r="M357" s="240">
        <f>G357*(1+L357/100)</f>
        <v>0</v>
      </c>
      <c r="N357" s="238">
        <v>1.2E-4</v>
      </c>
      <c r="O357" s="238">
        <f>ROUND(E357*N357,2)</f>
        <v>0</v>
      </c>
      <c r="P357" s="238">
        <v>0</v>
      </c>
      <c r="Q357" s="238">
        <f>ROUND(E357*P357,2)</f>
        <v>0</v>
      </c>
      <c r="R357" s="240" t="s">
        <v>389</v>
      </c>
      <c r="S357" s="240" t="s">
        <v>162</v>
      </c>
      <c r="T357" s="241" t="s">
        <v>162</v>
      </c>
      <c r="U357" s="223">
        <v>0.47599999999999998</v>
      </c>
      <c r="V357" s="223">
        <f>ROUND(E357*U357,2)</f>
        <v>0.48</v>
      </c>
      <c r="W357" s="223"/>
      <c r="X357" s="223" t="s">
        <v>163</v>
      </c>
      <c r="Y357" s="223" t="s">
        <v>164</v>
      </c>
      <c r="Z357" s="212"/>
      <c r="AA357" s="212"/>
      <c r="AB357" s="212"/>
      <c r="AC357" s="212"/>
      <c r="AD357" s="212"/>
      <c r="AE357" s="212"/>
      <c r="AF357" s="212"/>
      <c r="AG357" s="212" t="s">
        <v>165</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2" x14ac:dyDescent="0.2">
      <c r="A358" s="219"/>
      <c r="B358" s="220"/>
      <c r="C358" s="251" t="s">
        <v>280</v>
      </c>
      <c r="D358" s="225"/>
      <c r="E358" s="226">
        <v>1</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169</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2"/>
      <c r="D359" s="244"/>
      <c r="E359" s="244"/>
      <c r="F359" s="244"/>
      <c r="G359" s="244"/>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170</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35">
        <v>95</v>
      </c>
      <c r="B360" s="236" t="s">
        <v>480</v>
      </c>
      <c r="C360" s="249" t="s">
        <v>481</v>
      </c>
      <c r="D360" s="237" t="s">
        <v>447</v>
      </c>
      <c r="E360" s="238">
        <v>1</v>
      </c>
      <c r="F360" s="239"/>
      <c r="G360" s="240">
        <f>ROUND(E360*F360,2)</f>
        <v>0</v>
      </c>
      <c r="H360" s="239"/>
      <c r="I360" s="240">
        <f>ROUND(E360*H360,2)</f>
        <v>0</v>
      </c>
      <c r="J360" s="239"/>
      <c r="K360" s="240">
        <f>ROUND(E360*J360,2)</f>
        <v>0</v>
      </c>
      <c r="L360" s="240">
        <v>15</v>
      </c>
      <c r="M360" s="240">
        <f>G360*(1+L360/100)</f>
        <v>0</v>
      </c>
      <c r="N360" s="238">
        <v>0</v>
      </c>
      <c r="O360" s="238">
        <f>ROUND(E360*N360,2)</f>
        <v>0</v>
      </c>
      <c r="P360" s="238">
        <v>1.56E-3</v>
      </c>
      <c r="Q360" s="238">
        <f>ROUND(E360*P360,2)</f>
        <v>0</v>
      </c>
      <c r="R360" s="240" t="s">
        <v>389</v>
      </c>
      <c r="S360" s="240" t="s">
        <v>162</v>
      </c>
      <c r="T360" s="241" t="s">
        <v>162</v>
      </c>
      <c r="U360" s="223">
        <v>0.217</v>
      </c>
      <c r="V360" s="223">
        <f>ROUND(E360*U360,2)</f>
        <v>0.22</v>
      </c>
      <c r="W360" s="223"/>
      <c r="X360" s="223" t="s">
        <v>163</v>
      </c>
      <c r="Y360" s="223" t="s">
        <v>164</v>
      </c>
      <c r="Z360" s="212"/>
      <c r="AA360" s="212"/>
      <c r="AB360" s="212"/>
      <c r="AC360" s="212"/>
      <c r="AD360" s="212"/>
      <c r="AE360" s="212"/>
      <c r="AF360" s="212"/>
      <c r="AG360" s="212" t="s">
        <v>165</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51" t="s">
        <v>469</v>
      </c>
      <c r="D361" s="225"/>
      <c r="E361" s="226">
        <v>1</v>
      </c>
      <c r="F361" s="223"/>
      <c r="G361" s="223"/>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169</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52"/>
      <c r="D362" s="244"/>
      <c r="E362" s="244"/>
      <c r="F362" s="244"/>
      <c r="G362" s="244"/>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170</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2.5" outlineLevel="1" x14ac:dyDescent="0.2">
      <c r="A363" s="235">
        <v>96</v>
      </c>
      <c r="B363" s="236" t="s">
        <v>482</v>
      </c>
      <c r="C363" s="249" t="s">
        <v>483</v>
      </c>
      <c r="D363" s="237" t="s">
        <v>206</v>
      </c>
      <c r="E363" s="238">
        <v>1</v>
      </c>
      <c r="F363" s="239"/>
      <c r="G363" s="240">
        <f>ROUND(E363*F363,2)</f>
        <v>0</v>
      </c>
      <c r="H363" s="239"/>
      <c r="I363" s="240">
        <f>ROUND(E363*H363,2)</f>
        <v>0</v>
      </c>
      <c r="J363" s="239"/>
      <c r="K363" s="240">
        <f>ROUND(E363*J363,2)</f>
        <v>0</v>
      </c>
      <c r="L363" s="240">
        <v>15</v>
      </c>
      <c r="M363" s="240">
        <f>G363*(1+L363/100)</f>
        <v>0</v>
      </c>
      <c r="N363" s="238">
        <v>1.5200000000000001E-3</v>
      </c>
      <c r="O363" s="238">
        <f>ROUND(E363*N363,2)</f>
        <v>0</v>
      </c>
      <c r="P363" s="238">
        <v>0</v>
      </c>
      <c r="Q363" s="238">
        <f>ROUND(E363*P363,2)</f>
        <v>0</v>
      </c>
      <c r="R363" s="240" t="s">
        <v>389</v>
      </c>
      <c r="S363" s="240" t="s">
        <v>162</v>
      </c>
      <c r="T363" s="241" t="s">
        <v>162</v>
      </c>
      <c r="U363" s="223">
        <v>0.58699999999999997</v>
      </c>
      <c r="V363" s="223">
        <f>ROUND(E363*U363,2)</f>
        <v>0.59</v>
      </c>
      <c r="W363" s="223"/>
      <c r="X363" s="223" t="s">
        <v>163</v>
      </c>
      <c r="Y363" s="223" t="s">
        <v>164</v>
      </c>
      <c r="Z363" s="212"/>
      <c r="AA363" s="212"/>
      <c r="AB363" s="212"/>
      <c r="AC363" s="212"/>
      <c r="AD363" s="212"/>
      <c r="AE363" s="212"/>
      <c r="AF363" s="212"/>
      <c r="AG363" s="212" t="s">
        <v>165</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51" t="s">
        <v>72</v>
      </c>
      <c r="D364" s="225"/>
      <c r="E364" s="226">
        <v>1</v>
      </c>
      <c r="F364" s="223"/>
      <c r="G364" s="223"/>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169</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2"/>
      <c r="D365" s="244"/>
      <c r="E365" s="244"/>
      <c r="F365" s="244"/>
      <c r="G365" s="244"/>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170</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35">
        <v>97</v>
      </c>
      <c r="B366" s="236" t="s">
        <v>484</v>
      </c>
      <c r="C366" s="249" t="s">
        <v>485</v>
      </c>
      <c r="D366" s="237" t="s">
        <v>206</v>
      </c>
      <c r="E366" s="238">
        <v>1</v>
      </c>
      <c r="F366" s="239"/>
      <c r="G366" s="240">
        <f>ROUND(E366*F366,2)</f>
        <v>0</v>
      </c>
      <c r="H366" s="239"/>
      <c r="I366" s="240">
        <f>ROUND(E366*H366,2)</f>
        <v>0</v>
      </c>
      <c r="J366" s="239"/>
      <c r="K366" s="240">
        <f>ROUND(E366*J366,2)</f>
        <v>0</v>
      </c>
      <c r="L366" s="240">
        <v>15</v>
      </c>
      <c r="M366" s="240">
        <f>G366*(1+L366/100)</f>
        <v>0</v>
      </c>
      <c r="N366" s="238">
        <v>2.0000000000000002E-5</v>
      </c>
      <c r="O366" s="238">
        <f>ROUND(E366*N366,2)</f>
        <v>0</v>
      </c>
      <c r="P366" s="238">
        <v>0</v>
      </c>
      <c r="Q366" s="238">
        <f>ROUND(E366*P366,2)</f>
        <v>0</v>
      </c>
      <c r="R366" s="240" t="s">
        <v>389</v>
      </c>
      <c r="S366" s="240" t="s">
        <v>162</v>
      </c>
      <c r="T366" s="241" t="s">
        <v>162</v>
      </c>
      <c r="U366" s="223">
        <v>0.16800000000000001</v>
      </c>
      <c r="V366" s="223">
        <f>ROUND(E366*U366,2)</f>
        <v>0.17</v>
      </c>
      <c r="W366" s="223"/>
      <c r="X366" s="223" t="s">
        <v>163</v>
      </c>
      <c r="Y366" s="223" t="s">
        <v>164</v>
      </c>
      <c r="Z366" s="212"/>
      <c r="AA366" s="212"/>
      <c r="AB366" s="212"/>
      <c r="AC366" s="212"/>
      <c r="AD366" s="212"/>
      <c r="AE366" s="212"/>
      <c r="AF366" s="212"/>
      <c r="AG366" s="212" t="s">
        <v>165</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51" t="s">
        <v>72</v>
      </c>
      <c r="D367" s="225"/>
      <c r="E367" s="226">
        <v>1</v>
      </c>
      <c r="F367" s="223"/>
      <c r="G367" s="22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169</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2" x14ac:dyDescent="0.2">
      <c r="A368" s="219"/>
      <c r="B368" s="220"/>
      <c r="C368" s="252"/>
      <c r="D368" s="244"/>
      <c r="E368" s="244"/>
      <c r="F368" s="244"/>
      <c r="G368" s="244"/>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170</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33.75" outlineLevel="1" x14ac:dyDescent="0.2">
      <c r="A369" s="235">
        <v>98</v>
      </c>
      <c r="B369" s="236" t="s">
        <v>486</v>
      </c>
      <c r="C369" s="249" t="s">
        <v>487</v>
      </c>
      <c r="D369" s="237" t="s">
        <v>206</v>
      </c>
      <c r="E369" s="238">
        <v>1</v>
      </c>
      <c r="F369" s="239"/>
      <c r="G369" s="240">
        <f>ROUND(E369*F369,2)</f>
        <v>0</v>
      </c>
      <c r="H369" s="239"/>
      <c r="I369" s="240">
        <f>ROUND(E369*H369,2)</f>
        <v>0</v>
      </c>
      <c r="J369" s="239"/>
      <c r="K369" s="240">
        <f>ROUND(E369*J369,2)</f>
        <v>0</v>
      </c>
      <c r="L369" s="240">
        <v>15</v>
      </c>
      <c r="M369" s="240">
        <f>G369*(1+L369/100)</f>
        <v>0</v>
      </c>
      <c r="N369" s="238">
        <v>2.7999999999999998E-4</v>
      </c>
      <c r="O369" s="238">
        <f>ROUND(E369*N369,2)</f>
        <v>0</v>
      </c>
      <c r="P369" s="238">
        <v>0</v>
      </c>
      <c r="Q369" s="238">
        <f>ROUND(E369*P369,2)</f>
        <v>0</v>
      </c>
      <c r="R369" s="240" t="s">
        <v>389</v>
      </c>
      <c r="S369" s="240" t="s">
        <v>162</v>
      </c>
      <c r="T369" s="241" t="s">
        <v>162</v>
      </c>
      <c r="U369" s="223">
        <v>0.246</v>
      </c>
      <c r="V369" s="223">
        <f>ROUND(E369*U369,2)</f>
        <v>0.25</v>
      </c>
      <c r="W369" s="223"/>
      <c r="X369" s="223" t="s">
        <v>163</v>
      </c>
      <c r="Y369" s="223" t="s">
        <v>164</v>
      </c>
      <c r="Z369" s="212"/>
      <c r="AA369" s="212"/>
      <c r="AB369" s="212"/>
      <c r="AC369" s="212"/>
      <c r="AD369" s="212"/>
      <c r="AE369" s="212"/>
      <c r="AF369" s="212"/>
      <c r="AG369" s="212" t="s">
        <v>165</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51" t="s">
        <v>72</v>
      </c>
      <c r="D370" s="225"/>
      <c r="E370" s="226">
        <v>1</v>
      </c>
      <c r="F370" s="223"/>
      <c r="G370" s="22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169</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52"/>
      <c r="D371" s="244"/>
      <c r="E371" s="244"/>
      <c r="F371" s="244"/>
      <c r="G371" s="244"/>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170</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35">
        <v>99</v>
      </c>
      <c r="B372" s="236" t="s">
        <v>488</v>
      </c>
      <c r="C372" s="249" t="s">
        <v>489</v>
      </c>
      <c r="D372" s="237" t="s">
        <v>226</v>
      </c>
      <c r="E372" s="238">
        <v>0.6</v>
      </c>
      <c r="F372" s="239"/>
      <c r="G372" s="240">
        <f>ROUND(E372*F372,2)</f>
        <v>0</v>
      </c>
      <c r="H372" s="239"/>
      <c r="I372" s="240">
        <f>ROUND(E372*H372,2)</f>
        <v>0</v>
      </c>
      <c r="J372" s="239"/>
      <c r="K372" s="240">
        <f>ROUND(E372*J372,2)</f>
        <v>0</v>
      </c>
      <c r="L372" s="240">
        <v>15</v>
      </c>
      <c r="M372" s="240">
        <f>G372*(1+L372/100)</f>
        <v>0</v>
      </c>
      <c r="N372" s="238">
        <v>8.0000000000000007E-5</v>
      </c>
      <c r="O372" s="238">
        <f>ROUND(E372*N372,2)</f>
        <v>0</v>
      </c>
      <c r="P372" s="238">
        <v>0</v>
      </c>
      <c r="Q372" s="238">
        <f>ROUND(E372*P372,2)</f>
        <v>0</v>
      </c>
      <c r="R372" s="240" t="s">
        <v>490</v>
      </c>
      <c r="S372" s="240" t="s">
        <v>162</v>
      </c>
      <c r="T372" s="241" t="s">
        <v>162</v>
      </c>
      <c r="U372" s="223">
        <v>2.1</v>
      </c>
      <c r="V372" s="223">
        <f>ROUND(E372*U372,2)</f>
        <v>1.26</v>
      </c>
      <c r="W372" s="223"/>
      <c r="X372" s="223" t="s">
        <v>163</v>
      </c>
      <c r="Y372" s="223" t="s">
        <v>164</v>
      </c>
      <c r="Z372" s="212"/>
      <c r="AA372" s="212"/>
      <c r="AB372" s="212"/>
      <c r="AC372" s="212"/>
      <c r="AD372" s="212"/>
      <c r="AE372" s="212"/>
      <c r="AF372" s="212"/>
      <c r="AG372" s="212" t="s">
        <v>165</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51" t="s">
        <v>491</v>
      </c>
      <c r="D373" s="225"/>
      <c r="E373" s="226">
        <v>0.6</v>
      </c>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169</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52"/>
      <c r="D374" s="244"/>
      <c r="E374" s="244"/>
      <c r="F374" s="244"/>
      <c r="G374" s="244"/>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170</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35">
        <v>100</v>
      </c>
      <c r="B375" s="236" t="s">
        <v>492</v>
      </c>
      <c r="C375" s="249" t="s">
        <v>493</v>
      </c>
      <c r="D375" s="237" t="s">
        <v>206</v>
      </c>
      <c r="E375" s="238">
        <v>1</v>
      </c>
      <c r="F375" s="239"/>
      <c r="G375" s="240">
        <f>ROUND(E375*F375,2)</f>
        <v>0</v>
      </c>
      <c r="H375" s="239"/>
      <c r="I375" s="240">
        <f>ROUND(E375*H375,2)</f>
        <v>0</v>
      </c>
      <c r="J375" s="239"/>
      <c r="K375" s="240">
        <f>ROUND(E375*J375,2)</f>
        <v>0</v>
      </c>
      <c r="L375" s="240">
        <v>15</v>
      </c>
      <c r="M375" s="240">
        <f>G375*(1+L375/100)</f>
        <v>0</v>
      </c>
      <c r="N375" s="238">
        <v>8.0000000000000004E-4</v>
      </c>
      <c r="O375" s="238">
        <f>ROUND(E375*N375,2)</f>
        <v>0</v>
      </c>
      <c r="P375" s="238">
        <v>0</v>
      </c>
      <c r="Q375" s="238">
        <f>ROUND(E375*P375,2)</f>
        <v>0</v>
      </c>
      <c r="R375" s="240" t="s">
        <v>200</v>
      </c>
      <c r="S375" s="240" t="s">
        <v>162</v>
      </c>
      <c r="T375" s="241" t="s">
        <v>162</v>
      </c>
      <c r="U375" s="223">
        <v>0</v>
      </c>
      <c r="V375" s="223">
        <f>ROUND(E375*U375,2)</f>
        <v>0</v>
      </c>
      <c r="W375" s="223"/>
      <c r="X375" s="223" t="s">
        <v>201</v>
      </c>
      <c r="Y375" s="223" t="s">
        <v>164</v>
      </c>
      <c r="Z375" s="212"/>
      <c r="AA375" s="212"/>
      <c r="AB375" s="212"/>
      <c r="AC375" s="212"/>
      <c r="AD375" s="212"/>
      <c r="AE375" s="212"/>
      <c r="AF375" s="212"/>
      <c r="AG375" s="212" t="s">
        <v>202</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51" t="s">
        <v>72</v>
      </c>
      <c r="D376" s="225"/>
      <c r="E376" s="226">
        <v>1</v>
      </c>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169</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2" x14ac:dyDescent="0.2">
      <c r="A377" s="219"/>
      <c r="B377" s="220"/>
      <c r="C377" s="252"/>
      <c r="D377" s="244"/>
      <c r="E377" s="244"/>
      <c r="F377" s="244"/>
      <c r="G377" s="244"/>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170</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ht="22.5" outlineLevel="1" x14ac:dyDescent="0.2">
      <c r="A378" s="235">
        <v>101</v>
      </c>
      <c r="B378" s="236" t="s">
        <v>494</v>
      </c>
      <c r="C378" s="249" t="s">
        <v>495</v>
      </c>
      <c r="D378" s="237" t="s">
        <v>206</v>
      </c>
      <c r="E378" s="238">
        <v>1</v>
      </c>
      <c r="F378" s="239"/>
      <c r="G378" s="240">
        <f>ROUND(E378*F378,2)</f>
        <v>0</v>
      </c>
      <c r="H378" s="239"/>
      <c r="I378" s="240">
        <f>ROUND(E378*H378,2)</f>
        <v>0</v>
      </c>
      <c r="J378" s="239"/>
      <c r="K378" s="240">
        <f>ROUND(E378*J378,2)</f>
        <v>0</v>
      </c>
      <c r="L378" s="240">
        <v>15</v>
      </c>
      <c r="M378" s="240">
        <f>G378*(1+L378/100)</f>
        <v>0</v>
      </c>
      <c r="N378" s="238">
        <v>1.6E-2</v>
      </c>
      <c r="O378" s="238">
        <f>ROUND(E378*N378,2)</f>
        <v>0.02</v>
      </c>
      <c r="P378" s="238">
        <v>0</v>
      </c>
      <c r="Q378" s="238">
        <f>ROUND(E378*P378,2)</f>
        <v>0</v>
      </c>
      <c r="R378" s="240" t="s">
        <v>200</v>
      </c>
      <c r="S378" s="240" t="s">
        <v>162</v>
      </c>
      <c r="T378" s="241" t="s">
        <v>162</v>
      </c>
      <c r="U378" s="223">
        <v>0</v>
      </c>
      <c r="V378" s="223">
        <f>ROUND(E378*U378,2)</f>
        <v>0</v>
      </c>
      <c r="W378" s="223"/>
      <c r="X378" s="223" t="s">
        <v>201</v>
      </c>
      <c r="Y378" s="223" t="s">
        <v>164</v>
      </c>
      <c r="Z378" s="212"/>
      <c r="AA378" s="212"/>
      <c r="AB378" s="212"/>
      <c r="AC378" s="212"/>
      <c r="AD378" s="212"/>
      <c r="AE378" s="212"/>
      <c r="AF378" s="212"/>
      <c r="AG378" s="212" t="s">
        <v>202</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51" t="s">
        <v>72</v>
      </c>
      <c r="D379" s="225"/>
      <c r="E379" s="226">
        <v>1</v>
      </c>
      <c r="F379" s="223"/>
      <c r="G379" s="223"/>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169</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52"/>
      <c r="D380" s="244"/>
      <c r="E380" s="244"/>
      <c r="F380" s="244"/>
      <c r="G380" s="244"/>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170</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35">
        <v>102</v>
      </c>
      <c r="B381" s="236" t="s">
        <v>496</v>
      </c>
      <c r="C381" s="249" t="s">
        <v>497</v>
      </c>
      <c r="D381" s="237" t="s">
        <v>226</v>
      </c>
      <c r="E381" s="238">
        <v>0.6</v>
      </c>
      <c r="F381" s="239"/>
      <c r="G381" s="240">
        <f>ROUND(E381*F381,2)</f>
        <v>0</v>
      </c>
      <c r="H381" s="239"/>
      <c r="I381" s="240">
        <f>ROUND(E381*H381,2)</f>
        <v>0</v>
      </c>
      <c r="J381" s="239"/>
      <c r="K381" s="240">
        <f>ROUND(E381*J381,2)</f>
        <v>0</v>
      </c>
      <c r="L381" s="240">
        <v>15</v>
      </c>
      <c r="M381" s="240">
        <f>G381*(1+L381/100)</f>
        <v>0</v>
      </c>
      <c r="N381" s="238">
        <v>0.01</v>
      </c>
      <c r="O381" s="238">
        <f>ROUND(E381*N381,2)</f>
        <v>0.01</v>
      </c>
      <c r="P381" s="238">
        <v>0</v>
      </c>
      <c r="Q381" s="238">
        <f>ROUND(E381*P381,2)</f>
        <v>0</v>
      </c>
      <c r="R381" s="240" t="s">
        <v>200</v>
      </c>
      <c r="S381" s="240" t="s">
        <v>162</v>
      </c>
      <c r="T381" s="241" t="s">
        <v>162</v>
      </c>
      <c r="U381" s="223">
        <v>0</v>
      </c>
      <c r="V381" s="223">
        <f>ROUND(E381*U381,2)</f>
        <v>0</v>
      </c>
      <c r="W381" s="223"/>
      <c r="X381" s="223" t="s">
        <v>201</v>
      </c>
      <c r="Y381" s="223" t="s">
        <v>164</v>
      </c>
      <c r="Z381" s="212"/>
      <c r="AA381" s="212"/>
      <c r="AB381" s="212"/>
      <c r="AC381" s="212"/>
      <c r="AD381" s="212"/>
      <c r="AE381" s="212"/>
      <c r="AF381" s="212"/>
      <c r="AG381" s="212" t="s">
        <v>202</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51" t="s">
        <v>498</v>
      </c>
      <c r="D382" s="225"/>
      <c r="E382" s="226">
        <v>0.6</v>
      </c>
      <c r="F382" s="223"/>
      <c r="G382" s="223"/>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169</v>
      </c>
      <c r="AH382" s="212">
        <v>5</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52"/>
      <c r="D383" s="244"/>
      <c r="E383" s="244"/>
      <c r="F383" s="244"/>
      <c r="G383" s="244"/>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170</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2.5" outlineLevel="1" x14ac:dyDescent="0.2">
      <c r="A384" s="235">
        <v>103</v>
      </c>
      <c r="B384" s="236" t="s">
        <v>499</v>
      </c>
      <c r="C384" s="249" t="s">
        <v>500</v>
      </c>
      <c r="D384" s="237" t="s">
        <v>206</v>
      </c>
      <c r="E384" s="238">
        <v>1</v>
      </c>
      <c r="F384" s="239"/>
      <c r="G384" s="240">
        <f>ROUND(E384*F384,2)</f>
        <v>0</v>
      </c>
      <c r="H384" s="239"/>
      <c r="I384" s="240">
        <f>ROUND(E384*H384,2)</f>
        <v>0</v>
      </c>
      <c r="J384" s="239"/>
      <c r="K384" s="240">
        <f>ROUND(E384*J384,2)</f>
        <v>0</v>
      </c>
      <c r="L384" s="240">
        <v>15</v>
      </c>
      <c r="M384" s="240">
        <f>G384*(1+L384/100)</f>
        <v>0</v>
      </c>
      <c r="N384" s="238">
        <v>3.7499999999999999E-2</v>
      </c>
      <c r="O384" s="238">
        <f>ROUND(E384*N384,2)</f>
        <v>0.04</v>
      </c>
      <c r="P384" s="238">
        <v>0</v>
      </c>
      <c r="Q384" s="238">
        <f>ROUND(E384*P384,2)</f>
        <v>0</v>
      </c>
      <c r="R384" s="240" t="s">
        <v>200</v>
      </c>
      <c r="S384" s="240" t="s">
        <v>162</v>
      </c>
      <c r="T384" s="241" t="s">
        <v>162</v>
      </c>
      <c r="U384" s="223">
        <v>0</v>
      </c>
      <c r="V384" s="223">
        <f>ROUND(E384*U384,2)</f>
        <v>0</v>
      </c>
      <c r="W384" s="223"/>
      <c r="X384" s="223" t="s">
        <v>201</v>
      </c>
      <c r="Y384" s="223" t="s">
        <v>164</v>
      </c>
      <c r="Z384" s="212"/>
      <c r="AA384" s="212"/>
      <c r="AB384" s="212"/>
      <c r="AC384" s="212"/>
      <c r="AD384" s="212"/>
      <c r="AE384" s="212"/>
      <c r="AF384" s="212"/>
      <c r="AG384" s="212" t="s">
        <v>202</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51" t="s">
        <v>72</v>
      </c>
      <c r="D385" s="225"/>
      <c r="E385" s="226">
        <v>1</v>
      </c>
      <c r="F385" s="223"/>
      <c r="G385" s="223"/>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169</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52"/>
      <c r="D386" s="244"/>
      <c r="E386" s="244"/>
      <c r="F386" s="244"/>
      <c r="G386" s="244"/>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170</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v>104</v>
      </c>
      <c r="B387" s="220" t="s">
        <v>501</v>
      </c>
      <c r="C387" s="253" t="s">
        <v>502</v>
      </c>
      <c r="D387" s="221" t="s">
        <v>0</v>
      </c>
      <c r="E387" s="243"/>
      <c r="F387" s="224"/>
      <c r="G387" s="223">
        <f>ROUND(E387*F387,2)</f>
        <v>0</v>
      </c>
      <c r="H387" s="224"/>
      <c r="I387" s="223">
        <f>ROUND(E387*H387,2)</f>
        <v>0</v>
      </c>
      <c r="J387" s="224"/>
      <c r="K387" s="223">
        <f>ROUND(E387*J387,2)</f>
        <v>0</v>
      </c>
      <c r="L387" s="223">
        <v>15</v>
      </c>
      <c r="M387" s="223">
        <f>G387*(1+L387/100)</f>
        <v>0</v>
      </c>
      <c r="N387" s="222">
        <v>0</v>
      </c>
      <c r="O387" s="222">
        <f>ROUND(E387*N387,2)</f>
        <v>0</v>
      </c>
      <c r="P387" s="222">
        <v>0</v>
      </c>
      <c r="Q387" s="222">
        <f>ROUND(E387*P387,2)</f>
        <v>0</v>
      </c>
      <c r="R387" s="223" t="s">
        <v>389</v>
      </c>
      <c r="S387" s="223" t="s">
        <v>162</v>
      </c>
      <c r="T387" s="223" t="s">
        <v>162</v>
      </c>
      <c r="U387" s="223">
        <v>0</v>
      </c>
      <c r="V387" s="223">
        <f>ROUND(E387*U387,2)</f>
        <v>0</v>
      </c>
      <c r="W387" s="223"/>
      <c r="X387" s="223" t="s">
        <v>366</v>
      </c>
      <c r="Y387" s="223" t="s">
        <v>164</v>
      </c>
      <c r="Z387" s="212"/>
      <c r="AA387" s="212"/>
      <c r="AB387" s="212"/>
      <c r="AC387" s="212"/>
      <c r="AD387" s="212"/>
      <c r="AE387" s="212"/>
      <c r="AF387" s="212"/>
      <c r="AG387" s="212" t="s">
        <v>367</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54" t="s">
        <v>444</v>
      </c>
      <c r="D388" s="246"/>
      <c r="E388" s="246"/>
      <c r="F388" s="246"/>
      <c r="G388" s="246"/>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167</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52"/>
      <c r="D389" s="244"/>
      <c r="E389" s="244"/>
      <c r="F389" s="244"/>
      <c r="G389" s="244"/>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170</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x14ac:dyDescent="0.2">
      <c r="A390" s="228" t="s">
        <v>156</v>
      </c>
      <c r="B390" s="229" t="s">
        <v>102</v>
      </c>
      <c r="C390" s="248" t="s">
        <v>103</v>
      </c>
      <c r="D390" s="230"/>
      <c r="E390" s="231"/>
      <c r="F390" s="232"/>
      <c r="G390" s="232">
        <f>SUMIF(AG391:AG414,"&lt;&gt;NOR",G391:G414)</f>
        <v>0</v>
      </c>
      <c r="H390" s="232"/>
      <c r="I390" s="232">
        <f>SUM(I391:I414)</f>
        <v>0</v>
      </c>
      <c r="J390" s="232"/>
      <c r="K390" s="232">
        <f>SUM(K391:K414)</f>
        <v>0</v>
      </c>
      <c r="L390" s="232"/>
      <c r="M390" s="232">
        <f>SUM(M391:M414)</f>
        <v>0</v>
      </c>
      <c r="N390" s="231"/>
      <c r="O390" s="231">
        <f>SUM(O391:O414)</f>
        <v>0</v>
      </c>
      <c r="P390" s="231"/>
      <c r="Q390" s="231">
        <f>SUM(Q391:Q414)</f>
        <v>0</v>
      </c>
      <c r="R390" s="232"/>
      <c r="S390" s="232"/>
      <c r="T390" s="233"/>
      <c r="U390" s="227"/>
      <c r="V390" s="227">
        <f>SUM(V391:V414)</f>
        <v>8.74</v>
      </c>
      <c r="W390" s="227"/>
      <c r="X390" s="227"/>
      <c r="Y390" s="227"/>
      <c r="AG390" t="s">
        <v>157</v>
      </c>
    </row>
    <row r="391" spans="1:60" outlineLevel="1" x14ac:dyDescent="0.2">
      <c r="A391" s="235">
        <v>105</v>
      </c>
      <c r="B391" s="236" t="s">
        <v>503</v>
      </c>
      <c r="C391" s="249" t="s">
        <v>504</v>
      </c>
      <c r="D391" s="237" t="s">
        <v>232</v>
      </c>
      <c r="E391" s="238">
        <v>17.3</v>
      </c>
      <c r="F391" s="239"/>
      <c r="G391" s="240">
        <f>ROUND(E391*F391,2)</f>
        <v>0</v>
      </c>
      <c r="H391" s="239"/>
      <c r="I391" s="240">
        <f>ROUND(E391*H391,2)</f>
        <v>0</v>
      </c>
      <c r="J391" s="239"/>
      <c r="K391" s="240">
        <f>ROUND(E391*J391,2)</f>
        <v>0</v>
      </c>
      <c r="L391" s="240">
        <v>15</v>
      </c>
      <c r="M391" s="240">
        <f>G391*(1+L391/100)</f>
        <v>0</v>
      </c>
      <c r="N391" s="238">
        <v>0</v>
      </c>
      <c r="O391" s="238">
        <f>ROUND(E391*N391,2)</f>
        <v>0</v>
      </c>
      <c r="P391" s="238">
        <v>0</v>
      </c>
      <c r="Q391" s="238">
        <f>ROUND(E391*P391,2)</f>
        <v>0</v>
      </c>
      <c r="R391" s="240" t="s">
        <v>505</v>
      </c>
      <c r="S391" s="240" t="s">
        <v>162</v>
      </c>
      <c r="T391" s="241" t="s">
        <v>162</v>
      </c>
      <c r="U391" s="223">
        <v>0.41</v>
      </c>
      <c r="V391" s="223">
        <f>ROUND(E391*U391,2)</f>
        <v>7.09</v>
      </c>
      <c r="W391" s="223"/>
      <c r="X391" s="223" t="s">
        <v>163</v>
      </c>
      <c r="Y391" s="223" t="s">
        <v>164</v>
      </c>
      <c r="Z391" s="212"/>
      <c r="AA391" s="212"/>
      <c r="AB391" s="212"/>
      <c r="AC391" s="212"/>
      <c r="AD391" s="212"/>
      <c r="AE391" s="212"/>
      <c r="AF391" s="212"/>
      <c r="AG391" s="212" t="s">
        <v>165</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2" x14ac:dyDescent="0.2">
      <c r="A392" s="219"/>
      <c r="B392" s="220"/>
      <c r="C392" s="251" t="s">
        <v>506</v>
      </c>
      <c r="D392" s="225"/>
      <c r="E392" s="226">
        <v>17.3</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169</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52"/>
      <c r="D393" s="244"/>
      <c r="E393" s="244"/>
      <c r="F393" s="244"/>
      <c r="G393" s="244"/>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170</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ht="22.5" outlineLevel="1" x14ac:dyDescent="0.2">
      <c r="A394" s="235">
        <v>106</v>
      </c>
      <c r="B394" s="236" t="s">
        <v>507</v>
      </c>
      <c r="C394" s="249" t="s">
        <v>508</v>
      </c>
      <c r="D394" s="237" t="s">
        <v>206</v>
      </c>
      <c r="E394" s="238">
        <v>3</v>
      </c>
      <c r="F394" s="239"/>
      <c r="G394" s="240">
        <f>ROUND(E394*F394,2)</f>
        <v>0</v>
      </c>
      <c r="H394" s="239"/>
      <c r="I394" s="240">
        <f>ROUND(E394*H394,2)</f>
        <v>0</v>
      </c>
      <c r="J394" s="239"/>
      <c r="K394" s="240">
        <f>ROUND(E394*J394,2)</f>
        <v>0</v>
      </c>
      <c r="L394" s="240">
        <v>15</v>
      </c>
      <c r="M394" s="240">
        <f>G394*(1+L394/100)</f>
        <v>0</v>
      </c>
      <c r="N394" s="238">
        <v>0</v>
      </c>
      <c r="O394" s="238">
        <f>ROUND(E394*N394,2)</f>
        <v>0</v>
      </c>
      <c r="P394" s="238">
        <v>0</v>
      </c>
      <c r="Q394" s="238">
        <f>ROUND(E394*P394,2)</f>
        <v>0</v>
      </c>
      <c r="R394" s="240" t="s">
        <v>505</v>
      </c>
      <c r="S394" s="240" t="s">
        <v>162</v>
      </c>
      <c r="T394" s="241" t="s">
        <v>162</v>
      </c>
      <c r="U394" s="223">
        <v>0.55000000000000004</v>
      </c>
      <c r="V394" s="223">
        <f>ROUND(E394*U394,2)</f>
        <v>1.65</v>
      </c>
      <c r="W394" s="223"/>
      <c r="X394" s="223" t="s">
        <v>163</v>
      </c>
      <c r="Y394" s="223" t="s">
        <v>164</v>
      </c>
      <c r="Z394" s="212"/>
      <c r="AA394" s="212"/>
      <c r="AB394" s="212"/>
      <c r="AC394" s="212"/>
      <c r="AD394" s="212"/>
      <c r="AE394" s="212"/>
      <c r="AF394" s="212"/>
      <c r="AG394" s="212" t="s">
        <v>165</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51" t="s">
        <v>509</v>
      </c>
      <c r="D395" s="225"/>
      <c r="E395" s="226">
        <v>3</v>
      </c>
      <c r="F395" s="223"/>
      <c r="G395" s="223"/>
      <c r="H395" s="223"/>
      <c r="I395" s="223"/>
      <c r="J395" s="223"/>
      <c r="K395" s="223"/>
      <c r="L395" s="223"/>
      <c r="M395" s="223"/>
      <c r="N395" s="222"/>
      <c r="O395" s="222"/>
      <c r="P395" s="222"/>
      <c r="Q395" s="222"/>
      <c r="R395" s="223"/>
      <c r="S395" s="223"/>
      <c r="T395" s="223"/>
      <c r="U395" s="223"/>
      <c r="V395" s="223"/>
      <c r="W395" s="223"/>
      <c r="X395" s="223"/>
      <c r="Y395" s="223"/>
      <c r="Z395" s="212"/>
      <c r="AA395" s="212"/>
      <c r="AB395" s="212"/>
      <c r="AC395" s="212"/>
      <c r="AD395" s="212"/>
      <c r="AE395" s="212"/>
      <c r="AF395" s="212"/>
      <c r="AG395" s="212" t="s">
        <v>169</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52"/>
      <c r="D396" s="244"/>
      <c r="E396" s="244"/>
      <c r="F396" s="244"/>
      <c r="G396" s="244"/>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170</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ht="22.5" outlineLevel="1" x14ac:dyDescent="0.2">
      <c r="A397" s="235">
        <v>107</v>
      </c>
      <c r="B397" s="236" t="s">
        <v>510</v>
      </c>
      <c r="C397" s="249" t="s">
        <v>511</v>
      </c>
      <c r="D397" s="237" t="s">
        <v>206</v>
      </c>
      <c r="E397" s="238">
        <v>3</v>
      </c>
      <c r="F397" s="239"/>
      <c r="G397" s="240">
        <f>ROUND(E397*F397,2)</f>
        <v>0</v>
      </c>
      <c r="H397" s="239"/>
      <c r="I397" s="240">
        <f>ROUND(E397*H397,2)</f>
        <v>0</v>
      </c>
      <c r="J397" s="239"/>
      <c r="K397" s="240">
        <f>ROUND(E397*J397,2)</f>
        <v>0</v>
      </c>
      <c r="L397" s="240">
        <v>15</v>
      </c>
      <c r="M397" s="240">
        <f>G397*(1+L397/100)</f>
        <v>0</v>
      </c>
      <c r="N397" s="238">
        <v>2.0000000000000001E-4</v>
      </c>
      <c r="O397" s="238">
        <f>ROUND(E397*N397,2)</f>
        <v>0</v>
      </c>
      <c r="P397" s="238">
        <v>0</v>
      </c>
      <c r="Q397" s="238">
        <f>ROUND(E397*P397,2)</f>
        <v>0</v>
      </c>
      <c r="R397" s="240" t="s">
        <v>200</v>
      </c>
      <c r="S397" s="240" t="s">
        <v>162</v>
      </c>
      <c r="T397" s="241" t="s">
        <v>162</v>
      </c>
      <c r="U397" s="223">
        <v>0</v>
      </c>
      <c r="V397" s="223">
        <f>ROUND(E397*U397,2)</f>
        <v>0</v>
      </c>
      <c r="W397" s="223"/>
      <c r="X397" s="223" t="s">
        <v>201</v>
      </c>
      <c r="Y397" s="223" t="s">
        <v>164</v>
      </c>
      <c r="Z397" s="212"/>
      <c r="AA397" s="212"/>
      <c r="AB397" s="212"/>
      <c r="AC397" s="212"/>
      <c r="AD397" s="212"/>
      <c r="AE397" s="212"/>
      <c r="AF397" s="212"/>
      <c r="AG397" s="212" t="s">
        <v>202</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2" x14ac:dyDescent="0.2">
      <c r="A398" s="219"/>
      <c r="B398" s="220"/>
      <c r="C398" s="251" t="s">
        <v>74</v>
      </c>
      <c r="D398" s="225"/>
      <c r="E398" s="226">
        <v>3</v>
      </c>
      <c r="F398" s="223"/>
      <c r="G398" s="223"/>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169</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52"/>
      <c r="D399" s="244"/>
      <c r="E399" s="244"/>
      <c r="F399" s="244"/>
      <c r="G399" s="244"/>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170</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ht="22.5" outlineLevel="1" x14ac:dyDescent="0.2">
      <c r="A400" s="235">
        <v>108</v>
      </c>
      <c r="B400" s="236" t="s">
        <v>512</v>
      </c>
      <c r="C400" s="249" t="s">
        <v>513</v>
      </c>
      <c r="D400" s="237" t="s">
        <v>206</v>
      </c>
      <c r="E400" s="238">
        <v>19.03</v>
      </c>
      <c r="F400" s="239"/>
      <c r="G400" s="240">
        <f>ROUND(E400*F400,2)</f>
        <v>0</v>
      </c>
      <c r="H400" s="239"/>
      <c r="I400" s="240">
        <f>ROUND(E400*H400,2)</f>
        <v>0</v>
      </c>
      <c r="J400" s="239"/>
      <c r="K400" s="240">
        <f>ROUND(E400*J400,2)</f>
        <v>0</v>
      </c>
      <c r="L400" s="240">
        <v>15</v>
      </c>
      <c r="M400" s="240">
        <f>G400*(1+L400/100)</f>
        <v>0</v>
      </c>
      <c r="N400" s="238">
        <v>0</v>
      </c>
      <c r="O400" s="238">
        <f>ROUND(E400*N400,2)</f>
        <v>0</v>
      </c>
      <c r="P400" s="238">
        <v>0</v>
      </c>
      <c r="Q400" s="238">
        <f>ROUND(E400*P400,2)</f>
        <v>0</v>
      </c>
      <c r="R400" s="240" t="s">
        <v>200</v>
      </c>
      <c r="S400" s="240" t="s">
        <v>162</v>
      </c>
      <c r="T400" s="241" t="s">
        <v>162</v>
      </c>
      <c r="U400" s="223">
        <v>0</v>
      </c>
      <c r="V400" s="223">
        <f>ROUND(E400*U400,2)</f>
        <v>0</v>
      </c>
      <c r="W400" s="223"/>
      <c r="X400" s="223" t="s">
        <v>201</v>
      </c>
      <c r="Y400" s="223" t="s">
        <v>164</v>
      </c>
      <c r="Z400" s="212"/>
      <c r="AA400" s="212"/>
      <c r="AB400" s="212"/>
      <c r="AC400" s="212"/>
      <c r="AD400" s="212"/>
      <c r="AE400" s="212"/>
      <c r="AF400" s="212"/>
      <c r="AG400" s="212" t="s">
        <v>202</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2" x14ac:dyDescent="0.2">
      <c r="A401" s="219"/>
      <c r="B401" s="220"/>
      <c r="C401" s="251" t="s">
        <v>514</v>
      </c>
      <c r="D401" s="225"/>
      <c r="E401" s="226">
        <v>19.03</v>
      </c>
      <c r="F401" s="223"/>
      <c r="G401" s="223"/>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169</v>
      </c>
      <c r="AH401" s="212">
        <v>5</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2" x14ac:dyDescent="0.2">
      <c r="A402" s="219"/>
      <c r="B402" s="220"/>
      <c r="C402" s="252"/>
      <c r="D402" s="244"/>
      <c r="E402" s="244"/>
      <c r="F402" s="244"/>
      <c r="G402" s="244"/>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170</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ht="22.5" outlineLevel="1" x14ac:dyDescent="0.2">
      <c r="A403" s="235">
        <v>109</v>
      </c>
      <c r="B403" s="236" t="s">
        <v>515</v>
      </c>
      <c r="C403" s="249" t="s">
        <v>516</v>
      </c>
      <c r="D403" s="237" t="s">
        <v>206</v>
      </c>
      <c r="E403" s="238">
        <v>4</v>
      </c>
      <c r="F403" s="239"/>
      <c r="G403" s="240">
        <f>ROUND(E403*F403,2)</f>
        <v>0</v>
      </c>
      <c r="H403" s="239"/>
      <c r="I403" s="240">
        <f>ROUND(E403*H403,2)</f>
        <v>0</v>
      </c>
      <c r="J403" s="239"/>
      <c r="K403" s="240">
        <f>ROUND(E403*J403,2)</f>
        <v>0</v>
      </c>
      <c r="L403" s="240">
        <v>15</v>
      </c>
      <c r="M403" s="240">
        <f>G403*(1+L403/100)</f>
        <v>0</v>
      </c>
      <c r="N403" s="238">
        <v>0</v>
      </c>
      <c r="O403" s="238">
        <f>ROUND(E403*N403,2)</f>
        <v>0</v>
      </c>
      <c r="P403" s="238">
        <v>0</v>
      </c>
      <c r="Q403" s="238">
        <f>ROUND(E403*P403,2)</f>
        <v>0</v>
      </c>
      <c r="R403" s="240" t="s">
        <v>200</v>
      </c>
      <c r="S403" s="240" t="s">
        <v>162</v>
      </c>
      <c r="T403" s="241" t="s">
        <v>162</v>
      </c>
      <c r="U403" s="223">
        <v>0</v>
      </c>
      <c r="V403" s="223">
        <f>ROUND(E403*U403,2)</f>
        <v>0</v>
      </c>
      <c r="W403" s="223"/>
      <c r="X403" s="223" t="s">
        <v>201</v>
      </c>
      <c r="Y403" s="223" t="s">
        <v>164</v>
      </c>
      <c r="Z403" s="212"/>
      <c r="AA403" s="212"/>
      <c r="AB403" s="212"/>
      <c r="AC403" s="212"/>
      <c r="AD403" s="212"/>
      <c r="AE403" s="212"/>
      <c r="AF403" s="212"/>
      <c r="AG403" s="212" t="s">
        <v>202</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51" t="s">
        <v>517</v>
      </c>
      <c r="D404" s="225"/>
      <c r="E404" s="226">
        <v>4</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169</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2" x14ac:dyDescent="0.2">
      <c r="A405" s="219"/>
      <c r="B405" s="220"/>
      <c r="C405" s="252"/>
      <c r="D405" s="244"/>
      <c r="E405" s="244"/>
      <c r="F405" s="244"/>
      <c r="G405" s="244"/>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170</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ht="22.5" outlineLevel="1" x14ac:dyDescent="0.2">
      <c r="A406" s="235">
        <v>110</v>
      </c>
      <c r="B406" s="236" t="s">
        <v>518</v>
      </c>
      <c r="C406" s="249" t="s">
        <v>519</v>
      </c>
      <c r="D406" s="237" t="s">
        <v>206</v>
      </c>
      <c r="E406" s="238">
        <v>8</v>
      </c>
      <c r="F406" s="239"/>
      <c r="G406" s="240">
        <f>ROUND(E406*F406,2)</f>
        <v>0</v>
      </c>
      <c r="H406" s="239"/>
      <c r="I406" s="240">
        <f>ROUND(E406*H406,2)</f>
        <v>0</v>
      </c>
      <c r="J406" s="239"/>
      <c r="K406" s="240">
        <f>ROUND(E406*J406,2)</f>
        <v>0</v>
      </c>
      <c r="L406" s="240">
        <v>15</v>
      </c>
      <c r="M406" s="240">
        <f>G406*(1+L406/100)</f>
        <v>0</v>
      </c>
      <c r="N406" s="238">
        <v>0</v>
      </c>
      <c r="O406" s="238">
        <f>ROUND(E406*N406,2)</f>
        <v>0</v>
      </c>
      <c r="P406" s="238">
        <v>0</v>
      </c>
      <c r="Q406" s="238">
        <f>ROUND(E406*P406,2)</f>
        <v>0</v>
      </c>
      <c r="R406" s="240" t="s">
        <v>200</v>
      </c>
      <c r="S406" s="240" t="s">
        <v>162</v>
      </c>
      <c r="T406" s="241" t="s">
        <v>162</v>
      </c>
      <c r="U406" s="223">
        <v>0</v>
      </c>
      <c r="V406" s="223">
        <f>ROUND(E406*U406,2)</f>
        <v>0</v>
      </c>
      <c r="W406" s="223"/>
      <c r="X406" s="223" t="s">
        <v>201</v>
      </c>
      <c r="Y406" s="223" t="s">
        <v>164</v>
      </c>
      <c r="Z406" s="212"/>
      <c r="AA406" s="212"/>
      <c r="AB406" s="212"/>
      <c r="AC406" s="212"/>
      <c r="AD406" s="212"/>
      <c r="AE406" s="212"/>
      <c r="AF406" s="212"/>
      <c r="AG406" s="212" t="s">
        <v>202</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51" t="s">
        <v>520</v>
      </c>
      <c r="D407" s="225"/>
      <c r="E407" s="226">
        <v>8</v>
      </c>
      <c r="F407" s="223"/>
      <c r="G407" s="223"/>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169</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2" x14ac:dyDescent="0.2">
      <c r="A408" s="219"/>
      <c r="B408" s="220"/>
      <c r="C408" s="252"/>
      <c r="D408" s="244"/>
      <c r="E408" s="244"/>
      <c r="F408" s="244"/>
      <c r="G408" s="244"/>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170</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ht="22.5" outlineLevel="1" x14ac:dyDescent="0.2">
      <c r="A409" s="235">
        <v>111</v>
      </c>
      <c r="B409" s="236" t="s">
        <v>521</v>
      </c>
      <c r="C409" s="249" t="s">
        <v>522</v>
      </c>
      <c r="D409" s="237" t="s">
        <v>206</v>
      </c>
      <c r="E409" s="238">
        <v>6</v>
      </c>
      <c r="F409" s="239"/>
      <c r="G409" s="240">
        <f>ROUND(E409*F409,2)</f>
        <v>0</v>
      </c>
      <c r="H409" s="239"/>
      <c r="I409" s="240">
        <f>ROUND(E409*H409,2)</f>
        <v>0</v>
      </c>
      <c r="J409" s="239"/>
      <c r="K409" s="240">
        <f>ROUND(E409*J409,2)</f>
        <v>0</v>
      </c>
      <c r="L409" s="240">
        <v>15</v>
      </c>
      <c r="M409" s="240">
        <f>G409*(1+L409/100)</f>
        <v>0</v>
      </c>
      <c r="N409" s="238">
        <v>0</v>
      </c>
      <c r="O409" s="238">
        <f>ROUND(E409*N409,2)</f>
        <v>0</v>
      </c>
      <c r="P409" s="238">
        <v>0</v>
      </c>
      <c r="Q409" s="238">
        <f>ROUND(E409*P409,2)</f>
        <v>0</v>
      </c>
      <c r="R409" s="240" t="s">
        <v>200</v>
      </c>
      <c r="S409" s="240" t="s">
        <v>162</v>
      </c>
      <c r="T409" s="241" t="s">
        <v>162</v>
      </c>
      <c r="U409" s="223">
        <v>0</v>
      </c>
      <c r="V409" s="223">
        <f>ROUND(E409*U409,2)</f>
        <v>0</v>
      </c>
      <c r="W409" s="223"/>
      <c r="X409" s="223" t="s">
        <v>201</v>
      </c>
      <c r="Y409" s="223" t="s">
        <v>164</v>
      </c>
      <c r="Z409" s="212"/>
      <c r="AA409" s="212"/>
      <c r="AB409" s="212"/>
      <c r="AC409" s="212"/>
      <c r="AD409" s="212"/>
      <c r="AE409" s="212"/>
      <c r="AF409" s="212"/>
      <c r="AG409" s="212" t="s">
        <v>202</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51" t="s">
        <v>78</v>
      </c>
      <c r="D410" s="225"/>
      <c r="E410" s="226">
        <v>6</v>
      </c>
      <c r="F410" s="223"/>
      <c r="G410" s="223"/>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169</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52"/>
      <c r="D411" s="244"/>
      <c r="E411" s="244"/>
      <c r="F411" s="244"/>
      <c r="G411" s="244"/>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170</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v>112</v>
      </c>
      <c r="B412" s="220" t="s">
        <v>523</v>
      </c>
      <c r="C412" s="253" t="s">
        <v>524</v>
      </c>
      <c r="D412" s="221" t="s">
        <v>0</v>
      </c>
      <c r="E412" s="243"/>
      <c r="F412" s="224"/>
      <c r="G412" s="223">
        <f>ROUND(E412*F412,2)</f>
        <v>0</v>
      </c>
      <c r="H412" s="224"/>
      <c r="I412" s="223">
        <f>ROUND(E412*H412,2)</f>
        <v>0</v>
      </c>
      <c r="J412" s="224"/>
      <c r="K412" s="223">
        <f>ROUND(E412*J412,2)</f>
        <v>0</v>
      </c>
      <c r="L412" s="223">
        <v>15</v>
      </c>
      <c r="M412" s="223">
        <f>G412*(1+L412/100)</f>
        <v>0</v>
      </c>
      <c r="N412" s="222">
        <v>0</v>
      </c>
      <c r="O412" s="222">
        <f>ROUND(E412*N412,2)</f>
        <v>0</v>
      </c>
      <c r="P412" s="222">
        <v>0</v>
      </c>
      <c r="Q412" s="222">
        <f>ROUND(E412*P412,2)</f>
        <v>0</v>
      </c>
      <c r="R412" s="223" t="s">
        <v>505</v>
      </c>
      <c r="S412" s="223" t="s">
        <v>162</v>
      </c>
      <c r="T412" s="223" t="s">
        <v>162</v>
      </c>
      <c r="U412" s="223">
        <v>0</v>
      </c>
      <c r="V412" s="223">
        <f>ROUND(E412*U412,2)</f>
        <v>0</v>
      </c>
      <c r="W412" s="223"/>
      <c r="X412" s="223" t="s">
        <v>366</v>
      </c>
      <c r="Y412" s="223" t="s">
        <v>164</v>
      </c>
      <c r="Z412" s="212"/>
      <c r="AA412" s="212"/>
      <c r="AB412" s="212"/>
      <c r="AC412" s="212"/>
      <c r="AD412" s="212"/>
      <c r="AE412" s="212"/>
      <c r="AF412" s="212"/>
      <c r="AG412" s="212" t="s">
        <v>367</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54" t="s">
        <v>444</v>
      </c>
      <c r="D413" s="246"/>
      <c r="E413" s="246"/>
      <c r="F413" s="246"/>
      <c r="G413" s="246"/>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167</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2"/>
      <c r="D414" s="244"/>
      <c r="E414" s="244"/>
      <c r="F414" s="244"/>
      <c r="G414" s="244"/>
      <c r="H414" s="223"/>
      <c r="I414" s="223"/>
      <c r="J414" s="223"/>
      <c r="K414" s="223"/>
      <c r="L414" s="223"/>
      <c r="M414" s="223"/>
      <c r="N414" s="222"/>
      <c r="O414" s="222"/>
      <c r="P414" s="222"/>
      <c r="Q414" s="222"/>
      <c r="R414" s="223"/>
      <c r="S414" s="223"/>
      <c r="T414" s="223"/>
      <c r="U414" s="223"/>
      <c r="V414" s="223"/>
      <c r="W414" s="223"/>
      <c r="X414" s="223"/>
      <c r="Y414" s="223"/>
      <c r="Z414" s="212"/>
      <c r="AA414" s="212"/>
      <c r="AB414" s="212"/>
      <c r="AC414" s="212"/>
      <c r="AD414" s="212"/>
      <c r="AE414" s="212"/>
      <c r="AF414" s="212"/>
      <c r="AG414" s="212" t="s">
        <v>170</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x14ac:dyDescent="0.2">
      <c r="A415" s="228" t="s">
        <v>156</v>
      </c>
      <c r="B415" s="229" t="s">
        <v>104</v>
      </c>
      <c r="C415" s="248" t="s">
        <v>105</v>
      </c>
      <c r="D415" s="230"/>
      <c r="E415" s="231"/>
      <c r="F415" s="232"/>
      <c r="G415" s="232">
        <f>SUMIF(AG416:AG435,"&lt;&gt;NOR",G416:G435)</f>
        <v>0</v>
      </c>
      <c r="H415" s="232"/>
      <c r="I415" s="232">
        <f>SUM(I416:I435)</f>
        <v>0</v>
      </c>
      <c r="J415" s="232"/>
      <c r="K415" s="232">
        <f>SUM(K416:K435)</f>
        <v>0</v>
      </c>
      <c r="L415" s="232"/>
      <c r="M415" s="232">
        <f>SUM(M416:M435)</f>
        <v>0</v>
      </c>
      <c r="N415" s="231"/>
      <c r="O415" s="231">
        <f>SUM(O416:O435)</f>
        <v>0.02</v>
      </c>
      <c r="P415" s="231"/>
      <c r="Q415" s="231">
        <f>SUM(Q416:Q435)</f>
        <v>0</v>
      </c>
      <c r="R415" s="232"/>
      <c r="S415" s="232"/>
      <c r="T415" s="233"/>
      <c r="U415" s="227"/>
      <c r="V415" s="227">
        <f>SUM(V416:V435)</f>
        <v>16.96</v>
      </c>
      <c r="W415" s="227"/>
      <c r="X415" s="227"/>
      <c r="Y415" s="227"/>
      <c r="AG415" t="s">
        <v>157</v>
      </c>
    </row>
    <row r="416" spans="1:60" ht="22.5" outlineLevel="1" x14ac:dyDescent="0.2">
      <c r="A416" s="235">
        <v>113</v>
      </c>
      <c r="B416" s="236" t="s">
        <v>525</v>
      </c>
      <c r="C416" s="249" t="s">
        <v>526</v>
      </c>
      <c r="D416" s="237" t="s">
        <v>232</v>
      </c>
      <c r="E416" s="238">
        <v>30</v>
      </c>
      <c r="F416" s="239"/>
      <c r="G416" s="240">
        <f>ROUND(E416*F416,2)</f>
        <v>0</v>
      </c>
      <c r="H416" s="239"/>
      <c r="I416" s="240">
        <f>ROUND(E416*H416,2)</f>
        <v>0</v>
      </c>
      <c r="J416" s="239"/>
      <c r="K416" s="240">
        <f>ROUND(E416*J416,2)</f>
        <v>0</v>
      </c>
      <c r="L416" s="240">
        <v>15</v>
      </c>
      <c r="M416" s="240">
        <f>G416*(1+L416/100)</f>
        <v>0</v>
      </c>
      <c r="N416" s="238">
        <v>2.0000000000000002E-5</v>
      </c>
      <c r="O416" s="238">
        <f>ROUND(E416*N416,2)</f>
        <v>0</v>
      </c>
      <c r="P416" s="238">
        <v>0</v>
      </c>
      <c r="Q416" s="238">
        <f>ROUND(E416*P416,2)</f>
        <v>0</v>
      </c>
      <c r="R416" s="240" t="s">
        <v>389</v>
      </c>
      <c r="S416" s="240" t="s">
        <v>527</v>
      </c>
      <c r="T416" s="241" t="s">
        <v>527</v>
      </c>
      <c r="U416" s="223">
        <v>0.14000000000000001</v>
      </c>
      <c r="V416" s="223">
        <f>ROUND(E416*U416,2)</f>
        <v>4.2</v>
      </c>
      <c r="W416" s="223"/>
      <c r="X416" s="223" t="s">
        <v>163</v>
      </c>
      <c r="Y416" s="223" t="s">
        <v>164</v>
      </c>
      <c r="Z416" s="212"/>
      <c r="AA416" s="212"/>
      <c r="AB416" s="212"/>
      <c r="AC416" s="212"/>
      <c r="AD416" s="212"/>
      <c r="AE416" s="212"/>
      <c r="AF416" s="212"/>
      <c r="AG416" s="212" t="s">
        <v>528</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51" t="s">
        <v>529</v>
      </c>
      <c r="D417" s="225"/>
      <c r="E417" s="226">
        <v>30</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169</v>
      </c>
      <c r="AH417" s="212">
        <v>5</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2" x14ac:dyDescent="0.2">
      <c r="A418" s="219"/>
      <c r="B418" s="220"/>
      <c r="C418" s="252"/>
      <c r="D418" s="244"/>
      <c r="E418" s="244"/>
      <c r="F418" s="244"/>
      <c r="G418" s="244"/>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170</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22.5" outlineLevel="1" x14ac:dyDescent="0.2">
      <c r="A419" s="235">
        <v>114</v>
      </c>
      <c r="B419" s="236" t="s">
        <v>530</v>
      </c>
      <c r="C419" s="249" t="s">
        <v>531</v>
      </c>
      <c r="D419" s="237" t="s">
        <v>232</v>
      </c>
      <c r="E419" s="238">
        <v>30</v>
      </c>
      <c r="F419" s="239"/>
      <c r="G419" s="240">
        <f>ROUND(E419*F419,2)</f>
        <v>0</v>
      </c>
      <c r="H419" s="239"/>
      <c r="I419" s="240">
        <f>ROUND(E419*H419,2)</f>
        <v>0</v>
      </c>
      <c r="J419" s="239"/>
      <c r="K419" s="240">
        <f>ROUND(E419*J419,2)</f>
        <v>0</v>
      </c>
      <c r="L419" s="240">
        <v>15</v>
      </c>
      <c r="M419" s="240">
        <f>G419*(1+L419/100)</f>
        <v>0</v>
      </c>
      <c r="N419" s="238">
        <v>7.6000000000000004E-4</v>
      </c>
      <c r="O419" s="238">
        <f>ROUND(E419*N419,2)</f>
        <v>0.02</v>
      </c>
      <c r="P419" s="238">
        <v>0</v>
      </c>
      <c r="Q419" s="238">
        <f>ROUND(E419*P419,2)</f>
        <v>0</v>
      </c>
      <c r="R419" s="240" t="s">
        <v>532</v>
      </c>
      <c r="S419" s="240" t="s">
        <v>162</v>
      </c>
      <c r="T419" s="241" t="s">
        <v>162</v>
      </c>
      <c r="U419" s="223">
        <v>0.29737999999999998</v>
      </c>
      <c r="V419" s="223">
        <f>ROUND(E419*U419,2)</f>
        <v>8.92</v>
      </c>
      <c r="W419" s="223"/>
      <c r="X419" s="223" t="s">
        <v>163</v>
      </c>
      <c r="Y419" s="223" t="s">
        <v>164</v>
      </c>
      <c r="Z419" s="212"/>
      <c r="AA419" s="212"/>
      <c r="AB419" s="212"/>
      <c r="AC419" s="212"/>
      <c r="AD419" s="212"/>
      <c r="AE419" s="212"/>
      <c r="AF419" s="212"/>
      <c r="AG419" s="212" t="s">
        <v>165</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50" t="s">
        <v>420</v>
      </c>
      <c r="D420" s="242"/>
      <c r="E420" s="242"/>
      <c r="F420" s="242"/>
      <c r="G420" s="242"/>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167</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51" t="s">
        <v>533</v>
      </c>
      <c r="D421" s="225"/>
      <c r="E421" s="226">
        <v>30</v>
      </c>
      <c r="F421" s="223"/>
      <c r="G421" s="223"/>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169</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52"/>
      <c r="D422" s="244"/>
      <c r="E422" s="244"/>
      <c r="F422" s="244"/>
      <c r="G422" s="244"/>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170</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ht="22.5" outlineLevel="1" x14ac:dyDescent="0.2">
      <c r="A423" s="235">
        <v>115</v>
      </c>
      <c r="B423" s="236" t="s">
        <v>534</v>
      </c>
      <c r="C423" s="249" t="s">
        <v>535</v>
      </c>
      <c r="D423" s="237" t="s">
        <v>206</v>
      </c>
      <c r="E423" s="238">
        <v>4</v>
      </c>
      <c r="F423" s="239"/>
      <c r="G423" s="240">
        <f>ROUND(E423*F423,2)</f>
        <v>0</v>
      </c>
      <c r="H423" s="239"/>
      <c r="I423" s="240">
        <f>ROUND(E423*H423,2)</f>
        <v>0</v>
      </c>
      <c r="J423" s="239"/>
      <c r="K423" s="240">
        <f>ROUND(E423*J423,2)</f>
        <v>0</v>
      </c>
      <c r="L423" s="240">
        <v>15</v>
      </c>
      <c r="M423" s="240">
        <f>G423*(1+L423/100)</f>
        <v>0</v>
      </c>
      <c r="N423" s="238">
        <v>0</v>
      </c>
      <c r="O423" s="238">
        <f>ROUND(E423*N423,2)</f>
        <v>0</v>
      </c>
      <c r="P423" s="238">
        <v>0</v>
      </c>
      <c r="Q423" s="238">
        <f>ROUND(E423*P423,2)</f>
        <v>0</v>
      </c>
      <c r="R423" s="240" t="s">
        <v>532</v>
      </c>
      <c r="S423" s="240" t="s">
        <v>162</v>
      </c>
      <c r="T423" s="241" t="s">
        <v>162</v>
      </c>
      <c r="U423" s="223">
        <v>7.0000000000000007E-2</v>
      </c>
      <c r="V423" s="223">
        <f>ROUND(E423*U423,2)</f>
        <v>0.28000000000000003</v>
      </c>
      <c r="W423" s="223"/>
      <c r="X423" s="223" t="s">
        <v>163</v>
      </c>
      <c r="Y423" s="223" t="s">
        <v>164</v>
      </c>
      <c r="Z423" s="212"/>
      <c r="AA423" s="212"/>
      <c r="AB423" s="212"/>
      <c r="AC423" s="212"/>
      <c r="AD423" s="212"/>
      <c r="AE423" s="212"/>
      <c r="AF423" s="212"/>
      <c r="AG423" s="212" t="s">
        <v>528</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55"/>
      <c r="D424" s="247"/>
      <c r="E424" s="247"/>
      <c r="F424" s="247"/>
      <c r="G424" s="247"/>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170</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ht="22.5" outlineLevel="1" x14ac:dyDescent="0.2">
      <c r="A425" s="235">
        <v>116</v>
      </c>
      <c r="B425" s="236" t="s">
        <v>536</v>
      </c>
      <c r="C425" s="249" t="s">
        <v>537</v>
      </c>
      <c r="D425" s="237" t="s">
        <v>206</v>
      </c>
      <c r="E425" s="238">
        <v>2</v>
      </c>
      <c r="F425" s="239"/>
      <c r="G425" s="240">
        <f>ROUND(E425*F425,2)</f>
        <v>0</v>
      </c>
      <c r="H425" s="239"/>
      <c r="I425" s="240">
        <f>ROUND(E425*H425,2)</f>
        <v>0</v>
      </c>
      <c r="J425" s="239"/>
      <c r="K425" s="240">
        <f>ROUND(E425*J425,2)</f>
        <v>0</v>
      </c>
      <c r="L425" s="240">
        <v>15</v>
      </c>
      <c r="M425" s="240">
        <f>G425*(1+L425/100)</f>
        <v>0</v>
      </c>
      <c r="N425" s="238">
        <v>5.4000000000000001E-4</v>
      </c>
      <c r="O425" s="238">
        <f>ROUND(E425*N425,2)</f>
        <v>0</v>
      </c>
      <c r="P425" s="238">
        <v>0</v>
      </c>
      <c r="Q425" s="238">
        <f>ROUND(E425*P425,2)</f>
        <v>0</v>
      </c>
      <c r="R425" s="240" t="s">
        <v>532</v>
      </c>
      <c r="S425" s="240" t="s">
        <v>162</v>
      </c>
      <c r="T425" s="241" t="s">
        <v>162</v>
      </c>
      <c r="U425" s="223">
        <v>0.27800000000000002</v>
      </c>
      <c r="V425" s="223">
        <f>ROUND(E425*U425,2)</f>
        <v>0.56000000000000005</v>
      </c>
      <c r="W425" s="223"/>
      <c r="X425" s="223" t="s">
        <v>163</v>
      </c>
      <c r="Y425" s="223" t="s">
        <v>164</v>
      </c>
      <c r="Z425" s="212"/>
      <c r="AA425" s="212"/>
      <c r="AB425" s="212"/>
      <c r="AC425" s="212"/>
      <c r="AD425" s="212"/>
      <c r="AE425" s="212"/>
      <c r="AF425" s="212"/>
      <c r="AG425" s="212" t="s">
        <v>165</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51" t="s">
        <v>401</v>
      </c>
      <c r="D426" s="225"/>
      <c r="E426" s="226">
        <v>2</v>
      </c>
      <c r="F426" s="223"/>
      <c r="G426" s="223"/>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169</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52"/>
      <c r="D427" s="244"/>
      <c r="E427" s="244"/>
      <c r="F427" s="244"/>
      <c r="G427" s="244"/>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170</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35">
        <v>117</v>
      </c>
      <c r="B428" s="236" t="s">
        <v>538</v>
      </c>
      <c r="C428" s="249" t="s">
        <v>539</v>
      </c>
      <c r="D428" s="237" t="s">
        <v>540</v>
      </c>
      <c r="E428" s="238">
        <v>2</v>
      </c>
      <c r="F428" s="239"/>
      <c r="G428" s="240">
        <f>ROUND(E428*F428,2)</f>
        <v>0</v>
      </c>
      <c r="H428" s="239"/>
      <c r="I428" s="240">
        <f>ROUND(E428*H428,2)</f>
        <v>0</v>
      </c>
      <c r="J428" s="239"/>
      <c r="K428" s="240">
        <f>ROUND(E428*J428,2)</f>
        <v>0</v>
      </c>
      <c r="L428" s="240">
        <v>15</v>
      </c>
      <c r="M428" s="240">
        <f>G428*(1+L428/100)</f>
        <v>0</v>
      </c>
      <c r="N428" s="238">
        <v>0</v>
      </c>
      <c r="O428" s="238">
        <f>ROUND(E428*N428,2)</f>
        <v>0</v>
      </c>
      <c r="P428" s="238">
        <v>0</v>
      </c>
      <c r="Q428" s="238">
        <f>ROUND(E428*P428,2)</f>
        <v>0</v>
      </c>
      <c r="R428" s="240"/>
      <c r="S428" s="240" t="s">
        <v>541</v>
      </c>
      <c r="T428" s="241" t="s">
        <v>542</v>
      </c>
      <c r="U428" s="223">
        <v>0</v>
      </c>
      <c r="V428" s="223">
        <f>ROUND(E428*U428,2)</f>
        <v>0</v>
      </c>
      <c r="W428" s="223"/>
      <c r="X428" s="223" t="s">
        <v>163</v>
      </c>
      <c r="Y428" s="223" t="s">
        <v>164</v>
      </c>
      <c r="Z428" s="212"/>
      <c r="AA428" s="212"/>
      <c r="AB428" s="212"/>
      <c r="AC428" s="212"/>
      <c r="AD428" s="212"/>
      <c r="AE428" s="212"/>
      <c r="AF428" s="212"/>
      <c r="AG428" s="212" t="s">
        <v>165</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1" t="s">
        <v>401</v>
      </c>
      <c r="D429" s="225"/>
      <c r="E429" s="226">
        <v>2</v>
      </c>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169</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2" x14ac:dyDescent="0.2">
      <c r="A430" s="219"/>
      <c r="B430" s="220"/>
      <c r="C430" s="252"/>
      <c r="D430" s="244"/>
      <c r="E430" s="244"/>
      <c r="F430" s="244"/>
      <c r="G430" s="244"/>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170</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35">
        <v>118</v>
      </c>
      <c r="B431" s="236" t="s">
        <v>543</v>
      </c>
      <c r="C431" s="249" t="s">
        <v>544</v>
      </c>
      <c r="D431" s="237" t="s">
        <v>248</v>
      </c>
      <c r="E431" s="238">
        <v>3</v>
      </c>
      <c r="F431" s="239"/>
      <c r="G431" s="240">
        <f>ROUND(E431*F431,2)</f>
        <v>0</v>
      </c>
      <c r="H431" s="239"/>
      <c r="I431" s="240">
        <f>ROUND(E431*H431,2)</f>
        <v>0</v>
      </c>
      <c r="J431" s="239"/>
      <c r="K431" s="240">
        <f>ROUND(E431*J431,2)</f>
        <v>0</v>
      </c>
      <c r="L431" s="240">
        <v>15</v>
      </c>
      <c r="M431" s="240">
        <f>G431*(1+L431/100)</f>
        <v>0</v>
      </c>
      <c r="N431" s="238">
        <v>0</v>
      </c>
      <c r="O431" s="238">
        <f>ROUND(E431*N431,2)</f>
        <v>0</v>
      </c>
      <c r="P431" s="238">
        <v>0</v>
      </c>
      <c r="Q431" s="238">
        <f>ROUND(E431*P431,2)</f>
        <v>0</v>
      </c>
      <c r="R431" s="240" t="s">
        <v>249</v>
      </c>
      <c r="S431" s="240" t="s">
        <v>162</v>
      </c>
      <c r="T431" s="241" t="s">
        <v>162</v>
      </c>
      <c r="U431" s="223">
        <v>1</v>
      </c>
      <c r="V431" s="223">
        <f>ROUND(E431*U431,2)</f>
        <v>3</v>
      </c>
      <c r="W431" s="223"/>
      <c r="X431" s="223" t="s">
        <v>250</v>
      </c>
      <c r="Y431" s="223" t="s">
        <v>164</v>
      </c>
      <c r="Z431" s="212"/>
      <c r="AA431" s="212"/>
      <c r="AB431" s="212"/>
      <c r="AC431" s="212"/>
      <c r="AD431" s="212"/>
      <c r="AE431" s="212"/>
      <c r="AF431" s="212"/>
      <c r="AG431" s="212" t="s">
        <v>251</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51" t="s">
        <v>545</v>
      </c>
      <c r="D432" s="225"/>
      <c r="E432" s="226">
        <v>3</v>
      </c>
      <c r="F432" s="223"/>
      <c r="G432" s="223"/>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169</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52"/>
      <c r="D433" s="244"/>
      <c r="E433" s="244"/>
      <c r="F433" s="244"/>
      <c r="G433" s="244"/>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170</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19">
        <v>119</v>
      </c>
      <c r="B434" s="220" t="s">
        <v>546</v>
      </c>
      <c r="C434" s="253" t="s">
        <v>547</v>
      </c>
      <c r="D434" s="221" t="s">
        <v>0</v>
      </c>
      <c r="E434" s="243"/>
      <c r="F434" s="224"/>
      <c r="G434" s="223">
        <f>ROUND(E434*F434,2)</f>
        <v>0</v>
      </c>
      <c r="H434" s="224"/>
      <c r="I434" s="223">
        <f>ROUND(E434*H434,2)</f>
        <v>0</v>
      </c>
      <c r="J434" s="224"/>
      <c r="K434" s="223">
        <f>ROUND(E434*J434,2)</f>
        <v>0</v>
      </c>
      <c r="L434" s="223">
        <v>15</v>
      </c>
      <c r="M434" s="223">
        <f>G434*(1+L434/100)</f>
        <v>0</v>
      </c>
      <c r="N434" s="222">
        <v>0</v>
      </c>
      <c r="O434" s="222">
        <f>ROUND(E434*N434,2)</f>
        <v>0</v>
      </c>
      <c r="P434" s="222">
        <v>0</v>
      </c>
      <c r="Q434" s="222">
        <f>ROUND(E434*P434,2)</f>
        <v>0</v>
      </c>
      <c r="R434" s="223" t="s">
        <v>532</v>
      </c>
      <c r="S434" s="223" t="s">
        <v>162</v>
      </c>
      <c r="T434" s="223" t="s">
        <v>162</v>
      </c>
      <c r="U434" s="223">
        <v>0</v>
      </c>
      <c r="V434" s="223">
        <f>ROUND(E434*U434,2)</f>
        <v>0</v>
      </c>
      <c r="W434" s="223"/>
      <c r="X434" s="223" t="s">
        <v>366</v>
      </c>
      <c r="Y434" s="223" t="s">
        <v>164</v>
      </c>
      <c r="Z434" s="212"/>
      <c r="AA434" s="212"/>
      <c r="AB434" s="212"/>
      <c r="AC434" s="212"/>
      <c r="AD434" s="212"/>
      <c r="AE434" s="212"/>
      <c r="AF434" s="212"/>
      <c r="AG434" s="212" t="s">
        <v>367</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2"/>
      <c r="D435" s="244"/>
      <c r="E435" s="244"/>
      <c r="F435" s="244"/>
      <c r="G435" s="244"/>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170</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x14ac:dyDescent="0.2">
      <c r="A436" s="228" t="s">
        <v>156</v>
      </c>
      <c r="B436" s="229" t="s">
        <v>106</v>
      </c>
      <c r="C436" s="248" t="s">
        <v>107</v>
      </c>
      <c r="D436" s="230"/>
      <c r="E436" s="231"/>
      <c r="F436" s="232"/>
      <c r="G436" s="232">
        <f>SUMIF(AG437:AG450,"&lt;&gt;NOR",G437:G450)</f>
        <v>0</v>
      </c>
      <c r="H436" s="232"/>
      <c r="I436" s="232">
        <f>SUM(I437:I450)</f>
        <v>0</v>
      </c>
      <c r="J436" s="232"/>
      <c r="K436" s="232">
        <f>SUM(K437:K450)</f>
        <v>0</v>
      </c>
      <c r="L436" s="232"/>
      <c r="M436" s="232">
        <f>SUM(M437:M450)</f>
        <v>0</v>
      </c>
      <c r="N436" s="231"/>
      <c r="O436" s="231">
        <f>SUM(O437:O450)</f>
        <v>0</v>
      </c>
      <c r="P436" s="231"/>
      <c r="Q436" s="231">
        <f>SUM(Q437:Q450)</f>
        <v>0</v>
      </c>
      <c r="R436" s="232"/>
      <c r="S436" s="232"/>
      <c r="T436" s="233"/>
      <c r="U436" s="227"/>
      <c r="V436" s="227">
        <f>SUM(V437:V450)</f>
        <v>1.6400000000000001</v>
      </c>
      <c r="W436" s="227"/>
      <c r="X436" s="227"/>
      <c r="Y436" s="227"/>
      <c r="AG436" t="s">
        <v>157</v>
      </c>
    </row>
    <row r="437" spans="1:60" outlineLevel="1" x14ac:dyDescent="0.2">
      <c r="A437" s="235">
        <v>120</v>
      </c>
      <c r="B437" s="236" t="s">
        <v>548</v>
      </c>
      <c r="C437" s="249" t="s">
        <v>549</v>
      </c>
      <c r="D437" s="237" t="s">
        <v>206</v>
      </c>
      <c r="E437" s="238">
        <v>1</v>
      </c>
      <c r="F437" s="239"/>
      <c r="G437" s="240">
        <f>ROUND(E437*F437,2)</f>
        <v>0</v>
      </c>
      <c r="H437" s="239"/>
      <c r="I437" s="240">
        <f>ROUND(E437*H437,2)</f>
        <v>0</v>
      </c>
      <c r="J437" s="239"/>
      <c r="K437" s="240">
        <f>ROUND(E437*J437,2)</f>
        <v>0</v>
      </c>
      <c r="L437" s="240">
        <v>15</v>
      </c>
      <c r="M437" s="240">
        <f>G437*(1+L437/100)</f>
        <v>0</v>
      </c>
      <c r="N437" s="238">
        <v>8.0000000000000004E-4</v>
      </c>
      <c r="O437" s="238">
        <f>ROUND(E437*N437,2)</f>
        <v>0</v>
      </c>
      <c r="P437" s="238">
        <v>0</v>
      </c>
      <c r="Q437" s="238">
        <f>ROUND(E437*P437,2)</f>
        <v>0</v>
      </c>
      <c r="R437" s="240" t="s">
        <v>532</v>
      </c>
      <c r="S437" s="240" t="s">
        <v>162</v>
      </c>
      <c r="T437" s="241" t="s">
        <v>162</v>
      </c>
      <c r="U437" s="223">
        <v>0.06</v>
      </c>
      <c r="V437" s="223">
        <f>ROUND(E437*U437,2)</f>
        <v>0.06</v>
      </c>
      <c r="W437" s="223"/>
      <c r="X437" s="223" t="s">
        <v>163</v>
      </c>
      <c r="Y437" s="223" t="s">
        <v>164</v>
      </c>
      <c r="Z437" s="212"/>
      <c r="AA437" s="212"/>
      <c r="AB437" s="212"/>
      <c r="AC437" s="212"/>
      <c r="AD437" s="212"/>
      <c r="AE437" s="212"/>
      <c r="AF437" s="212"/>
      <c r="AG437" s="212" t="s">
        <v>528</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51" t="s">
        <v>72</v>
      </c>
      <c r="D438" s="225"/>
      <c r="E438" s="226">
        <v>1</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169</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52"/>
      <c r="D439" s="244"/>
      <c r="E439" s="244"/>
      <c r="F439" s="244"/>
      <c r="G439" s="244"/>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170</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ht="22.5" outlineLevel="1" x14ac:dyDescent="0.2">
      <c r="A440" s="235">
        <v>121</v>
      </c>
      <c r="B440" s="236" t="s">
        <v>550</v>
      </c>
      <c r="C440" s="249" t="s">
        <v>551</v>
      </c>
      <c r="D440" s="237" t="s">
        <v>206</v>
      </c>
      <c r="E440" s="238">
        <v>4</v>
      </c>
      <c r="F440" s="239"/>
      <c r="G440" s="240">
        <f>ROUND(E440*F440,2)</f>
        <v>0</v>
      </c>
      <c r="H440" s="239"/>
      <c r="I440" s="240">
        <f>ROUND(E440*H440,2)</f>
        <v>0</v>
      </c>
      <c r="J440" s="239"/>
      <c r="K440" s="240">
        <f>ROUND(E440*J440,2)</f>
        <v>0</v>
      </c>
      <c r="L440" s="240">
        <v>15</v>
      </c>
      <c r="M440" s="240">
        <f>G440*(1+L440/100)</f>
        <v>0</v>
      </c>
      <c r="N440" s="238">
        <v>8.9999999999999998E-4</v>
      </c>
      <c r="O440" s="238">
        <f>ROUND(E440*N440,2)</f>
        <v>0</v>
      </c>
      <c r="P440" s="238">
        <v>0</v>
      </c>
      <c r="Q440" s="238">
        <f>ROUND(E440*P440,2)</f>
        <v>0</v>
      </c>
      <c r="R440" s="240" t="s">
        <v>532</v>
      </c>
      <c r="S440" s="240" t="s">
        <v>162</v>
      </c>
      <c r="T440" s="241" t="s">
        <v>162</v>
      </c>
      <c r="U440" s="223">
        <v>0.17499999999999999</v>
      </c>
      <c r="V440" s="223">
        <f>ROUND(E440*U440,2)</f>
        <v>0.7</v>
      </c>
      <c r="W440" s="223"/>
      <c r="X440" s="223" t="s">
        <v>163</v>
      </c>
      <c r="Y440" s="223" t="s">
        <v>164</v>
      </c>
      <c r="Z440" s="212"/>
      <c r="AA440" s="212"/>
      <c r="AB440" s="212"/>
      <c r="AC440" s="212"/>
      <c r="AD440" s="212"/>
      <c r="AE440" s="212"/>
      <c r="AF440" s="212"/>
      <c r="AG440" s="212" t="s">
        <v>165</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51" t="s">
        <v>76</v>
      </c>
      <c r="D441" s="225"/>
      <c r="E441" s="226">
        <v>4</v>
      </c>
      <c r="F441" s="223"/>
      <c r="G441" s="223"/>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169</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52"/>
      <c r="D442" s="244"/>
      <c r="E442" s="244"/>
      <c r="F442" s="244"/>
      <c r="G442" s="244"/>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170</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35">
        <v>122</v>
      </c>
      <c r="B443" s="236" t="s">
        <v>552</v>
      </c>
      <c r="C443" s="249" t="s">
        <v>553</v>
      </c>
      <c r="D443" s="237" t="s">
        <v>206</v>
      </c>
      <c r="E443" s="238">
        <v>2</v>
      </c>
      <c r="F443" s="239"/>
      <c r="G443" s="240">
        <f>ROUND(E443*F443,2)</f>
        <v>0</v>
      </c>
      <c r="H443" s="239"/>
      <c r="I443" s="240">
        <f>ROUND(E443*H443,2)</f>
        <v>0</v>
      </c>
      <c r="J443" s="239"/>
      <c r="K443" s="240">
        <f>ROUND(E443*J443,2)</f>
        <v>0</v>
      </c>
      <c r="L443" s="240">
        <v>15</v>
      </c>
      <c r="M443" s="240">
        <f>G443*(1+L443/100)</f>
        <v>0</v>
      </c>
      <c r="N443" s="238">
        <v>1.2E-4</v>
      </c>
      <c r="O443" s="238">
        <f>ROUND(E443*N443,2)</f>
        <v>0</v>
      </c>
      <c r="P443" s="238">
        <v>0</v>
      </c>
      <c r="Q443" s="238">
        <f>ROUND(E443*P443,2)</f>
        <v>0</v>
      </c>
      <c r="R443" s="240" t="s">
        <v>532</v>
      </c>
      <c r="S443" s="240" t="s">
        <v>162</v>
      </c>
      <c r="T443" s="241" t="s">
        <v>162</v>
      </c>
      <c r="U443" s="223">
        <v>7.1999999999999995E-2</v>
      </c>
      <c r="V443" s="223">
        <f>ROUND(E443*U443,2)</f>
        <v>0.14000000000000001</v>
      </c>
      <c r="W443" s="223"/>
      <c r="X443" s="223" t="s">
        <v>163</v>
      </c>
      <c r="Y443" s="223" t="s">
        <v>164</v>
      </c>
      <c r="Z443" s="212"/>
      <c r="AA443" s="212"/>
      <c r="AB443" s="212"/>
      <c r="AC443" s="212"/>
      <c r="AD443" s="212"/>
      <c r="AE443" s="212"/>
      <c r="AF443" s="212"/>
      <c r="AG443" s="212" t="s">
        <v>165</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51" t="s">
        <v>401</v>
      </c>
      <c r="D444" s="225"/>
      <c r="E444" s="226">
        <v>2</v>
      </c>
      <c r="F444" s="223"/>
      <c r="G444" s="223"/>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169</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52"/>
      <c r="D445" s="244"/>
      <c r="E445" s="244"/>
      <c r="F445" s="244"/>
      <c r="G445" s="244"/>
      <c r="H445" s="223"/>
      <c r="I445" s="223"/>
      <c r="J445" s="223"/>
      <c r="K445" s="223"/>
      <c r="L445" s="223"/>
      <c r="M445" s="223"/>
      <c r="N445" s="222"/>
      <c r="O445" s="222"/>
      <c r="P445" s="222"/>
      <c r="Q445" s="222"/>
      <c r="R445" s="223"/>
      <c r="S445" s="223"/>
      <c r="T445" s="223"/>
      <c r="U445" s="223"/>
      <c r="V445" s="223"/>
      <c r="W445" s="223"/>
      <c r="X445" s="223"/>
      <c r="Y445" s="223"/>
      <c r="Z445" s="212"/>
      <c r="AA445" s="212"/>
      <c r="AB445" s="212"/>
      <c r="AC445" s="212"/>
      <c r="AD445" s="212"/>
      <c r="AE445" s="212"/>
      <c r="AF445" s="212"/>
      <c r="AG445" s="212" t="s">
        <v>170</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ht="22.5" outlineLevel="1" x14ac:dyDescent="0.2">
      <c r="A446" s="235">
        <v>123</v>
      </c>
      <c r="B446" s="236" t="s">
        <v>554</v>
      </c>
      <c r="C446" s="249" t="s">
        <v>555</v>
      </c>
      <c r="D446" s="237" t="s">
        <v>206</v>
      </c>
      <c r="E446" s="238">
        <v>4</v>
      </c>
      <c r="F446" s="239"/>
      <c r="G446" s="240">
        <f>ROUND(E446*F446,2)</f>
        <v>0</v>
      </c>
      <c r="H446" s="239"/>
      <c r="I446" s="240">
        <f>ROUND(E446*H446,2)</f>
        <v>0</v>
      </c>
      <c r="J446" s="239"/>
      <c r="K446" s="240">
        <f>ROUND(E446*J446,2)</f>
        <v>0</v>
      </c>
      <c r="L446" s="240">
        <v>15</v>
      </c>
      <c r="M446" s="240">
        <f>G446*(1+L446/100)</f>
        <v>0</v>
      </c>
      <c r="N446" s="238">
        <v>6.9999999999999999E-4</v>
      </c>
      <c r="O446" s="238">
        <f>ROUND(E446*N446,2)</f>
        <v>0</v>
      </c>
      <c r="P446" s="238">
        <v>0</v>
      </c>
      <c r="Q446" s="238">
        <f>ROUND(E446*P446,2)</f>
        <v>0</v>
      </c>
      <c r="R446" s="240" t="s">
        <v>532</v>
      </c>
      <c r="S446" s="240" t="s">
        <v>162</v>
      </c>
      <c r="T446" s="241" t="s">
        <v>162</v>
      </c>
      <c r="U446" s="223">
        <v>0.186</v>
      </c>
      <c r="V446" s="223">
        <f>ROUND(E446*U446,2)</f>
        <v>0.74</v>
      </c>
      <c r="W446" s="223"/>
      <c r="X446" s="223" t="s">
        <v>163</v>
      </c>
      <c r="Y446" s="223" t="s">
        <v>164</v>
      </c>
      <c r="Z446" s="212"/>
      <c r="AA446" s="212"/>
      <c r="AB446" s="212"/>
      <c r="AC446" s="212"/>
      <c r="AD446" s="212"/>
      <c r="AE446" s="212"/>
      <c r="AF446" s="212"/>
      <c r="AG446" s="212" t="s">
        <v>165</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
      <c r="A447" s="219"/>
      <c r="B447" s="220"/>
      <c r="C447" s="251" t="s">
        <v>76</v>
      </c>
      <c r="D447" s="225"/>
      <c r="E447" s="226">
        <v>4</v>
      </c>
      <c r="F447" s="223"/>
      <c r="G447" s="223"/>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169</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2" x14ac:dyDescent="0.2">
      <c r="A448" s="219"/>
      <c r="B448" s="220"/>
      <c r="C448" s="252"/>
      <c r="D448" s="244"/>
      <c r="E448" s="244"/>
      <c r="F448" s="244"/>
      <c r="G448" s="244"/>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170</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v>124</v>
      </c>
      <c r="B449" s="220" t="s">
        <v>556</v>
      </c>
      <c r="C449" s="253" t="s">
        <v>557</v>
      </c>
      <c r="D449" s="221" t="s">
        <v>0</v>
      </c>
      <c r="E449" s="243"/>
      <c r="F449" s="224"/>
      <c r="G449" s="223">
        <f>ROUND(E449*F449,2)</f>
        <v>0</v>
      </c>
      <c r="H449" s="224"/>
      <c r="I449" s="223">
        <f>ROUND(E449*H449,2)</f>
        <v>0</v>
      </c>
      <c r="J449" s="224"/>
      <c r="K449" s="223">
        <f>ROUND(E449*J449,2)</f>
        <v>0</v>
      </c>
      <c r="L449" s="223">
        <v>15</v>
      </c>
      <c r="M449" s="223">
        <f>G449*(1+L449/100)</f>
        <v>0</v>
      </c>
      <c r="N449" s="222">
        <v>0</v>
      </c>
      <c r="O449" s="222">
        <f>ROUND(E449*N449,2)</f>
        <v>0</v>
      </c>
      <c r="P449" s="222">
        <v>0</v>
      </c>
      <c r="Q449" s="222">
        <f>ROUND(E449*P449,2)</f>
        <v>0</v>
      </c>
      <c r="R449" s="223" t="s">
        <v>532</v>
      </c>
      <c r="S449" s="223" t="s">
        <v>162</v>
      </c>
      <c r="T449" s="223" t="s">
        <v>162</v>
      </c>
      <c r="U449" s="223">
        <v>0</v>
      </c>
      <c r="V449" s="223">
        <f>ROUND(E449*U449,2)</f>
        <v>0</v>
      </c>
      <c r="W449" s="223"/>
      <c r="X449" s="223" t="s">
        <v>366</v>
      </c>
      <c r="Y449" s="223" t="s">
        <v>164</v>
      </c>
      <c r="Z449" s="212"/>
      <c r="AA449" s="212"/>
      <c r="AB449" s="212"/>
      <c r="AC449" s="212"/>
      <c r="AD449" s="212"/>
      <c r="AE449" s="212"/>
      <c r="AF449" s="212"/>
      <c r="AG449" s="212" t="s">
        <v>367</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2" x14ac:dyDescent="0.2">
      <c r="A450" s="219"/>
      <c r="B450" s="220"/>
      <c r="C450" s="252"/>
      <c r="D450" s="244"/>
      <c r="E450" s="244"/>
      <c r="F450" s="244"/>
      <c r="G450" s="244"/>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170</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x14ac:dyDescent="0.2">
      <c r="A451" s="228" t="s">
        <v>156</v>
      </c>
      <c r="B451" s="229" t="s">
        <v>108</v>
      </c>
      <c r="C451" s="248" t="s">
        <v>109</v>
      </c>
      <c r="D451" s="230"/>
      <c r="E451" s="231"/>
      <c r="F451" s="232"/>
      <c r="G451" s="232">
        <f>SUMIF(AG452:AG469,"&lt;&gt;NOR",G452:G469)</f>
        <v>0</v>
      </c>
      <c r="H451" s="232"/>
      <c r="I451" s="232">
        <f>SUM(I452:I469)</f>
        <v>0</v>
      </c>
      <c r="J451" s="232"/>
      <c r="K451" s="232">
        <f>SUM(K452:K469)</f>
        <v>0</v>
      </c>
      <c r="L451" s="232"/>
      <c r="M451" s="232">
        <f>SUM(M452:M469)</f>
        <v>0</v>
      </c>
      <c r="N451" s="231"/>
      <c r="O451" s="231">
        <f>SUM(O452:O469)</f>
        <v>6.0000000000000005E-2</v>
      </c>
      <c r="P451" s="231"/>
      <c r="Q451" s="231">
        <f>SUM(Q452:Q469)</f>
        <v>0</v>
      </c>
      <c r="R451" s="232"/>
      <c r="S451" s="232"/>
      <c r="T451" s="233"/>
      <c r="U451" s="227"/>
      <c r="V451" s="227">
        <f>SUM(V452:V469)</f>
        <v>2.6500000000000004</v>
      </c>
      <c r="W451" s="227"/>
      <c r="X451" s="227"/>
      <c r="Y451" s="227"/>
      <c r="AG451" t="s">
        <v>157</v>
      </c>
    </row>
    <row r="452" spans="1:60" ht="22.5" outlineLevel="1" x14ac:dyDescent="0.2">
      <c r="A452" s="235">
        <v>125</v>
      </c>
      <c r="B452" s="236" t="s">
        <v>558</v>
      </c>
      <c r="C452" s="249" t="s">
        <v>559</v>
      </c>
      <c r="D452" s="237" t="s">
        <v>206</v>
      </c>
      <c r="E452" s="238">
        <v>2</v>
      </c>
      <c r="F452" s="239"/>
      <c r="G452" s="240">
        <f>ROUND(E452*F452,2)</f>
        <v>0</v>
      </c>
      <c r="H452" s="239"/>
      <c r="I452" s="240">
        <f>ROUND(E452*H452,2)</f>
        <v>0</v>
      </c>
      <c r="J452" s="239"/>
      <c r="K452" s="240">
        <f>ROUND(E452*J452,2)</f>
        <v>0</v>
      </c>
      <c r="L452" s="240">
        <v>15</v>
      </c>
      <c r="M452" s="240">
        <f>G452*(1+L452/100)</f>
        <v>0</v>
      </c>
      <c r="N452" s="238">
        <v>0</v>
      </c>
      <c r="O452" s="238">
        <f>ROUND(E452*N452,2)</f>
        <v>0</v>
      </c>
      <c r="P452" s="238">
        <v>0</v>
      </c>
      <c r="Q452" s="238">
        <f>ROUND(E452*P452,2)</f>
        <v>0</v>
      </c>
      <c r="R452" s="240" t="s">
        <v>532</v>
      </c>
      <c r="S452" s="240" t="s">
        <v>162</v>
      </c>
      <c r="T452" s="241" t="s">
        <v>162</v>
      </c>
      <c r="U452" s="223">
        <v>0.27</v>
      </c>
      <c r="V452" s="223">
        <f>ROUND(E452*U452,2)</f>
        <v>0.54</v>
      </c>
      <c r="W452" s="223"/>
      <c r="X452" s="223" t="s">
        <v>163</v>
      </c>
      <c r="Y452" s="223" t="s">
        <v>164</v>
      </c>
      <c r="Z452" s="212"/>
      <c r="AA452" s="212"/>
      <c r="AB452" s="212"/>
      <c r="AC452" s="212"/>
      <c r="AD452" s="212"/>
      <c r="AE452" s="212"/>
      <c r="AF452" s="212"/>
      <c r="AG452" s="212" t="s">
        <v>528</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51" t="s">
        <v>401</v>
      </c>
      <c r="D453" s="225"/>
      <c r="E453" s="226">
        <v>2</v>
      </c>
      <c r="F453" s="223"/>
      <c r="G453" s="223"/>
      <c r="H453" s="223"/>
      <c r="I453" s="223"/>
      <c r="J453" s="223"/>
      <c r="K453" s="223"/>
      <c r="L453" s="223"/>
      <c r="M453" s="223"/>
      <c r="N453" s="222"/>
      <c r="O453" s="222"/>
      <c r="P453" s="222"/>
      <c r="Q453" s="222"/>
      <c r="R453" s="223"/>
      <c r="S453" s="223"/>
      <c r="T453" s="223"/>
      <c r="U453" s="223"/>
      <c r="V453" s="223"/>
      <c r="W453" s="223"/>
      <c r="X453" s="223"/>
      <c r="Y453" s="223"/>
      <c r="Z453" s="212"/>
      <c r="AA453" s="212"/>
      <c r="AB453" s="212"/>
      <c r="AC453" s="212"/>
      <c r="AD453" s="212"/>
      <c r="AE453" s="212"/>
      <c r="AF453" s="212"/>
      <c r="AG453" s="212" t="s">
        <v>169</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52"/>
      <c r="D454" s="244"/>
      <c r="E454" s="244"/>
      <c r="F454" s="244"/>
      <c r="G454" s="244"/>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170</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33.75" outlineLevel="1" x14ac:dyDescent="0.2">
      <c r="A455" s="235">
        <v>126</v>
      </c>
      <c r="B455" s="236" t="s">
        <v>560</v>
      </c>
      <c r="C455" s="249" t="s">
        <v>561</v>
      </c>
      <c r="D455" s="237" t="s">
        <v>206</v>
      </c>
      <c r="E455" s="238">
        <v>1</v>
      </c>
      <c r="F455" s="239"/>
      <c r="G455" s="240">
        <f>ROUND(E455*F455,2)</f>
        <v>0</v>
      </c>
      <c r="H455" s="239"/>
      <c r="I455" s="240">
        <f>ROUND(E455*H455,2)</f>
        <v>0</v>
      </c>
      <c r="J455" s="239"/>
      <c r="K455" s="240">
        <f>ROUND(E455*J455,2)</f>
        <v>0</v>
      </c>
      <c r="L455" s="240">
        <v>15</v>
      </c>
      <c r="M455" s="240">
        <f>G455*(1+L455/100)</f>
        <v>0</v>
      </c>
      <c r="N455" s="238">
        <v>4.9590000000000002E-2</v>
      </c>
      <c r="O455" s="238">
        <f>ROUND(E455*N455,2)</f>
        <v>0.05</v>
      </c>
      <c r="P455" s="238">
        <v>0</v>
      </c>
      <c r="Q455" s="238">
        <f>ROUND(E455*P455,2)</f>
        <v>0</v>
      </c>
      <c r="R455" s="240" t="s">
        <v>532</v>
      </c>
      <c r="S455" s="240" t="s">
        <v>162</v>
      </c>
      <c r="T455" s="241" t="s">
        <v>162</v>
      </c>
      <c r="U455" s="223">
        <v>1.0369999999999999</v>
      </c>
      <c r="V455" s="223">
        <f>ROUND(E455*U455,2)</f>
        <v>1.04</v>
      </c>
      <c r="W455" s="223"/>
      <c r="X455" s="223" t="s">
        <v>163</v>
      </c>
      <c r="Y455" s="223" t="s">
        <v>164</v>
      </c>
      <c r="Z455" s="212"/>
      <c r="AA455" s="212"/>
      <c r="AB455" s="212"/>
      <c r="AC455" s="212"/>
      <c r="AD455" s="212"/>
      <c r="AE455" s="212"/>
      <c r="AF455" s="212"/>
      <c r="AG455" s="212" t="s">
        <v>165</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51" t="s">
        <v>562</v>
      </c>
      <c r="D456" s="225"/>
      <c r="E456" s="226">
        <v>1</v>
      </c>
      <c r="F456" s="223"/>
      <c r="G456" s="223"/>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169</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2"/>
      <c r="D457" s="244"/>
      <c r="E457" s="244"/>
      <c r="F457" s="244"/>
      <c r="G457" s="244"/>
      <c r="H457" s="223"/>
      <c r="I457" s="223"/>
      <c r="J457" s="223"/>
      <c r="K457" s="223"/>
      <c r="L457" s="223"/>
      <c r="M457" s="223"/>
      <c r="N457" s="222"/>
      <c r="O457" s="222"/>
      <c r="P457" s="222"/>
      <c r="Q457" s="222"/>
      <c r="R457" s="223"/>
      <c r="S457" s="223"/>
      <c r="T457" s="223"/>
      <c r="U457" s="223"/>
      <c r="V457" s="223"/>
      <c r="W457" s="223"/>
      <c r="X457" s="223"/>
      <c r="Y457" s="223"/>
      <c r="Z457" s="212"/>
      <c r="AA457" s="212"/>
      <c r="AB457" s="212"/>
      <c r="AC457" s="212"/>
      <c r="AD457" s="212"/>
      <c r="AE457" s="212"/>
      <c r="AF457" s="212"/>
      <c r="AG457" s="212" t="s">
        <v>170</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ht="33.75" outlineLevel="1" x14ac:dyDescent="0.2">
      <c r="A458" s="235">
        <v>127</v>
      </c>
      <c r="B458" s="236" t="s">
        <v>563</v>
      </c>
      <c r="C458" s="249" t="s">
        <v>564</v>
      </c>
      <c r="D458" s="237" t="s">
        <v>206</v>
      </c>
      <c r="E458" s="238">
        <v>1</v>
      </c>
      <c r="F458" s="239"/>
      <c r="G458" s="240">
        <f>ROUND(E458*F458,2)</f>
        <v>0</v>
      </c>
      <c r="H458" s="239"/>
      <c r="I458" s="240">
        <f>ROUND(E458*H458,2)</f>
        <v>0</v>
      </c>
      <c r="J458" s="239"/>
      <c r="K458" s="240">
        <f>ROUND(E458*J458,2)</f>
        <v>0</v>
      </c>
      <c r="L458" s="240">
        <v>15</v>
      </c>
      <c r="M458" s="240">
        <f>G458*(1+L458/100)</f>
        <v>0</v>
      </c>
      <c r="N458" s="238">
        <v>9.5999999999999992E-3</v>
      </c>
      <c r="O458" s="238">
        <f>ROUND(E458*N458,2)</f>
        <v>0.01</v>
      </c>
      <c r="P458" s="238">
        <v>0</v>
      </c>
      <c r="Q458" s="238">
        <f>ROUND(E458*P458,2)</f>
        <v>0</v>
      </c>
      <c r="R458" s="240" t="s">
        <v>532</v>
      </c>
      <c r="S458" s="240" t="s">
        <v>162</v>
      </c>
      <c r="T458" s="241" t="s">
        <v>162</v>
      </c>
      <c r="U458" s="223">
        <v>0.91300000000000003</v>
      </c>
      <c r="V458" s="223">
        <f>ROUND(E458*U458,2)</f>
        <v>0.91</v>
      </c>
      <c r="W458" s="223"/>
      <c r="X458" s="223" t="s">
        <v>163</v>
      </c>
      <c r="Y458" s="223" t="s">
        <v>164</v>
      </c>
      <c r="Z458" s="212"/>
      <c r="AA458" s="212"/>
      <c r="AB458" s="212"/>
      <c r="AC458" s="212"/>
      <c r="AD458" s="212"/>
      <c r="AE458" s="212"/>
      <c r="AF458" s="212"/>
      <c r="AG458" s="212" t="s">
        <v>165</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2" x14ac:dyDescent="0.2">
      <c r="A459" s="219"/>
      <c r="B459" s="220"/>
      <c r="C459" s="251" t="s">
        <v>565</v>
      </c>
      <c r="D459" s="225"/>
      <c r="E459" s="226">
        <v>1</v>
      </c>
      <c r="F459" s="223"/>
      <c r="G459" s="223"/>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169</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19"/>
      <c r="B460" s="220"/>
      <c r="C460" s="252"/>
      <c r="D460" s="244"/>
      <c r="E460" s="244"/>
      <c r="F460" s="244"/>
      <c r="G460" s="244"/>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170</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35">
        <v>128</v>
      </c>
      <c r="B461" s="236" t="s">
        <v>566</v>
      </c>
      <c r="C461" s="249" t="s">
        <v>567</v>
      </c>
      <c r="D461" s="237" t="s">
        <v>206</v>
      </c>
      <c r="E461" s="238">
        <v>2</v>
      </c>
      <c r="F461" s="239"/>
      <c r="G461" s="240">
        <f>ROUND(E461*F461,2)</f>
        <v>0</v>
      </c>
      <c r="H461" s="239"/>
      <c r="I461" s="240">
        <f>ROUND(E461*H461,2)</f>
        <v>0</v>
      </c>
      <c r="J461" s="239"/>
      <c r="K461" s="240">
        <f>ROUND(E461*J461,2)</f>
        <v>0</v>
      </c>
      <c r="L461" s="240">
        <v>15</v>
      </c>
      <c r="M461" s="240">
        <f>G461*(1+L461/100)</f>
        <v>0</v>
      </c>
      <c r="N461" s="238">
        <v>0</v>
      </c>
      <c r="O461" s="238">
        <f>ROUND(E461*N461,2)</f>
        <v>0</v>
      </c>
      <c r="P461" s="238">
        <v>0</v>
      </c>
      <c r="Q461" s="238">
        <f>ROUND(E461*P461,2)</f>
        <v>0</v>
      </c>
      <c r="R461" s="240" t="s">
        <v>532</v>
      </c>
      <c r="S461" s="240" t="s">
        <v>162</v>
      </c>
      <c r="T461" s="241" t="s">
        <v>162</v>
      </c>
      <c r="U461" s="223">
        <v>6.2E-2</v>
      </c>
      <c r="V461" s="223">
        <f>ROUND(E461*U461,2)</f>
        <v>0.12</v>
      </c>
      <c r="W461" s="223"/>
      <c r="X461" s="223" t="s">
        <v>163</v>
      </c>
      <c r="Y461" s="223" t="s">
        <v>164</v>
      </c>
      <c r="Z461" s="212"/>
      <c r="AA461" s="212"/>
      <c r="AB461" s="212"/>
      <c r="AC461" s="212"/>
      <c r="AD461" s="212"/>
      <c r="AE461" s="212"/>
      <c r="AF461" s="212"/>
      <c r="AG461" s="212" t="s">
        <v>528</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51" t="s">
        <v>401</v>
      </c>
      <c r="D462" s="225"/>
      <c r="E462" s="226">
        <v>2</v>
      </c>
      <c r="F462" s="223"/>
      <c r="G462" s="223"/>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169</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52"/>
      <c r="D463" s="244"/>
      <c r="E463" s="244"/>
      <c r="F463" s="244"/>
      <c r="G463" s="244"/>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170</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ht="22.5" outlineLevel="1" x14ac:dyDescent="0.2">
      <c r="A464" s="235">
        <v>129</v>
      </c>
      <c r="B464" s="236" t="s">
        <v>568</v>
      </c>
      <c r="C464" s="249" t="s">
        <v>569</v>
      </c>
      <c r="D464" s="237" t="s">
        <v>226</v>
      </c>
      <c r="E464" s="238">
        <v>1.272</v>
      </c>
      <c r="F464" s="239"/>
      <c r="G464" s="240">
        <f>ROUND(E464*F464,2)</f>
        <v>0</v>
      </c>
      <c r="H464" s="239"/>
      <c r="I464" s="240">
        <f>ROUND(E464*H464,2)</f>
        <v>0</v>
      </c>
      <c r="J464" s="239"/>
      <c r="K464" s="240">
        <f>ROUND(E464*J464,2)</f>
        <v>0</v>
      </c>
      <c r="L464" s="240">
        <v>15</v>
      </c>
      <c r="M464" s="240">
        <f>G464*(1+L464/100)</f>
        <v>0</v>
      </c>
      <c r="N464" s="238">
        <v>0</v>
      </c>
      <c r="O464" s="238">
        <f>ROUND(E464*N464,2)</f>
        <v>0</v>
      </c>
      <c r="P464" s="238">
        <v>0</v>
      </c>
      <c r="Q464" s="238">
        <f>ROUND(E464*P464,2)</f>
        <v>0</v>
      </c>
      <c r="R464" s="240" t="s">
        <v>532</v>
      </c>
      <c r="S464" s="240" t="s">
        <v>162</v>
      </c>
      <c r="T464" s="241" t="s">
        <v>162</v>
      </c>
      <c r="U464" s="223">
        <v>0.03</v>
      </c>
      <c r="V464" s="223">
        <f>ROUND(E464*U464,2)</f>
        <v>0.04</v>
      </c>
      <c r="W464" s="223"/>
      <c r="X464" s="223" t="s">
        <v>163</v>
      </c>
      <c r="Y464" s="223" t="s">
        <v>164</v>
      </c>
      <c r="Z464" s="212"/>
      <c r="AA464" s="212"/>
      <c r="AB464" s="212"/>
      <c r="AC464" s="212"/>
      <c r="AD464" s="212"/>
      <c r="AE464" s="212"/>
      <c r="AF464" s="212"/>
      <c r="AG464" s="212" t="s">
        <v>165</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1" t="s">
        <v>570</v>
      </c>
      <c r="D465" s="225"/>
      <c r="E465" s="226">
        <v>0.54</v>
      </c>
      <c r="F465" s="223"/>
      <c r="G465" s="223"/>
      <c r="H465" s="223"/>
      <c r="I465" s="223"/>
      <c r="J465" s="223"/>
      <c r="K465" s="223"/>
      <c r="L465" s="223"/>
      <c r="M465" s="223"/>
      <c r="N465" s="222"/>
      <c r="O465" s="222"/>
      <c r="P465" s="222"/>
      <c r="Q465" s="222"/>
      <c r="R465" s="223"/>
      <c r="S465" s="223"/>
      <c r="T465" s="223"/>
      <c r="U465" s="223"/>
      <c r="V465" s="223"/>
      <c r="W465" s="223"/>
      <c r="X465" s="223"/>
      <c r="Y465" s="223"/>
      <c r="Z465" s="212"/>
      <c r="AA465" s="212"/>
      <c r="AB465" s="212"/>
      <c r="AC465" s="212"/>
      <c r="AD465" s="212"/>
      <c r="AE465" s="212"/>
      <c r="AF465" s="212"/>
      <c r="AG465" s="212" t="s">
        <v>169</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1" t="s">
        <v>571</v>
      </c>
      <c r="D466" s="225"/>
      <c r="E466" s="226">
        <v>0.73199999999999998</v>
      </c>
      <c r="F466" s="223"/>
      <c r="G466" s="223"/>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169</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2"/>
      <c r="D467" s="244"/>
      <c r="E467" s="244"/>
      <c r="F467" s="244"/>
      <c r="G467" s="244"/>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170</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19">
        <v>130</v>
      </c>
      <c r="B468" s="220" t="s">
        <v>572</v>
      </c>
      <c r="C468" s="253" t="s">
        <v>573</v>
      </c>
      <c r="D468" s="221" t="s">
        <v>0</v>
      </c>
      <c r="E468" s="243"/>
      <c r="F468" s="224"/>
      <c r="G468" s="223">
        <f>ROUND(E468*F468,2)</f>
        <v>0</v>
      </c>
      <c r="H468" s="224"/>
      <c r="I468" s="223">
        <f>ROUND(E468*H468,2)</f>
        <v>0</v>
      </c>
      <c r="J468" s="224"/>
      <c r="K468" s="223">
        <f>ROUND(E468*J468,2)</f>
        <v>0</v>
      </c>
      <c r="L468" s="223">
        <v>15</v>
      </c>
      <c r="M468" s="223">
        <f>G468*(1+L468/100)</f>
        <v>0</v>
      </c>
      <c r="N468" s="222">
        <v>0</v>
      </c>
      <c r="O468" s="222">
        <f>ROUND(E468*N468,2)</f>
        <v>0</v>
      </c>
      <c r="P468" s="222">
        <v>0</v>
      </c>
      <c r="Q468" s="222">
        <f>ROUND(E468*P468,2)</f>
        <v>0</v>
      </c>
      <c r="R468" s="223" t="s">
        <v>532</v>
      </c>
      <c r="S468" s="223" t="s">
        <v>162</v>
      </c>
      <c r="T468" s="223" t="s">
        <v>162</v>
      </c>
      <c r="U468" s="223">
        <v>0</v>
      </c>
      <c r="V468" s="223">
        <f>ROUND(E468*U468,2)</f>
        <v>0</v>
      </c>
      <c r="W468" s="223"/>
      <c r="X468" s="223" t="s">
        <v>366</v>
      </c>
      <c r="Y468" s="223" t="s">
        <v>164</v>
      </c>
      <c r="Z468" s="212"/>
      <c r="AA468" s="212"/>
      <c r="AB468" s="212"/>
      <c r="AC468" s="212"/>
      <c r="AD468" s="212"/>
      <c r="AE468" s="212"/>
      <c r="AF468" s="212"/>
      <c r="AG468" s="212" t="s">
        <v>367</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52"/>
      <c r="D469" s="244"/>
      <c r="E469" s="244"/>
      <c r="F469" s="244"/>
      <c r="G469" s="244"/>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170</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x14ac:dyDescent="0.2">
      <c r="A470" s="228" t="s">
        <v>156</v>
      </c>
      <c r="B470" s="229" t="s">
        <v>110</v>
      </c>
      <c r="C470" s="248" t="s">
        <v>111</v>
      </c>
      <c r="D470" s="230"/>
      <c r="E470" s="231"/>
      <c r="F470" s="232"/>
      <c r="G470" s="232">
        <f>SUMIF(AG471:AG497,"&lt;&gt;NOR",G471:G497)</f>
        <v>0</v>
      </c>
      <c r="H470" s="232"/>
      <c r="I470" s="232">
        <f>SUM(I471:I497)</f>
        <v>0</v>
      </c>
      <c r="J470" s="232"/>
      <c r="K470" s="232">
        <f>SUM(K471:K497)</f>
        <v>0</v>
      </c>
      <c r="L470" s="232"/>
      <c r="M470" s="232">
        <f>SUM(M471:M497)</f>
        <v>0</v>
      </c>
      <c r="N470" s="231"/>
      <c r="O470" s="231">
        <f>SUM(O471:O497)</f>
        <v>0.11</v>
      </c>
      <c r="P470" s="231"/>
      <c r="Q470" s="231">
        <f>SUM(Q471:Q497)</f>
        <v>0</v>
      </c>
      <c r="R470" s="232"/>
      <c r="S470" s="232"/>
      <c r="T470" s="233"/>
      <c r="U470" s="227"/>
      <c r="V470" s="227">
        <f>SUM(V471:V497)</f>
        <v>23.98</v>
      </c>
      <c r="W470" s="227"/>
      <c r="X470" s="227"/>
      <c r="Y470" s="227"/>
      <c r="AG470" t="s">
        <v>157</v>
      </c>
    </row>
    <row r="471" spans="1:60" outlineLevel="1" x14ac:dyDescent="0.2">
      <c r="A471" s="235">
        <v>131</v>
      </c>
      <c r="B471" s="236" t="s">
        <v>574</v>
      </c>
      <c r="C471" s="249" t="s">
        <v>575</v>
      </c>
      <c r="D471" s="237" t="s">
        <v>206</v>
      </c>
      <c r="E471" s="238">
        <v>5</v>
      </c>
      <c r="F471" s="239"/>
      <c r="G471" s="240">
        <f>ROUND(E471*F471,2)</f>
        <v>0</v>
      </c>
      <c r="H471" s="239"/>
      <c r="I471" s="240">
        <f>ROUND(E471*H471,2)</f>
        <v>0</v>
      </c>
      <c r="J471" s="239"/>
      <c r="K471" s="240">
        <f>ROUND(E471*J471,2)</f>
        <v>0</v>
      </c>
      <c r="L471" s="240">
        <v>15</v>
      </c>
      <c r="M471" s="240">
        <f>G471*(1+L471/100)</f>
        <v>0</v>
      </c>
      <c r="N471" s="238">
        <v>2.0000000000000002E-5</v>
      </c>
      <c r="O471" s="238">
        <f>ROUND(E471*N471,2)</f>
        <v>0</v>
      </c>
      <c r="P471" s="238">
        <v>0</v>
      </c>
      <c r="Q471" s="238">
        <f>ROUND(E471*P471,2)</f>
        <v>0</v>
      </c>
      <c r="R471" s="240" t="s">
        <v>576</v>
      </c>
      <c r="S471" s="240" t="s">
        <v>162</v>
      </c>
      <c r="T471" s="241" t="s">
        <v>162</v>
      </c>
      <c r="U471" s="223">
        <v>4.0199999999999996</v>
      </c>
      <c r="V471" s="223">
        <f>ROUND(E471*U471,2)</f>
        <v>20.100000000000001</v>
      </c>
      <c r="W471" s="223"/>
      <c r="X471" s="223" t="s">
        <v>163</v>
      </c>
      <c r="Y471" s="223" t="s">
        <v>164</v>
      </c>
      <c r="Z471" s="212"/>
      <c r="AA471" s="212"/>
      <c r="AB471" s="212"/>
      <c r="AC471" s="212"/>
      <c r="AD471" s="212"/>
      <c r="AE471" s="212"/>
      <c r="AF471" s="212"/>
      <c r="AG471" s="212" t="s">
        <v>165</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2" x14ac:dyDescent="0.2">
      <c r="A472" s="219"/>
      <c r="B472" s="220"/>
      <c r="C472" s="251" t="s">
        <v>475</v>
      </c>
      <c r="D472" s="225"/>
      <c r="E472" s="226">
        <v>5</v>
      </c>
      <c r="F472" s="223"/>
      <c r="G472" s="223"/>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169</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2" x14ac:dyDescent="0.2">
      <c r="A473" s="219"/>
      <c r="B473" s="220"/>
      <c r="C473" s="252"/>
      <c r="D473" s="244"/>
      <c r="E473" s="244"/>
      <c r="F473" s="244"/>
      <c r="G473" s="244"/>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170</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35">
        <v>132</v>
      </c>
      <c r="B474" s="236" t="s">
        <v>577</v>
      </c>
      <c r="C474" s="249" t="s">
        <v>578</v>
      </c>
      <c r="D474" s="237" t="s">
        <v>206</v>
      </c>
      <c r="E474" s="238">
        <v>5</v>
      </c>
      <c r="F474" s="239"/>
      <c r="G474" s="240">
        <f>ROUND(E474*F474,2)</f>
        <v>0</v>
      </c>
      <c r="H474" s="239"/>
      <c r="I474" s="240">
        <f>ROUND(E474*H474,2)</f>
        <v>0</v>
      </c>
      <c r="J474" s="239"/>
      <c r="K474" s="240">
        <f>ROUND(E474*J474,2)</f>
        <v>0</v>
      </c>
      <c r="L474" s="240">
        <v>15</v>
      </c>
      <c r="M474" s="240">
        <f>G474*(1+L474/100)</f>
        <v>0</v>
      </c>
      <c r="N474" s="238">
        <v>0</v>
      </c>
      <c r="O474" s="238">
        <f>ROUND(E474*N474,2)</f>
        <v>0</v>
      </c>
      <c r="P474" s="238">
        <v>0</v>
      </c>
      <c r="Q474" s="238">
        <f>ROUND(E474*P474,2)</f>
        <v>0</v>
      </c>
      <c r="R474" s="240" t="s">
        <v>576</v>
      </c>
      <c r="S474" s="240" t="s">
        <v>162</v>
      </c>
      <c r="T474" s="241" t="s">
        <v>162</v>
      </c>
      <c r="U474" s="223">
        <v>0.77500000000000002</v>
      </c>
      <c r="V474" s="223">
        <f>ROUND(E474*U474,2)</f>
        <v>3.88</v>
      </c>
      <c r="W474" s="223"/>
      <c r="X474" s="223" t="s">
        <v>163</v>
      </c>
      <c r="Y474" s="223" t="s">
        <v>164</v>
      </c>
      <c r="Z474" s="212"/>
      <c r="AA474" s="212"/>
      <c r="AB474" s="212"/>
      <c r="AC474" s="212"/>
      <c r="AD474" s="212"/>
      <c r="AE474" s="212"/>
      <c r="AF474" s="212"/>
      <c r="AG474" s="212" t="s">
        <v>165</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1" t="s">
        <v>475</v>
      </c>
      <c r="D475" s="225"/>
      <c r="E475" s="226">
        <v>5</v>
      </c>
      <c r="F475" s="223"/>
      <c r="G475" s="223"/>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169</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52"/>
      <c r="D476" s="244"/>
      <c r="E476" s="244"/>
      <c r="F476" s="244"/>
      <c r="G476" s="244"/>
      <c r="H476" s="223"/>
      <c r="I476" s="223"/>
      <c r="J476" s="223"/>
      <c r="K476" s="223"/>
      <c r="L476" s="223"/>
      <c r="M476" s="223"/>
      <c r="N476" s="222"/>
      <c r="O476" s="222"/>
      <c r="P476" s="222"/>
      <c r="Q476" s="222"/>
      <c r="R476" s="223"/>
      <c r="S476" s="223"/>
      <c r="T476" s="223"/>
      <c r="U476" s="223"/>
      <c r="V476" s="223"/>
      <c r="W476" s="223"/>
      <c r="X476" s="223"/>
      <c r="Y476" s="223"/>
      <c r="Z476" s="212"/>
      <c r="AA476" s="212"/>
      <c r="AB476" s="212"/>
      <c r="AC476" s="212"/>
      <c r="AD476" s="212"/>
      <c r="AE476" s="212"/>
      <c r="AF476" s="212"/>
      <c r="AG476" s="212" t="s">
        <v>170</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2.5" outlineLevel="1" x14ac:dyDescent="0.2">
      <c r="A477" s="235">
        <v>133</v>
      </c>
      <c r="B477" s="236" t="s">
        <v>579</v>
      </c>
      <c r="C477" s="249" t="s">
        <v>580</v>
      </c>
      <c r="D477" s="237" t="s">
        <v>206</v>
      </c>
      <c r="E477" s="238">
        <v>3</v>
      </c>
      <c r="F477" s="239"/>
      <c r="G477" s="240">
        <f>ROUND(E477*F477,2)</f>
        <v>0</v>
      </c>
      <c r="H477" s="239"/>
      <c r="I477" s="240">
        <f>ROUND(E477*H477,2)</f>
        <v>0</v>
      </c>
      <c r="J477" s="239"/>
      <c r="K477" s="240">
        <f>ROUND(E477*J477,2)</f>
        <v>0</v>
      </c>
      <c r="L477" s="240">
        <v>15</v>
      </c>
      <c r="M477" s="240">
        <f>G477*(1+L477/100)</f>
        <v>0</v>
      </c>
      <c r="N477" s="238">
        <v>7.5000000000000002E-4</v>
      </c>
      <c r="O477" s="238">
        <f>ROUND(E477*N477,2)</f>
        <v>0</v>
      </c>
      <c r="P477" s="238">
        <v>0</v>
      </c>
      <c r="Q477" s="238">
        <f>ROUND(E477*P477,2)</f>
        <v>0</v>
      </c>
      <c r="R477" s="240" t="s">
        <v>200</v>
      </c>
      <c r="S477" s="240" t="s">
        <v>162</v>
      </c>
      <c r="T477" s="241" t="s">
        <v>162</v>
      </c>
      <c r="U477" s="223">
        <v>0</v>
      </c>
      <c r="V477" s="223">
        <f>ROUND(E477*U477,2)</f>
        <v>0</v>
      </c>
      <c r="W477" s="223"/>
      <c r="X477" s="223" t="s">
        <v>201</v>
      </c>
      <c r="Y477" s="223" t="s">
        <v>164</v>
      </c>
      <c r="Z477" s="212"/>
      <c r="AA477" s="212"/>
      <c r="AB477" s="212"/>
      <c r="AC477" s="212"/>
      <c r="AD477" s="212"/>
      <c r="AE477" s="212"/>
      <c r="AF477" s="212"/>
      <c r="AG477" s="212" t="s">
        <v>202</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51" t="s">
        <v>74</v>
      </c>
      <c r="D478" s="225"/>
      <c r="E478" s="226">
        <v>3</v>
      </c>
      <c r="F478" s="223"/>
      <c r="G478" s="223"/>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169</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52"/>
      <c r="D479" s="244"/>
      <c r="E479" s="244"/>
      <c r="F479" s="244"/>
      <c r="G479" s="244"/>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170</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1" x14ac:dyDescent="0.2">
      <c r="A480" s="235">
        <v>134</v>
      </c>
      <c r="B480" s="236" t="s">
        <v>581</v>
      </c>
      <c r="C480" s="249" t="s">
        <v>582</v>
      </c>
      <c r="D480" s="237" t="s">
        <v>206</v>
      </c>
      <c r="E480" s="238">
        <v>2</v>
      </c>
      <c r="F480" s="239"/>
      <c r="G480" s="240">
        <f>ROUND(E480*F480,2)</f>
        <v>0</v>
      </c>
      <c r="H480" s="239"/>
      <c r="I480" s="240">
        <f>ROUND(E480*H480,2)</f>
        <v>0</v>
      </c>
      <c r="J480" s="239"/>
      <c r="K480" s="240">
        <f>ROUND(E480*J480,2)</f>
        <v>0</v>
      </c>
      <c r="L480" s="240">
        <v>15</v>
      </c>
      <c r="M480" s="240">
        <f>G480*(1+L480/100)</f>
        <v>0</v>
      </c>
      <c r="N480" s="238">
        <v>7.5000000000000002E-4</v>
      </c>
      <c r="O480" s="238">
        <f>ROUND(E480*N480,2)</f>
        <v>0</v>
      </c>
      <c r="P480" s="238">
        <v>0</v>
      </c>
      <c r="Q480" s="238">
        <f>ROUND(E480*P480,2)</f>
        <v>0</v>
      </c>
      <c r="R480" s="240" t="s">
        <v>200</v>
      </c>
      <c r="S480" s="240" t="s">
        <v>162</v>
      </c>
      <c r="T480" s="241" t="s">
        <v>162</v>
      </c>
      <c r="U480" s="223">
        <v>0</v>
      </c>
      <c r="V480" s="223">
        <f>ROUND(E480*U480,2)</f>
        <v>0</v>
      </c>
      <c r="W480" s="223"/>
      <c r="X480" s="223" t="s">
        <v>201</v>
      </c>
      <c r="Y480" s="223" t="s">
        <v>164</v>
      </c>
      <c r="Z480" s="212"/>
      <c r="AA480" s="212"/>
      <c r="AB480" s="212"/>
      <c r="AC480" s="212"/>
      <c r="AD480" s="212"/>
      <c r="AE480" s="212"/>
      <c r="AF480" s="212"/>
      <c r="AG480" s="212" t="s">
        <v>202</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51" t="s">
        <v>401</v>
      </c>
      <c r="D481" s="225"/>
      <c r="E481" s="226">
        <v>2</v>
      </c>
      <c r="F481" s="223"/>
      <c r="G481" s="223"/>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169</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52"/>
      <c r="D482" s="244"/>
      <c r="E482" s="244"/>
      <c r="F482" s="244"/>
      <c r="G482" s="244"/>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170</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ht="22.5" outlineLevel="1" x14ac:dyDescent="0.2">
      <c r="A483" s="235">
        <v>135</v>
      </c>
      <c r="B483" s="236" t="s">
        <v>583</v>
      </c>
      <c r="C483" s="249" t="s">
        <v>584</v>
      </c>
      <c r="D483" s="237" t="s">
        <v>206</v>
      </c>
      <c r="E483" s="238">
        <v>2</v>
      </c>
      <c r="F483" s="239"/>
      <c r="G483" s="240">
        <f>ROUND(E483*F483,2)</f>
        <v>0</v>
      </c>
      <c r="H483" s="239"/>
      <c r="I483" s="240">
        <f>ROUND(E483*H483,2)</f>
        <v>0</v>
      </c>
      <c r="J483" s="239"/>
      <c r="K483" s="240">
        <f>ROUND(E483*J483,2)</f>
        <v>0</v>
      </c>
      <c r="L483" s="240">
        <v>15</v>
      </c>
      <c r="M483" s="240">
        <f>G483*(1+L483/100)</f>
        <v>0</v>
      </c>
      <c r="N483" s="238">
        <v>1.7999999999999999E-2</v>
      </c>
      <c r="O483" s="238">
        <f>ROUND(E483*N483,2)</f>
        <v>0.04</v>
      </c>
      <c r="P483" s="238">
        <v>0</v>
      </c>
      <c r="Q483" s="238">
        <f>ROUND(E483*P483,2)</f>
        <v>0</v>
      </c>
      <c r="R483" s="240"/>
      <c r="S483" s="240" t="s">
        <v>541</v>
      </c>
      <c r="T483" s="241" t="s">
        <v>162</v>
      </c>
      <c r="U483" s="223">
        <v>0</v>
      </c>
      <c r="V483" s="223">
        <f>ROUND(E483*U483,2)</f>
        <v>0</v>
      </c>
      <c r="W483" s="223"/>
      <c r="X483" s="223" t="s">
        <v>201</v>
      </c>
      <c r="Y483" s="223" t="s">
        <v>164</v>
      </c>
      <c r="Z483" s="212"/>
      <c r="AA483" s="212"/>
      <c r="AB483" s="212"/>
      <c r="AC483" s="212"/>
      <c r="AD483" s="212"/>
      <c r="AE483" s="212"/>
      <c r="AF483" s="212"/>
      <c r="AG483" s="212" t="s">
        <v>202</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51" t="s">
        <v>585</v>
      </c>
      <c r="D484" s="225"/>
      <c r="E484" s="226">
        <v>2</v>
      </c>
      <c r="F484" s="223"/>
      <c r="G484" s="223"/>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169</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52"/>
      <c r="D485" s="244"/>
      <c r="E485" s="244"/>
      <c r="F485" s="244"/>
      <c r="G485" s="244"/>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170</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ht="22.5" outlineLevel="1" x14ac:dyDescent="0.2">
      <c r="A486" s="235">
        <v>136</v>
      </c>
      <c r="B486" s="236" t="s">
        <v>586</v>
      </c>
      <c r="C486" s="249" t="s">
        <v>587</v>
      </c>
      <c r="D486" s="237" t="s">
        <v>206</v>
      </c>
      <c r="E486" s="238">
        <v>1</v>
      </c>
      <c r="F486" s="239"/>
      <c r="G486" s="240">
        <f>ROUND(E486*F486,2)</f>
        <v>0</v>
      </c>
      <c r="H486" s="239"/>
      <c r="I486" s="240">
        <f>ROUND(E486*H486,2)</f>
        <v>0</v>
      </c>
      <c r="J486" s="239"/>
      <c r="K486" s="240">
        <f>ROUND(E486*J486,2)</f>
        <v>0</v>
      </c>
      <c r="L486" s="240">
        <v>15</v>
      </c>
      <c r="M486" s="240">
        <f>G486*(1+L486/100)</f>
        <v>0</v>
      </c>
      <c r="N486" s="238">
        <v>1.7999999999999999E-2</v>
      </c>
      <c r="O486" s="238">
        <f>ROUND(E486*N486,2)</f>
        <v>0.02</v>
      </c>
      <c r="P486" s="238">
        <v>0</v>
      </c>
      <c r="Q486" s="238">
        <f>ROUND(E486*P486,2)</f>
        <v>0</v>
      </c>
      <c r="R486" s="240"/>
      <c r="S486" s="240" t="s">
        <v>541</v>
      </c>
      <c r="T486" s="241" t="s">
        <v>542</v>
      </c>
      <c r="U486" s="223">
        <v>0</v>
      </c>
      <c r="V486" s="223">
        <f>ROUND(E486*U486,2)</f>
        <v>0</v>
      </c>
      <c r="W486" s="223"/>
      <c r="X486" s="223" t="s">
        <v>201</v>
      </c>
      <c r="Y486" s="223" t="s">
        <v>164</v>
      </c>
      <c r="Z486" s="212"/>
      <c r="AA486" s="212"/>
      <c r="AB486" s="212"/>
      <c r="AC486" s="212"/>
      <c r="AD486" s="212"/>
      <c r="AE486" s="212"/>
      <c r="AF486" s="212"/>
      <c r="AG486" s="212" t="s">
        <v>202</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51" t="s">
        <v>588</v>
      </c>
      <c r="D487" s="225"/>
      <c r="E487" s="226">
        <v>1</v>
      </c>
      <c r="F487" s="223"/>
      <c r="G487" s="223"/>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169</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2" x14ac:dyDescent="0.2">
      <c r="A488" s="219"/>
      <c r="B488" s="220"/>
      <c r="C488" s="252"/>
      <c r="D488" s="244"/>
      <c r="E488" s="244"/>
      <c r="F488" s="244"/>
      <c r="G488" s="244"/>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170</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ht="22.5" outlineLevel="1" x14ac:dyDescent="0.2">
      <c r="A489" s="235">
        <v>137</v>
      </c>
      <c r="B489" s="236" t="s">
        <v>589</v>
      </c>
      <c r="C489" s="249" t="s">
        <v>590</v>
      </c>
      <c r="D489" s="237" t="s">
        <v>206</v>
      </c>
      <c r="E489" s="238">
        <v>1</v>
      </c>
      <c r="F489" s="239"/>
      <c r="G489" s="240">
        <f>ROUND(E489*F489,2)</f>
        <v>0</v>
      </c>
      <c r="H489" s="239"/>
      <c r="I489" s="240">
        <f>ROUND(E489*H489,2)</f>
        <v>0</v>
      </c>
      <c r="J489" s="239"/>
      <c r="K489" s="240">
        <f>ROUND(E489*J489,2)</f>
        <v>0</v>
      </c>
      <c r="L489" s="240">
        <v>15</v>
      </c>
      <c r="M489" s="240">
        <f>G489*(1+L489/100)</f>
        <v>0</v>
      </c>
      <c r="N489" s="238">
        <v>1.7999999999999999E-2</v>
      </c>
      <c r="O489" s="238">
        <f>ROUND(E489*N489,2)</f>
        <v>0.02</v>
      </c>
      <c r="P489" s="238">
        <v>0</v>
      </c>
      <c r="Q489" s="238">
        <f>ROUND(E489*P489,2)</f>
        <v>0</v>
      </c>
      <c r="R489" s="240"/>
      <c r="S489" s="240" t="s">
        <v>541</v>
      </c>
      <c r="T489" s="241" t="s">
        <v>542</v>
      </c>
      <c r="U489" s="223">
        <v>0</v>
      </c>
      <c r="V489" s="223">
        <f>ROUND(E489*U489,2)</f>
        <v>0</v>
      </c>
      <c r="W489" s="223"/>
      <c r="X489" s="223" t="s">
        <v>201</v>
      </c>
      <c r="Y489" s="223" t="s">
        <v>164</v>
      </c>
      <c r="Z489" s="212"/>
      <c r="AA489" s="212"/>
      <c r="AB489" s="212"/>
      <c r="AC489" s="212"/>
      <c r="AD489" s="212"/>
      <c r="AE489" s="212"/>
      <c r="AF489" s="212"/>
      <c r="AG489" s="212" t="s">
        <v>202</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51" t="s">
        <v>591</v>
      </c>
      <c r="D490" s="225"/>
      <c r="E490" s="226">
        <v>1</v>
      </c>
      <c r="F490" s="223"/>
      <c r="G490" s="223"/>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169</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52"/>
      <c r="D491" s="244"/>
      <c r="E491" s="244"/>
      <c r="F491" s="244"/>
      <c r="G491" s="244"/>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170</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35">
        <v>138</v>
      </c>
      <c r="B492" s="236" t="s">
        <v>592</v>
      </c>
      <c r="C492" s="249" t="s">
        <v>593</v>
      </c>
      <c r="D492" s="237" t="s">
        <v>206</v>
      </c>
      <c r="E492" s="238">
        <v>1</v>
      </c>
      <c r="F492" s="239"/>
      <c r="G492" s="240">
        <f>ROUND(E492*F492,2)</f>
        <v>0</v>
      </c>
      <c r="H492" s="239"/>
      <c r="I492" s="240">
        <f>ROUND(E492*H492,2)</f>
        <v>0</v>
      </c>
      <c r="J492" s="239"/>
      <c r="K492" s="240">
        <f>ROUND(E492*J492,2)</f>
        <v>0</v>
      </c>
      <c r="L492" s="240">
        <v>15</v>
      </c>
      <c r="M492" s="240">
        <f>G492*(1+L492/100)</f>
        <v>0</v>
      </c>
      <c r="N492" s="238">
        <v>2.8000000000000001E-2</v>
      </c>
      <c r="O492" s="238">
        <f>ROUND(E492*N492,2)</f>
        <v>0.03</v>
      </c>
      <c r="P492" s="238">
        <v>0</v>
      </c>
      <c r="Q492" s="238">
        <f>ROUND(E492*P492,2)</f>
        <v>0</v>
      </c>
      <c r="R492" s="240"/>
      <c r="S492" s="240" t="s">
        <v>541</v>
      </c>
      <c r="T492" s="241" t="s">
        <v>542</v>
      </c>
      <c r="U492" s="223">
        <v>0</v>
      </c>
      <c r="V492" s="223">
        <f>ROUND(E492*U492,2)</f>
        <v>0</v>
      </c>
      <c r="W492" s="223"/>
      <c r="X492" s="223" t="s">
        <v>201</v>
      </c>
      <c r="Y492" s="223" t="s">
        <v>164</v>
      </c>
      <c r="Z492" s="212"/>
      <c r="AA492" s="212"/>
      <c r="AB492" s="212"/>
      <c r="AC492" s="212"/>
      <c r="AD492" s="212"/>
      <c r="AE492" s="212"/>
      <c r="AF492" s="212"/>
      <c r="AG492" s="212" t="s">
        <v>202</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2" x14ac:dyDescent="0.2">
      <c r="A493" s="219"/>
      <c r="B493" s="220"/>
      <c r="C493" s="251" t="s">
        <v>72</v>
      </c>
      <c r="D493" s="225"/>
      <c r="E493" s="226">
        <v>1</v>
      </c>
      <c r="F493" s="223"/>
      <c r="G493" s="223"/>
      <c r="H493" s="223"/>
      <c r="I493" s="223"/>
      <c r="J493" s="223"/>
      <c r="K493" s="223"/>
      <c r="L493" s="223"/>
      <c r="M493" s="223"/>
      <c r="N493" s="222"/>
      <c r="O493" s="222"/>
      <c r="P493" s="222"/>
      <c r="Q493" s="222"/>
      <c r="R493" s="223"/>
      <c r="S493" s="223"/>
      <c r="T493" s="223"/>
      <c r="U493" s="223"/>
      <c r="V493" s="223"/>
      <c r="W493" s="223"/>
      <c r="X493" s="223"/>
      <c r="Y493" s="223"/>
      <c r="Z493" s="212"/>
      <c r="AA493" s="212"/>
      <c r="AB493" s="212"/>
      <c r="AC493" s="212"/>
      <c r="AD493" s="212"/>
      <c r="AE493" s="212"/>
      <c r="AF493" s="212"/>
      <c r="AG493" s="212" t="s">
        <v>169</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52"/>
      <c r="D494" s="244"/>
      <c r="E494" s="244"/>
      <c r="F494" s="244"/>
      <c r="G494" s="244"/>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170</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19">
        <v>139</v>
      </c>
      <c r="B495" s="220" t="s">
        <v>594</v>
      </c>
      <c r="C495" s="253" t="s">
        <v>595</v>
      </c>
      <c r="D495" s="221" t="s">
        <v>0</v>
      </c>
      <c r="E495" s="243"/>
      <c r="F495" s="224"/>
      <c r="G495" s="223">
        <f>ROUND(E495*F495,2)</f>
        <v>0</v>
      </c>
      <c r="H495" s="224"/>
      <c r="I495" s="223">
        <f>ROUND(E495*H495,2)</f>
        <v>0</v>
      </c>
      <c r="J495" s="224"/>
      <c r="K495" s="223">
        <f>ROUND(E495*J495,2)</f>
        <v>0</v>
      </c>
      <c r="L495" s="223">
        <v>15</v>
      </c>
      <c r="M495" s="223">
        <f>G495*(1+L495/100)</f>
        <v>0</v>
      </c>
      <c r="N495" s="222">
        <v>0</v>
      </c>
      <c r="O495" s="222">
        <f>ROUND(E495*N495,2)</f>
        <v>0</v>
      </c>
      <c r="P495" s="222">
        <v>0</v>
      </c>
      <c r="Q495" s="222">
        <f>ROUND(E495*P495,2)</f>
        <v>0</v>
      </c>
      <c r="R495" s="223" t="s">
        <v>576</v>
      </c>
      <c r="S495" s="223" t="s">
        <v>162</v>
      </c>
      <c r="T495" s="223" t="s">
        <v>162</v>
      </c>
      <c r="U495" s="223">
        <v>0</v>
      </c>
      <c r="V495" s="223">
        <f>ROUND(E495*U495,2)</f>
        <v>0</v>
      </c>
      <c r="W495" s="223"/>
      <c r="X495" s="223" t="s">
        <v>366</v>
      </c>
      <c r="Y495" s="223" t="s">
        <v>164</v>
      </c>
      <c r="Z495" s="212"/>
      <c r="AA495" s="212"/>
      <c r="AB495" s="212"/>
      <c r="AC495" s="212"/>
      <c r="AD495" s="212"/>
      <c r="AE495" s="212"/>
      <c r="AF495" s="212"/>
      <c r="AG495" s="212" t="s">
        <v>367</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54" t="s">
        <v>596</v>
      </c>
      <c r="D496" s="246"/>
      <c r="E496" s="246"/>
      <c r="F496" s="246"/>
      <c r="G496" s="246"/>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167</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
      <c r="A497" s="219"/>
      <c r="B497" s="220"/>
      <c r="C497" s="252"/>
      <c r="D497" s="244"/>
      <c r="E497" s="244"/>
      <c r="F497" s="244"/>
      <c r="G497" s="244"/>
      <c r="H497" s="223"/>
      <c r="I497" s="223"/>
      <c r="J497" s="223"/>
      <c r="K497" s="223"/>
      <c r="L497" s="223"/>
      <c r="M497" s="223"/>
      <c r="N497" s="222"/>
      <c r="O497" s="222"/>
      <c r="P497" s="222"/>
      <c r="Q497" s="222"/>
      <c r="R497" s="223"/>
      <c r="S497" s="223"/>
      <c r="T497" s="223"/>
      <c r="U497" s="223"/>
      <c r="V497" s="223"/>
      <c r="W497" s="223"/>
      <c r="X497" s="223"/>
      <c r="Y497" s="223"/>
      <c r="Z497" s="212"/>
      <c r="AA497" s="212"/>
      <c r="AB497" s="212"/>
      <c r="AC497" s="212"/>
      <c r="AD497" s="212"/>
      <c r="AE497" s="212"/>
      <c r="AF497" s="212"/>
      <c r="AG497" s="212" t="s">
        <v>170</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x14ac:dyDescent="0.2">
      <c r="A498" s="228" t="s">
        <v>156</v>
      </c>
      <c r="B498" s="229" t="s">
        <v>112</v>
      </c>
      <c r="C498" s="248" t="s">
        <v>113</v>
      </c>
      <c r="D498" s="230"/>
      <c r="E498" s="231"/>
      <c r="F498" s="232"/>
      <c r="G498" s="232">
        <f>SUMIF(AG499:AG511,"&lt;&gt;NOR",G499:G511)</f>
        <v>0</v>
      </c>
      <c r="H498" s="232"/>
      <c r="I498" s="232">
        <f>SUM(I499:I511)</f>
        <v>0</v>
      </c>
      <c r="J498" s="232"/>
      <c r="K498" s="232">
        <f>SUM(K499:K511)</f>
        <v>0</v>
      </c>
      <c r="L498" s="232"/>
      <c r="M498" s="232">
        <f>SUM(M499:M511)</f>
        <v>0</v>
      </c>
      <c r="N498" s="231"/>
      <c r="O498" s="231">
        <f>SUM(O499:O511)</f>
        <v>0.12</v>
      </c>
      <c r="P498" s="231"/>
      <c r="Q498" s="231">
        <f>SUM(Q499:Q511)</f>
        <v>0</v>
      </c>
      <c r="R498" s="232"/>
      <c r="S498" s="232"/>
      <c r="T498" s="233"/>
      <c r="U498" s="227"/>
      <c r="V498" s="227">
        <f>SUM(V499:V511)</f>
        <v>5.5</v>
      </c>
      <c r="W498" s="227"/>
      <c r="X498" s="227"/>
      <c r="Y498" s="227"/>
      <c r="AG498" t="s">
        <v>157</v>
      </c>
    </row>
    <row r="499" spans="1:60" ht="22.5" outlineLevel="1" x14ac:dyDescent="0.2">
      <c r="A499" s="235">
        <v>140</v>
      </c>
      <c r="B499" s="236" t="s">
        <v>597</v>
      </c>
      <c r="C499" s="249" t="s">
        <v>598</v>
      </c>
      <c r="D499" s="237" t="s">
        <v>226</v>
      </c>
      <c r="E499" s="238">
        <v>20.3</v>
      </c>
      <c r="F499" s="239"/>
      <c r="G499" s="240">
        <f>ROUND(E499*F499,2)</f>
        <v>0</v>
      </c>
      <c r="H499" s="239"/>
      <c r="I499" s="240">
        <f>ROUND(E499*H499,2)</f>
        <v>0</v>
      </c>
      <c r="J499" s="239"/>
      <c r="K499" s="240">
        <f>ROUND(E499*J499,2)</f>
        <v>0</v>
      </c>
      <c r="L499" s="240">
        <v>15</v>
      </c>
      <c r="M499" s="240">
        <f>G499*(1+L499/100)</f>
        <v>0</v>
      </c>
      <c r="N499" s="238">
        <v>0</v>
      </c>
      <c r="O499" s="238">
        <f>ROUND(E499*N499,2)</f>
        <v>0</v>
      </c>
      <c r="P499" s="238">
        <v>0</v>
      </c>
      <c r="Q499" s="238">
        <f>ROUND(E499*P499,2)</f>
        <v>0</v>
      </c>
      <c r="R499" s="240" t="s">
        <v>599</v>
      </c>
      <c r="S499" s="240" t="s">
        <v>162</v>
      </c>
      <c r="T499" s="241" t="s">
        <v>162</v>
      </c>
      <c r="U499" s="223">
        <v>1.6E-2</v>
      </c>
      <c r="V499" s="223">
        <f>ROUND(E499*U499,2)</f>
        <v>0.32</v>
      </c>
      <c r="W499" s="223"/>
      <c r="X499" s="223" t="s">
        <v>163</v>
      </c>
      <c r="Y499" s="223" t="s">
        <v>164</v>
      </c>
      <c r="Z499" s="212"/>
      <c r="AA499" s="212"/>
      <c r="AB499" s="212"/>
      <c r="AC499" s="212"/>
      <c r="AD499" s="212"/>
      <c r="AE499" s="212"/>
      <c r="AF499" s="212"/>
      <c r="AG499" s="212" t="s">
        <v>165</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2" x14ac:dyDescent="0.2">
      <c r="A500" s="219"/>
      <c r="B500" s="220"/>
      <c r="C500" s="251" t="s">
        <v>600</v>
      </c>
      <c r="D500" s="225"/>
      <c r="E500" s="226"/>
      <c r="F500" s="223"/>
      <c r="G500" s="223"/>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169</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1" t="s">
        <v>259</v>
      </c>
      <c r="D501" s="225"/>
      <c r="E501" s="226">
        <v>20.3</v>
      </c>
      <c r="F501" s="223"/>
      <c r="G501" s="223"/>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169</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52"/>
      <c r="D502" s="244"/>
      <c r="E502" s="244"/>
      <c r="F502" s="244"/>
      <c r="G502" s="244"/>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170</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ht="22.5" outlineLevel="1" x14ac:dyDescent="0.2">
      <c r="A503" s="235">
        <v>141</v>
      </c>
      <c r="B503" s="236" t="s">
        <v>601</v>
      </c>
      <c r="C503" s="249" t="s">
        <v>602</v>
      </c>
      <c r="D503" s="237" t="s">
        <v>226</v>
      </c>
      <c r="E503" s="238">
        <v>5.3</v>
      </c>
      <c r="F503" s="239"/>
      <c r="G503" s="240">
        <f>ROUND(E503*F503,2)</f>
        <v>0</v>
      </c>
      <c r="H503" s="239"/>
      <c r="I503" s="240">
        <f>ROUND(E503*H503,2)</f>
        <v>0</v>
      </c>
      <c r="J503" s="239"/>
      <c r="K503" s="240">
        <f>ROUND(E503*J503,2)</f>
        <v>0</v>
      </c>
      <c r="L503" s="240">
        <v>15</v>
      </c>
      <c r="M503" s="240">
        <f>G503*(1+L503/100)</f>
        <v>0</v>
      </c>
      <c r="N503" s="238">
        <v>2.5200000000000001E-3</v>
      </c>
      <c r="O503" s="238">
        <f>ROUND(E503*N503,2)</f>
        <v>0.01</v>
      </c>
      <c r="P503" s="238">
        <v>0</v>
      </c>
      <c r="Q503" s="238">
        <f>ROUND(E503*P503,2)</f>
        <v>0</v>
      </c>
      <c r="R503" s="240" t="s">
        <v>599</v>
      </c>
      <c r="S503" s="240" t="s">
        <v>162</v>
      </c>
      <c r="T503" s="241" t="s">
        <v>162</v>
      </c>
      <c r="U503" s="223">
        <v>0.97799999999999998</v>
      </c>
      <c r="V503" s="223">
        <f>ROUND(E503*U503,2)</f>
        <v>5.18</v>
      </c>
      <c r="W503" s="223"/>
      <c r="X503" s="223" t="s">
        <v>163</v>
      </c>
      <c r="Y503" s="223" t="s">
        <v>164</v>
      </c>
      <c r="Z503" s="212"/>
      <c r="AA503" s="212"/>
      <c r="AB503" s="212"/>
      <c r="AC503" s="212"/>
      <c r="AD503" s="212"/>
      <c r="AE503" s="212"/>
      <c r="AF503" s="212"/>
      <c r="AG503" s="212" t="s">
        <v>165</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51" t="s">
        <v>603</v>
      </c>
      <c r="D504" s="225"/>
      <c r="E504" s="226">
        <v>5.3</v>
      </c>
      <c r="F504" s="223"/>
      <c r="G504" s="223"/>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169</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2" x14ac:dyDescent="0.2">
      <c r="A505" s="219"/>
      <c r="B505" s="220"/>
      <c r="C505" s="252"/>
      <c r="D505" s="244"/>
      <c r="E505" s="244"/>
      <c r="F505" s="244"/>
      <c r="G505" s="244"/>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170</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ht="22.5" outlineLevel="1" x14ac:dyDescent="0.2">
      <c r="A506" s="235">
        <v>142</v>
      </c>
      <c r="B506" s="236" t="s">
        <v>604</v>
      </c>
      <c r="C506" s="249" t="s">
        <v>605</v>
      </c>
      <c r="D506" s="237" t="s">
        <v>226</v>
      </c>
      <c r="E506" s="238">
        <v>5.83</v>
      </c>
      <c r="F506" s="239"/>
      <c r="G506" s="240">
        <f>ROUND(E506*F506,2)</f>
        <v>0</v>
      </c>
      <c r="H506" s="239"/>
      <c r="I506" s="240">
        <f>ROUND(E506*H506,2)</f>
        <v>0</v>
      </c>
      <c r="J506" s="239"/>
      <c r="K506" s="240">
        <f>ROUND(E506*J506,2)</f>
        <v>0</v>
      </c>
      <c r="L506" s="240">
        <v>15</v>
      </c>
      <c r="M506" s="240">
        <f>G506*(1+L506/100)</f>
        <v>0</v>
      </c>
      <c r="N506" s="238">
        <v>1.9199999999999998E-2</v>
      </c>
      <c r="O506" s="238">
        <f>ROUND(E506*N506,2)</f>
        <v>0.11</v>
      </c>
      <c r="P506" s="238">
        <v>0</v>
      </c>
      <c r="Q506" s="238">
        <f>ROUND(E506*P506,2)</f>
        <v>0</v>
      </c>
      <c r="R506" s="240" t="s">
        <v>200</v>
      </c>
      <c r="S506" s="240" t="s">
        <v>162</v>
      </c>
      <c r="T506" s="241" t="s">
        <v>162</v>
      </c>
      <c r="U506" s="223">
        <v>0</v>
      </c>
      <c r="V506" s="223">
        <f>ROUND(E506*U506,2)</f>
        <v>0</v>
      </c>
      <c r="W506" s="223"/>
      <c r="X506" s="223" t="s">
        <v>201</v>
      </c>
      <c r="Y506" s="223" t="s">
        <v>164</v>
      </c>
      <c r="Z506" s="212"/>
      <c r="AA506" s="212"/>
      <c r="AB506" s="212"/>
      <c r="AC506" s="212"/>
      <c r="AD506" s="212"/>
      <c r="AE506" s="212"/>
      <c r="AF506" s="212"/>
      <c r="AG506" s="212" t="s">
        <v>202</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
      <c r="A507" s="219"/>
      <c r="B507" s="220"/>
      <c r="C507" s="251" t="s">
        <v>606</v>
      </c>
      <c r="D507" s="225"/>
      <c r="E507" s="226">
        <v>5.83</v>
      </c>
      <c r="F507" s="223"/>
      <c r="G507" s="223"/>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169</v>
      </c>
      <c r="AH507" s="212">
        <v>5</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2" x14ac:dyDescent="0.2">
      <c r="A508" s="219"/>
      <c r="B508" s="220"/>
      <c r="C508" s="252"/>
      <c r="D508" s="244"/>
      <c r="E508" s="244"/>
      <c r="F508" s="244"/>
      <c r="G508" s="244"/>
      <c r="H508" s="223"/>
      <c r="I508" s="223"/>
      <c r="J508" s="223"/>
      <c r="K508" s="223"/>
      <c r="L508" s="223"/>
      <c r="M508" s="223"/>
      <c r="N508" s="222"/>
      <c r="O508" s="222"/>
      <c r="P508" s="222"/>
      <c r="Q508" s="222"/>
      <c r="R508" s="223"/>
      <c r="S508" s="223"/>
      <c r="T508" s="223"/>
      <c r="U508" s="223"/>
      <c r="V508" s="223"/>
      <c r="W508" s="223"/>
      <c r="X508" s="223"/>
      <c r="Y508" s="223"/>
      <c r="Z508" s="212"/>
      <c r="AA508" s="212"/>
      <c r="AB508" s="212"/>
      <c r="AC508" s="212"/>
      <c r="AD508" s="212"/>
      <c r="AE508" s="212"/>
      <c r="AF508" s="212"/>
      <c r="AG508" s="212" t="s">
        <v>170</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19">
        <v>143</v>
      </c>
      <c r="B509" s="220" t="s">
        <v>607</v>
      </c>
      <c r="C509" s="253" t="s">
        <v>608</v>
      </c>
      <c r="D509" s="221" t="s">
        <v>0</v>
      </c>
      <c r="E509" s="243"/>
      <c r="F509" s="224"/>
      <c r="G509" s="223">
        <f>ROUND(E509*F509,2)</f>
        <v>0</v>
      </c>
      <c r="H509" s="224"/>
      <c r="I509" s="223">
        <f>ROUND(E509*H509,2)</f>
        <v>0</v>
      </c>
      <c r="J509" s="224"/>
      <c r="K509" s="223">
        <f>ROUND(E509*J509,2)</f>
        <v>0</v>
      </c>
      <c r="L509" s="223">
        <v>15</v>
      </c>
      <c r="M509" s="223">
        <f>G509*(1+L509/100)</f>
        <v>0</v>
      </c>
      <c r="N509" s="222">
        <v>0</v>
      </c>
      <c r="O509" s="222">
        <f>ROUND(E509*N509,2)</f>
        <v>0</v>
      </c>
      <c r="P509" s="222">
        <v>0</v>
      </c>
      <c r="Q509" s="222">
        <f>ROUND(E509*P509,2)</f>
        <v>0</v>
      </c>
      <c r="R509" s="223" t="s">
        <v>599</v>
      </c>
      <c r="S509" s="223" t="s">
        <v>162</v>
      </c>
      <c r="T509" s="223" t="s">
        <v>162</v>
      </c>
      <c r="U509" s="223">
        <v>0</v>
      </c>
      <c r="V509" s="223">
        <f>ROUND(E509*U509,2)</f>
        <v>0</v>
      </c>
      <c r="W509" s="223"/>
      <c r="X509" s="223" t="s">
        <v>366</v>
      </c>
      <c r="Y509" s="223" t="s">
        <v>164</v>
      </c>
      <c r="Z509" s="212"/>
      <c r="AA509" s="212"/>
      <c r="AB509" s="212"/>
      <c r="AC509" s="212"/>
      <c r="AD509" s="212"/>
      <c r="AE509" s="212"/>
      <c r="AF509" s="212"/>
      <c r="AG509" s="212" t="s">
        <v>367</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54" t="s">
        <v>596</v>
      </c>
      <c r="D510" s="246"/>
      <c r="E510" s="246"/>
      <c r="F510" s="246"/>
      <c r="G510" s="246"/>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167</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2" x14ac:dyDescent="0.2">
      <c r="A511" s="219"/>
      <c r="B511" s="220"/>
      <c r="C511" s="252"/>
      <c r="D511" s="244"/>
      <c r="E511" s="244"/>
      <c r="F511" s="244"/>
      <c r="G511" s="244"/>
      <c r="H511" s="223"/>
      <c r="I511" s="223"/>
      <c r="J511" s="223"/>
      <c r="K511" s="223"/>
      <c r="L511" s="223"/>
      <c r="M511" s="223"/>
      <c r="N511" s="222"/>
      <c r="O511" s="222"/>
      <c r="P511" s="222"/>
      <c r="Q511" s="222"/>
      <c r="R511" s="223"/>
      <c r="S511" s="223"/>
      <c r="T511" s="223"/>
      <c r="U511" s="223"/>
      <c r="V511" s="223"/>
      <c r="W511" s="223"/>
      <c r="X511" s="223"/>
      <c r="Y511" s="223"/>
      <c r="Z511" s="212"/>
      <c r="AA511" s="212"/>
      <c r="AB511" s="212"/>
      <c r="AC511" s="212"/>
      <c r="AD511" s="212"/>
      <c r="AE511" s="212"/>
      <c r="AF511" s="212"/>
      <c r="AG511" s="212" t="s">
        <v>170</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x14ac:dyDescent="0.2">
      <c r="A512" s="228" t="s">
        <v>156</v>
      </c>
      <c r="B512" s="229" t="s">
        <v>114</v>
      </c>
      <c r="C512" s="248" t="s">
        <v>115</v>
      </c>
      <c r="D512" s="230"/>
      <c r="E512" s="231"/>
      <c r="F512" s="232"/>
      <c r="G512" s="232">
        <f>SUMIF(AG513:AG526,"&lt;&gt;NOR",G513:G526)</f>
        <v>0</v>
      </c>
      <c r="H512" s="232"/>
      <c r="I512" s="232">
        <f>SUM(I513:I526)</f>
        <v>0</v>
      </c>
      <c r="J512" s="232"/>
      <c r="K512" s="232">
        <f>SUM(K513:K526)</f>
        <v>0</v>
      </c>
      <c r="L512" s="232"/>
      <c r="M512" s="232">
        <f>SUM(M513:M526)</f>
        <v>0</v>
      </c>
      <c r="N512" s="231"/>
      <c r="O512" s="231">
        <f>SUM(O513:O526)</f>
        <v>0.14000000000000001</v>
      </c>
      <c r="P512" s="231"/>
      <c r="Q512" s="231">
        <f>SUM(Q513:Q526)</f>
        <v>7.0000000000000007E-2</v>
      </c>
      <c r="R512" s="232"/>
      <c r="S512" s="232"/>
      <c r="T512" s="233"/>
      <c r="U512" s="227"/>
      <c r="V512" s="227">
        <f>SUM(V513:V526)</f>
        <v>6.18</v>
      </c>
      <c r="W512" s="227"/>
      <c r="X512" s="227"/>
      <c r="Y512" s="227"/>
      <c r="AG512" t="s">
        <v>157</v>
      </c>
    </row>
    <row r="513" spans="1:60" ht="22.5" outlineLevel="1" x14ac:dyDescent="0.2">
      <c r="A513" s="235">
        <v>144</v>
      </c>
      <c r="B513" s="236" t="s">
        <v>609</v>
      </c>
      <c r="C513" s="249" t="s">
        <v>610</v>
      </c>
      <c r="D513" s="237" t="s">
        <v>226</v>
      </c>
      <c r="E513" s="238">
        <v>20.3</v>
      </c>
      <c r="F513" s="239"/>
      <c r="G513" s="240">
        <f>ROUND(E513*F513,2)</f>
        <v>0</v>
      </c>
      <c r="H513" s="239"/>
      <c r="I513" s="240">
        <f>ROUND(E513*H513,2)</f>
        <v>0</v>
      </c>
      <c r="J513" s="239"/>
      <c r="K513" s="240">
        <f>ROUND(E513*J513,2)</f>
        <v>0</v>
      </c>
      <c r="L513" s="240">
        <v>15</v>
      </c>
      <c r="M513" s="240">
        <f>G513*(1+L513/100)</f>
        <v>0</v>
      </c>
      <c r="N513" s="238">
        <v>0</v>
      </c>
      <c r="O513" s="238">
        <f>ROUND(E513*N513,2)</f>
        <v>0</v>
      </c>
      <c r="P513" s="238">
        <v>1E-3</v>
      </c>
      <c r="Q513" s="238">
        <f>ROUND(E513*P513,2)</f>
        <v>0.02</v>
      </c>
      <c r="R513" s="240" t="s">
        <v>611</v>
      </c>
      <c r="S513" s="240" t="s">
        <v>162</v>
      </c>
      <c r="T513" s="241" t="s">
        <v>162</v>
      </c>
      <c r="U513" s="223">
        <v>0.115</v>
      </c>
      <c r="V513" s="223">
        <f>ROUND(E513*U513,2)</f>
        <v>2.33</v>
      </c>
      <c r="W513" s="223"/>
      <c r="X513" s="223" t="s">
        <v>163</v>
      </c>
      <c r="Y513" s="223" t="s">
        <v>164</v>
      </c>
      <c r="Z513" s="212"/>
      <c r="AA513" s="212"/>
      <c r="AB513" s="212"/>
      <c r="AC513" s="212"/>
      <c r="AD513" s="212"/>
      <c r="AE513" s="212"/>
      <c r="AF513" s="212"/>
      <c r="AG513" s="212" t="s">
        <v>165</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51" t="s">
        <v>259</v>
      </c>
      <c r="D514" s="225"/>
      <c r="E514" s="226">
        <v>20.3</v>
      </c>
      <c r="F514" s="223"/>
      <c r="G514" s="223"/>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169</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2"/>
      <c r="D515" s="244"/>
      <c r="E515" s="244"/>
      <c r="F515" s="244"/>
      <c r="G515" s="244"/>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170</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35">
        <v>145</v>
      </c>
      <c r="B516" s="236" t="s">
        <v>612</v>
      </c>
      <c r="C516" s="249" t="s">
        <v>613</v>
      </c>
      <c r="D516" s="237" t="s">
        <v>206</v>
      </c>
      <c r="E516" s="238">
        <v>5</v>
      </c>
      <c r="F516" s="239"/>
      <c r="G516" s="240">
        <f>ROUND(E516*F516,2)</f>
        <v>0</v>
      </c>
      <c r="H516" s="239"/>
      <c r="I516" s="240">
        <f>ROUND(E516*H516,2)</f>
        <v>0</v>
      </c>
      <c r="J516" s="239"/>
      <c r="K516" s="240">
        <f>ROUND(E516*J516,2)</f>
        <v>0</v>
      </c>
      <c r="L516" s="240">
        <v>15</v>
      </c>
      <c r="M516" s="240">
        <f>G516*(1+L516/100)</f>
        <v>0</v>
      </c>
      <c r="N516" s="238">
        <v>1.1900000000000001E-3</v>
      </c>
      <c r="O516" s="238">
        <f>ROUND(E516*N516,2)</f>
        <v>0.01</v>
      </c>
      <c r="P516" s="238">
        <v>0.01</v>
      </c>
      <c r="Q516" s="238">
        <f>ROUND(E516*P516,2)</f>
        <v>0.05</v>
      </c>
      <c r="R516" s="240" t="s">
        <v>611</v>
      </c>
      <c r="S516" s="240" t="s">
        <v>162</v>
      </c>
      <c r="T516" s="241" t="s">
        <v>162</v>
      </c>
      <c r="U516" s="223">
        <v>0.77</v>
      </c>
      <c r="V516" s="223">
        <f>ROUND(E516*U516,2)</f>
        <v>3.85</v>
      </c>
      <c r="W516" s="223"/>
      <c r="X516" s="223" t="s">
        <v>163</v>
      </c>
      <c r="Y516" s="223" t="s">
        <v>164</v>
      </c>
      <c r="Z516" s="212"/>
      <c r="AA516" s="212"/>
      <c r="AB516" s="212"/>
      <c r="AC516" s="212"/>
      <c r="AD516" s="212"/>
      <c r="AE516" s="212"/>
      <c r="AF516" s="212"/>
      <c r="AG516" s="212" t="s">
        <v>165</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
      <c r="A517" s="219"/>
      <c r="B517" s="220"/>
      <c r="C517" s="251" t="s">
        <v>614</v>
      </c>
      <c r="D517" s="225"/>
      <c r="E517" s="226">
        <v>3</v>
      </c>
      <c r="F517" s="223"/>
      <c r="G517" s="223"/>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169</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1" t="s">
        <v>615</v>
      </c>
      <c r="D518" s="225"/>
      <c r="E518" s="226">
        <v>2</v>
      </c>
      <c r="F518" s="223"/>
      <c r="G518" s="223"/>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169</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
      <c r="A519" s="219"/>
      <c r="B519" s="220"/>
      <c r="C519" s="252"/>
      <c r="D519" s="244"/>
      <c r="E519" s="244"/>
      <c r="F519" s="244"/>
      <c r="G519" s="244"/>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170</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ht="22.5" outlineLevel="1" x14ac:dyDescent="0.2">
      <c r="A520" s="235">
        <v>146</v>
      </c>
      <c r="B520" s="236" t="s">
        <v>616</v>
      </c>
      <c r="C520" s="249" t="s">
        <v>617</v>
      </c>
      <c r="D520" s="237" t="s">
        <v>226</v>
      </c>
      <c r="E520" s="238">
        <v>15</v>
      </c>
      <c r="F520" s="239"/>
      <c r="G520" s="240">
        <f>ROUND(E520*F520,2)</f>
        <v>0</v>
      </c>
      <c r="H520" s="239"/>
      <c r="I520" s="240">
        <f>ROUND(E520*H520,2)</f>
        <v>0</v>
      </c>
      <c r="J520" s="239"/>
      <c r="K520" s="240">
        <f>ROUND(E520*J520,2)</f>
        <v>0</v>
      </c>
      <c r="L520" s="240">
        <v>15</v>
      </c>
      <c r="M520" s="240">
        <f>G520*(1+L520/100)</f>
        <v>0</v>
      </c>
      <c r="N520" s="238">
        <v>8.7899999999999992E-3</v>
      </c>
      <c r="O520" s="238">
        <f>ROUND(E520*N520,2)</f>
        <v>0.13</v>
      </c>
      <c r="P520" s="238">
        <v>0</v>
      </c>
      <c r="Q520" s="238">
        <f>ROUND(E520*P520,2)</f>
        <v>0</v>
      </c>
      <c r="R520" s="240" t="s">
        <v>618</v>
      </c>
      <c r="S520" s="240" t="s">
        <v>162</v>
      </c>
      <c r="T520" s="241" t="s">
        <v>619</v>
      </c>
      <c r="U520" s="223">
        <v>0</v>
      </c>
      <c r="V520" s="223">
        <f>ROUND(E520*U520,2)</f>
        <v>0</v>
      </c>
      <c r="W520" s="223"/>
      <c r="X520" s="223" t="s">
        <v>620</v>
      </c>
      <c r="Y520" s="223" t="s">
        <v>164</v>
      </c>
      <c r="Z520" s="212"/>
      <c r="AA520" s="212"/>
      <c r="AB520" s="212"/>
      <c r="AC520" s="212"/>
      <c r="AD520" s="212"/>
      <c r="AE520" s="212"/>
      <c r="AF520" s="212"/>
      <c r="AG520" s="212" t="s">
        <v>621</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ht="22.5" outlineLevel="2" x14ac:dyDescent="0.2">
      <c r="A521" s="219"/>
      <c r="B521" s="220"/>
      <c r="C521" s="250" t="s">
        <v>622</v>
      </c>
      <c r="D521" s="242"/>
      <c r="E521" s="242"/>
      <c r="F521" s="242"/>
      <c r="G521" s="242"/>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167</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45" t="str">
        <f>C521</f>
        <v>lepení a dodávka podlahoviny z PVC, bez podkladu. Svaření podlahoviny. Dodávka a lepení podlahových soklíků z měkčeného PVC. Pastování a vyleštění podlah.</v>
      </c>
      <c r="BB521" s="212"/>
      <c r="BC521" s="212"/>
      <c r="BD521" s="212"/>
      <c r="BE521" s="212"/>
      <c r="BF521" s="212"/>
      <c r="BG521" s="212"/>
      <c r="BH521" s="212"/>
    </row>
    <row r="522" spans="1:60" outlineLevel="2" x14ac:dyDescent="0.2">
      <c r="A522" s="219"/>
      <c r="B522" s="220"/>
      <c r="C522" s="251" t="s">
        <v>623</v>
      </c>
      <c r="D522" s="225"/>
      <c r="E522" s="226">
        <v>15</v>
      </c>
      <c r="F522" s="223"/>
      <c r="G522" s="223"/>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169</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
      <c r="A523" s="219"/>
      <c r="B523" s="220"/>
      <c r="C523" s="252"/>
      <c r="D523" s="244"/>
      <c r="E523" s="244"/>
      <c r="F523" s="244"/>
      <c r="G523" s="244"/>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170</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19">
        <v>147</v>
      </c>
      <c r="B524" s="220" t="s">
        <v>624</v>
      </c>
      <c r="C524" s="253" t="s">
        <v>625</v>
      </c>
      <c r="D524" s="221" t="s">
        <v>0</v>
      </c>
      <c r="E524" s="243"/>
      <c r="F524" s="224"/>
      <c r="G524" s="223">
        <f>ROUND(E524*F524,2)</f>
        <v>0</v>
      </c>
      <c r="H524" s="224"/>
      <c r="I524" s="223">
        <f>ROUND(E524*H524,2)</f>
        <v>0</v>
      </c>
      <c r="J524" s="224"/>
      <c r="K524" s="223">
        <f>ROUND(E524*J524,2)</f>
        <v>0</v>
      </c>
      <c r="L524" s="223">
        <v>15</v>
      </c>
      <c r="M524" s="223">
        <f>G524*(1+L524/100)</f>
        <v>0</v>
      </c>
      <c r="N524" s="222">
        <v>0</v>
      </c>
      <c r="O524" s="222">
        <f>ROUND(E524*N524,2)</f>
        <v>0</v>
      </c>
      <c r="P524" s="222">
        <v>0</v>
      </c>
      <c r="Q524" s="222">
        <f>ROUND(E524*P524,2)</f>
        <v>0</v>
      </c>
      <c r="R524" s="223" t="s">
        <v>611</v>
      </c>
      <c r="S524" s="223" t="s">
        <v>162</v>
      </c>
      <c r="T524" s="223" t="s">
        <v>162</v>
      </c>
      <c r="U524" s="223">
        <v>0</v>
      </c>
      <c r="V524" s="223">
        <f>ROUND(E524*U524,2)</f>
        <v>0</v>
      </c>
      <c r="W524" s="223"/>
      <c r="X524" s="223" t="s">
        <v>366</v>
      </c>
      <c r="Y524" s="223" t="s">
        <v>164</v>
      </c>
      <c r="Z524" s="212"/>
      <c r="AA524" s="212"/>
      <c r="AB524" s="212"/>
      <c r="AC524" s="212"/>
      <c r="AD524" s="212"/>
      <c r="AE524" s="212"/>
      <c r="AF524" s="212"/>
      <c r="AG524" s="212" t="s">
        <v>367</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2" x14ac:dyDescent="0.2">
      <c r="A525" s="219"/>
      <c r="B525" s="220"/>
      <c r="C525" s="254" t="s">
        <v>444</v>
      </c>
      <c r="D525" s="246"/>
      <c r="E525" s="246"/>
      <c r="F525" s="246"/>
      <c r="G525" s="246"/>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167</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2" x14ac:dyDescent="0.2">
      <c r="A526" s="219"/>
      <c r="B526" s="220"/>
      <c r="C526" s="252"/>
      <c r="D526" s="244"/>
      <c r="E526" s="244"/>
      <c r="F526" s="244"/>
      <c r="G526" s="244"/>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170</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x14ac:dyDescent="0.2">
      <c r="A527" s="228" t="s">
        <v>156</v>
      </c>
      <c r="B527" s="229" t="s">
        <v>116</v>
      </c>
      <c r="C527" s="248" t="s">
        <v>117</v>
      </c>
      <c r="D527" s="230"/>
      <c r="E527" s="231"/>
      <c r="F527" s="232"/>
      <c r="G527" s="232">
        <f>SUMIF(AG528:AG548,"&lt;&gt;NOR",G528:G548)</f>
        <v>0</v>
      </c>
      <c r="H527" s="232"/>
      <c r="I527" s="232">
        <f>SUM(I528:I548)</f>
        <v>0</v>
      </c>
      <c r="J527" s="232"/>
      <c r="K527" s="232">
        <f>SUM(K528:K548)</f>
        <v>0</v>
      </c>
      <c r="L527" s="232"/>
      <c r="M527" s="232">
        <f>SUM(M528:M548)</f>
        <v>0</v>
      </c>
      <c r="N527" s="231"/>
      <c r="O527" s="231">
        <f>SUM(O528:O548)</f>
        <v>0.44</v>
      </c>
      <c r="P527" s="231"/>
      <c r="Q527" s="231">
        <f>SUM(Q528:Q548)</f>
        <v>0</v>
      </c>
      <c r="R527" s="232"/>
      <c r="S527" s="232"/>
      <c r="T527" s="233"/>
      <c r="U527" s="227"/>
      <c r="V527" s="227">
        <f>SUM(V528:V548)</f>
        <v>27.22</v>
      </c>
      <c r="W527" s="227"/>
      <c r="X527" s="227"/>
      <c r="Y527" s="227"/>
      <c r="AG527" t="s">
        <v>157</v>
      </c>
    </row>
    <row r="528" spans="1:60" ht="22.5" outlineLevel="1" x14ac:dyDescent="0.2">
      <c r="A528" s="235">
        <v>148</v>
      </c>
      <c r="B528" s="236" t="s">
        <v>626</v>
      </c>
      <c r="C528" s="249" t="s">
        <v>627</v>
      </c>
      <c r="D528" s="237" t="s">
        <v>206</v>
      </c>
      <c r="E528" s="238">
        <v>7</v>
      </c>
      <c r="F528" s="239"/>
      <c r="G528" s="240">
        <f>ROUND(E528*F528,2)</f>
        <v>0</v>
      </c>
      <c r="H528" s="239"/>
      <c r="I528" s="240">
        <f>ROUND(E528*H528,2)</f>
        <v>0</v>
      </c>
      <c r="J528" s="239"/>
      <c r="K528" s="240">
        <f>ROUND(E528*J528,2)</f>
        <v>0</v>
      </c>
      <c r="L528" s="240">
        <v>15</v>
      </c>
      <c r="M528" s="240">
        <f>G528*(1+L528/100)</f>
        <v>0</v>
      </c>
      <c r="N528" s="238">
        <v>0</v>
      </c>
      <c r="O528" s="238">
        <f>ROUND(E528*N528,2)</f>
        <v>0</v>
      </c>
      <c r="P528" s="238">
        <v>0</v>
      </c>
      <c r="Q528" s="238">
        <f>ROUND(E528*P528,2)</f>
        <v>0</v>
      </c>
      <c r="R528" s="240" t="s">
        <v>599</v>
      </c>
      <c r="S528" s="240" t="s">
        <v>162</v>
      </c>
      <c r="T528" s="241" t="s">
        <v>162</v>
      </c>
      <c r="U528" s="223">
        <v>0.1</v>
      </c>
      <c r="V528" s="223">
        <f>ROUND(E528*U528,2)</f>
        <v>0.7</v>
      </c>
      <c r="W528" s="223"/>
      <c r="X528" s="223" t="s">
        <v>163</v>
      </c>
      <c r="Y528" s="223" t="s">
        <v>164</v>
      </c>
      <c r="Z528" s="212"/>
      <c r="AA528" s="212"/>
      <c r="AB528" s="212"/>
      <c r="AC528" s="212"/>
      <c r="AD528" s="212"/>
      <c r="AE528" s="212"/>
      <c r="AF528" s="212"/>
      <c r="AG528" s="212" t="s">
        <v>165</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2" x14ac:dyDescent="0.2">
      <c r="A529" s="219"/>
      <c r="B529" s="220"/>
      <c r="C529" s="251" t="s">
        <v>628</v>
      </c>
      <c r="D529" s="225"/>
      <c r="E529" s="226">
        <v>7</v>
      </c>
      <c r="F529" s="223"/>
      <c r="G529" s="223"/>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169</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52"/>
      <c r="D530" s="244"/>
      <c r="E530" s="244"/>
      <c r="F530" s="244"/>
      <c r="G530" s="244"/>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170</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ht="22.5" outlineLevel="1" x14ac:dyDescent="0.2">
      <c r="A531" s="235">
        <v>149</v>
      </c>
      <c r="B531" s="236" t="s">
        <v>629</v>
      </c>
      <c r="C531" s="249" t="s">
        <v>630</v>
      </c>
      <c r="D531" s="237" t="s">
        <v>206</v>
      </c>
      <c r="E531" s="238">
        <v>2</v>
      </c>
      <c r="F531" s="239"/>
      <c r="G531" s="240">
        <f>ROUND(E531*F531,2)</f>
        <v>0</v>
      </c>
      <c r="H531" s="239"/>
      <c r="I531" s="240">
        <f>ROUND(E531*H531,2)</f>
        <v>0</v>
      </c>
      <c r="J531" s="239"/>
      <c r="K531" s="240">
        <f>ROUND(E531*J531,2)</f>
        <v>0</v>
      </c>
      <c r="L531" s="240">
        <v>15</v>
      </c>
      <c r="M531" s="240">
        <f>G531*(1+L531/100)</f>
        <v>0</v>
      </c>
      <c r="N531" s="238">
        <v>0</v>
      </c>
      <c r="O531" s="238">
        <f>ROUND(E531*N531,2)</f>
        <v>0</v>
      </c>
      <c r="P531" s="238">
        <v>0</v>
      </c>
      <c r="Q531" s="238">
        <f>ROUND(E531*P531,2)</f>
        <v>0</v>
      </c>
      <c r="R531" s="240" t="s">
        <v>599</v>
      </c>
      <c r="S531" s="240" t="s">
        <v>162</v>
      </c>
      <c r="T531" s="241" t="s">
        <v>162</v>
      </c>
      <c r="U531" s="223">
        <v>0.11</v>
      </c>
      <c r="V531" s="223">
        <f>ROUND(E531*U531,2)</f>
        <v>0.22</v>
      </c>
      <c r="W531" s="223"/>
      <c r="X531" s="223" t="s">
        <v>163</v>
      </c>
      <c r="Y531" s="223" t="s">
        <v>164</v>
      </c>
      <c r="Z531" s="212"/>
      <c r="AA531" s="212"/>
      <c r="AB531" s="212"/>
      <c r="AC531" s="212"/>
      <c r="AD531" s="212"/>
      <c r="AE531" s="212"/>
      <c r="AF531" s="212"/>
      <c r="AG531" s="212" t="s">
        <v>165</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2" x14ac:dyDescent="0.2">
      <c r="A532" s="219"/>
      <c r="B532" s="220"/>
      <c r="C532" s="251" t="s">
        <v>401</v>
      </c>
      <c r="D532" s="225"/>
      <c r="E532" s="226">
        <v>2</v>
      </c>
      <c r="F532" s="223"/>
      <c r="G532" s="223"/>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169</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52"/>
      <c r="D533" s="244"/>
      <c r="E533" s="244"/>
      <c r="F533" s="244"/>
      <c r="G533" s="244"/>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170</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ht="22.5" outlineLevel="1" x14ac:dyDescent="0.2">
      <c r="A534" s="235">
        <v>150</v>
      </c>
      <c r="B534" s="236" t="s">
        <v>631</v>
      </c>
      <c r="C534" s="249" t="s">
        <v>632</v>
      </c>
      <c r="D534" s="237" t="s">
        <v>226</v>
      </c>
      <c r="E534" s="238">
        <v>23.7</v>
      </c>
      <c r="F534" s="239"/>
      <c r="G534" s="240">
        <f>ROUND(E534*F534,2)</f>
        <v>0</v>
      </c>
      <c r="H534" s="239"/>
      <c r="I534" s="240">
        <f>ROUND(E534*H534,2)</f>
        <v>0</v>
      </c>
      <c r="J534" s="239"/>
      <c r="K534" s="240">
        <f>ROUND(E534*J534,2)</f>
        <v>0</v>
      </c>
      <c r="L534" s="240">
        <v>15</v>
      </c>
      <c r="M534" s="240">
        <f>G534*(1+L534/100)</f>
        <v>0</v>
      </c>
      <c r="N534" s="238">
        <v>4.9100000000000003E-3</v>
      </c>
      <c r="O534" s="238">
        <f>ROUND(E534*N534,2)</f>
        <v>0.12</v>
      </c>
      <c r="P534" s="238">
        <v>0</v>
      </c>
      <c r="Q534" s="238">
        <f>ROUND(E534*P534,2)</f>
        <v>0</v>
      </c>
      <c r="R534" s="240" t="s">
        <v>599</v>
      </c>
      <c r="S534" s="240" t="s">
        <v>162</v>
      </c>
      <c r="T534" s="241" t="s">
        <v>162</v>
      </c>
      <c r="U534" s="223">
        <v>1.0165</v>
      </c>
      <c r="V534" s="223">
        <f>ROUND(E534*U534,2)</f>
        <v>24.09</v>
      </c>
      <c r="W534" s="223"/>
      <c r="X534" s="223" t="s">
        <v>163</v>
      </c>
      <c r="Y534" s="223" t="s">
        <v>164</v>
      </c>
      <c r="Z534" s="212"/>
      <c r="AA534" s="212"/>
      <c r="AB534" s="212"/>
      <c r="AC534" s="212"/>
      <c r="AD534" s="212"/>
      <c r="AE534" s="212"/>
      <c r="AF534" s="212"/>
      <c r="AG534" s="212" t="s">
        <v>165</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51" t="s">
        <v>633</v>
      </c>
      <c r="D535" s="225"/>
      <c r="E535" s="226">
        <v>14.2</v>
      </c>
      <c r="F535" s="223"/>
      <c r="G535" s="223"/>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169</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51" t="s">
        <v>634</v>
      </c>
      <c r="D536" s="225"/>
      <c r="E536" s="226">
        <v>8.5</v>
      </c>
      <c r="F536" s="223"/>
      <c r="G536" s="223"/>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169</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1" t="s">
        <v>280</v>
      </c>
      <c r="D537" s="225"/>
      <c r="E537" s="226">
        <v>1</v>
      </c>
      <c r="F537" s="223"/>
      <c r="G537" s="223"/>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169</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2"/>
      <c r="D538" s="244"/>
      <c r="E538" s="244"/>
      <c r="F538" s="244"/>
      <c r="G538" s="244"/>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170</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ht="33.75" outlineLevel="1" x14ac:dyDescent="0.2">
      <c r="A539" s="235">
        <v>151</v>
      </c>
      <c r="B539" s="236" t="s">
        <v>635</v>
      </c>
      <c r="C539" s="249" t="s">
        <v>636</v>
      </c>
      <c r="D539" s="237" t="s">
        <v>232</v>
      </c>
      <c r="E539" s="238">
        <v>18.399999999999999</v>
      </c>
      <c r="F539" s="239"/>
      <c r="G539" s="240">
        <f>ROUND(E539*F539,2)</f>
        <v>0</v>
      </c>
      <c r="H539" s="239"/>
      <c r="I539" s="240">
        <f>ROUND(E539*H539,2)</f>
        <v>0</v>
      </c>
      <c r="J539" s="239"/>
      <c r="K539" s="240">
        <f>ROUND(E539*J539,2)</f>
        <v>0</v>
      </c>
      <c r="L539" s="240">
        <v>15</v>
      </c>
      <c r="M539" s="240">
        <f>G539*(1+L539/100)</f>
        <v>0</v>
      </c>
      <c r="N539" s="238">
        <v>2.3000000000000001E-4</v>
      </c>
      <c r="O539" s="238">
        <f>ROUND(E539*N539,2)</f>
        <v>0</v>
      </c>
      <c r="P539" s="238">
        <v>0</v>
      </c>
      <c r="Q539" s="238">
        <f>ROUND(E539*P539,2)</f>
        <v>0</v>
      </c>
      <c r="R539" s="240" t="s">
        <v>599</v>
      </c>
      <c r="S539" s="240" t="s">
        <v>162</v>
      </c>
      <c r="T539" s="241" t="s">
        <v>162</v>
      </c>
      <c r="U539" s="223">
        <v>0.12</v>
      </c>
      <c r="V539" s="223">
        <f>ROUND(E539*U539,2)</f>
        <v>2.21</v>
      </c>
      <c r="W539" s="223"/>
      <c r="X539" s="223" t="s">
        <v>163</v>
      </c>
      <c r="Y539" s="223" t="s">
        <v>164</v>
      </c>
      <c r="Z539" s="212"/>
      <c r="AA539" s="212"/>
      <c r="AB539" s="212"/>
      <c r="AC539" s="212"/>
      <c r="AD539" s="212"/>
      <c r="AE539" s="212"/>
      <c r="AF539" s="212"/>
      <c r="AG539" s="212" t="s">
        <v>165</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2" x14ac:dyDescent="0.2">
      <c r="A540" s="219"/>
      <c r="B540" s="220"/>
      <c r="C540" s="251" t="s">
        <v>637</v>
      </c>
      <c r="D540" s="225"/>
      <c r="E540" s="226">
        <v>7.8</v>
      </c>
      <c r="F540" s="223"/>
      <c r="G540" s="223"/>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169</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1" t="s">
        <v>638</v>
      </c>
      <c r="D541" s="225"/>
      <c r="E541" s="226">
        <v>6.6</v>
      </c>
      <c r="F541" s="223"/>
      <c r="G541" s="223"/>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169</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1" t="s">
        <v>639</v>
      </c>
      <c r="D542" s="225"/>
      <c r="E542" s="226">
        <v>4</v>
      </c>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169</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52"/>
      <c r="D543" s="244"/>
      <c r="E543" s="244"/>
      <c r="F543" s="244"/>
      <c r="G543" s="244"/>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170</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35">
        <v>152</v>
      </c>
      <c r="B544" s="236" t="s">
        <v>640</v>
      </c>
      <c r="C544" s="249" t="s">
        <v>641</v>
      </c>
      <c r="D544" s="237" t="s">
        <v>226</v>
      </c>
      <c r="E544" s="238">
        <v>26.07</v>
      </c>
      <c r="F544" s="239"/>
      <c r="G544" s="240">
        <f>ROUND(E544*F544,2)</f>
        <v>0</v>
      </c>
      <c r="H544" s="239"/>
      <c r="I544" s="240">
        <f>ROUND(E544*H544,2)</f>
        <v>0</v>
      </c>
      <c r="J544" s="239"/>
      <c r="K544" s="240">
        <f>ROUND(E544*J544,2)</f>
        <v>0</v>
      </c>
      <c r="L544" s="240">
        <v>15</v>
      </c>
      <c r="M544" s="240">
        <f>G544*(1+L544/100)</f>
        <v>0</v>
      </c>
      <c r="N544" s="238">
        <v>1.2200000000000001E-2</v>
      </c>
      <c r="O544" s="238">
        <f>ROUND(E544*N544,2)</f>
        <v>0.32</v>
      </c>
      <c r="P544" s="238">
        <v>0</v>
      </c>
      <c r="Q544" s="238">
        <f>ROUND(E544*P544,2)</f>
        <v>0</v>
      </c>
      <c r="R544" s="240" t="s">
        <v>200</v>
      </c>
      <c r="S544" s="240" t="s">
        <v>162</v>
      </c>
      <c r="T544" s="241" t="s">
        <v>162</v>
      </c>
      <c r="U544" s="223">
        <v>0</v>
      </c>
      <c r="V544" s="223">
        <f>ROUND(E544*U544,2)</f>
        <v>0</v>
      </c>
      <c r="W544" s="223"/>
      <c r="X544" s="223" t="s">
        <v>201</v>
      </c>
      <c r="Y544" s="223" t="s">
        <v>164</v>
      </c>
      <c r="Z544" s="212"/>
      <c r="AA544" s="212"/>
      <c r="AB544" s="212"/>
      <c r="AC544" s="212"/>
      <c r="AD544" s="212"/>
      <c r="AE544" s="212"/>
      <c r="AF544" s="212"/>
      <c r="AG544" s="212" t="s">
        <v>202</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51" t="s">
        <v>642</v>
      </c>
      <c r="D545" s="225"/>
      <c r="E545" s="226">
        <v>26.07</v>
      </c>
      <c r="F545" s="223"/>
      <c r="G545" s="223"/>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169</v>
      </c>
      <c r="AH545" s="212">
        <v>5</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2" x14ac:dyDescent="0.2">
      <c r="A546" s="219"/>
      <c r="B546" s="220"/>
      <c r="C546" s="252"/>
      <c r="D546" s="244"/>
      <c r="E546" s="244"/>
      <c r="F546" s="244"/>
      <c r="G546" s="244"/>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170</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19">
        <v>153</v>
      </c>
      <c r="B547" s="220" t="s">
        <v>643</v>
      </c>
      <c r="C547" s="253" t="s">
        <v>644</v>
      </c>
      <c r="D547" s="221" t="s">
        <v>0</v>
      </c>
      <c r="E547" s="243"/>
      <c r="F547" s="224"/>
      <c r="G547" s="223">
        <f>ROUND(E547*F547,2)</f>
        <v>0</v>
      </c>
      <c r="H547" s="224"/>
      <c r="I547" s="223">
        <f>ROUND(E547*H547,2)</f>
        <v>0</v>
      </c>
      <c r="J547" s="224"/>
      <c r="K547" s="223">
        <f>ROUND(E547*J547,2)</f>
        <v>0</v>
      </c>
      <c r="L547" s="223">
        <v>15</v>
      </c>
      <c r="M547" s="223">
        <f>G547*(1+L547/100)</f>
        <v>0</v>
      </c>
      <c r="N547" s="222">
        <v>0</v>
      </c>
      <c r="O547" s="222">
        <f>ROUND(E547*N547,2)</f>
        <v>0</v>
      </c>
      <c r="P547" s="222">
        <v>0</v>
      </c>
      <c r="Q547" s="222">
        <f>ROUND(E547*P547,2)</f>
        <v>0</v>
      </c>
      <c r="R547" s="223" t="s">
        <v>599</v>
      </c>
      <c r="S547" s="223" t="s">
        <v>162</v>
      </c>
      <c r="T547" s="223" t="s">
        <v>162</v>
      </c>
      <c r="U547" s="223">
        <v>0</v>
      </c>
      <c r="V547" s="223">
        <f>ROUND(E547*U547,2)</f>
        <v>0</v>
      </c>
      <c r="W547" s="223"/>
      <c r="X547" s="223" t="s">
        <v>366</v>
      </c>
      <c r="Y547" s="223" t="s">
        <v>164</v>
      </c>
      <c r="Z547" s="212"/>
      <c r="AA547" s="212"/>
      <c r="AB547" s="212"/>
      <c r="AC547" s="212"/>
      <c r="AD547" s="212"/>
      <c r="AE547" s="212"/>
      <c r="AF547" s="212"/>
      <c r="AG547" s="212" t="s">
        <v>367</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2" x14ac:dyDescent="0.2">
      <c r="A548" s="219"/>
      <c r="B548" s="220"/>
      <c r="C548" s="252"/>
      <c r="D548" s="244"/>
      <c r="E548" s="244"/>
      <c r="F548" s="244"/>
      <c r="G548" s="244"/>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170</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x14ac:dyDescent="0.2">
      <c r="A549" s="228" t="s">
        <v>156</v>
      </c>
      <c r="B549" s="229" t="s">
        <v>118</v>
      </c>
      <c r="C549" s="248" t="s">
        <v>119</v>
      </c>
      <c r="D549" s="230"/>
      <c r="E549" s="231"/>
      <c r="F549" s="232"/>
      <c r="G549" s="232">
        <f>SUMIF(AG550:AG554,"&lt;&gt;NOR",G550:G554)</f>
        <v>0</v>
      </c>
      <c r="H549" s="232"/>
      <c r="I549" s="232">
        <f>SUM(I550:I554)</f>
        <v>0</v>
      </c>
      <c r="J549" s="232"/>
      <c r="K549" s="232">
        <f>SUM(K550:K554)</f>
        <v>0</v>
      </c>
      <c r="L549" s="232"/>
      <c r="M549" s="232">
        <f>SUM(M550:M554)</f>
        <v>0</v>
      </c>
      <c r="N549" s="231"/>
      <c r="O549" s="231">
        <f>SUM(O550:O554)</f>
        <v>0</v>
      </c>
      <c r="P549" s="231"/>
      <c r="Q549" s="231">
        <f>SUM(Q550:Q554)</f>
        <v>0</v>
      </c>
      <c r="R549" s="232"/>
      <c r="S549" s="232"/>
      <c r="T549" s="233"/>
      <c r="U549" s="227"/>
      <c r="V549" s="227">
        <f>SUM(V550:V554)</f>
        <v>0.46</v>
      </c>
      <c r="W549" s="227"/>
      <c r="X549" s="227"/>
      <c r="Y549" s="227"/>
      <c r="AG549" t="s">
        <v>157</v>
      </c>
    </row>
    <row r="550" spans="1:60" outlineLevel="1" x14ac:dyDescent="0.2">
      <c r="A550" s="235">
        <v>154</v>
      </c>
      <c r="B550" s="236" t="s">
        <v>645</v>
      </c>
      <c r="C550" s="249" t="s">
        <v>646</v>
      </c>
      <c r="D550" s="237" t="s">
        <v>226</v>
      </c>
      <c r="E550" s="238">
        <v>2.9388000000000001</v>
      </c>
      <c r="F550" s="239"/>
      <c r="G550" s="240">
        <f>ROUND(E550*F550,2)</f>
        <v>0</v>
      </c>
      <c r="H550" s="239"/>
      <c r="I550" s="240">
        <f>ROUND(E550*H550,2)</f>
        <v>0</v>
      </c>
      <c r="J550" s="239"/>
      <c r="K550" s="240">
        <f>ROUND(E550*J550,2)</f>
        <v>0</v>
      </c>
      <c r="L550" s="240">
        <v>15</v>
      </c>
      <c r="M550" s="240">
        <f>G550*(1+L550/100)</f>
        <v>0</v>
      </c>
      <c r="N550" s="238">
        <v>8.0000000000000007E-5</v>
      </c>
      <c r="O550" s="238">
        <f>ROUND(E550*N550,2)</f>
        <v>0</v>
      </c>
      <c r="P550" s="238">
        <v>0</v>
      </c>
      <c r="Q550" s="238">
        <f>ROUND(E550*P550,2)</f>
        <v>0</v>
      </c>
      <c r="R550" s="240" t="s">
        <v>647</v>
      </c>
      <c r="S550" s="240" t="s">
        <v>162</v>
      </c>
      <c r="T550" s="241" t="s">
        <v>162</v>
      </c>
      <c r="U550" s="223">
        <v>0.156</v>
      </c>
      <c r="V550" s="223">
        <f>ROUND(E550*U550,2)</f>
        <v>0.46</v>
      </c>
      <c r="W550" s="223"/>
      <c r="X550" s="223" t="s">
        <v>163</v>
      </c>
      <c r="Y550" s="223" t="s">
        <v>164</v>
      </c>
      <c r="Z550" s="212"/>
      <c r="AA550" s="212"/>
      <c r="AB550" s="212"/>
      <c r="AC550" s="212"/>
      <c r="AD550" s="212"/>
      <c r="AE550" s="212"/>
      <c r="AF550" s="212"/>
      <c r="AG550" s="212" t="s">
        <v>165</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2" x14ac:dyDescent="0.2">
      <c r="A551" s="219"/>
      <c r="B551" s="220"/>
      <c r="C551" s="251" t="s">
        <v>648</v>
      </c>
      <c r="D551" s="225"/>
      <c r="E551" s="226"/>
      <c r="F551" s="223"/>
      <c r="G551" s="223"/>
      <c r="H551" s="223"/>
      <c r="I551" s="223"/>
      <c r="J551" s="223"/>
      <c r="K551" s="223"/>
      <c r="L551" s="223"/>
      <c r="M551" s="223"/>
      <c r="N551" s="222"/>
      <c r="O551" s="222"/>
      <c r="P551" s="222"/>
      <c r="Q551" s="222"/>
      <c r="R551" s="223"/>
      <c r="S551" s="223"/>
      <c r="T551" s="223"/>
      <c r="U551" s="223"/>
      <c r="V551" s="223"/>
      <c r="W551" s="223"/>
      <c r="X551" s="223"/>
      <c r="Y551" s="223"/>
      <c r="Z551" s="212"/>
      <c r="AA551" s="212"/>
      <c r="AB551" s="212"/>
      <c r="AC551" s="212"/>
      <c r="AD551" s="212"/>
      <c r="AE551" s="212"/>
      <c r="AF551" s="212"/>
      <c r="AG551" s="212" t="s">
        <v>169</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51" t="s">
        <v>649</v>
      </c>
      <c r="D552" s="225"/>
      <c r="E552" s="226">
        <v>0.65280000000000005</v>
      </c>
      <c r="F552" s="223"/>
      <c r="G552" s="223"/>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169</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51" t="s">
        <v>650</v>
      </c>
      <c r="D553" s="225"/>
      <c r="E553" s="226">
        <v>2.286</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169</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52"/>
      <c r="D554" s="244"/>
      <c r="E554" s="244"/>
      <c r="F554" s="244"/>
      <c r="G554" s="244"/>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170</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x14ac:dyDescent="0.2">
      <c r="A555" s="228" t="s">
        <v>156</v>
      </c>
      <c r="B555" s="229" t="s">
        <v>120</v>
      </c>
      <c r="C555" s="248" t="s">
        <v>121</v>
      </c>
      <c r="D555" s="230"/>
      <c r="E555" s="231"/>
      <c r="F555" s="232"/>
      <c r="G555" s="232">
        <f>SUMIF(AG556:AG581,"&lt;&gt;NOR",G556:G581)</f>
        <v>0</v>
      </c>
      <c r="H555" s="232"/>
      <c r="I555" s="232">
        <f>SUM(I556:I581)</f>
        <v>0</v>
      </c>
      <c r="J555" s="232"/>
      <c r="K555" s="232">
        <f>SUM(K556:K581)</f>
        <v>0</v>
      </c>
      <c r="L555" s="232"/>
      <c r="M555" s="232">
        <f>SUM(M556:M581)</f>
        <v>0</v>
      </c>
      <c r="N555" s="231"/>
      <c r="O555" s="231">
        <f>SUM(O556:O581)</f>
        <v>0.15000000000000002</v>
      </c>
      <c r="P555" s="231"/>
      <c r="Q555" s="231">
        <f>SUM(Q556:Q581)</f>
        <v>0</v>
      </c>
      <c r="R555" s="232"/>
      <c r="S555" s="232"/>
      <c r="T555" s="233"/>
      <c r="U555" s="227"/>
      <c r="V555" s="227">
        <f>SUM(V556:V581)</f>
        <v>56.06</v>
      </c>
      <c r="W555" s="227"/>
      <c r="X555" s="227"/>
      <c r="Y555" s="227"/>
      <c r="AG555" t="s">
        <v>157</v>
      </c>
    </row>
    <row r="556" spans="1:60" outlineLevel="1" x14ac:dyDescent="0.2">
      <c r="A556" s="235">
        <v>155</v>
      </c>
      <c r="B556" s="236" t="s">
        <v>651</v>
      </c>
      <c r="C556" s="249" t="s">
        <v>652</v>
      </c>
      <c r="D556" s="237" t="s">
        <v>226</v>
      </c>
      <c r="E556" s="238">
        <v>73.194999999999993</v>
      </c>
      <c r="F556" s="239"/>
      <c r="G556" s="240">
        <f>ROUND(E556*F556,2)</f>
        <v>0</v>
      </c>
      <c r="H556" s="239"/>
      <c r="I556" s="240">
        <f>ROUND(E556*H556,2)</f>
        <v>0</v>
      </c>
      <c r="J556" s="239"/>
      <c r="K556" s="240">
        <f>ROUND(E556*J556,2)</f>
        <v>0</v>
      </c>
      <c r="L556" s="240">
        <v>15</v>
      </c>
      <c r="M556" s="240">
        <f>G556*(1+L556/100)</f>
        <v>0</v>
      </c>
      <c r="N556" s="238">
        <v>0</v>
      </c>
      <c r="O556" s="238">
        <f>ROUND(E556*N556,2)</f>
        <v>0</v>
      </c>
      <c r="P556" s="238">
        <v>0</v>
      </c>
      <c r="Q556" s="238">
        <f>ROUND(E556*P556,2)</f>
        <v>0</v>
      </c>
      <c r="R556" s="240" t="s">
        <v>653</v>
      </c>
      <c r="S556" s="240" t="s">
        <v>162</v>
      </c>
      <c r="T556" s="241" t="s">
        <v>162</v>
      </c>
      <c r="U556" s="223">
        <v>6.9709999999999994E-2</v>
      </c>
      <c r="V556" s="223">
        <f>ROUND(E556*U556,2)</f>
        <v>5.0999999999999996</v>
      </c>
      <c r="W556" s="223"/>
      <c r="X556" s="223" t="s">
        <v>163</v>
      </c>
      <c r="Y556" s="223" t="s">
        <v>164</v>
      </c>
      <c r="Z556" s="212"/>
      <c r="AA556" s="212"/>
      <c r="AB556" s="212"/>
      <c r="AC556" s="212"/>
      <c r="AD556" s="212"/>
      <c r="AE556" s="212"/>
      <c r="AF556" s="212"/>
      <c r="AG556" s="212" t="s">
        <v>165</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51" t="s">
        <v>299</v>
      </c>
      <c r="D557" s="225"/>
      <c r="E557" s="226">
        <v>52.895000000000003</v>
      </c>
      <c r="F557" s="223"/>
      <c r="G557" s="223"/>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169</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1" t="s">
        <v>276</v>
      </c>
      <c r="D558" s="225"/>
      <c r="E558" s="226">
        <v>20.3</v>
      </c>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169</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2" x14ac:dyDescent="0.2">
      <c r="A559" s="219"/>
      <c r="B559" s="220"/>
      <c r="C559" s="252"/>
      <c r="D559" s="244"/>
      <c r="E559" s="244"/>
      <c r="F559" s="244"/>
      <c r="G559" s="244"/>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170</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
      <c r="A560" s="235">
        <v>156</v>
      </c>
      <c r="B560" s="236" t="s">
        <v>654</v>
      </c>
      <c r="C560" s="249" t="s">
        <v>655</v>
      </c>
      <c r="D560" s="237" t="s">
        <v>226</v>
      </c>
      <c r="E560" s="238">
        <v>120.875</v>
      </c>
      <c r="F560" s="239"/>
      <c r="G560" s="240">
        <f>ROUND(E560*F560,2)</f>
        <v>0</v>
      </c>
      <c r="H560" s="239"/>
      <c r="I560" s="240">
        <f>ROUND(E560*H560,2)</f>
        <v>0</v>
      </c>
      <c r="J560" s="239"/>
      <c r="K560" s="240">
        <f>ROUND(E560*J560,2)</f>
        <v>0</v>
      </c>
      <c r="L560" s="240">
        <v>15</v>
      </c>
      <c r="M560" s="240">
        <f>G560*(1+L560/100)</f>
        <v>0</v>
      </c>
      <c r="N560" s="238">
        <v>1.4999999999999999E-4</v>
      </c>
      <c r="O560" s="238">
        <f>ROUND(E560*N560,2)</f>
        <v>0.02</v>
      </c>
      <c r="P560" s="238">
        <v>0</v>
      </c>
      <c r="Q560" s="238">
        <f>ROUND(E560*P560,2)</f>
        <v>0</v>
      </c>
      <c r="R560" s="240" t="s">
        <v>653</v>
      </c>
      <c r="S560" s="240" t="s">
        <v>162</v>
      </c>
      <c r="T560" s="241" t="s">
        <v>162</v>
      </c>
      <c r="U560" s="223">
        <v>3.2480000000000002E-2</v>
      </c>
      <c r="V560" s="223">
        <f>ROUND(E560*U560,2)</f>
        <v>3.93</v>
      </c>
      <c r="W560" s="223"/>
      <c r="X560" s="223" t="s">
        <v>163</v>
      </c>
      <c r="Y560" s="223" t="s">
        <v>164</v>
      </c>
      <c r="Z560" s="212"/>
      <c r="AA560" s="212"/>
      <c r="AB560" s="212"/>
      <c r="AC560" s="212"/>
      <c r="AD560" s="212"/>
      <c r="AE560" s="212"/>
      <c r="AF560" s="212"/>
      <c r="AG560" s="212" t="s">
        <v>165</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51" t="s">
        <v>299</v>
      </c>
      <c r="D561" s="225"/>
      <c r="E561" s="226">
        <v>52.895000000000003</v>
      </c>
      <c r="F561" s="223"/>
      <c r="G561" s="223"/>
      <c r="H561" s="223"/>
      <c r="I561" s="223"/>
      <c r="J561" s="223"/>
      <c r="K561" s="223"/>
      <c r="L561" s="223"/>
      <c r="M561" s="223"/>
      <c r="N561" s="222"/>
      <c r="O561" s="222"/>
      <c r="P561" s="222"/>
      <c r="Q561" s="222"/>
      <c r="R561" s="223"/>
      <c r="S561" s="223"/>
      <c r="T561" s="223"/>
      <c r="U561" s="223"/>
      <c r="V561" s="223"/>
      <c r="W561" s="223"/>
      <c r="X561" s="223"/>
      <c r="Y561" s="223"/>
      <c r="Z561" s="212"/>
      <c r="AA561" s="212"/>
      <c r="AB561" s="212"/>
      <c r="AC561" s="212"/>
      <c r="AD561" s="212"/>
      <c r="AE561" s="212"/>
      <c r="AF561" s="212"/>
      <c r="AG561" s="212" t="s">
        <v>169</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1" t="s">
        <v>300</v>
      </c>
      <c r="D562" s="225"/>
      <c r="E562" s="226">
        <v>2.84</v>
      </c>
      <c r="F562" s="223"/>
      <c r="G562" s="223"/>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169</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1" t="s">
        <v>295</v>
      </c>
      <c r="D563" s="225"/>
      <c r="E563" s="226">
        <v>88.84</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169</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1" t="s">
        <v>656</v>
      </c>
      <c r="D564" s="225"/>
      <c r="E564" s="226">
        <v>-23.7</v>
      </c>
      <c r="F564" s="223"/>
      <c r="G564" s="223"/>
      <c r="H564" s="223"/>
      <c r="I564" s="223"/>
      <c r="J564" s="223"/>
      <c r="K564" s="223"/>
      <c r="L564" s="223"/>
      <c r="M564" s="223"/>
      <c r="N564" s="222"/>
      <c r="O564" s="222"/>
      <c r="P564" s="222"/>
      <c r="Q564" s="222"/>
      <c r="R564" s="223"/>
      <c r="S564" s="223"/>
      <c r="T564" s="223"/>
      <c r="U564" s="223"/>
      <c r="V564" s="223"/>
      <c r="W564" s="223"/>
      <c r="X564" s="223"/>
      <c r="Y564" s="223"/>
      <c r="Z564" s="212"/>
      <c r="AA564" s="212"/>
      <c r="AB564" s="212"/>
      <c r="AC564" s="212"/>
      <c r="AD564" s="212"/>
      <c r="AE564" s="212"/>
      <c r="AF564" s="212"/>
      <c r="AG564" s="212" t="s">
        <v>169</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52"/>
      <c r="D565" s="244"/>
      <c r="E565" s="244"/>
      <c r="F565" s="244"/>
      <c r="G565" s="244"/>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170</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35">
        <v>157</v>
      </c>
      <c r="B566" s="236" t="s">
        <v>657</v>
      </c>
      <c r="C566" s="249" t="s">
        <v>658</v>
      </c>
      <c r="D566" s="237" t="s">
        <v>226</v>
      </c>
      <c r="E566" s="238">
        <v>120.875</v>
      </c>
      <c r="F566" s="239"/>
      <c r="G566" s="240">
        <f>ROUND(E566*F566,2)</f>
        <v>0</v>
      </c>
      <c r="H566" s="239"/>
      <c r="I566" s="240">
        <f>ROUND(E566*H566,2)</f>
        <v>0</v>
      </c>
      <c r="J566" s="239"/>
      <c r="K566" s="240">
        <f>ROUND(E566*J566,2)</f>
        <v>0</v>
      </c>
      <c r="L566" s="240">
        <v>15</v>
      </c>
      <c r="M566" s="240">
        <f>G566*(1+L566/100)</f>
        <v>0</v>
      </c>
      <c r="N566" s="238">
        <v>4.8000000000000001E-4</v>
      </c>
      <c r="O566" s="238">
        <f>ROUND(E566*N566,2)</f>
        <v>0.06</v>
      </c>
      <c r="P566" s="238">
        <v>0</v>
      </c>
      <c r="Q566" s="238">
        <f>ROUND(E566*P566,2)</f>
        <v>0</v>
      </c>
      <c r="R566" s="240" t="s">
        <v>653</v>
      </c>
      <c r="S566" s="240" t="s">
        <v>162</v>
      </c>
      <c r="T566" s="241" t="s">
        <v>162</v>
      </c>
      <c r="U566" s="223">
        <v>0.10902000000000001</v>
      </c>
      <c r="V566" s="223">
        <f>ROUND(E566*U566,2)</f>
        <v>13.18</v>
      </c>
      <c r="W566" s="223"/>
      <c r="X566" s="223" t="s">
        <v>163</v>
      </c>
      <c r="Y566" s="223" t="s">
        <v>164</v>
      </c>
      <c r="Z566" s="212"/>
      <c r="AA566" s="212"/>
      <c r="AB566" s="212"/>
      <c r="AC566" s="212"/>
      <c r="AD566" s="212"/>
      <c r="AE566" s="212"/>
      <c r="AF566" s="212"/>
      <c r="AG566" s="212" t="s">
        <v>165</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2" x14ac:dyDescent="0.2">
      <c r="A567" s="219"/>
      <c r="B567" s="220"/>
      <c r="C567" s="251" t="s">
        <v>659</v>
      </c>
      <c r="D567" s="225"/>
      <c r="E567" s="226">
        <v>120.875</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169</v>
      </c>
      <c r="AH567" s="212">
        <v>5</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2" x14ac:dyDescent="0.2">
      <c r="A568" s="219"/>
      <c r="B568" s="220"/>
      <c r="C568" s="252"/>
      <c r="D568" s="244"/>
      <c r="E568" s="244"/>
      <c r="F568" s="244"/>
      <c r="G568" s="244"/>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170</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ht="33.75" outlineLevel="1" x14ac:dyDescent="0.2">
      <c r="A569" s="235">
        <v>158</v>
      </c>
      <c r="B569" s="236" t="s">
        <v>660</v>
      </c>
      <c r="C569" s="249" t="s">
        <v>661</v>
      </c>
      <c r="D569" s="237" t="s">
        <v>226</v>
      </c>
      <c r="E569" s="238">
        <v>312.39999999999998</v>
      </c>
      <c r="F569" s="239"/>
      <c r="G569" s="240">
        <f>ROUND(E569*F569,2)</f>
        <v>0</v>
      </c>
      <c r="H569" s="239"/>
      <c r="I569" s="240">
        <f>ROUND(E569*H569,2)</f>
        <v>0</v>
      </c>
      <c r="J569" s="239"/>
      <c r="K569" s="240">
        <f>ROUND(E569*J569,2)</f>
        <v>0</v>
      </c>
      <c r="L569" s="240">
        <v>15</v>
      </c>
      <c r="M569" s="240">
        <f>G569*(1+L569/100)</f>
        <v>0</v>
      </c>
      <c r="N569" s="238">
        <v>2.0000000000000001E-4</v>
      </c>
      <c r="O569" s="238">
        <f>ROUND(E569*N569,2)</f>
        <v>0.06</v>
      </c>
      <c r="P569" s="238">
        <v>0</v>
      </c>
      <c r="Q569" s="238">
        <f>ROUND(E569*P569,2)</f>
        <v>0</v>
      </c>
      <c r="R569" s="240" t="s">
        <v>653</v>
      </c>
      <c r="S569" s="240" t="s">
        <v>162</v>
      </c>
      <c r="T569" s="241" t="s">
        <v>162</v>
      </c>
      <c r="U569" s="223">
        <v>0.10664999999999999</v>
      </c>
      <c r="V569" s="223">
        <f>ROUND(E569*U569,2)</f>
        <v>33.32</v>
      </c>
      <c r="W569" s="223"/>
      <c r="X569" s="223" t="s">
        <v>163</v>
      </c>
      <c r="Y569" s="223" t="s">
        <v>164</v>
      </c>
      <c r="Z569" s="212"/>
      <c r="AA569" s="212"/>
      <c r="AB569" s="212"/>
      <c r="AC569" s="212"/>
      <c r="AD569" s="212"/>
      <c r="AE569" s="212"/>
      <c r="AF569" s="212"/>
      <c r="AG569" s="212" t="s">
        <v>165</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51" t="s">
        <v>662</v>
      </c>
      <c r="D570" s="225"/>
      <c r="E570" s="226">
        <v>193.55</v>
      </c>
      <c r="F570" s="223"/>
      <c r="G570" s="223"/>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169</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51" t="s">
        <v>663</v>
      </c>
      <c r="D571" s="225"/>
      <c r="E571" s="226">
        <v>57.15</v>
      </c>
      <c r="F571" s="223"/>
      <c r="G571" s="223"/>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169</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1" t="s">
        <v>664</v>
      </c>
      <c r="D572" s="225"/>
      <c r="E572" s="226">
        <v>61.7</v>
      </c>
      <c r="F572" s="223"/>
      <c r="G572" s="223"/>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169</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2" x14ac:dyDescent="0.2">
      <c r="A573" s="219"/>
      <c r="B573" s="220"/>
      <c r="C573" s="252"/>
      <c r="D573" s="244"/>
      <c r="E573" s="244"/>
      <c r="F573" s="244"/>
      <c r="G573" s="244"/>
      <c r="H573" s="223"/>
      <c r="I573" s="223"/>
      <c r="J573" s="223"/>
      <c r="K573" s="223"/>
      <c r="L573" s="223"/>
      <c r="M573" s="223"/>
      <c r="N573" s="222"/>
      <c r="O573" s="222"/>
      <c r="P573" s="222"/>
      <c r="Q573" s="222"/>
      <c r="R573" s="223"/>
      <c r="S573" s="223"/>
      <c r="T573" s="223"/>
      <c r="U573" s="223"/>
      <c r="V573" s="223"/>
      <c r="W573" s="223"/>
      <c r="X573" s="223"/>
      <c r="Y573" s="223"/>
      <c r="Z573" s="212"/>
      <c r="AA573" s="212"/>
      <c r="AB573" s="212"/>
      <c r="AC573" s="212"/>
      <c r="AD573" s="212"/>
      <c r="AE573" s="212"/>
      <c r="AF573" s="212"/>
      <c r="AG573" s="212" t="s">
        <v>170</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35">
        <v>159</v>
      </c>
      <c r="B574" s="236" t="s">
        <v>665</v>
      </c>
      <c r="C574" s="249" t="s">
        <v>666</v>
      </c>
      <c r="D574" s="237" t="s">
        <v>226</v>
      </c>
      <c r="E574" s="238">
        <v>39</v>
      </c>
      <c r="F574" s="239"/>
      <c r="G574" s="240">
        <f>ROUND(E574*F574,2)</f>
        <v>0</v>
      </c>
      <c r="H574" s="239"/>
      <c r="I574" s="240">
        <f>ROUND(E574*H574,2)</f>
        <v>0</v>
      </c>
      <c r="J574" s="239"/>
      <c r="K574" s="240">
        <f>ROUND(E574*J574,2)</f>
        <v>0</v>
      </c>
      <c r="L574" s="240">
        <v>15</v>
      </c>
      <c r="M574" s="240">
        <f>G574*(1+L574/100)</f>
        <v>0</v>
      </c>
      <c r="N574" s="238">
        <v>0</v>
      </c>
      <c r="O574" s="238">
        <f>ROUND(E574*N574,2)</f>
        <v>0</v>
      </c>
      <c r="P574" s="238">
        <v>0</v>
      </c>
      <c r="Q574" s="238">
        <f>ROUND(E574*P574,2)</f>
        <v>0</v>
      </c>
      <c r="R574" s="240" t="s">
        <v>653</v>
      </c>
      <c r="S574" s="240" t="s">
        <v>162</v>
      </c>
      <c r="T574" s="241" t="s">
        <v>162</v>
      </c>
      <c r="U574" s="223">
        <v>1.35E-2</v>
      </c>
      <c r="V574" s="223">
        <f>ROUND(E574*U574,2)</f>
        <v>0.53</v>
      </c>
      <c r="W574" s="223"/>
      <c r="X574" s="223" t="s">
        <v>163</v>
      </c>
      <c r="Y574" s="223" t="s">
        <v>164</v>
      </c>
      <c r="Z574" s="212"/>
      <c r="AA574" s="212"/>
      <c r="AB574" s="212"/>
      <c r="AC574" s="212"/>
      <c r="AD574" s="212"/>
      <c r="AE574" s="212"/>
      <c r="AF574" s="212"/>
      <c r="AG574" s="212" t="s">
        <v>165</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51" t="s">
        <v>667</v>
      </c>
      <c r="D575" s="225"/>
      <c r="E575" s="226">
        <v>19.5</v>
      </c>
      <c r="F575" s="223"/>
      <c r="G575" s="223"/>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169</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
      <c r="A576" s="219"/>
      <c r="B576" s="220"/>
      <c r="C576" s="251" t="s">
        <v>668</v>
      </c>
      <c r="D576" s="225"/>
      <c r="E576" s="226">
        <v>9</v>
      </c>
      <c r="F576" s="223"/>
      <c r="G576" s="223"/>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169</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51" t="s">
        <v>669</v>
      </c>
      <c r="D577" s="225"/>
      <c r="E577" s="226">
        <v>10.5</v>
      </c>
      <c r="F577" s="223"/>
      <c r="G577" s="223"/>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169</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52"/>
      <c r="D578" s="244"/>
      <c r="E578" s="244"/>
      <c r="F578" s="244"/>
      <c r="G578" s="244"/>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170</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ht="22.5" outlineLevel="1" x14ac:dyDescent="0.2">
      <c r="A579" s="235">
        <v>160</v>
      </c>
      <c r="B579" s="236" t="s">
        <v>670</v>
      </c>
      <c r="C579" s="249" t="s">
        <v>671</v>
      </c>
      <c r="D579" s="237" t="s">
        <v>226</v>
      </c>
      <c r="E579" s="238">
        <v>46.8</v>
      </c>
      <c r="F579" s="239"/>
      <c r="G579" s="240">
        <f>ROUND(E579*F579,2)</f>
        <v>0</v>
      </c>
      <c r="H579" s="239"/>
      <c r="I579" s="240">
        <f>ROUND(E579*H579,2)</f>
        <v>0</v>
      </c>
      <c r="J579" s="239"/>
      <c r="K579" s="240">
        <f>ROUND(E579*J579,2)</f>
        <v>0</v>
      </c>
      <c r="L579" s="240">
        <v>15</v>
      </c>
      <c r="M579" s="240">
        <f>G579*(1+L579/100)</f>
        <v>0</v>
      </c>
      <c r="N579" s="238">
        <v>2.9999999999999997E-4</v>
      </c>
      <c r="O579" s="238">
        <f>ROUND(E579*N579,2)</f>
        <v>0.01</v>
      </c>
      <c r="P579" s="238">
        <v>0</v>
      </c>
      <c r="Q579" s="238">
        <f>ROUND(E579*P579,2)</f>
        <v>0</v>
      </c>
      <c r="R579" s="240" t="s">
        <v>200</v>
      </c>
      <c r="S579" s="240" t="s">
        <v>162</v>
      </c>
      <c r="T579" s="241" t="s">
        <v>162</v>
      </c>
      <c r="U579" s="223">
        <v>0</v>
      </c>
      <c r="V579" s="223">
        <f>ROUND(E579*U579,2)</f>
        <v>0</v>
      </c>
      <c r="W579" s="223"/>
      <c r="X579" s="223" t="s">
        <v>201</v>
      </c>
      <c r="Y579" s="223" t="s">
        <v>164</v>
      </c>
      <c r="Z579" s="212"/>
      <c r="AA579" s="212"/>
      <c r="AB579" s="212"/>
      <c r="AC579" s="212"/>
      <c r="AD579" s="212"/>
      <c r="AE579" s="212"/>
      <c r="AF579" s="212"/>
      <c r="AG579" s="212" t="s">
        <v>202</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2" x14ac:dyDescent="0.2">
      <c r="A580" s="219"/>
      <c r="B580" s="220"/>
      <c r="C580" s="251" t="s">
        <v>672</v>
      </c>
      <c r="D580" s="225"/>
      <c r="E580" s="226">
        <v>46.8</v>
      </c>
      <c r="F580" s="223"/>
      <c r="G580" s="223"/>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169</v>
      </c>
      <c r="AH580" s="212">
        <v>5</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2" x14ac:dyDescent="0.2">
      <c r="A581" s="219"/>
      <c r="B581" s="220"/>
      <c r="C581" s="252"/>
      <c r="D581" s="244"/>
      <c r="E581" s="244"/>
      <c r="F581" s="244"/>
      <c r="G581" s="244"/>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170</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x14ac:dyDescent="0.2">
      <c r="A582" s="228" t="s">
        <v>156</v>
      </c>
      <c r="B582" s="229" t="s">
        <v>124</v>
      </c>
      <c r="C582" s="248" t="s">
        <v>125</v>
      </c>
      <c r="D582" s="230"/>
      <c r="E582" s="231"/>
      <c r="F582" s="232"/>
      <c r="G582" s="232">
        <f>SUMIF(AG583:AG597,"&lt;&gt;NOR",G583:G597)</f>
        <v>0</v>
      </c>
      <c r="H582" s="232"/>
      <c r="I582" s="232">
        <f>SUM(I583:I597)</f>
        <v>0</v>
      </c>
      <c r="J582" s="232"/>
      <c r="K582" s="232">
        <f>SUM(K583:K597)</f>
        <v>0</v>
      </c>
      <c r="L582" s="232"/>
      <c r="M582" s="232">
        <f>SUM(M583:M597)</f>
        <v>0</v>
      </c>
      <c r="N582" s="231"/>
      <c r="O582" s="231">
        <f>SUM(O583:O597)</f>
        <v>0</v>
      </c>
      <c r="P582" s="231"/>
      <c r="Q582" s="231">
        <f>SUM(Q583:Q597)</f>
        <v>0</v>
      </c>
      <c r="R582" s="232"/>
      <c r="S582" s="232"/>
      <c r="T582" s="233"/>
      <c r="U582" s="227"/>
      <c r="V582" s="227">
        <f>SUM(V583:V597)</f>
        <v>19.2</v>
      </c>
      <c r="W582" s="227"/>
      <c r="X582" s="227"/>
      <c r="Y582" s="227"/>
      <c r="AG582" t="s">
        <v>157</v>
      </c>
    </row>
    <row r="583" spans="1:60" outlineLevel="1" x14ac:dyDescent="0.2">
      <c r="A583" s="235">
        <v>161</v>
      </c>
      <c r="B583" s="236" t="s">
        <v>673</v>
      </c>
      <c r="C583" s="249" t="s">
        <v>674</v>
      </c>
      <c r="D583" s="237" t="s">
        <v>199</v>
      </c>
      <c r="E583" s="238">
        <v>6.4603700000000002</v>
      </c>
      <c r="F583" s="239"/>
      <c r="G583" s="240">
        <f>ROUND(E583*F583,2)</f>
        <v>0</v>
      </c>
      <c r="H583" s="239"/>
      <c r="I583" s="240">
        <f>ROUND(E583*H583,2)</f>
        <v>0</v>
      </c>
      <c r="J583" s="239"/>
      <c r="K583" s="240">
        <f>ROUND(E583*J583,2)</f>
        <v>0</v>
      </c>
      <c r="L583" s="240">
        <v>15</v>
      </c>
      <c r="M583" s="240">
        <f>G583*(1+L583/100)</f>
        <v>0</v>
      </c>
      <c r="N583" s="238">
        <v>0</v>
      </c>
      <c r="O583" s="238">
        <f>ROUND(E583*N583,2)</f>
        <v>0</v>
      </c>
      <c r="P583" s="238">
        <v>0</v>
      </c>
      <c r="Q583" s="238">
        <f>ROUND(E583*P583,2)</f>
        <v>0</v>
      </c>
      <c r="R583" s="240" t="s">
        <v>675</v>
      </c>
      <c r="S583" s="240" t="s">
        <v>162</v>
      </c>
      <c r="T583" s="241" t="s">
        <v>162</v>
      </c>
      <c r="U583" s="223">
        <v>0.749</v>
      </c>
      <c r="V583" s="223">
        <f>ROUND(E583*U583,2)</f>
        <v>4.84</v>
      </c>
      <c r="W583" s="223"/>
      <c r="X583" s="223" t="s">
        <v>676</v>
      </c>
      <c r="Y583" s="223" t="s">
        <v>164</v>
      </c>
      <c r="Z583" s="212"/>
      <c r="AA583" s="212"/>
      <c r="AB583" s="212"/>
      <c r="AC583" s="212"/>
      <c r="AD583" s="212"/>
      <c r="AE583" s="212"/>
      <c r="AF583" s="212"/>
      <c r="AG583" s="212" t="s">
        <v>677</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ht="22.5" outlineLevel="2" x14ac:dyDescent="0.2">
      <c r="A584" s="219"/>
      <c r="B584" s="220"/>
      <c r="C584" s="250" t="s">
        <v>678</v>
      </c>
      <c r="D584" s="242"/>
      <c r="E584" s="242"/>
      <c r="F584" s="242"/>
      <c r="G584" s="242"/>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167</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45" t="str">
        <f>C584</f>
        <v>s popřípadným nutným naložením do dopravního zařízení, s vyprázdněním dopravního zařízení na hromadu nebo do dopravního prostředku, vč. příplatku za každých dalších i započatých 3,5 m výšky nad 3,5 m,</v>
      </c>
      <c r="BB584" s="212"/>
      <c r="BC584" s="212"/>
      <c r="BD584" s="212"/>
      <c r="BE584" s="212"/>
      <c r="BF584" s="212"/>
      <c r="BG584" s="212"/>
      <c r="BH584" s="212"/>
    </row>
    <row r="585" spans="1:60" outlineLevel="2" x14ac:dyDescent="0.2">
      <c r="A585" s="219"/>
      <c r="B585" s="220"/>
      <c r="C585" s="252"/>
      <c r="D585" s="244"/>
      <c r="E585" s="244"/>
      <c r="F585" s="244"/>
      <c r="G585" s="244"/>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170</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35">
        <v>162</v>
      </c>
      <c r="B586" s="236" t="s">
        <v>679</v>
      </c>
      <c r="C586" s="249" t="s">
        <v>680</v>
      </c>
      <c r="D586" s="237" t="s">
        <v>199</v>
      </c>
      <c r="E586" s="238">
        <v>6.4603700000000002</v>
      </c>
      <c r="F586" s="239"/>
      <c r="G586" s="240">
        <f>ROUND(E586*F586,2)</f>
        <v>0</v>
      </c>
      <c r="H586" s="239"/>
      <c r="I586" s="240">
        <f>ROUND(E586*H586,2)</f>
        <v>0</v>
      </c>
      <c r="J586" s="239"/>
      <c r="K586" s="240">
        <f>ROUND(E586*J586,2)</f>
        <v>0</v>
      </c>
      <c r="L586" s="240">
        <v>15</v>
      </c>
      <c r="M586" s="240">
        <f>G586*(1+L586/100)</f>
        <v>0</v>
      </c>
      <c r="N586" s="238">
        <v>0</v>
      </c>
      <c r="O586" s="238">
        <f>ROUND(E586*N586,2)</f>
        <v>0</v>
      </c>
      <c r="P586" s="238">
        <v>0</v>
      </c>
      <c r="Q586" s="238">
        <f>ROUND(E586*P586,2)</f>
        <v>0</v>
      </c>
      <c r="R586" s="240"/>
      <c r="S586" s="240" t="s">
        <v>162</v>
      </c>
      <c r="T586" s="241" t="s">
        <v>162</v>
      </c>
      <c r="U586" s="223">
        <v>0.26500000000000001</v>
      </c>
      <c r="V586" s="223">
        <f>ROUND(E586*U586,2)</f>
        <v>1.71</v>
      </c>
      <c r="W586" s="223"/>
      <c r="X586" s="223" t="s">
        <v>676</v>
      </c>
      <c r="Y586" s="223" t="s">
        <v>164</v>
      </c>
      <c r="Z586" s="212"/>
      <c r="AA586" s="212"/>
      <c r="AB586" s="212"/>
      <c r="AC586" s="212"/>
      <c r="AD586" s="212"/>
      <c r="AE586" s="212"/>
      <c r="AF586" s="212"/>
      <c r="AG586" s="212" t="s">
        <v>677</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2" x14ac:dyDescent="0.2">
      <c r="A587" s="219"/>
      <c r="B587" s="220"/>
      <c r="C587" s="255"/>
      <c r="D587" s="247"/>
      <c r="E587" s="247"/>
      <c r="F587" s="247"/>
      <c r="G587" s="247"/>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170</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35">
        <v>163</v>
      </c>
      <c r="B588" s="236" t="s">
        <v>681</v>
      </c>
      <c r="C588" s="249" t="s">
        <v>682</v>
      </c>
      <c r="D588" s="237" t="s">
        <v>199</v>
      </c>
      <c r="E588" s="238">
        <v>6.4603700000000002</v>
      </c>
      <c r="F588" s="239"/>
      <c r="G588" s="240">
        <f>ROUND(E588*F588,2)</f>
        <v>0</v>
      </c>
      <c r="H588" s="239"/>
      <c r="I588" s="240">
        <f>ROUND(E588*H588,2)</f>
        <v>0</v>
      </c>
      <c r="J588" s="239"/>
      <c r="K588" s="240">
        <f>ROUND(E588*J588,2)</f>
        <v>0</v>
      </c>
      <c r="L588" s="240">
        <v>15</v>
      </c>
      <c r="M588" s="240">
        <f>G588*(1+L588/100)</f>
        <v>0</v>
      </c>
      <c r="N588" s="238">
        <v>0</v>
      </c>
      <c r="O588" s="238">
        <f>ROUND(E588*N588,2)</f>
        <v>0</v>
      </c>
      <c r="P588" s="238">
        <v>0</v>
      </c>
      <c r="Q588" s="238">
        <f>ROUND(E588*P588,2)</f>
        <v>0</v>
      </c>
      <c r="R588" s="240" t="s">
        <v>331</v>
      </c>
      <c r="S588" s="240" t="s">
        <v>162</v>
      </c>
      <c r="T588" s="241" t="s">
        <v>162</v>
      </c>
      <c r="U588" s="223">
        <v>0.49</v>
      </c>
      <c r="V588" s="223">
        <f>ROUND(E588*U588,2)</f>
        <v>3.17</v>
      </c>
      <c r="W588" s="223"/>
      <c r="X588" s="223" t="s">
        <v>676</v>
      </c>
      <c r="Y588" s="223" t="s">
        <v>164</v>
      </c>
      <c r="Z588" s="212"/>
      <c r="AA588" s="212"/>
      <c r="AB588" s="212"/>
      <c r="AC588" s="212"/>
      <c r="AD588" s="212"/>
      <c r="AE588" s="212"/>
      <c r="AF588" s="212"/>
      <c r="AG588" s="212" t="s">
        <v>677</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2" x14ac:dyDescent="0.2">
      <c r="A589" s="219"/>
      <c r="B589" s="220"/>
      <c r="C589" s="255"/>
      <c r="D589" s="247"/>
      <c r="E589" s="247"/>
      <c r="F589" s="247"/>
      <c r="G589" s="247"/>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170</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35">
        <v>164</v>
      </c>
      <c r="B590" s="236" t="s">
        <v>683</v>
      </c>
      <c r="C590" s="249" t="s">
        <v>684</v>
      </c>
      <c r="D590" s="237" t="s">
        <v>199</v>
      </c>
      <c r="E590" s="238">
        <v>122.74699</v>
      </c>
      <c r="F590" s="239"/>
      <c r="G590" s="240">
        <f>ROUND(E590*F590,2)</f>
        <v>0</v>
      </c>
      <c r="H590" s="239"/>
      <c r="I590" s="240">
        <f>ROUND(E590*H590,2)</f>
        <v>0</v>
      </c>
      <c r="J590" s="239"/>
      <c r="K590" s="240">
        <f>ROUND(E590*J590,2)</f>
        <v>0</v>
      </c>
      <c r="L590" s="240">
        <v>15</v>
      </c>
      <c r="M590" s="240">
        <f>G590*(1+L590/100)</f>
        <v>0</v>
      </c>
      <c r="N590" s="238">
        <v>0</v>
      </c>
      <c r="O590" s="238">
        <f>ROUND(E590*N590,2)</f>
        <v>0</v>
      </c>
      <c r="P590" s="238">
        <v>0</v>
      </c>
      <c r="Q590" s="238">
        <f>ROUND(E590*P590,2)</f>
        <v>0</v>
      </c>
      <c r="R590" s="240" t="s">
        <v>331</v>
      </c>
      <c r="S590" s="240" t="s">
        <v>162</v>
      </c>
      <c r="T590" s="241" t="s">
        <v>162</v>
      </c>
      <c r="U590" s="223">
        <v>0</v>
      </c>
      <c r="V590" s="223">
        <f>ROUND(E590*U590,2)</f>
        <v>0</v>
      </c>
      <c r="W590" s="223"/>
      <c r="X590" s="223" t="s">
        <v>676</v>
      </c>
      <c r="Y590" s="223" t="s">
        <v>164</v>
      </c>
      <c r="Z590" s="212"/>
      <c r="AA590" s="212"/>
      <c r="AB590" s="212"/>
      <c r="AC590" s="212"/>
      <c r="AD590" s="212"/>
      <c r="AE590" s="212"/>
      <c r="AF590" s="212"/>
      <c r="AG590" s="212" t="s">
        <v>677</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2" x14ac:dyDescent="0.2">
      <c r="A591" s="219"/>
      <c r="B591" s="220"/>
      <c r="C591" s="255"/>
      <c r="D591" s="247"/>
      <c r="E591" s="247"/>
      <c r="F591" s="247"/>
      <c r="G591" s="247"/>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170</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35">
        <v>165</v>
      </c>
      <c r="B592" s="236" t="s">
        <v>685</v>
      </c>
      <c r="C592" s="249" t="s">
        <v>686</v>
      </c>
      <c r="D592" s="237" t="s">
        <v>199</v>
      </c>
      <c r="E592" s="238">
        <v>6.4603700000000002</v>
      </c>
      <c r="F592" s="239"/>
      <c r="G592" s="240">
        <f>ROUND(E592*F592,2)</f>
        <v>0</v>
      </c>
      <c r="H592" s="239"/>
      <c r="I592" s="240">
        <f>ROUND(E592*H592,2)</f>
        <v>0</v>
      </c>
      <c r="J592" s="239"/>
      <c r="K592" s="240">
        <f>ROUND(E592*J592,2)</f>
        <v>0</v>
      </c>
      <c r="L592" s="240">
        <v>15</v>
      </c>
      <c r="M592" s="240">
        <f>G592*(1+L592/100)</f>
        <v>0</v>
      </c>
      <c r="N592" s="238">
        <v>0</v>
      </c>
      <c r="O592" s="238">
        <f>ROUND(E592*N592,2)</f>
        <v>0</v>
      </c>
      <c r="P592" s="238">
        <v>0</v>
      </c>
      <c r="Q592" s="238">
        <f>ROUND(E592*P592,2)</f>
        <v>0</v>
      </c>
      <c r="R592" s="240" t="s">
        <v>331</v>
      </c>
      <c r="S592" s="240" t="s">
        <v>162</v>
      </c>
      <c r="T592" s="241" t="s">
        <v>162</v>
      </c>
      <c r="U592" s="223">
        <v>0.94199999999999995</v>
      </c>
      <c r="V592" s="223">
        <f>ROUND(E592*U592,2)</f>
        <v>6.09</v>
      </c>
      <c r="W592" s="223"/>
      <c r="X592" s="223" t="s">
        <v>676</v>
      </c>
      <c r="Y592" s="223" t="s">
        <v>164</v>
      </c>
      <c r="Z592" s="212"/>
      <c r="AA592" s="212"/>
      <c r="AB592" s="212"/>
      <c r="AC592" s="212"/>
      <c r="AD592" s="212"/>
      <c r="AE592" s="212"/>
      <c r="AF592" s="212"/>
      <c r="AG592" s="212" t="s">
        <v>677</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2" x14ac:dyDescent="0.2">
      <c r="A593" s="219"/>
      <c r="B593" s="220"/>
      <c r="C593" s="255"/>
      <c r="D593" s="247"/>
      <c r="E593" s="247"/>
      <c r="F593" s="247"/>
      <c r="G593" s="247"/>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170</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ht="22.5" outlineLevel="1" x14ac:dyDescent="0.2">
      <c r="A594" s="235">
        <v>166</v>
      </c>
      <c r="B594" s="236" t="s">
        <v>687</v>
      </c>
      <c r="C594" s="249" t="s">
        <v>688</v>
      </c>
      <c r="D594" s="237" t="s">
        <v>199</v>
      </c>
      <c r="E594" s="238">
        <v>32.301839999999999</v>
      </c>
      <c r="F594" s="239"/>
      <c r="G594" s="240">
        <f>ROUND(E594*F594,2)</f>
        <v>0</v>
      </c>
      <c r="H594" s="239"/>
      <c r="I594" s="240">
        <f>ROUND(E594*H594,2)</f>
        <v>0</v>
      </c>
      <c r="J594" s="239"/>
      <c r="K594" s="240">
        <f>ROUND(E594*J594,2)</f>
        <v>0</v>
      </c>
      <c r="L594" s="240">
        <v>15</v>
      </c>
      <c r="M594" s="240">
        <f>G594*(1+L594/100)</f>
        <v>0</v>
      </c>
      <c r="N594" s="238">
        <v>0</v>
      </c>
      <c r="O594" s="238">
        <f>ROUND(E594*N594,2)</f>
        <v>0</v>
      </c>
      <c r="P594" s="238">
        <v>0</v>
      </c>
      <c r="Q594" s="238">
        <f>ROUND(E594*P594,2)</f>
        <v>0</v>
      </c>
      <c r="R594" s="240" t="s">
        <v>331</v>
      </c>
      <c r="S594" s="240" t="s">
        <v>162</v>
      </c>
      <c r="T594" s="241" t="s">
        <v>162</v>
      </c>
      <c r="U594" s="223">
        <v>0.105</v>
      </c>
      <c r="V594" s="223">
        <f>ROUND(E594*U594,2)</f>
        <v>3.39</v>
      </c>
      <c r="W594" s="223"/>
      <c r="X594" s="223" t="s">
        <v>676</v>
      </c>
      <c r="Y594" s="223" t="s">
        <v>164</v>
      </c>
      <c r="Z594" s="212"/>
      <c r="AA594" s="212"/>
      <c r="AB594" s="212"/>
      <c r="AC594" s="212"/>
      <c r="AD594" s="212"/>
      <c r="AE594" s="212"/>
      <c r="AF594" s="212"/>
      <c r="AG594" s="212" t="s">
        <v>677</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2" x14ac:dyDescent="0.2">
      <c r="A595" s="219"/>
      <c r="B595" s="220"/>
      <c r="C595" s="255"/>
      <c r="D595" s="247"/>
      <c r="E595" s="247"/>
      <c r="F595" s="247"/>
      <c r="G595" s="247"/>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170</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ht="22.5" outlineLevel="1" x14ac:dyDescent="0.2">
      <c r="A596" s="235">
        <v>167</v>
      </c>
      <c r="B596" s="236" t="s">
        <v>689</v>
      </c>
      <c r="C596" s="249" t="s">
        <v>690</v>
      </c>
      <c r="D596" s="237" t="s">
        <v>199</v>
      </c>
      <c r="E596" s="238">
        <v>6.4603700000000002</v>
      </c>
      <c r="F596" s="239"/>
      <c r="G596" s="240">
        <f>ROUND(E596*F596,2)</f>
        <v>0</v>
      </c>
      <c r="H596" s="239"/>
      <c r="I596" s="240">
        <f>ROUND(E596*H596,2)</f>
        <v>0</v>
      </c>
      <c r="J596" s="239"/>
      <c r="K596" s="240">
        <f>ROUND(E596*J596,2)</f>
        <v>0</v>
      </c>
      <c r="L596" s="240">
        <v>15</v>
      </c>
      <c r="M596" s="240">
        <f>G596*(1+L596/100)</f>
        <v>0</v>
      </c>
      <c r="N596" s="238">
        <v>0</v>
      </c>
      <c r="O596" s="238">
        <f>ROUND(E596*N596,2)</f>
        <v>0</v>
      </c>
      <c r="P596" s="238">
        <v>0</v>
      </c>
      <c r="Q596" s="238">
        <f>ROUND(E596*P596,2)</f>
        <v>0</v>
      </c>
      <c r="R596" s="240" t="s">
        <v>331</v>
      </c>
      <c r="S596" s="240" t="s">
        <v>162</v>
      </c>
      <c r="T596" s="241" t="s">
        <v>162</v>
      </c>
      <c r="U596" s="223">
        <v>0</v>
      </c>
      <c r="V596" s="223">
        <f>ROUND(E596*U596,2)</f>
        <v>0</v>
      </c>
      <c r="W596" s="223"/>
      <c r="X596" s="223" t="s">
        <v>676</v>
      </c>
      <c r="Y596" s="223" t="s">
        <v>164</v>
      </c>
      <c r="Z596" s="212"/>
      <c r="AA596" s="212"/>
      <c r="AB596" s="212"/>
      <c r="AC596" s="212"/>
      <c r="AD596" s="212"/>
      <c r="AE596" s="212"/>
      <c r="AF596" s="212"/>
      <c r="AG596" s="212" t="s">
        <v>677</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55"/>
      <c r="D597" s="247"/>
      <c r="E597" s="247"/>
      <c r="F597" s="247"/>
      <c r="G597" s="247"/>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170</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x14ac:dyDescent="0.2">
      <c r="A598" s="228" t="s">
        <v>156</v>
      </c>
      <c r="B598" s="229" t="s">
        <v>127</v>
      </c>
      <c r="C598" s="248" t="s">
        <v>28</v>
      </c>
      <c r="D598" s="230"/>
      <c r="E598" s="231"/>
      <c r="F598" s="232"/>
      <c r="G598" s="232">
        <f>SUMIF(AG599:AG602,"&lt;&gt;NOR",G599:G602)</f>
        <v>0</v>
      </c>
      <c r="H598" s="232"/>
      <c r="I598" s="232">
        <f>SUM(I599:I602)</f>
        <v>0</v>
      </c>
      <c r="J598" s="232"/>
      <c r="K598" s="232">
        <f>SUM(K599:K602)</f>
        <v>0</v>
      </c>
      <c r="L598" s="232"/>
      <c r="M598" s="232">
        <f>SUM(M599:M602)</f>
        <v>0</v>
      </c>
      <c r="N598" s="231"/>
      <c r="O598" s="231">
        <f>SUM(O599:O602)</f>
        <v>0</v>
      </c>
      <c r="P598" s="231"/>
      <c r="Q598" s="231">
        <f>SUM(Q599:Q602)</f>
        <v>0</v>
      </c>
      <c r="R598" s="232"/>
      <c r="S598" s="232"/>
      <c r="T598" s="233"/>
      <c r="U598" s="227"/>
      <c r="V598" s="227">
        <f>SUM(V599:V602)</f>
        <v>0</v>
      </c>
      <c r="W598" s="227"/>
      <c r="X598" s="227"/>
      <c r="Y598" s="227"/>
      <c r="AG598" t="s">
        <v>157</v>
      </c>
    </row>
    <row r="599" spans="1:60" outlineLevel="1" x14ac:dyDescent="0.2">
      <c r="A599" s="235">
        <v>168</v>
      </c>
      <c r="B599" s="236" t="s">
        <v>691</v>
      </c>
      <c r="C599" s="249" t="s">
        <v>692</v>
      </c>
      <c r="D599" s="237" t="s">
        <v>693</v>
      </c>
      <c r="E599" s="238">
        <v>1</v>
      </c>
      <c r="F599" s="239"/>
      <c r="G599" s="240">
        <f>ROUND(E599*F599,2)</f>
        <v>0</v>
      </c>
      <c r="H599" s="239"/>
      <c r="I599" s="240">
        <f>ROUND(E599*H599,2)</f>
        <v>0</v>
      </c>
      <c r="J599" s="239"/>
      <c r="K599" s="240">
        <f>ROUND(E599*J599,2)</f>
        <v>0</v>
      </c>
      <c r="L599" s="240">
        <v>15</v>
      </c>
      <c r="M599" s="240">
        <f>G599*(1+L599/100)</f>
        <v>0</v>
      </c>
      <c r="N599" s="238">
        <v>0</v>
      </c>
      <c r="O599" s="238">
        <f>ROUND(E599*N599,2)</f>
        <v>0</v>
      </c>
      <c r="P599" s="238">
        <v>0</v>
      </c>
      <c r="Q599" s="238">
        <f>ROUND(E599*P599,2)</f>
        <v>0</v>
      </c>
      <c r="R599" s="240"/>
      <c r="S599" s="240" t="s">
        <v>162</v>
      </c>
      <c r="T599" s="241" t="s">
        <v>542</v>
      </c>
      <c r="U599" s="223">
        <v>0</v>
      </c>
      <c r="V599" s="223">
        <f>ROUND(E599*U599,2)</f>
        <v>0</v>
      </c>
      <c r="W599" s="223"/>
      <c r="X599" s="223" t="s">
        <v>694</v>
      </c>
      <c r="Y599" s="223" t="s">
        <v>164</v>
      </c>
      <c r="Z599" s="212"/>
      <c r="AA599" s="212"/>
      <c r="AB599" s="212"/>
      <c r="AC599" s="212"/>
      <c r="AD599" s="212"/>
      <c r="AE599" s="212"/>
      <c r="AF599" s="212"/>
      <c r="AG599" s="212" t="s">
        <v>695</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55"/>
      <c r="D600" s="247"/>
      <c r="E600" s="247"/>
      <c r="F600" s="247"/>
      <c r="G600" s="247"/>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170</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35">
        <v>169</v>
      </c>
      <c r="B601" s="236" t="s">
        <v>696</v>
      </c>
      <c r="C601" s="249" t="s">
        <v>697</v>
      </c>
      <c r="D601" s="237" t="s">
        <v>693</v>
      </c>
      <c r="E601" s="238">
        <v>1</v>
      </c>
      <c r="F601" s="239"/>
      <c r="G601" s="240">
        <f>ROUND(E601*F601,2)</f>
        <v>0</v>
      </c>
      <c r="H601" s="239"/>
      <c r="I601" s="240">
        <f>ROUND(E601*H601,2)</f>
        <v>0</v>
      </c>
      <c r="J601" s="239"/>
      <c r="K601" s="240">
        <f>ROUND(E601*J601,2)</f>
        <v>0</v>
      </c>
      <c r="L601" s="240">
        <v>15</v>
      </c>
      <c r="M601" s="240">
        <f>G601*(1+L601/100)</f>
        <v>0</v>
      </c>
      <c r="N601" s="238">
        <v>0</v>
      </c>
      <c r="O601" s="238">
        <f>ROUND(E601*N601,2)</f>
        <v>0</v>
      </c>
      <c r="P601" s="238">
        <v>0</v>
      </c>
      <c r="Q601" s="238">
        <f>ROUND(E601*P601,2)</f>
        <v>0</v>
      </c>
      <c r="R601" s="240"/>
      <c r="S601" s="240" t="s">
        <v>162</v>
      </c>
      <c r="T601" s="241" t="s">
        <v>542</v>
      </c>
      <c r="U601" s="223">
        <v>0</v>
      </c>
      <c r="V601" s="223">
        <f>ROUND(E601*U601,2)</f>
        <v>0</v>
      </c>
      <c r="W601" s="223"/>
      <c r="X601" s="223" t="s">
        <v>694</v>
      </c>
      <c r="Y601" s="223" t="s">
        <v>164</v>
      </c>
      <c r="Z601" s="212"/>
      <c r="AA601" s="212"/>
      <c r="AB601" s="212"/>
      <c r="AC601" s="212"/>
      <c r="AD601" s="212"/>
      <c r="AE601" s="212"/>
      <c r="AF601" s="212"/>
      <c r="AG601" s="212" t="s">
        <v>698</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2" x14ac:dyDescent="0.2">
      <c r="A602" s="219"/>
      <c r="B602" s="220"/>
      <c r="C602" s="255"/>
      <c r="D602" s="247"/>
      <c r="E602" s="247"/>
      <c r="F602" s="247"/>
      <c r="G602" s="247"/>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170</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x14ac:dyDescent="0.2">
      <c r="A603" s="3"/>
      <c r="B603" s="4"/>
      <c r="C603" s="256"/>
      <c r="D603" s="6"/>
      <c r="E603" s="3"/>
      <c r="F603" s="3"/>
      <c r="G603" s="3"/>
      <c r="H603" s="3"/>
      <c r="I603" s="3"/>
      <c r="J603" s="3"/>
      <c r="K603" s="3"/>
      <c r="L603" s="3"/>
      <c r="M603" s="3"/>
      <c r="N603" s="3"/>
      <c r="O603" s="3"/>
      <c r="P603" s="3"/>
      <c r="Q603" s="3"/>
      <c r="R603" s="3"/>
      <c r="S603" s="3"/>
      <c r="T603" s="3"/>
      <c r="U603" s="3"/>
      <c r="V603" s="3"/>
      <c r="W603" s="3"/>
      <c r="X603" s="3"/>
      <c r="Y603" s="3"/>
      <c r="AE603">
        <v>15</v>
      </c>
      <c r="AF603">
        <v>21</v>
      </c>
      <c r="AG603" t="s">
        <v>142</v>
      </c>
    </row>
    <row r="604" spans="1:60" x14ac:dyDescent="0.2">
      <c r="A604" s="215"/>
      <c r="B604" s="216" t="s">
        <v>29</v>
      </c>
      <c r="C604" s="257"/>
      <c r="D604" s="217"/>
      <c r="E604" s="218"/>
      <c r="F604" s="218"/>
      <c r="G604" s="234">
        <f>G8+G45+G87+G102+G111+G149+G154+G163+G170+G175+G213+G217+G235+G271+G312+G390+G415+G436+G451+G470+G498+G512+G527+G549+G555+G582+G598</f>
        <v>0</v>
      </c>
      <c r="H604" s="3"/>
      <c r="I604" s="3"/>
      <c r="J604" s="3"/>
      <c r="K604" s="3"/>
      <c r="L604" s="3"/>
      <c r="M604" s="3"/>
      <c r="N604" s="3"/>
      <c r="O604" s="3"/>
      <c r="P604" s="3"/>
      <c r="Q604" s="3"/>
      <c r="R604" s="3"/>
      <c r="S604" s="3"/>
      <c r="T604" s="3"/>
      <c r="U604" s="3"/>
      <c r="V604" s="3"/>
      <c r="W604" s="3"/>
      <c r="X604" s="3"/>
      <c r="Y604" s="3"/>
      <c r="AE604">
        <f>SUMIF(L7:L602,AE603,G7:G602)</f>
        <v>0</v>
      </c>
      <c r="AF604">
        <f>SUMIF(L7:L602,AF603,G7:G602)</f>
        <v>0</v>
      </c>
      <c r="AG604" t="s">
        <v>699</v>
      </c>
    </row>
    <row r="605" spans="1:60" x14ac:dyDescent="0.2">
      <c r="C605" s="258"/>
      <c r="D605" s="10"/>
      <c r="AG605" t="s">
        <v>700</v>
      </c>
    </row>
    <row r="606" spans="1:60" x14ac:dyDescent="0.2">
      <c r="D606" s="10"/>
    </row>
    <row r="607" spans="1:60" x14ac:dyDescent="0.2">
      <c r="D607" s="10"/>
    </row>
    <row r="608" spans="1:60"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WBzJ3mLMJqdgOhEVqfMFs1kOyxQ0fEcBvHPkBevSXOTeITh+31dCtiXns1fxW/ZAmVJB5yaAHzCYMo1AvKTQ==" saltValue="qNaZhwfvZiUaQmJkdqj+mg==" spinCount="100000" sheet="1" formatRows="0"/>
  <mergeCells count="227">
    <mergeCell ref="C593:G593"/>
    <mergeCell ref="C595:G595"/>
    <mergeCell ref="C597:G597"/>
    <mergeCell ref="C600:G600"/>
    <mergeCell ref="C602:G602"/>
    <mergeCell ref="C581:G581"/>
    <mergeCell ref="C584:G584"/>
    <mergeCell ref="C585:G585"/>
    <mergeCell ref="C587:G587"/>
    <mergeCell ref="C589:G589"/>
    <mergeCell ref="C591:G591"/>
    <mergeCell ref="C554:G554"/>
    <mergeCell ref="C559:G559"/>
    <mergeCell ref="C565:G565"/>
    <mergeCell ref="C568:G568"/>
    <mergeCell ref="C573:G573"/>
    <mergeCell ref="C578:G578"/>
    <mergeCell ref="C530:G530"/>
    <mergeCell ref="C533:G533"/>
    <mergeCell ref="C538:G538"/>
    <mergeCell ref="C543:G543"/>
    <mergeCell ref="C546:G546"/>
    <mergeCell ref="C548:G548"/>
    <mergeCell ref="C515:G515"/>
    <mergeCell ref="C519:G519"/>
    <mergeCell ref="C521:G521"/>
    <mergeCell ref="C523:G523"/>
    <mergeCell ref="C525:G525"/>
    <mergeCell ref="C526:G526"/>
    <mergeCell ref="C497:G497"/>
    <mergeCell ref="C502:G502"/>
    <mergeCell ref="C505:G505"/>
    <mergeCell ref="C508:G508"/>
    <mergeCell ref="C510:G510"/>
    <mergeCell ref="C511:G511"/>
    <mergeCell ref="C482:G482"/>
    <mergeCell ref="C485:G485"/>
    <mergeCell ref="C488:G488"/>
    <mergeCell ref="C491:G491"/>
    <mergeCell ref="C494:G494"/>
    <mergeCell ref="C496:G496"/>
    <mergeCell ref="C463:G463"/>
    <mergeCell ref="C467:G467"/>
    <mergeCell ref="C469:G469"/>
    <mergeCell ref="C473:G473"/>
    <mergeCell ref="C476:G476"/>
    <mergeCell ref="C479:G479"/>
    <mergeCell ref="C445:G445"/>
    <mergeCell ref="C448:G448"/>
    <mergeCell ref="C450:G450"/>
    <mergeCell ref="C454:G454"/>
    <mergeCell ref="C457:G457"/>
    <mergeCell ref="C460:G460"/>
    <mergeCell ref="C427:G427"/>
    <mergeCell ref="C430:G430"/>
    <mergeCell ref="C433:G433"/>
    <mergeCell ref="C435:G435"/>
    <mergeCell ref="C439:G439"/>
    <mergeCell ref="C442:G442"/>
    <mergeCell ref="C413:G413"/>
    <mergeCell ref="C414:G414"/>
    <mergeCell ref="C418:G418"/>
    <mergeCell ref="C420:G420"/>
    <mergeCell ref="C422:G422"/>
    <mergeCell ref="C424:G424"/>
    <mergeCell ref="C396:G396"/>
    <mergeCell ref="C399:G399"/>
    <mergeCell ref="C402:G402"/>
    <mergeCell ref="C405:G405"/>
    <mergeCell ref="C408:G408"/>
    <mergeCell ref="C411:G411"/>
    <mergeCell ref="C380:G380"/>
    <mergeCell ref="C383:G383"/>
    <mergeCell ref="C386:G386"/>
    <mergeCell ref="C388:G388"/>
    <mergeCell ref="C389:G389"/>
    <mergeCell ref="C393:G393"/>
    <mergeCell ref="C362:G362"/>
    <mergeCell ref="C365:G365"/>
    <mergeCell ref="C368:G368"/>
    <mergeCell ref="C371:G371"/>
    <mergeCell ref="C374:G374"/>
    <mergeCell ref="C377:G377"/>
    <mergeCell ref="C346:G346"/>
    <mergeCell ref="C348:G348"/>
    <mergeCell ref="C350:G350"/>
    <mergeCell ref="C353:G353"/>
    <mergeCell ref="C356:G356"/>
    <mergeCell ref="C359:G359"/>
    <mergeCell ref="C330:G330"/>
    <mergeCell ref="C333:G333"/>
    <mergeCell ref="C336:G336"/>
    <mergeCell ref="C339:G339"/>
    <mergeCell ref="C342:G342"/>
    <mergeCell ref="C344:G344"/>
    <mergeCell ref="C311:G311"/>
    <mergeCell ref="C315:G315"/>
    <mergeCell ref="C318:G318"/>
    <mergeCell ref="C321:G321"/>
    <mergeCell ref="C324:G324"/>
    <mergeCell ref="C327:G327"/>
    <mergeCell ref="C296:G296"/>
    <mergeCell ref="C299:G299"/>
    <mergeCell ref="C302:G302"/>
    <mergeCell ref="C305:G305"/>
    <mergeCell ref="C308:G308"/>
    <mergeCell ref="C310:G310"/>
    <mergeCell ref="C282:G282"/>
    <mergeCell ref="C284:G284"/>
    <mergeCell ref="C286:G286"/>
    <mergeCell ref="C288:G288"/>
    <mergeCell ref="C290:G290"/>
    <mergeCell ref="C293:G293"/>
    <mergeCell ref="C269:G269"/>
    <mergeCell ref="C270:G270"/>
    <mergeCell ref="C274:G274"/>
    <mergeCell ref="C276:G276"/>
    <mergeCell ref="C278:G278"/>
    <mergeCell ref="C280:G280"/>
    <mergeCell ref="C256:G256"/>
    <mergeCell ref="C258:G258"/>
    <mergeCell ref="C260:G260"/>
    <mergeCell ref="C262:G262"/>
    <mergeCell ref="C264:G264"/>
    <mergeCell ref="C267:G267"/>
    <mergeCell ref="C244:G244"/>
    <mergeCell ref="C246:G246"/>
    <mergeCell ref="C248:G248"/>
    <mergeCell ref="C250:G250"/>
    <mergeCell ref="C252:G252"/>
    <mergeCell ref="C254:G254"/>
    <mergeCell ref="C231:G231"/>
    <mergeCell ref="C233:G233"/>
    <mergeCell ref="C234:G234"/>
    <mergeCell ref="C238:G238"/>
    <mergeCell ref="C240:G240"/>
    <mergeCell ref="C242:G242"/>
    <mergeCell ref="C210:G210"/>
    <mergeCell ref="C212:G212"/>
    <mergeCell ref="C215:G215"/>
    <mergeCell ref="C216:G216"/>
    <mergeCell ref="C225:G225"/>
    <mergeCell ref="C228:G228"/>
    <mergeCell ref="C194:G194"/>
    <mergeCell ref="C196:G196"/>
    <mergeCell ref="C199:G199"/>
    <mergeCell ref="C202:G202"/>
    <mergeCell ref="C205:G205"/>
    <mergeCell ref="C208:G208"/>
    <mergeCell ref="C178:G178"/>
    <mergeCell ref="C181:G181"/>
    <mergeCell ref="C185:G185"/>
    <mergeCell ref="C188:G188"/>
    <mergeCell ref="C190:G190"/>
    <mergeCell ref="C192:G192"/>
    <mergeCell ref="C158:G158"/>
    <mergeCell ref="C160:G160"/>
    <mergeCell ref="C162:G162"/>
    <mergeCell ref="C166:G166"/>
    <mergeCell ref="C169:G169"/>
    <mergeCell ref="C174:G174"/>
    <mergeCell ref="C143:G143"/>
    <mergeCell ref="C145:G145"/>
    <mergeCell ref="C148:G148"/>
    <mergeCell ref="C151:G151"/>
    <mergeCell ref="C153:G153"/>
    <mergeCell ref="C156:G156"/>
    <mergeCell ref="C127:G127"/>
    <mergeCell ref="C129:G129"/>
    <mergeCell ref="C132:G132"/>
    <mergeCell ref="C135:G135"/>
    <mergeCell ref="C137:G137"/>
    <mergeCell ref="C140:G140"/>
    <mergeCell ref="C113:G113"/>
    <mergeCell ref="C115:G115"/>
    <mergeCell ref="C117:G117"/>
    <mergeCell ref="C121:G121"/>
    <mergeCell ref="C123:G123"/>
    <mergeCell ref="C125:G125"/>
    <mergeCell ref="C98:G98"/>
    <mergeCell ref="C101:G101"/>
    <mergeCell ref="C104:G104"/>
    <mergeCell ref="C106:G106"/>
    <mergeCell ref="C108:G108"/>
    <mergeCell ref="C110:G110"/>
    <mergeCell ref="C83:G83"/>
    <mergeCell ref="C86:G86"/>
    <mergeCell ref="C89:G89"/>
    <mergeCell ref="C91:G91"/>
    <mergeCell ref="C94:G94"/>
    <mergeCell ref="C96:G96"/>
    <mergeCell ref="C71:G71"/>
    <mergeCell ref="C73:G73"/>
    <mergeCell ref="C75:G75"/>
    <mergeCell ref="C77:G77"/>
    <mergeCell ref="C79:G79"/>
    <mergeCell ref="C81:G81"/>
    <mergeCell ref="C57:G57"/>
    <mergeCell ref="C59:G59"/>
    <mergeCell ref="C61:G61"/>
    <mergeCell ref="C63:G63"/>
    <mergeCell ref="C65:G65"/>
    <mergeCell ref="C68:G68"/>
    <mergeCell ref="C41:G41"/>
    <mergeCell ref="C44:G44"/>
    <mergeCell ref="C48:G48"/>
    <mergeCell ref="C51:G51"/>
    <mergeCell ref="C53:G53"/>
    <mergeCell ref="C55:G55"/>
    <mergeCell ref="C28:G28"/>
    <mergeCell ref="C30:G30"/>
    <mergeCell ref="C32:G32"/>
    <mergeCell ref="C34:G34"/>
    <mergeCell ref="C36:G36"/>
    <mergeCell ref="C38:G38"/>
    <mergeCell ref="C14:G14"/>
    <mergeCell ref="C16:G16"/>
    <mergeCell ref="C18:G18"/>
    <mergeCell ref="C20:G20"/>
    <mergeCell ref="C22:G22"/>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41317-1431-4EE6-A88D-0B269B72AA6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129</v>
      </c>
      <c r="B1" s="197"/>
      <c r="C1" s="197"/>
      <c r="D1" s="197"/>
      <c r="E1" s="197"/>
      <c r="F1" s="197"/>
      <c r="G1" s="197"/>
      <c r="AG1" t="s">
        <v>130</v>
      </c>
    </row>
    <row r="2" spans="1:60" ht="24.95" customHeight="1" x14ac:dyDescent="0.2">
      <c r="A2" s="198" t="s">
        <v>7</v>
      </c>
      <c r="B2" s="49" t="s">
        <v>43</v>
      </c>
      <c r="C2" s="201" t="s">
        <v>44</v>
      </c>
      <c r="D2" s="199"/>
      <c r="E2" s="199"/>
      <c r="F2" s="199"/>
      <c r="G2" s="200"/>
      <c r="AG2" t="s">
        <v>131</v>
      </c>
    </row>
    <row r="3" spans="1:60" ht="24.95" customHeight="1" x14ac:dyDescent="0.2">
      <c r="A3" s="198" t="s">
        <v>8</v>
      </c>
      <c r="B3" s="49" t="s">
        <v>57</v>
      </c>
      <c r="C3" s="201" t="s">
        <v>58</v>
      </c>
      <c r="D3" s="199"/>
      <c r="E3" s="199"/>
      <c r="F3" s="199"/>
      <c r="G3" s="200"/>
      <c r="AC3" s="176" t="s">
        <v>131</v>
      </c>
      <c r="AG3" t="s">
        <v>132</v>
      </c>
    </row>
    <row r="4" spans="1:60" ht="24.95" customHeight="1" x14ac:dyDescent="0.2">
      <c r="A4" s="202" t="s">
        <v>9</v>
      </c>
      <c r="B4" s="203" t="s">
        <v>59</v>
      </c>
      <c r="C4" s="204" t="s">
        <v>58</v>
      </c>
      <c r="D4" s="205"/>
      <c r="E4" s="205"/>
      <c r="F4" s="205"/>
      <c r="G4" s="206"/>
      <c r="AG4" t="s">
        <v>133</v>
      </c>
    </row>
    <row r="5" spans="1:60" x14ac:dyDescent="0.2">
      <c r="D5" s="10"/>
    </row>
    <row r="6" spans="1:60" ht="38.25" x14ac:dyDescent="0.2">
      <c r="A6" s="208" t="s">
        <v>134</v>
      </c>
      <c r="B6" s="210" t="s">
        <v>135</v>
      </c>
      <c r="C6" s="210" t="s">
        <v>136</v>
      </c>
      <c r="D6" s="209" t="s">
        <v>137</v>
      </c>
      <c r="E6" s="208" t="s">
        <v>138</v>
      </c>
      <c r="F6" s="207" t="s">
        <v>139</v>
      </c>
      <c r="G6" s="208" t="s">
        <v>29</v>
      </c>
      <c r="H6" s="211" t="s">
        <v>30</v>
      </c>
      <c r="I6" s="211" t="s">
        <v>140</v>
      </c>
      <c r="J6" s="211" t="s">
        <v>31</v>
      </c>
      <c r="K6" s="211" t="s">
        <v>141</v>
      </c>
      <c r="L6" s="211" t="s">
        <v>142</v>
      </c>
      <c r="M6" s="211" t="s">
        <v>143</v>
      </c>
      <c r="N6" s="211" t="s">
        <v>144</v>
      </c>
      <c r="O6" s="211" t="s">
        <v>145</v>
      </c>
      <c r="P6" s="211" t="s">
        <v>146</v>
      </c>
      <c r="Q6" s="211" t="s">
        <v>147</v>
      </c>
      <c r="R6" s="211" t="s">
        <v>148</v>
      </c>
      <c r="S6" s="211" t="s">
        <v>149</v>
      </c>
      <c r="T6" s="211" t="s">
        <v>150</v>
      </c>
      <c r="U6" s="211" t="s">
        <v>151</v>
      </c>
      <c r="V6" s="211" t="s">
        <v>152</v>
      </c>
      <c r="W6" s="211" t="s">
        <v>153</v>
      </c>
      <c r="X6" s="211" t="s">
        <v>154</v>
      </c>
      <c r="Y6" s="211" t="s">
        <v>155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156</v>
      </c>
      <c r="B8" s="229" t="s">
        <v>90</v>
      </c>
      <c r="C8" s="248" t="s">
        <v>91</v>
      </c>
      <c r="D8" s="230"/>
      <c r="E8" s="231"/>
      <c r="F8" s="232"/>
      <c r="G8" s="232">
        <f>SUMIF(AG9:AG10,"&lt;&gt;NOR",G9:G10)</f>
        <v>0</v>
      </c>
      <c r="H8" s="232"/>
      <c r="I8" s="232">
        <f>SUM(I9:I10)</f>
        <v>0</v>
      </c>
      <c r="J8" s="232"/>
      <c r="K8" s="232">
        <f>SUM(K9:K10)</f>
        <v>0</v>
      </c>
      <c r="L8" s="232"/>
      <c r="M8" s="232">
        <f>SUM(M9:M10)</f>
        <v>0</v>
      </c>
      <c r="N8" s="231"/>
      <c r="O8" s="231">
        <f>SUM(O9:O10)</f>
        <v>0</v>
      </c>
      <c r="P8" s="231"/>
      <c r="Q8" s="231">
        <f>SUM(Q9:Q10)</f>
        <v>0</v>
      </c>
      <c r="R8" s="232"/>
      <c r="S8" s="232"/>
      <c r="T8" s="233"/>
      <c r="U8" s="227"/>
      <c r="V8" s="227">
        <f>SUM(V9:V10)</f>
        <v>0</v>
      </c>
      <c r="W8" s="227"/>
      <c r="X8" s="227"/>
      <c r="Y8" s="227"/>
      <c r="AG8" t="s">
        <v>157</v>
      </c>
    </row>
    <row r="9" spans="1:60" outlineLevel="1" x14ac:dyDescent="0.2">
      <c r="A9" s="235">
        <v>1</v>
      </c>
      <c r="B9" s="236" t="s">
        <v>701</v>
      </c>
      <c r="C9" s="249" t="s">
        <v>702</v>
      </c>
      <c r="D9" s="237" t="s">
        <v>703</v>
      </c>
      <c r="E9" s="238">
        <v>1</v>
      </c>
      <c r="F9" s="239"/>
      <c r="G9" s="240">
        <f>ROUND(E9*F9,2)</f>
        <v>0</v>
      </c>
      <c r="H9" s="239"/>
      <c r="I9" s="240">
        <f>ROUND(E9*H9,2)</f>
        <v>0</v>
      </c>
      <c r="J9" s="239"/>
      <c r="K9" s="240">
        <f>ROUND(E9*J9,2)</f>
        <v>0</v>
      </c>
      <c r="L9" s="240">
        <v>15</v>
      </c>
      <c r="M9" s="240">
        <f>G9*(1+L9/100)</f>
        <v>0</v>
      </c>
      <c r="N9" s="238">
        <v>0</v>
      </c>
      <c r="O9" s="238">
        <f>ROUND(E9*N9,2)</f>
        <v>0</v>
      </c>
      <c r="P9" s="238">
        <v>0</v>
      </c>
      <c r="Q9" s="238">
        <f>ROUND(E9*P9,2)</f>
        <v>0</v>
      </c>
      <c r="R9" s="240"/>
      <c r="S9" s="240" t="s">
        <v>541</v>
      </c>
      <c r="T9" s="241" t="s">
        <v>542</v>
      </c>
      <c r="U9" s="223">
        <v>0</v>
      </c>
      <c r="V9" s="223">
        <f>ROUND(E9*U9,2)</f>
        <v>0</v>
      </c>
      <c r="W9" s="223"/>
      <c r="X9" s="223" t="s">
        <v>163</v>
      </c>
      <c r="Y9" s="223" t="s">
        <v>164</v>
      </c>
      <c r="Z9" s="212"/>
      <c r="AA9" s="212"/>
      <c r="AB9" s="212"/>
      <c r="AC9" s="212"/>
      <c r="AD9" s="212"/>
      <c r="AE9" s="212"/>
      <c r="AF9" s="212"/>
      <c r="AG9" s="212" t="s">
        <v>704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c r="D10" s="247"/>
      <c r="E10" s="247"/>
      <c r="F10" s="247"/>
      <c r="G10" s="247"/>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170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8" t="s">
        <v>156</v>
      </c>
      <c r="B11" s="229" t="s">
        <v>122</v>
      </c>
      <c r="C11" s="248" t="s">
        <v>123</v>
      </c>
      <c r="D11" s="230"/>
      <c r="E11" s="231"/>
      <c r="F11" s="232"/>
      <c r="G11" s="232">
        <f>SUMIF(AG12:AG71,"&lt;&gt;NOR",G12:G71)</f>
        <v>0</v>
      </c>
      <c r="H11" s="232"/>
      <c r="I11" s="232">
        <f>SUM(I12:I71)</f>
        <v>0</v>
      </c>
      <c r="J11" s="232"/>
      <c r="K11" s="232">
        <f>SUM(K12:K71)</f>
        <v>0</v>
      </c>
      <c r="L11" s="232"/>
      <c r="M11" s="232">
        <f>SUM(M12:M71)</f>
        <v>0</v>
      </c>
      <c r="N11" s="231"/>
      <c r="O11" s="231">
        <f>SUM(O12:O71)</f>
        <v>0</v>
      </c>
      <c r="P11" s="231"/>
      <c r="Q11" s="231">
        <f>SUM(Q12:Q71)</f>
        <v>0</v>
      </c>
      <c r="R11" s="232"/>
      <c r="S11" s="232"/>
      <c r="T11" s="233"/>
      <c r="U11" s="227"/>
      <c r="V11" s="227">
        <f>SUM(V12:V71)</f>
        <v>0</v>
      </c>
      <c r="W11" s="227"/>
      <c r="X11" s="227"/>
      <c r="Y11" s="227"/>
      <c r="AG11" t="s">
        <v>157</v>
      </c>
    </row>
    <row r="12" spans="1:60" outlineLevel="1" x14ac:dyDescent="0.2">
      <c r="A12" s="235">
        <v>2</v>
      </c>
      <c r="B12" s="236" t="s">
        <v>705</v>
      </c>
      <c r="C12" s="249" t="s">
        <v>706</v>
      </c>
      <c r="D12" s="237" t="s">
        <v>707</v>
      </c>
      <c r="E12" s="238">
        <v>1</v>
      </c>
      <c r="F12" s="239"/>
      <c r="G12" s="240">
        <f>ROUND(E12*F12,2)</f>
        <v>0</v>
      </c>
      <c r="H12" s="239"/>
      <c r="I12" s="240">
        <f>ROUND(E12*H12,2)</f>
        <v>0</v>
      </c>
      <c r="J12" s="239"/>
      <c r="K12" s="240">
        <f>ROUND(E12*J12,2)</f>
        <v>0</v>
      </c>
      <c r="L12" s="240">
        <v>15</v>
      </c>
      <c r="M12" s="240">
        <f>G12*(1+L12/100)</f>
        <v>0</v>
      </c>
      <c r="N12" s="238">
        <v>0</v>
      </c>
      <c r="O12" s="238">
        <f>ROUND(E12*N12,2)</f>
        <v>0</v>
      </c>
      <c r="P12" s="238">
        <v>0</v>
      </c>
      <c r="Q12" s="238">
        <f>ROUND(E12*P12,2)</f>
        <v>0</v>
      </c>
      <c r="R12" s="240"/>
      <c r="S12" s="240" t="s">
        <v>541</v>
      </c>
      <c r="T12" s="241" t="s">
        <v>542</v>
      </c>
      <c r="U12" s="223">
        <v>0</v>
      </c>
      <c r="V12" s="223">
        <f>ROUND(E12*U12,2)</f>
        <v>0</v>
      </c>
      <c r="W12" s="223"/>
      <c r="X12" s="223" t="s">
        <v>163</v>
      </c>
      <c r="Y12" s="223" t="s">
        <v>164</v>
      </c>
      <c r="Z12" s="212"/>
      <c r="AA12" s="212"/>
      <c r="AB12" s="212"/>
      <c r="AC12" s="212"/>
      <c r="AD12" s="212"/>
      <c r="AE12" s="212"/>
      <c r="AF12" s="212"/>
      <c r="AG12" s="212" t="s">
        <v>704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5"/>
      <c r="D13" s="247"/>
      <c r="E13" s="247"/>
      <c r="F13" s="247"/>
      <c r="G13" s="247"/>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170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5">
        <v>3</v>
      </c>
      <c r="B14" s="236" t="s">
        <v>708</v>
      </c>
      <c r="C14" s="249" t="s">
        <v>709</v>
      </c>
      <c r="D14" s="237" t="s">
        <v>707</v>
      </c>
      <c r="E14" s="238">
        <v>1</v>
      </c>
      <c r="F14" s="239"/>
      <c r="G14" s="240">
        <f>ROUND(E14*F14,2)</f>
        <v>0</v>
      </c>
      <c r="H14" s="239"/>
      <c r="I14" s="240">
        <f>ROUND(E14*H14,2)</f>
        <v>0</v>
      </c>
      <c r="J14" s="239"/>
      <c r="K14" s="240">
        <f>ROUND(E14*J14,2)</f>
        <v>0</v>
      </c>
      <c r="L14" s="240">
        <v>15</v>
      </c>
      <c r="M14" s="240">
        <f>G14*(1+L14/100)</f>
        <v>0</v>
      </c>
      <c r="N14" s="238">
        <v>0</v>
      </c>
      <c r="O14" s="238">
        <f>ROUND(E14*N14,2)</f>
        <v>0</v>
      </c>
      <c r="P14" s="238">
        <v>0</v>
      </c>
      <c r="Q14" s="238">
        <f>ROUND(E14*P14,2)</f>
        <v>0</v>
      </c>
      <c r="R14" s="240"/>
      <c r="S14" s="240" t="s">
        <v>541</v>
      </c>
      <c r="T14" s="241" t="s">
        <v>542</v>
      </c>
      <c r="U14" s="223">
        <v>0</v>
      </c>
      <c r="V14" s="223">
        <f>ROUND(E14*U14,2)</f>
        <v>0</v>
      </c>
      <c r="W14" s="223"/>
      <c r="X14" s="223" t="s">
        <v>163</v>
      </c>
      <c r="Y14" s="223" t="s">
        <v>164</v>
      </c>
      <c r="Z14" s="212"/>
      <c r="AA14" s="212"/>
      <c r="AB14" s="212"/>
      <c r="AC14" s="212"/>
      <c r="AD14" s="212"/>
      <c r="AE14" s="212"/>
      <c r="AF14" s="212"/>
      <c r="AG14" s="212" t="s">
        <v>704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5"/>
      <c r="D15" s="247"/>
      <c r="E15" s="247"/>
      <c r="F15" s="247"/>
      <c r="G15" s="247"/>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170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5">
        <v>4</v>
      </c>
      <c r="B16" s="236" t="s">
        <v>710</v>
      </c>
      <c r="C16" s="249" t="s">
        <v>711</v>
      </c>
      <c r="D16" s="237" t="s">
        <v>712</v>
      </c>
      <c r="E16" s="238">
        <v>4</v>
      </c>
      <c r="F16" s="239"/>
      <c r="G16" s="240">
        <f>ROUND(E16*F16,2)</f>
        <v>0</v>
      </c>
      <c r="H16" s="239"/>
      <c r="I16" s="240">
        <f>ROUND(E16*H16,2)</f>
        <v>0</v>
      </c>
      <c r="J16" s="239"/>
      <c r="K16" s="240">
        <f>ROUND(E16*J16,2)</f>
        <v>0</v>
      </c>
      <c r="L16" s="240">
        <v>15</v>
      </c>
      <c r="M16" s="240">
        <f>G16*(1+L16/100)</f>
        <v>0</v>
      </c>
      <c r="N16" s="238">
        <v>0</v>
      </c>
      <c r="O16" s="238">
        <f>ROUND(E16*N16,2)</f>
        <v>0</v>
      </c>
      <c r="P16" s="238">
        <v>0</v>
      </c>
      <c r="Q16" s="238">
        <f>ROUND(E16*P16,2)</f>
        <v>0</v>
      </c>
      <c r="R16" s="240"/>
      <c r="S16" s="240" t="s">
        <v>541</v>
      </c>
      <c r="T16" s="241" t="s">
        <v>542</v>
      </c>
      <c r="U16" s="223">
        <v>0</v>
      </c>
      <c r="V16" s="223">
        <f>ROUND(E16*U16,2)</f>
        <v>0</v>
      </c>
      <c r="W16" s="223"/>
      <c r="X16" s="223" t="s">
        <v>163</v>
      </c>
      <c r="Y16" s="223" t="s">
        <v>164</v>
      </c>
      <c r="Z16" s="212"/>
      <c r="AA16" s="212"/>
      <c r="AB16" s="212"/>
      <c r="AC16" s="212"/>
      <c r="AD16" s="212"/>
      <c r="AE16" s="212"/>
      <c r="AF16" s="212"/>
      <c r="AG16" s="212" t="s">
        <v>704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5"/>
      <c r="D17" s="247"/>
      <c r="E17" s="247"/>
      <c r="F17" s="247"/>
      <c r="G17" s="247"/>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170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5">
        <v>5</v>
      </c>
      <c r="B18" s="236" t="s">
        <v>713</v>
      </c>
      <c r="C18" s="249" t="s">
        <v>714</v>
      </c>
      <c r="D18" s="237" t="s">
        <v>707</v>
      </c>
      <c r="E18" s="238">
        <v>12</v>
      </c>
      <c r="F18" s="239"/>
      <c r="G18" s="240">
        <f>ROUND(E18*F18,2)</f>
        <v>0</v>
      </c>
      <c r="H18" s="239"/>
      <c r="I18" s="240">
        <f>ROUND(E18*H18,2)</f>
        <v>0</v>
      </c>
      <c r="J18" s="239"/>
      <c r="K18" s="240">
        <f>ROUND(E18*J18,2)</f>
        <v>0</v>
      </c>
      <c r="L18" s="240">
        <v>15</v>
      </c>
      <c r="M18" s="240">
        <f>G18*(1+L18/100)</f>
        <v>0</v>
      </c>
      <c r="N18" s="238">
        <v>0</v>
      </c>
      <c r="O18" s="238">
        <f>ROUND(E18*N18,2)</f>
        <v>0</v>
      </c>
      <c r="P18" s="238">
        <v>0</v>
      </c>
      <c r="Q18" s="238">
        <f>ROUND(E18*P18,2)</f>
        <v>0</v>
      </c>
      <c r="R18" s="240"/>
      <c r="S18" s="240" t="s">
        <v>541</v>
      </c>
      <c r="T18" s="241" t="s">
        <v>542</v>
      </c>
      <c r="U18" s="223">
        <v>0</v>
      </c>
      <c r="V18" s="223">
        <f>ROUND(E18*U18,2)</f>
        <v>0</v>
      </c>
      <c r="W18" s="223"/>
      <c r="X18" s="223" t="s">
        <v>163</v>
      </c>
      <c r="Y18" s="223" t="s">
        <v>164</v>
      </c>
      <c r="Z18" s="212"/>
      <c r="AA18" s="212"/>
      <c r="AB18" s="212"/>
      <c r="AC18" s="212"/>
      <c r="AD18" s="212"/>
      <c r="AE18" s="212"/>
      <c r="AF18" s="212"/>
      <c r="AG18" s="212" t="s">
        <v>704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5"/>
      <c r="D19" s="247"/>
      <c r="E19" s="247"/>
      <c r="F19" s="247"/>
      <c r="G19" s="247"/>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170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5">
        <v>6</v>
      </c>
      <c r="B20" s="236" t="s">
        <v>715</v>
      </c>
      <c r="C20" s="249" t="s">
        <v>716</v>
      </c>
      <c r="D20" s="237" t="s">
        <v>707</v>
      </c>
      <c r="E20" s="238">
        <v>5</v>
      </c>
      <c r="F20" s="239"/>
      <c r="G20" s="240">
        <f>ROUND(E20*F20,2)</f>
        <v>0</v>
      </c>
      <c r="H20" s="239"/>
      <c r="I20" s="240">
        <f>ROUND(E20*H20,2)</f>
        <v>0</v>
      </c>
      <c r="J20" s="239"/>
      <c r="K20" s="240">
        <f>ROUND(E20*J20,2)</f>
        <v>0</v>
      </c>
      <c r="L20" s="240">
        <v>15</v>
      </c>
      <c r="M20" s="240">
        <f>G20*(1+L20/100)</f>
        <v>0</v>
      </c>
      <c r="N20" s="238">
        <v>0</v>
      </c>
      <c r="O20" s="238">
        <f>ROUND(E20*N20,2)</f>
        <v>0</v>
      </c>
      <c r="P20" s="238">
        <v>0</v>
      </c>
      <c r="Q20" s="238">
        <f>ROUND(E20*P20,2)</f>
        <v>0</v>
      </c>
      <c r="R20" s="240"/>
      <c r="S20" s="240" t="s">
        <v>541</v>
      </c>
      <c r="T20" s="241" t="s">
        <v>542</v>
      </c>
      <c r="U20" s="223">
        <v>0</v>
      </c>
      <c r="V20" s="223">
        <f>ROUND(E20*U20,2)</f>
        <v>0</v>
      </c>
      <c r="W20" s="223"/>
      <c r="X20" s="223" t="s">
        <v>163</v>
      </c>
      <c r="Y20" s="223" t="s">
        <v>164</v>
      </c>
      <c r="Z20" s="212"/>
      <c r="AA20" s="212"/>
      <c r="AB20" s="212"/>
      <c r="AC20" s="212"/>
      <c r="AD20" s="212"/>
      <c r="AE20" s="212"/>
      <c r="AF20" s="212"/>
      <c r="AG20" s="212" t="s">
        <v>704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5"/>
      <c r="D21" s="247"/>
      <c r="E21" s="247"/>
      <c r="F21" s="247"/>
      <c r="G21" s="247"/>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170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5">
        <v>7</v>
      </c>
      <c r="B22" s="236" t="s">
        <v>717</v>
      </c>
      <c r="C22" s="249" t="s">
        <v>718</v>
      </c>
      <c r="D22" s="237" t="s">
        <v>707</v>
      </c>
      <c r="E22" s="238">
        <v>2</v>
      </c>
      <c r="F22" s="239"/>
      <c r="G22" s="240">
        <f>ROUND(E22*F22,2)</f>
        <v>0</v>
      </c>
      <c r="H22" s="239"/>
      <c r="I22" s="240">
        <f>ROUND(E22*H22,2)</f>
        <v>0</v>
      </c>
      <c r="J22" s="239"/>
      <c r="K22" s="240">
        <f>ROUND(E22*J22,2)</f>
        <v>0</v>
      </c>
      <c r="L22" s="240">
        <v>15</v>
      </c>
      <c r="M22" s="240">
        <f>G22*(1+L22/100)</f>
        <v>0</v>
      </c>
      <c r="N22" s="238">
        <v>0</v>
      </c>
      <c r="O22" s="238">
        <f>ROUND(E22*N22,2)</f>
        <v>0</v>
      </c>
      <c r="P22" s="238">
        <v>0</v>
      </c>
      <c r="Q22" s="238">
        <f>ROUND(E22*P22,2)</f>
        <v>0</v>
      </c>
      <c r="R22" s="240"/>
      <c r="S22" s="240" t="s">
        <v>541</v>
      </c>
      <c r="T22" s="241" t="s">
        <v>542</v>
      </c>
      <c r="U22" s="223">
        <v>0</v>
      </c>
      <c r="V22" s="223">
        <f>ROUND(E22*U22,2)</f>
        <v>0</v>
      </c>
      <c r="W22" s="223"/>
      <c r="X22" s="223" t="s">
        <v>163</v>
      </c>
      <c r="Y22" s="223" t="s">
        <v>164</v>
      </c>
      <c r="Z22" s="212"/>
      <c r="AA22" s="212"/>
      <c r="AB22" s="212"/>
      <c r="AC22" s="212"/>
      <c r="AD22" s="212"/>
      <c r="AE22" s="212"/>
      <c r="AF22" s="212"/>
      <c r="AG22" s="212" t="s">
        <v>704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5"/>
      <c r="D23" s="247"/>
      <c r="E23" s="247"/>
      <c r="F23" s="247"/>
      <c r="G23" s="247"/>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170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5">
        <v>8</v>
      </c>
      <c r="B24" s="236" t="s">
        <v>719</v>
      </c>
      <c r="C24" s="249" t="s">
        <v>720</v>
      </c>
      <c r="D24" s="237" t="s">
        <v>707</v>
      </c>
      <c r="E24" s="238">
        <v>2</v>
      </c>
      <c r="F24" s="239"/>
      <c r="G24" s="240">
        <f>ROUND(E24*F24,2)</f>
        <v>0</v>
      </c>
      <c r="H24" s="239"/>
      <c r="I24" s="240">
        <f>ROUND(E24*H24,2)</f>
        <v>0</v>
      </c>
      <c r="J24" s="239"/>
      <c r="K24" s="240">
        <f>ROUND(E24*J24,2)</f>
        <v>0</v>
      </c>
      <c r="L24" s="240">
        <v>15</v>
      </c>
      <c r="M24" s="240">
        <f>G24*(1+L24/100)</f>
        <v>0</v>
      </c>
      <c r="N24" s="238">
        <v>0</v>
      </c>
      <c r="O24" s="238">
        <f>ROUND(E24*N24,2)</f>
        <v>0</v>
      </c>
      <c r="P24" s="238">
        <v>0</v>
      </c>
      <c r="Q24" s="238">
        <f>ROUND(E24*P24,2)</f>
        <v>0</v>
      </c>
      <c r="R24" s="240"/>
      <c r="S24" s="240" t="s">
        <v>541</v>
      </c>
      <c r="T24" s="241" t="s">
        <v>542</v>
      </c>
      <c r="U24" s="223">
        <v>0</v>
      </c>
      <c r="V24" s="223">
        <f>ROUND(E24*U24,2)</f>
        <v>0</v>
      </c>
      <c r="W24" s="223"/>
      <c r="X24" s="223" t="s">
        <v>163</v>
      </c>
      <c r="Y24" s="223" t="s">
        <v>164</v>
      </c>
      <c r="Z24" s="212"/>
      <c r="AA24" s="212"/>
      <c r="AB24" s="212"/>
      <c r="AC24" s="212"/>
      <c r="AD24" s="212"/>
      <c r="AE24" s="212"/>
      <c r="AF24" s="212"/>
      <c r="AG24" s="212" t="s">
        <v>704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5"/>
      <c r="D25" s="247"/>
      <c r="E25" s="247"/>
      <c r="F25" s="247"/>
      <c r="G25" s="247"/>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170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5">
        <v>9</v>
      </c>
      <c r="B26" s="236" t="s">
        <v>721</v>
      </c>
      <c r="C26" s="249" t="s">
        <v>722</v>
      </c>
      <c r="D26" s="237" t="s">
        <v>707</v>
      </c>
      <c r="E26" s="238">
        <v>6</v>
      </c>
      <c r="F26" s="239"/>
      <c r="G26" s="240">
        <f>ROUND(E26*F26,2)</f>
        <v>0</v>
      </c>
      <c r="H26" s="239"/>
      <c r="I26" s="240">
        <f>ROUND(E26*H26,2)</f>
        <v>0</v>
      </c>
      <c r="J26" s="239"/>
      <c r="K26" s="240">
        <f>ROUND(E26*J26,2)</f>
        <v>0</v>
      </c>
      <c r="L26" s="240">
        <v>15</v>
      </c>
      <c r="M26" s="240">
        <f>G26*(1+L26/100)</f>
        <v>0</v>
      </c>
      <c r="N26" s="238">
        <v>0</v>
      </c>
      <c r="O26" s="238">
        <f>ROUND(E26*N26,2)</f>
        <v>0</v>
      </c>
      <c r="P26" s="238">
        <v>0</v>
      </c>
      <c r="Q26" s="238">
        <f>ROUND(E26*P26,2)</f>
        <v>0</v>
      </c>
      <c r="R26" s="240"/>
      <c r="S26" s="240" t="s">
        <v>541</v>
      </c>
      <c r="T26" s="241" t="s">
        <v>542</v>
      </c>
      <c r="U26" s="223">
        <v>0</v>
      </c>
      <c r="V26" s="223">
        <f>ROUND(E26*U26,2)</f>
        <v>0</v>
      </c>
      <c r="W26" s="223"/>
      <c r="X26" s="223" t="s">
        <v>163</v>
      </c>
      <c r="Y26" s="223" t="s">
        <v>164</v>
      </c>
      <c r="Z26" s="212"/>
      <c r="AA26" s="212"/>
      <c r="AB26" s="212"/>
      <c r="AC26" s="212"/>
      <c r="AD26" s="212"/>
      <c r="AE26" s="212"/>
      <c r="AF26" s="212"/>
      <c r="AG26" s="212" t="s">
        <v>704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5"/>
      <c r="D27" s="247"/>
      <c r="E27" s="247"/>
      <c r="F27" s="247"/>
      <c r="G27" s="247"/>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170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5">
        <v>10</v>
      </c>
      <c r="B28" s="236" t="s">
        <v>723</v>
      </c>
      <c r="C28" s="249" t="s">
        <v>724</v>
      </c>
      <c r="D28" s="237" t="s">
        <v>707</v>
      </c>
      <c r="E28" s="238">
        <v>4</v>
      </c>
      <c r="F28" s="239"/>
      <c r="G28" s="240">
        <f>ROUND(E28*F28,2)</f>
        <v>0</v>
      </c>
      <c r="H28" s="239"/>
      <c r="I28" s="240">
        <f>ROUND(E28*H28,2)</f>
        <v>0</v>
      </c>
      <c r="J28" s="239"/>
      <c r="K28" s="240">
        <f>ROUND(E28*J28,2)</f>
        <v>0</v>
      </c>
      <c r="L28" s="240">
        <v>15</v>
      </c>
      <c r="M28" s="240">
        <f>G28*(1+L28/100)</f>
        <v>0</v>
      </c>
      <c r="N28" s="238">
        <v>0</v>
      </c>
      <c r="O28" s="238">
        <f>ROUND(E28*N28,2)</f>
        <v>0</v>
      </c>
      <c r="P28" s="238">
        <v>0</v>
      </c>
      <c r="Q28" s="238">
        <f>ROUND(E28*P28,2)</f>
        <v>0</v>
      </c>
      <c r="R28" s="240"/>
      <c r="S28" s="240" t="s">
        <v>541</v>
      </c>
      <c r="T28" s="241" t="s">
        <v>542</v>
      </c>
      <c r="U28" s="223">
        <v>0</v>
      </c>
      <c r="V28" s="223">
        <f>ROUND(E28*U28,2)</f>
        <v>0</v>
      </c>
      <c r="W28" s="223"/>
      <c r="X28" s="223" t="s">
        <v>163</v>
      </c>
      <c r="Y28" s="223" t="s">
        <v>164</v>
      </c>
      <c r="Z28" s="212"/>
      <c r="AA28" s="212"/>
      <c r="AB28" s="212"/>
      <c r="AC28" s="212"/>
      <c r="AD28" s="212"/>
      <c r="AE28" s="212"/>
      <c r="AF28" s="212"/>
      <c r="AG28" s="212" t="s">
        <v>704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5"/>
      <c r="D29" s="247"/>
      <c r="E29" s="247"/>
      <c r="F29" s="247"/>
      <c r="G29" s="247"/>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170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5">
        <v>11</v>
      </c>
      <c r="B30" s="236" t="s">
        <v>725</v>
      </c>
      <c r="C30" s="249" t="s">
        <v>726</v>
      </c>
      <c r="D30" s="237" t="s">
        <v>232</v>
      </c>
      <c r="E30" s="238">
        <v>35</v>
      </c>
      <c r="F30" s="239"/>
      <c r="G30" s="240">
        <f>ROUND(E30*F30,2)</f>
        <v>0</v>
      </c>
      <c r="H30" s="239"/>
      <c r="I30" s="240">
        <f>ROUND(E30*H30,2)</f>
        <v>0</v>
      </c>
      <c r="J30" s="239"/>
      <c r="K30" s="240">
        <f>ROUND(E30*J30,2)</f>
        <v>0</v>
      </c>
      <c r="L30" s="240">
        <v>15</v>
      </c>
      <c r="M30" s="240">
        <f>G30*(1+L30/100)</f>
        <v>0</v>
      </c>
      <c r="N30" s="238">
        <v>0</v>
      </c>
      <c r="O30" s="238">
        <f>ROUND(E30*N30,2)</f>
        <v>0</v>
      </c>
      <c r="P30" s="238">
        <v>0</v>
      </c>
      <c r="Q30" s="238">
        <f>ROUND(E30*P30,2)</f>
        <v>0</v>
      </c>
      <c r="R30" s="240"/>
      <c r="S30" s="240" t="s">
        <v>541</v>
      </c>
      <c r="T30" s="241" t="s">
        <v>542</v>
      </c>
      <c r="U30" s="223">
        <v>0</v>
      </c>
      <c r="V30" s="223">
        <f>ROUND(E30*U30,2)</f>
        <v>0</v>
      </c>
      <c r="W30" s="223"/>
      <c r="X30" s="223" t="s">
        <v>163</v>
      </c>
      <c r="Y30" s="223" t="s">
        <v>164</v>
      </c>
      <c r="Z30" s="212"/>
      <c r="AA30" s="212"/>
      <c r="AB30" s="212"/>
      <c r="AC30" s="212"/>
      <c r="AD30" s="212"/>
      <c r="AE30" s="212"/>
      <c r="AF30" s="212"/>
      <c r="AG30" s="212" t="s">
        <v>704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5"/>
      <c r="D31" s="247"/>
      <c r="E31" s="247"/>
      <c r="F31" s="247"/>
      <c r="G31" s="247"/>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170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5">
        <v>12</v>
      </c>
      <c r="B32" s="236" t="s">
        <v>727</v>
      </c>
      <c r="C32" s="249" t="s">
        <v>728</v>
      </c>
      <c r="D32" s="237" t="s">
        <v>232</v>
      </c>
      <c r="E32" s="238">
        <v>34</v>
      </c>
      <c r="F32" s="239"/>
      <c r="G32" s="240">
        <f>ROUND(E32*F32,2)</f>
        <v>0</v>
      </c>
      <c r="H32" s="239"/>
      <c r="I32" s="240">
        <f>ROUND(E32*H32,2)</f>
        <v>0</v>
      </c>
      <c r="J32" s="239"/>
      <c r="K32" s="240">
        <f>ROUND(E32*J32,2)</f>
        <v>0</v>
      </c>
      <c r="L32" s="240">
        <v>15</v>
      </c>
      <c r="M32" s="240">
        <f>G32*(1+L32/100)</f>
        <v>0</v>
      </c>
      <c r="N32" s="238">
        <v>0</v>
      </c>
      <c r="O32" s="238">
        <f>ROUND(E32*N32,2)</f>
        <v>0</v>
      </c>
      <c r="P32" s="238">
        <v>0</v>
      </c>
      <c r="Q32" s="238">
        <f>ROUND(E32*P32,2)</f>
        <v>0</v>
      </c>
      <c r="R32" s="240"/>
      <c r="S32" s="240" t="s">
        <v>541</v>
      </c>
      <c r="T32" s="241" t="s">
        <v>542</v>
      </c>
      <c r="U32" s="223">
        <v>0</v>
      </c>
      <c r="V32" s="223">
        <f>ROUND(E32*U32,2)</f>
        <v>0</v>
      </c>
      <c r="W32" s="223"/>
      <c r="X32" s="223" t="s">
        <v>163</v>
      </c>
      <c r="Y32" s="223" t="s">
        <v>164</v>
      </c>
      <c r="Z32" s="212"/>
      <c r="AA32" s="212"/>
      <c r="AB32" s="212"/>
      <c r="AC32" s="212"/>
      <c r="AD32" s="212"/>
      <c r="AE32" s="212"/>
      <c r="AF32" s="212"/>
      <c r="AG32" s="212" t="s">
        <v>704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5"/>
      <c r="D33" s="247"/>
      <c r="E33" s="247"/>
      <c r="F33" s="247"/>
      <c r="G33" s="247"/>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170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5">
        <v>13</v>
      </c>
      <c r="B34" s="236" t="s">
        <v>729</v>
      </c>
      <c r="C34" s="249" t="s">
        <v>730</v>
      </c>
      <c r="D34" s="237" t="s">
        <v>232</v>
      </c>
      <c r="E34" s="238">
        <v>10</v>
      </c>
      <c r="F34" s="239"/>
      <c r="G34" s="240">
        <f>ROUND(E34*F34,2)</f>
        <v>0</v>
      </c>
      <c r="H34" s="239"/>
      <c r="I34" s="240">
        <f>ROUND(E34*H34,2)</f>
        <v>0</v>
      </c>
      <c r="J34" s="239"/>
      <c r="K34" s="240">
        <f>ROUND(E34*J34,2)</f>
        <v>0</v>
      </c>
      <c r="L34" s="240">
        <v>15</v>
      </c>
      <c r="M34" s="240">
        <f>G34*(1+L34/100)</f>
        <v>0</v>
      </c>
      <c r="N34" s="238">
        <v>0</v>
      </c>
      <c r="O34" s="238">
        <f>ROUND(E34*N34,2)</f>
        <v>0</v>
      </c>
      <c r="P34" s="238">
        <v>0</v>
      </c>
      <c r="Q34" s="238">
        <f>ROUND(E34*P34,2)</f>
        <v>0</v>
      </c>
      <c r="R34" s="240"/>
      <c r="S34" s="240" t="s">
        <v>541</v>
      </c>
      <c r="T34" s="241" t="s">
        <v>542</v>
      </c>
      <c r="U34" s="223">
        <v>0</v>
      </c>
      <c r="V34" s="223">
        <f>ROUND(E34*U34,2)</f>
        <v>0</v>
      </c>
      <c r="W34" s="223"/>
      <c r="X34" s="223" t="s">
        <v>163</v>
      </c>
      <c r="Y34" s="223" t="s">
        <v>164</v>
      </c>
      <c r="Z34" s="212"/>
      <c r="AA34" s="212"/>
      <c r="AB34" s="212"/>
      <c r="AC34" s="212"/>
      <c r="AD34" s="212"/>
      <c r="AE34" s="212"/>
      <c r="AF34" s="212"/>
      <c r="AG34" s="212" t="s">
        <v>704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5"/>
      <c r="D35" s="247"/>
      <c r="E35" s="247"/>
      <c r="F35" s="247"/>
      <c r="G35" s="247"/>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170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5">
        <v>14</v>
      </c>
      <c r="B36" s="236" t="s">
        <v>731</v>
      </c>
      <c r="C36" s="249" t="s">
        <v>732</v>
      </c>
      <c r="D36" s="237" t="s">
        <v>232</v>
      </c>
      <c r="E36" s="238">
        <v>36</v>
      </c>
      <c r="F36" s="239"/>
      <c r="G36" s="240">
        <f>ROUND(E36*F36,2)</f>
        <v>0</v>
      </c>
      <c r="H36" s="239"/>
      <c r="I36" s="240">
        <f>ROUND(E36*H36,2)</f>
        <v>0</v>
      </c>
      <c r="J36" s="239"/>
      <c r="K36" s="240">
        <f>ROUND(E36*J36,2)</f>
        <v>0</v>
      </c>
      <c r="L36" s="240">
        <v>15</v>
      </c>
      <c r="M36" s="240">
        <f>G36*(1+L36/100)</f>
        <v>0</v>
      </c>
      <c r="N36" s="238">
        <v>0</v>
      </c>
      <c r="O36" s="238">
        <f>ROUND(E36*N36,2)</f>
        <v>0</v>
      </c>
      <c r="P36" s="238">
        <v>0</v>
      </c>
      <c r="Q36" s="238">
        <f>ROUND(E36*P36,2)</f>
        <v>0</v>
      </c>
      <c r="R36" s="240"/>
      <c r="S36" s="240" t="s">
        <v>541</v>
      </c>
      <c r="T36" s="241" t="s">
        <v>542</v>
      </c>
      <c r="U36" s="223">
        <v>0</v>
      </c>
      <c r="V36" s="223">
        <f>ROUND(E36*U36,2)</f>
        <v>0</v>
      </c>
      <c r="W36" s="223"/>
      <c r="X36" s="223" t="s">
        <v>163</v>
      </c>
      <c r="Y36" s="223" t="s">
        <v>164</v>
      </c>
      <c r="Z36" s="212"/>
      <c r="AA36" s="212"/>
      <c r="AB36" s="212"/>
      <c r="AC36" s="212"/>
      <c r="AD36" s="212"/>
      <c r="AE36" s="212"/>
      <c r="AF36" s="212"/>
      <c r="AG36" s="212" t="s">
        <v>704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5"/>
      <c r="D37" s="247"/>
      <c r="E37" s="247"/>
      <c r="F37" s="247"/>
      <c r="G37" s="247"/>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170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5">
        <v>15</v>
      </c>
      <c r="B38" s="236" t="s">
        <v>733</v>
      </c>
      <c r="C38" s="249" t="s">
        <v>734</v>
      </c>
      <c r="D38" s="237" t="s">
        <v>707</v>
      </c>
      <c r="E38" s="238">
        <v>36</v>
      </c>
      <c r="F38" s="239"/>
      <c r="G38" s="240">
        <f>ROUND(E38*F38,2)</f>
        <v>0</v>
      </c>
      <c r="H38" s="239"/>
      <c r="I38" s="240">
        <f>ROUND(E38*H38,2)</f>
        <v>0</v>
      </c>
      <c r="J38" s="239"/>
      <c r="K38" s="240">
        <f>ROUND(E38*J38,2)</f>
        <v>0</v>
      </c>
      <c r="L38" s="240">
        <v>15</v>
      </c>
      <c r="M38" s="240">
        <f>G38*(1+L38/100)</f>
        <v>0</v>
      </c>
      <c r="N38" s="238">
        <v>0</v>
      </c>
      <c r="O38" s="238">
        <f>ROUND(E38*N38,2)</f>
        <v>0</v>
      </c>
      <c r="P38" s="238">
        <v>0</v>
      </c>
      <c r="Q38" s="238">
        <f>ROUND(E38*P38,2)</f>
        <v>0</v>
      </c>
      <c r="R38" s="240"/>
      <c r="S38" s="240" t="s">
        <v>541</v>
      </c>
      <c r="T38" s="241" t="s">
        <v>542</v>
      </c>
      <c r="U38" s="223">
        <v>0</v>
      </c>
      <c r="V38" s="223">
        <f>ROUND(E38*U38,2)</f>
        <v>0</v>
      </c>
      <c r="W38" s="223"/>
      <c r="X38" s="223" t="s">
        <v>163</v>
      </c>
      <c r="Y38" s="223" t="s">
        <v>164</v>
      </c>
      <c r="Z38" s="212"/>
      <c r="AA38" s="212"/>
      <c r="AB38" s="212"/>
      <c r="AC38" s="212"/>
      <c r="AD38" s="212"/>
      <c r="AE38" s="212"/>
      <c r="AF38" s="212"/>
      <c r="AG38" s="212" t="s">
        <v>704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5"/>
      <c r="D39" s="247"/>
      <c r="E39" s="247"/>
      <c r="F39" s="247"/>
      <c r="G39" s="247"/>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170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5">
        <v>16</v>
      </c>
      <c r="B40" s="236" t="s">
        <v>735</v>
      </c>
      <c r="C40" s="249" t="s">
        <v>736</v>
      </c>
      <c r="D40" s="237" t="s">
        <v>707</v>
      </c>
      <c r="E40" s="238">
        <v>6</v>
      </c>
      <c r="F40" s="239"/>
      <c r="G40" s="240">
        <f>ROUND(E40*F40,2)</f>
        <v>0</v>
      </c>
      <c r="H40" s="239"/>
      <c r="I40" s="240">
        <f>ROUND(E40*H40,2)</f>
        <v>0</v>
      </c>
      <c r="J40" s="239"/>
      <c r="K40" s="240">
        <f>ROUND(E40*J40,2)</f>
        <v>0</v>
      </c>
      <c r="L40" s="240">
        <v>15</v>
      </c>
      <c r="M40" s="240">
        <f>G40*(1+L40/100)</f>
        <v>0</v>
      </c>
      <c r="N40" s="238">
        <v>0</v>
      </c>
      <c r="O40" s="238">
        <f>ROUND(E40*N40,2)</f>
        <v>0</v>
      </c>
      <c r="P40" s="238">
        <v>0</v>
      </c>
      <c r="Q40" s="238">
        <f>ROUND(E40*P40,2)</f>
        <v>0</v>
      </c>
      <c r="R40" s="240"/>
      <c r="S40" s="240" t="s">
        <v>541</v>
      </c>
      <c r="T40" s="241" t="s">
        <v>542</v>
      </c>
      <c r="U40" s="223">
        <v>0</v>
      </c>
      <c r="V40" s="223">
        <f>ROUND(E40*U40,2)</f>
        <v>0</v>
      </c>
      <c r="W40" s="223"/>
      <c r="X40" s="223" t="s">
        <v>163</v>
      </c>
      <c r="Y40" s="223" t="s">
        <v>164</v>
      </c>
      <c r="Z40" s="212"/>
      <c r="AA40" s="212"/>
      <c r="AB40" s="212"/>
      <c r="AC40" s="212"/>
      <c r="AD40" s="212"/>
      <c r="AE40" s="212"/>
      <c r="AF40" s="212"/>
      <c r="AG40" s="212" t="s">
        <v>704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5"/>
      <c r="D41" s="247"/>
      <c r="E41" s="247"/>
      <c r="F41" s="247"/>
      <c r="G41" s="247"/>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170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5">
        <v>17</v>
      </c>
      <c r="B42" s="236" t="s">
        <v>737</v>
      </c>
      <c r="C42" s="249" t="s">
        <v>738</v>
      </c>
      <c r="D42" s="237" t="s">
        <v>707</v>
      </c>
      <c r="E42" s="238">
        <v>3</v>
      </c>
      <c r="F42" s="239"/>
      <c r="G42" s="240">
        <f>ROUND(E42*F42,2)</f>
        <v>0</v>
      </c>
      <c r="H42" s="239"/>
      <c r="I42" s="240">
        <f>ROUND(E42*H42,2)</f>
        <v>0</v>
      </c>
      <c r="J42" s="239"/>
      <c r="K42" s="240">
        <f>ROUND(E42*J42,2)</f>
        <v>0</v>
      </c>
      <c r="L42" s="240">
        <v>15</v>
      </c>
      <c r="M42" s="240">
        <f>G42*(1+L42/100)</f>
        <v>0</v>
      </c>
      <c r="N42" s="238">
        <v>0</v>
      </c>
      <c r="O42" s="238">
        <f>ROUND(E42*N42,2)</f>
        <v>0</v>
      </c>
      <c r="P42" s="238">
        <v>0</v>
      </c>
      <c r="Q42" s="238">
        <f>ROUND(E42*P42,2)</f>
        <v>0</v>
      </c>
      <c r="R42" s="240"/>
      <c r="S42" s="240" t="s">
        <v>541</v>
      </c>
      <c r="T42" s="241" t="s">
        <v>542</v>
      </c>
      <c r="U42" s="223">
        <v>0</v>
      </c>
      <c r="V42" s="223">
        <f>ROUND(E42*U42,2)</f>
        <v>0</v>
      </c>
      <c r="W42" s="223"/>
      <c r="X42" s="223" t="s">
        <v>163</v>
      </c>
      <c r="Y42" s="223" t="s">
        <v>164</v>
      </c>
      <c r="Z42" s="212"/>
      <c r="AA42" s="212"/>
      <c r="AB42" s="212"/>
      <c r="AC42" s="212"/>
      <c r="AD42" s="212"/>
      <c r="AE42" s="212"/>
      <c r="AF42" s="212"/>
      <c r="AG42" s="212" t="s">
        <v>704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5"/>
      <c r="D43" s="247"/>
      <c r="E43" s="247"/>
      <c r="F43" s="247"/>
      <c r="G43" s="247"/>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170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5">
        <v>18</v>
      </c>
      <c r="B44" s="236" t="s">
        <v>739</v>
      </c>
      <c r="C44" s="249" t="s">
        <v>740</v>
      </c>
      <c r="D44" s="237" t="s">
        <v>707</v>
      </c>
      <c r="E44" s="238">
        <v>3</v>
      </c>
      <c r="F44" s="239"/>
      <c r="G44" s="240">
        <f>ROUND(E44*F44,2)</f>
        <v>0</v>
      </c>
      <c r="H44" s="239"/>
      <c r="I44" s="240">
        <f>ROUND(E44*H44,2)</f>
        <v>0</v>
      </c>
      <c r="J44" s="239"/>
      <c r="K44" s="240">
        <f>ROUND(E44*J44,2)</f>
        <v>0</v>
      </c>
      <c r="L44" s="240">
        <v>15</v>
      </c>
      <c r="M44" s="240">
        <f>G44*(1+L44/100)</f>
        <v>0</v>
      </c>
      <c r="N44" s="238">
        <v>0</v>
      </c>
      <c r="O44" s="238">
        <f>ROUND(E44*N44,2)</f>
        <v>0</v>
      </c>
      <c r="P44" s="238">
        <v>0</v>
      </c>
      <c r="Q44" s="238">
        <f>ROUND(E44*P44,2)</f>
        <v>0</v>
      </c>
      <c r="R44" s="240"/>
      <c r="S44" s="240" t="s">
        <v>541</v>
      </c>
      <c r="T44" s="241" t="s">
        <v>542</v>
      </c>
      <c r="U44" s="223">
        <v>0</v>
      </c>
      <c r="V44" s="223">
        <f>ROUND(E44*U44,2)</f>
        <v>0</v>
      </c>
      <c r="W44" s="223"/>
      <c r="X44" s="223" t="s">
        <v>163</v>
      </c>
      <c r="Y44" s="223" t="s">
        <v>164</v>
      </c>
      <c r="Z44" s="212"/>
      <c r="AA44" s="212"/>
      <c r="AB44" s="212"/>
      <c r="AC44" s="212"/>
      <c r="AD44" s="212"/>
      <c r="AE44" s="212"/>
      <c r="AF44" s="212"/>
      <c r="AG44" s="212" t="s">
        <v>704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5"/>
      <c r="D45" s="247"/>
      <c r="E45" s="247"/>
      <c r="F45" s="247"/>
      <c r="G45" s="247"/>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170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5">
        <v>19</v>
      </c>
      <c r="B46" s="236" t="s">
        <v>741</v>
      </c>
      <c r="C46" s="249" t="s">
        <v>742</v>
      </c>
      <c r="D46" s="237" t="s">
        <v>707</v>
      </c>
      <c r="E46" s="238">
        <v>3</v>
      </c>
      <c r="F46" s="239"/>
      <c r="G46" s="240">
        <f>ROUND(E46*F46,2)</f>
        <v>0</v>
      </c>
      <c r="H46" s="239"/>
      <c r="I46" s="240">
        <f>ROUND(E46*H46,2)</f>
        <v>0</v>
      </c>
      <c r="J46" s="239"/>
      <c r="K46" s="240">
        <f>ROUND(E46*J46,2)</f>
        <v>0</v>
      </c>
      <c r="L46" s="240">
        <v>15</v>
      </c>
      <c r="M46" s="240">
        <f>G46*(1+L46/100)</f>
        <v>0</v>
      </c>
      <c r="N46" s="238">
        <v>0</v>
      </c>
      <c r="O46" s="238">
        <f>ROUND(E46*N46,2)</f>
        <v>0</v>
      </c>
      <c r="P46" s="238">
        <v>0</v>
      </c>
      <c r="Q46" s="238">
        <f>ROUND(E46*P46,2)</f>
        <v>0</v>
      </c>
      <c r="R46" s="240"/>
      <c r="S46" s="240" t="s">
        <v>541</v>
      </c>
      <c r="T46" s="241" t="s">
        <v>542</v>
      </c>
      <c r="U46" s="223">
        <v>0</v>
      </c>
      <c r="V46" s="223">
        <f>ROUND(E46*U46,2)</f>
        <v>0</v>
      </c>
      <c r="W46" s="223"/>
      <c r="X46" s="223" t="s">
        <v>163</v>
      </c>
      <c r="Y46" s="223" t="s">
        <v>164</v>
      </c>
      <c r="Z46" s="212"/>
      <c r="AA46" s="212"/>
      <c r="AB46" s="212"/>
      <c r="AC46" s="212"/>
      <c r="AD46" s="212"/>
      <c r="AE46" s="212"/>
      <c r="AF46" s="212"/>
      <c r="AG46" s="212" t="s">
        <v>704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5"/>
      <c r="D47" s="247"/>
      <c r="E47" s="247"/>
      <c r="F47" s="247"/>
      <c r="G47" s="247"/>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170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5">
        <v>20</v>
      </c>
      <c r="B48" s="236" t="s">
        <v>743</v>
      </c>
      <c r="C48" s="249" t="s">
        <v>744</v>
      </c>
      <c r="D48" s="237" t="s">
        <v>703</v>
      </c>
      <c r="E48" s="238">
        <v>1</v>
      </c>
      <c r="F48" s="239"/>
      <c r="G48" s="240">
        <f>ROUND(E48*F48,2)</f>
        <v>0</v>
      </c>
      <c r="H48" s="239"/>
      <c r="I48" s="240">
        <f>ROUND(E48*H48,2)</f>
        <v>0</v>
      </c>
      <c r="J48" s="239"/>
      <c r="K48" s="240">
        <f>ROUND(E48*J48,2)</f>
        <v>0</v>
      </c>
      <c r="L48" s="240">
        <v>15</v>
      </c>
      <c r="M48" s="240">
        <f>G48*(1+L48/100)</f>
        <v>0</v>
      </c>
      <c r="N48" s="238">
        <v>0</v>
      </c>
      <c r="O48" s="238">
        <f>ROUND(E48*N48,2)</f>
        <v>0</v>
      </c>
      <c r="P48" s="238">
        <v>0</v>
      </c>
      <c r="Q48" s="238">
        <f>ROUND(E48*P48,2)</f>
        <v>0</v>
      </c>
      <c r="R48" s="240"/>
      <c r="S48" s="240" t="s">
        <v>541</v>
      </c>
      <c r="T48" s="241" t="s">
        <v>542</v>
      </c>
      <c r="U48" s="223">
        <v>0</v>
      </c>
      <c r="V48" s="223">
        <f>ROUND(E48*U48,2)</f>
        <v>0</v>
      </c>
      <c r="W48" s="223"/>
      <c r="X48" s="223" t="s">
        <v>163</v>
      </c>
      <c r="Y48" s="223" t="s">
        <v>164</v>
      </c>
      <c r="Z48" s="212"/>
      <c r="AA48" s="212"/>
      <c r="AB48" s="212"/>
      <c r="AC48" s="212"/>
      <c r="AD48" s="212"/>
      <c r="AE48" s="212"/>
      <c r="AF48" s="212"/>
      <c r="AG48" s="212" t="s">
        <v>704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5"/>
      <c r="D49" s="247"/>
      <c r="E49" s="247"/>
      <c r="F49" s="247"/>
      <c r="G49" s="247"/>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170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5">
        <v>21</v>
      </c>
      <c r="B50" s="236" t="s">
        <v>745</v>
      </c>
      <c r="C50" s="249" t="s">
        <v>746</v>
      </c>
      <c r="D50" s="237" t="s">
        <v>703</v>
      </c>
      <c r="E50" s="238">
        <v>1</v>
      </c>
      <c r="F50" s="239"/>
      <c r="G50" s="240">
        <f>ROUND(E50*F50,2)</f>
        <v>0</v>
      </c>
      <c r="H50" s="239"/>
      <c r="I50" s="240">
        <f>ROUND(E50*H50,2)</f>
        <v>0</v>
      </c>
      <c r="J50" s="239"/>
      <c r="K50" s="240">
        <f>ROUND(E50*J50,2)</f>
        <v>0</v>
      </c>
      <c r="L50" s="240">
        <v>15</v>
      </c>
      <c r="M50" s="240">
        <f>G50*(1+L50/100)</f>
        <v>0</v>
      </c>
      <c r="N50" s="238">
        <v>0</v>
      </c>
      <c r="O50" s="238">
        <f>ROUND(E50*N50,2)</f>
        <v>0</v>
      </c>
      <c r="P50" s="238">
        <v>0</v>
      </c>
      <c r="Q50" s="238">
        <f>ROUND(E50*P50,2)</f>
        <v>0</v>
      </c>
      <c r="R50" s="240"/>
      <c r="S50" s="240" t="s">
        <v>541</v>
      </c>
      <c r="T50" s="241" t="s">
        <v>542</v>
      </c>
      <c r="U50" s="223">
        <v>0</v>
      </c>
      <c r="V50" s="223">
        <f>ROUND(E50*U50,2)</f>
        <v>0</v>
      </c>
      <c r="W50" s="223"/>
      <c r="X50" s="223" t="s">
        <v>163</v>
      </c>
      <c r="Y50" s="223" t="s">
        <v>164</v>
      </c>
      <c r="Z50" s="212"/>
      <c r="AA50" s="212"/>
      <c r="AB50" s="212"/>
      <c r="AC50" s="212"/>
      <c r="AD50" s="212"/>
      <c r="AE50" s="212"/>
      <c r="AF50" s="212"/>
      <c r="AG50" s="212" t="s">
        <v>704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5"/>
      <c r="D51" s="247"/>
      <c r="E51" s="247"/>
      <c r="F51" s="247"/>
      <c r="G51" s="247"/>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170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5">
        <v>22</v>
      </c>
      <c r="B52" s="236" t="s">
        <v>747</v>
      </c>
      <c r="C52" s="249" t="s">
        <v>748</v>
      </c>
      <c r="D52" s="237" t="s">
        <v>707</v>
      </c>
      <c r="E52" s="238">
        <v>3</v>
      </c>
      <c r="F52" s="239"/>
      <c r="G52" s="240">
        <f>ROUND(E52*F52,2)</f>
        <v>0</v>
      </c>
      <c r="H52" s="239"/>
      <c r="I52" s="240">
        <f>ROUND(E52*H52,2)</f>
        <v>0</v>
      </c>
      <c r="J52" s="239"/>
      <c r="K52" s="240">
        <f>ROUND(E52*J52,2)</f>
        <v>0</v>
      </c>
      <c r="L52" s="240">
        <v>15</v>
      </c>
      <c r="M52" s="240">
        <f>G52*(1+L52/100)</f>
        <v>0</v>
      </c>
      <c r="N52" s="238">
        <v>0</v>
      </c>
      <c r="O52" s="238">
        <f>ROUND(E52*N52,2)</f>
        <v>0</v>
      </c>
      <c r="P52" s="238">
        <v>0</v>
      </c>
      <c r="Q52" s="238">
        <f>ROUND(E52*P52,2)</f>
        <v>0</v>
      </c>
      <c r="R52" s="240"/>
      <c r="S52" s="240" t="s">
        <v>541</v>
      </c>
      <c r="T52" s="241" t="s">
        <v>542</v>
      </c>
      <c r="U52" s="223">
        <v>0</v>
      </c>
      <c r="V52" s="223">
        <f>ROUND(E52*U52,2)</f>
        <v>0</v>
      </c>
      <c r="W52" s="223"/>
      <c r="X52" s="223" t="s">
        <v>163</v>
      </c>
      <c r="Y52" s="223" t="s">
        <v>164</v>
      </c>
      <c r="Z52" s="212"/>
      <c r="AA52" s="212"/>
      <c r="AB52" s="212"/>
      <c r="AC52" s="212"/>
      <c r="AD52" s="212"/>
      <c r="AE52" s="212"/>
      <c r="AF52" s="212"/>
      <c r="AG52" s="212" t="s">
        <v>704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5"/>
      <c r="D53" s="247"/>
      <c r="E53" s="247"/>
      <c r="F53" s="247"/>
      <c r="G53" s="247"/>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170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5">
        <v>23</v>
      </c>
      <c r="B54" s="236" t="s">
        <v>749</v>
      </c>
      <c r="C54" s="249" t="s">
        <v>750</v>
      </c>
      <c r="D54" s="237" t="s">
        <v>707</v>
      </c>
      <c r="E54" s="238">
        <v>3</v>
      </c>
      <c r="F54" s="239"/>
      <c r="G54" s="240">
        <f>ROUND(E54*F54,2)</f>
        <v>0</v>
      </c>
      <c r="H54" s="239"/>
      <c r="I54" s="240">
        <f>ROUND(E54*H54,2)</f>
        <v>0</v>
      </c>
      <c r="J54" s="239"/>
      <c r="K54" s="240">
        <f>ROUND(E54*J54,2)</f>
        <v>0</v>
      </c>
      <c r="L54" s="240">
        <v>15</v>
      </c>
      <c r="M54" s="240">
        <f>G54*(1+L54/100)</f>
        <v>0</v>
      </c>
      <c r="N54" s="238">
        <v>0</v>
      </c>
      <c r="O54" s="238">
        <f>ROUND(E54*N54,2)</f>
        <v>0</v>
      </c>
      <c r="P54" s="238">
        <v>0</v>
      </c>
      <c r="Q54" s="238">
        <f>ROUND(E54*P54,2)</f>
        <v>0</v>
      </c>
      <c r="R54" s="240"/>
      <c r="S54" s="240" t="s">
        <v>541</v>
      </c>
      <c r="T54" s="241" t="s">
        <v>542</v>
      </c>
      <c r="U54" s="223">
        <v>0</v>
      </c>
      <c r="V54" s="223">
        <f>ROUND(E54*U54,2)</f>
        <v>0</v>
      </c>
      <c r="W54" s="223"/>
      <c r="X54" s="223" t="s">
        <v>163</v>
      </c>
      <c r="Y54" s="223" t="s">
        <v>164</v>
      </c>
      <c r="Z54" s="212"/>
      <c r="AA54" s="212"/>
      <c r="AB54" s="212"/>
      <c r="AC54" s="212"/>
      <c r="AD54" s="212"/>
      <c r="AE54" s="212"/>
      <c r="AF54" s="212"/>
      <c r="AG54" s="212" t="s">
        <v>704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5"/>
      <c r="D55" s="247"/>
      <c r="E55" s="247"/>
      <c r="F55" s="247"/>
      <c r="G55" s="247"/>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170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5">
        <v>24</v>
      </c>
      <c r="B56" s="236" t="s">
        <v>751</v>
      </c>
      <c r="C56" s="249" t="s">
        <v>752</v>
      </c>
      <c r="D56" s="237" t="s">
        <v>707</v>
      </c>
      <c r="E56" s="238">
        <v>1</v>
      </c>
      <c r="F56" s="239"/>
      <c r="G56" s="240">
        <f>ROUND(E56*F56,2)</f>
        <v>0</v>
      </c>
      <c r="H56" s="239"/>
      <c r="I56" s="240">
        <f>ROUND(E56*H56,2)</f>
        <v>0</v>
      </c>
      <c r="J56" s="239"/>
      <c r="K56" s="240">
        <f>ROUND(E56*J56,2)</f>
        <v>0</v>
      </c>
      <c r="L56" s="240">
        <v>15</v>
      </c>
      <c r="M56" s="240">
        <f>G56*(1+L56/100)</f>
        <v>0</v>
      </c>
      <c r="N56" s="238">
        <v>0</v>
      </c>
      <c r="O56" s="238">
        <f>ROUND(E56*N56,2)</f>
        <v>0</v>
      </c>
      <c r="P56" s="238">
        <v>0</v>
      </c>
      <c r="Q56" s="238">
        <f>ROUND(E56*P56,2)</f>
        <v>0</v>
      </c>
      <c r="R56" s="240"/>
      <c r="S56" s="240" t="s">
        <v>541</v>
      </c>
      <c r="T56" s="241" t="s">
        <v>542</v>
      </c>
      <c r="U56" s="223">
        <v>0</v>
      </c>
      <c r="V56" s="223">
        <f>ROUND(E56*U56,2)</f>
        <v>0</v>
      </c>
      <c r="W56" s="223"/>
      <c r="X56" s="223" t="s">
        <v>163</v>
      </c>
      <c r="Y56" s="223" t="s">
        <v>164</v>
      </c>
      <c r="Z56" s="212"/>
      <c r="AA56" s="212"/>
      <c r="AB56" s="212"/>
      <c r="AC56" s="212"/>
      <c r="AD56" s="212"/>
      <c r="AE56" s="212"/>
      <c r="AF56" s="212"/>
      <c r="AG56" s="212" t="s">
        <v>704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5"/>
      <c r="D57" s="247"/>
      <c r="E57" s="247"/>
      <c r="F57" s="247"/>
      <c r="G57" s="247"/>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170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5">
        <v>25</v>
      </c>
      <c r="B58" s="236" t="s">
        <v>753</v>
      </c>
      <c r="C58" s="249" t="s">
        <v>754</v>
      </c>
      <c r="D58" s="237" t="s">
        <v>707</v>
      </c>
      <c r="E58" s="238">
        <v>1</v>
      </c>
      <c r="F58" s="239"/>
      <c r="G58" s="240">
        <f>ROUND(E58*F58,2)</f>
        <v>0</v>
      </c>
      <c r="H58" s="239"/>
      <c r="I58" s="240">
        <f>ROUND(E58*H58,2)</f>
        <v>0</v>
      </c>
      <c r="J58" s="239"/>
      <c r="K58" s="240">
        <f>ROUND(E58*J58,2)</f>
        <v>0</v>
      </c>
      <c r="L58" s="240">
        <v>15</v>
      </c>
      <c r="M58" s="240">
        <f>G58*(1+L58/100)</f>
        <v>0</v>
      </c>
      <c r="N58" s="238">
        <v>0</v>
      </c>
      <c r="O58" s="238">
        <f>ROUND(E58*N58,2)</f>
        <v>0</v>
      </c>
      <c r="P58" s="238">
        <v>0</v>
      </c>
      <c r="Q58" s="238">
        <f>ROUND(E58*P58,2)</f>
        <v>0</v>
      </c>
      <c r="R58" s="240"/>
      <c r="S58" s="240" t="s">
        <v>541</v>
      </c>
      <c r="T58" s="241" t="s">
        <v>542</v>
      </c>
      <c r="U58" s="223">
        <v>0</v>
      </c>
      <c r="V58" s="223">
        <f>ROUND(E58*U58,2)</f>
        <v>0</v>
      </c>
      <c r="W58" s="223"/>
      <c r="X58" s="223" t="s">
        <v>163</v>
      </c>
      <c r="Y58" s="223" t="s">
        <v>164</v>
      </c>
      <c r="Z58" s="212"/>
      <c r="AA58" s="212"/>
      <c r="AB58" s="212"/>
      <c r="AC58" s="212"/>
      <c r="AD58" s="212"/>
      <c r="AE58" s="212"/>
      <c r="AF58" s="212"/>
      <c r="AG58" s="212" t="s">
        <v>704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5"/>
      <c r="D59" s="247"/>
      <c r="E59" s="247"/>
      <c r="F59" s="247"/>
      <c r="G59" s="247"/>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170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5">
        <v>26</v>
      </c>
      <c r="B60" s="236" t="s">
        <v>755</v>
      </c>
      <c r="C60" s="249" t="s">
        <v>756</v>
      </c>
      <c r="D60" s="237" t="s">
        <v>707</v>
      </c>
      <c r="E60" s="238">
        <v>3</v>
      </c>
      <c r="F60" s="239"/>
      <c r="G60" s="240">
        <f>ROUND(E60*F60,2)</f>
        <v>0</v>
      </c>
      <c r="H60" s="239"/>
      <c r="I60" s="240">
        <f>ROUND(E60*H60,2)</f>
        <v>0</v>
      </c>
      <c r="J60" s="239"/>
      <c r="K60" s="240">
        <f>ROUND(E60*J60,2)</f>
        <v>0</v>
      </c>
      <c r="L60" s="240">
        <v>15</v>
      </c>
      <c r="M60" s="240">
        <f>G60*(1+L60/100)</f>
        <v>0</v>
      </c>
      <c r="N60" s="238">
        <v>0</v>
      </c>
      <c r="O60" s="238">
        <f>ROUND(E60*N60,2)</f>
        <v>0</v>
      </c>
      <c r="P60" s="238">
        <v>0</v>
      </c>
      <c r="Q60" s="238">
        <f>ROUND(E60*P60,2)</f>
        <v>0</v>
      </c>
      <c r="R60" s="240"/>
      <c r="S60" s="240" t="s">
        <v>541</v>
      </c>
      <c r="T60" s="241" t="s">
        <v>542</v>
      </c>
      <c r="U60" s="223">
        <v>0</v>
      </c>
      <c r="V60" s="223">
        <f>ROUND(E60*U60,2)</f>
        <v>0</v>
      </c>
      <c r="W60" s="223"/>
      <c r="X60" s="223" t="s">
        <v>163</v>
      </c>
      <c r="Y60" s="223" t="s">
        <v>164</v>
      </c>
      <c r="Z60" s="212"/>
      <c r="AA60" s="212"/>
      <c r="AB60" s="212"/>
      <c r="AC60" s="212"/>
      <c r="AD60" s="212"/>
      <c r="AE60" s="212"/>
      <c r="AF60" s="212"/>
      <c r="AG60" s="212" t="s">
        <v>704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5"/>
      <c r="D61" s="247"/>
      <c r="E61" s="247"/>
      <c r="F61" s="247"/>
      <c r="G61" s="247"/>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170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5">
        <v>27</v>
      </c>
      <c r="B62" s="236" t="s">
        <v>757</v>
      </c>
      <c r="C62" s="249" t="s">
        <v>758</v>
      </c>
      <c r="D62" s="237" t="s">
        <v>707</v>
      </c>
      <c r="E62" s="238">
        <v>2</v>
      </c>
      <c r="F62" s="239"/>
      <c r="G62" s="240">
        <f>ROUND(E62*F62,2)</f>
        <v>0</v>
      </c>
      <c r="H62" s="239"/>
      <c r="I62" s="240">
        <f>ROUND(E62*H62,2)</f>
        <v>0</v>
      </c>
      <c r="J62" s="239"/>
      <c r="K62" s="240">
        <f>ROUND(E62*J62,2)</f>
        <v>0</v>
      </c>
      <c r="L62" s="240">
        <v>15</v>
      </c>
      <c r="M62" s="240">
        <f>G62*(1+L62/100)</f>
        <v>0</v>
      </c>
      <c r="N62" s="238">
        <v>0</v>
      </c>
      <c r="O62" s="238">
        <f>ROUND(E62*N62,2)</f>
        <v>0</v>
      </c>
      <c r="P62" s="238">
        <v>0</v>
      </c>
      <c r="Q62" s="238">
        <f>ROUND(E62*P62,2)</f>
        <v>0</v>
      </c>
      <c r="R62" s="240"/>
      <c r="S62" s="240" t="s">
        <v>541</v>
      </c>
      <c r="T62" s="241" t="s">
        <v>542</v>
      </c>
      <c r="U62" s="223">
        <v>0</v>
      </c>
      <c r="V62" s="223">
        <f>ROUND(E62*U62,2)</f>
        <v>0</v>
      </c>
      <c r="W62" s="223"/>
      <c r="X62" s="223" t="s">
        <v>163</v>
      </c>
      <c r="Y62" s="223" t="s">
        <v>164</v>
      </c>
      <c r="Z62" s="212"/>
      <c r="AA62" s="212"/>
      <c r="AB62" s="212"/>
      <c r="AC62" s="212"/>
      <c r="AD62" s="212"/>
      <c r="AE62" s="212"/>
      <c r="AF62" s="212"/>
      <c r="AG62" s="212" t="s">
        <v>704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5"/>
      <c r="D63" s="247"/>
      <c r="E63" s="247"/>
      <c r="F63" s="247"/>
      <c r="G63" s="247"/>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170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5">
        <v>28</v>
      </c>
      <c r="B64" s="236" t="s">
        <v>759</v>
      </c>
      <c r="C64" s="249" t="s">
        <v>760</v>
      </c>
      <c r="D64" s="237" t="s">
        <v>707</v>
      </c>
      <c r="E64" s="238">
        <v>2</v>
      </c>
      <c r="F64" s="239"/>
      <c r="G64" s="240">
        <f>ROUND(E64*F64,2)</f>
        <v>0</v>
      </c>
      <c r="H64" s="239"/>
      <c r="I64" s="240">
        <f>ROUND(E64*H64,2)</f>
        <v>0</v>
      </c>
      <c r="J64" s="239"/>
      <c r="K64" s="240">
        <f>ROUND(E64*J64,2)</f>
        <v>0</v>
      </c>
      <c r="L64" s="240">
        <v>15</v>
      </c>
      <c r="M64" s="240">
        <f>G64*(1+L64/100)</f>
        <v>0</v>
      </c>
      <c r="N64" s="238">
        <v>0</v>
      </c>
      <c r="O64" s="238">
        <f>ROUND(E64*N64,2)</f>
        <v>0</v>
      </c>
      <c r="P64" s="238">
        <v>0</v>
      </c>
      <c r="Q64" s="238">
        <f>ROUND(E64*P64,2)</f>
        <v>0</v>
      </c>
      <c r="R64" s="240"/>
      <c r="S64" s="240" t="s">
        <v>541</v>
      </c>
      <c r="T64" s="241" t="s">
        <v>542</v>
      </c>
      <c r="U64" s="223">
        <v>0</v>
      </c>
      <c r="V64" s="223">
        <f>ROUND(E64*U64,2)</f>
        <v>0</v>
      </c>
      <c r="W64" s="223"/>
      <c r="X64" s="223" t="s">
        <v>163</v>
      </c>
      <c r="Y64" s="223" t="s">
        <v>164</v>
      </c>
      <c r="Z64" s="212"/>
      <c r="AA64" s="212"/>
      <c r="AB64" s="212"/>
      <c r="AC64" s="212"/>
      <c r="AD64" s="212"/>
      <c r="AE64" s="212"/>
      <c r="AF64" s="212"/>
      <c r="AG64" s="212" t="s">
        <v>704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5"/>
      <c r="D65" s="247"/>
      <c r="E65" s="247"/>
      <c r="F65" s="247"/>
      <c r="G65" s="247"/>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170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5">
        <v>29</v>
      </c>
      <c r="B66" s="236" t="s">
        <v>761</v>
      </c>
      <c r="C66" s="249" t="s">
        <v>762</v>
      </c>
      <c r="D66" s="237" t="s">
        <v>707</v>
      </c>
      <c r="E66" s="238">
        <v>2</v>
      </c>
      <c r="F66" s="239"/>
      <c r="G66" s="240">
        <f>ROUND(E66*F66,2)</f>
        <v>0</v>
      </c>
      <c r="H66" s="239"/>
      <c r="I66" s="240">
        <f>ROUND(E66*H66,2)</f>
        <v>0</v>
      </c>
      <c r="J66" s="239"/>
      <c r="K66" s="240">
        <f>ROUND(E66*J66,2)</f>
        <v>0</v>
      </c>
      <c r="L66" s="240">
        <v>15</v>
      </c>
      <c r="M66" s="240">
        <f>G66*(1+L66/100)</f>
        <v>0</v>
      </c>
      <c r="N66" s="238">
        <v>0</v>
      </c>
      <c r="O66" s="238">
        <f>ROUND(E66*N66,2)</f>
        <v>0</v>
      </c>
      <c r="P66" s="238">
        <v>0</v>
      </c>
      <c r="Q66" s="238">
        <f>ROUND(E66*P66,2)</f>
        <v>0</v>
      </c>
      <c r="R66" s="240"/>
      <c r="S66" s="240" t="s">
        <v>541</v>
      </c>
      <c r="T66" s="241" t="s">
        <v>542</v>
      </c>
      <c r="U66" s="223">
        <v>0</v>
      </c>
      <c r="V66" s="223">
        <f>ROUND(E66*U66,2)</f>
        <v>0</v>
      </c>
      <c r="W66" s="223"/>
      <c r="X66" s="223" t="s">
        <v>163</v>
      </c>
      <c r="Y66" s="223" t="s">
        <v>164</v>
      </c>
      <c r="Z66" s="212"/>
      <c r="AA66" s="212"/>
      <c r="AB66" s="212"/>
      <c r="AC66" s="212"/>
      <c r="AD66" s="212"/>
      <c r="AE66" s="212"/>
      <c r="AF66" s="212"/>
      <c r="AG66" s="212" t="s">
        <v>704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5"/>
      <c r="D67" s="247"/>
      <c r="E67" s="247"/>
      <c r="F67" s="247"/>
      <c r="G67" s="247"/>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170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5">
        <v>30</v>
      </c>
      <c r="B68" s="236" t="s">
        <v>763</v>
      </c>
      <c r="C68" s="249" t="s">
        <v>764</v>
      </c>
      <c r="D68" s="237" t="s">
        <v>707</v>
      </c>
      <c r="E68" s="238">
        <v>1</v>
      </c>
      <c r="F68" s="239"/>
      <c r="G68" s="240">
        <f>ROUND(E68*F68,2)</f>
        <v>0</v>
      </c>
      <c r="H68" s="239"/>
      <c r="I68" s="240">
        <f>ROUND(E68*H68,2)</f>
        <v>0</v>
      </c>
      <c r="J68" s="239"/>
      <c r="K68" s="240">
        <f>ROUND(E68*J68,2)</f>
        <v>0</v>
      </c>
      <c r="L68" s="240">
        <v>15</v>
      </c>
      <c r="M68" s="240">
        <f>G68*(1+L68/100)</f>
        <v>0</v>
      </c>
      <c r="N68" s="238">
        <v>0</v>
      </c>
      <c r="O68" s="238">
        <f>ROUND(E68*N68,2)</f>
        <v>0</v>
      </c>
      <c r="P68" s="238">
        <v>0</v>
      </c>
      <c r="Q68" s="238">
        <f>ROUND(E68*P68,2)</f>
        <v>0</v>
      </c>
      <c r="R68" s="240"/>
      <c r="S68" s="240" t="s">
        <v>541</v>
      </c>
      <c r="T68" s="241" t="s">
        <v>542</v>
      </c>
      <c r="U68" s="223">
        <v>0</v>
      </c>
      <c r="V68" s="223">
        <f>ROUND(E68*U68,2)</f>
        <v>0</v>
      </c>
      <c r="W68" s="223"/>
      <c r="X68" s="223" t="s">
        <v>163</v>
      </c>
      <c r="Y68" s="223" t="s">
        <v>164</v>
      </c>
      <c r="Z68" s="212"/>
      <c r="AA68" s="212"/>
      <c r="AB68" s="212"/>
      <c r="AC68" s="212"/>
      <c r="AD68" s="212"/>
      <c r="AE68" s="212"/>
      <c r="AF68" s="212"/>
      <c r="AG68" s="212" t="s">
        <v>704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5"/>
      <c r="D69" s="247"/>
      <c r="E69" s="247"/>
      <c r="F69" s="247"/>
      <c r="G69" s="247"/>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170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5">
        <v>31</v>
      </c>
      <c r="B70" s="236" t="s">
        <v>765</v>
      </c>
      <c r="C70" s="249" t="s">
        <v>766</v>
      </c>
      <c r="D70" s="237" t="s">
        <v>767</v>
      </c>
      <c r="E70" s="238">
        <v>1</v>
      </c>
      <c r="F70" s="239"/>
      <c r="G70" s="240">
        <f>ROUND(E70*F70,2)</f>
        <v>0</v>
      </c>
      <c r="H70" s="239"/>
      <c r="I70" s="240">
        <f>ROUND(E70*H70,2)</f>
        <v>0</v>
      </c>
      <c r="J70" s="239"/>
      <c r="K70" s="240">
        <f>ROUND(E70*J70,2)</f>
        <v>0</v>
      </c>
      <c r="L70" s="240">
        <v>15</v>
      </c>
      <c r="M70" s="240">
        <f>G70*(1+L70/100)</f>
        <v>0</v>
      </c>
      <c r="N70" s="238">
        <v>0</v>
      </c>
      <c r="O70" s="238">
        <f>ROUND(E70*N70,2)</f>
        <v>0</v>
      </c>
      <c r="P70" s="238">
        <v>0</v>
      </c>
      <c r="Q70" s="238">
        <f>ROUND(E70*P70,2)</f>
        <v>0</v>
      </c>
      <c r="R70" s="240"/>
      <c r="S70" s="240" t="s">
        <v>541</v>
      </c>
      <c r="T70" s="241" t="s">
        <v>542</v>
      </c>
      <c r="U70" s="223">
        <v>0</v>
      </c>
      <c r="V70" s="223">
        <f>ROUND(E70*U70,2)</f>
        <v>0</v>
      </c>
      <c r="W70" s="223"/>
      <c r="X70" s="223" t="s">
        <v>163</v>
      </c>
      <c r="Y70" s="223" t="s">
        <v>164</v>
      </c>
      <c r="Z70" s="212"/>
      <c r="AA70" s="212"/>
      <c r="AB70" s="212"/>
      <c r="AC70" s="212"/>
      <c r="AD70" s="212"/>
      <c r="AE70" s="212"/>
      <c r="AF70" s="212"/>
      <c r="AG70" s="212" t="s">
        <v>704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5"/>
      <c r="D71" s="247"/>
      <c r="E71" s="247"/>
      <c r="F71" s="247"/>
      <c r="G71" s="247"/>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170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3"/>
      <c r="B72" s="4"/>
      <c r="C72" s="256"/>
      <c r="D72" s="6"/>
      <c r="E72" s="3"/>
      <c r="F72" s="3"/>
      <c r="G72" s="3"/>
      <c r="H72" s="3"/>
      <c r="I72" s="3"/>
      <c r="J72" s="3"/>
      <c r="K72" s="3"/>
      <c r="L72" s="3"/>
      <c r="M72" s="3"/>
      <c r="N72" s="3"/>
      <c r="O72" s="3"/>
      <c r="P72" s="3"/>
      <c r="Q72" s="3"/>
      <c r="R72" s="3"/>
      <c r="S72" s="3"/>
      <c r="T72" s="3"/>
      <c r="U72" s="3"/>
      <c r="V72" s="3"/>
      <c r="W72" s="3"/>
      <c r="X72" s="3"/>
      <c r="Y72" s="3"/>
      <c r="AE72">
        <v>15</v>
      </c>
      <c r="AF72">
        <v>21</v>
      </c>
      <c r="AG72" t="s">
        <v>142</v>
      </c>
    </row>
    <row r="73" spans="1:60" x14ac:dyDescent="0.2">
      <c r="A73" s="215"/>
      <c r="B73" s="216" t="s">
        <v>29</v>
      </c>
      <c r="C73" s="257"/>
      <c r="D73" s="217"/>
      <c r="E73" s="218"/>
      <c r="F73" s="218"/>
      <c r="G73" s="234">
        <f>G8+G11</f>
        <v>0</v>
      </c>
      <c r="H73" s="3"/>
      <c r="I73" s="3"/>
      <c r="J73" s="3"/>
      <c r="K73" s="3"/>
      <c r="L73" s="3"/>
      <c r="M73" s="3"/>
      <c r="N73" s="3"/>
      <c r="O73" s="3"/>
      <c r="P73" s="3"/>
      <c r="Q73" s="3"/>
      <c r="R73" s="3"/>
      <c r="S73" s="3"/>
      <c r="T73" s="3"/>
      <c r="U73" s="3"/>
      <c r="V73" s="3"/>
      <c r="W73" s="3"/>
      <c r="X73" s="3"/>
      <c r="Y73" s="3"/>
      <c r="AE73">
        <f>SUMIF(L7:L71,AE72,G7:G71)</f>
        <v>0</v>
      </c>
      <c r="AF73">
        <f>SUMIF(L7:L71,AF72,G7:G71)</f>
        <v>0</v>
      </c>
      <c r="AG73" t="s">
        <v>699</v>
      </c>
    </row>
    <row r="74" spans="1:60" x14ac:dyDescent="0.2">
      <c r="C74" s="258"/>
      <c r="D74" s="10"/>
      <c r="AG74" t="s">
        <v>700</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kHOc58Yl7LVUDrQnuCia1x05fOygkOghsGg7vKizDy+p9oN74JnT45NBVxXICLxhalthS606Szg8wLFGcSduQ==" saltValue="hhhoaPM4gDsYEbFIQMhdfA==" spinCount="100000" sheet="1" formatRows="0"/>
  <mergeCells count="35">
    <mergeCell ref="C63:G63"/>
    <mergeCell ref="C65:G65"/>
    <mergeCell ref="C67:G67"/>
    <mergeCell ref="C69:G69"/>
    <mergeCell ref="C71:G71"/>
    <mergeCell ref="C51:G51"/>
    <mergeCell ref="C53:G53"/>
    <mergeCell ref="C55:G55"/>
    <mergeCell ref="C57:G57"/>
    <mergeCell ref="C59:G59"/>
    <mergeCell ref="C61:G61"/>
    <mergeCell ref="C39:G39"/>
    <mergeCell ref="C41:G41"/>
    <mergeCell ref="C43:G43"/>
    <mergeCell ref="C45:G45"/>
    <mergeCell ref="C47:G47"/>
    <mergeCell ref="C49:G49"/>
    <mergeCell ref="C27:G27"/>
    <mergeCell ref="C29:G29"/>
    <mergeCell ref="C31:G31"/>
    <mergeCell ref="C33:G33"/>
    <mergeCell ref="C35:G35"/>
    <mergeCell ref="C37:G37"/>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01 2232_01 Pol</vt:lpstr>
      <vt:lpstr>02 2232_02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2232_01 Pol'!Názvy_tisku</vt:lpstr>
      <vt:lpstr>'02 2232_02 Pol'!Názvy_tisku</vt:lpstr>
      <vt:lpstr>oadresa</vt:lpstr>
      <vt:lpstr>Stavba!Objednatel</vt:lpstr>
      <vt:lpstr>Stavba!Objekt</vt:lpstr>
      <vt:lpstr>'01 2232_01 Pol'!Oblast_tisku</vt:lpstr>
      <vt:lpstr>'02 2232_02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2019-03-19T12:27:02Z</cp:lastPrinted>
  <dcterms:created xsi:type="dcterms:W3CDTF">2009-04-08T07:15:50Z</dcterms:created>
  <dcterms:modified xsi:type="dcterms:W3CDTF">2022-11-23T10:48:05Z</dcterms:modified>
</cp:coreProperties>
</file>