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activeTab="3"/>
  </bookViews>
  <sheets>
    <sheet name="Pokyny pro vyplnění" sheetId="11" r:id="rId1"/>
    <sheet name="Stavba" sheetId="1" r:id="rId2"/>
    <sheet name="VzorPolozky" sheetId="10" state="hidden" r:id="rId3"/>
    <sheet name="SO 01 D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D1 Pol'!$A$1:$Y$265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55" i="12"/>
  <c r="G9" i="12"/>
  <c r="I9" i="12"/>
  <c r="I8" i="12" s="1"/>
  <c r="K9" i="12"/>
  <c r="K8" i="12" s="1"/>
  <c r="M9" i="12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G33" i="12"/>
  <c r="G8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O37" i="12"/>
  <c r="V37" i="12"/>
  <c r="G38" i="12"/>
  <c r="I38" i="12"/>
  <c r="I37" i="12" s="1"/>
  <c r="K38" i="12"/>
  <c r="K37" i="12" s="1"/>
  <c r="M38" i="12"/>
  <c r="M37" i="12" s="1"/>
  <c r="O38" i="12"/>
  <c r="Q38" i="12"/>
  <c r="Q37" i="12" s="1"/>
  <c r="V38" i="12"/>
  <c r="G40" i="12"/>
  <c r="K40" i="12"/>
  <c r="O40" i="12"/>
  <c r="V40" i="12"/>
  <c r="G41" i="12"/>
  <c r="I41" i="12"/>
  <c r="I40" i="12" s="1"/>
  <c r="K41" i="12"/>
  <c r="M41" i="12"/>
  <c r="M40" i="12" s="1"/>
  <c r="O41" i="12"/>
  <c r="Q41" i="12"/>
  <c r="Q40" i="12" s="1"/>
  <c r="V41" i="12"/>
  <c r="G43" i="12"/>
  <c r="K43" i="12"/>
  <c r="O43" i="12"/>
  <c r="V43" i="12"/>
  <c r="G44" i="12"/>
  <c r="I44" i="12"/>
  <c r="I43" i="12" s="1"/>
  <c r="K44" i="12"/>
  <c r="M44" i="12"/>
  <c r="M43" i="12" s="1"/>
  <c r="O44" i="12"/>
  <c r="Q44" i="12"/>
  <c r="Q43" i="12" s="1"/>
  <c r="V44" i="12"/>
  <c r="G46" i="12"/>
  <c r="K46" i="12"/>
  <c r="O46" i="12"/>
  <c r="V46" i="12"/>
  <c r="G47" i="12"/>
  <c r="I47" i="12"/>
  <c r="I46" i="12" s="1"/>
  <c r="K47" i="12"/>
  <c r="M47" i="12"/>
  <c r="M46" i="12" s="1"/>
  <c r="O47" i="12"/>
  <c r="Q47" i="12"/>
  <c r="Q46" i="12" s="1"/>
  <c r="V47" i="12"/>
  <c r="K49" i="12"/>
  <c r="G50" i="12"/>
  <c r="I50" i="12"/>
  <c r="I49" i="12" s="1"/>
  <c r="K50" i="12"/>
  <c r="M50" i="12"/>
  <c r="O50" i="12"/>
  <c r="Q50" i="12"/>
  <c r="Q49" i="12" s="1"/>
  <c r="V50" i="12"/>
  <c r="G57" i="12"/>
  <c r="M57" i="12" s="1"/>
  <c r="I57" i="12"/>
  <c r="K57" i="12"/>
  <c r="O57" i="12"/>
  <c r="O49" i="12" s="1"/>
  <c r="Q57" i="12"/>
  <c r="V57" i="12"/>
  <c r="V49" i="12" s="1"/>
  <c r="G59" i="12"/>
  <c r="I59" i="12"/>
  <c r="K59" i="12"/>
  <c r="M59" i="12"/>
  <c r="O59" i="12"/>
  <c r="Q59" i="12"/>
  <c r="V59" i="12"/>
  <c r="G66" i="12"/>
  <c r="M66" i="12" s="1"/>
  <c r="I66" i="12"/>
  <c r="K66" i="12"/>
  <c r="O66" i="12"/>
  <c r="Q66" i="12"/>
  <c r="V66" i="12"/>
  <c r="G73" i="12"/>
  <c r="I73" i="12"/>
  <c r="K73" i="12"/>
  <c r="M73" i="12"/>
  <c r="O73" i="12"/>
  <c r="Q73" i="12"/>
  <c r="V73" i="12"/>
  <c r="G76" i="12"/>
  <c r="O76" i="12"/>
  <c r="G77" i="12"/>
  <c r="I77" i="12"/>
  <c r="I76" i="12" s="1"/>
  <c r="K77" i="12"/>
  <c r="M77" i="12"/>
  <c r="M76" i="12" s="1"/>
  <c r="O77" i="12"/>
  <c r="Q77" i="12"/>
  <c r="Q76" i="12" s="1"/>
  <c r="V77" i="12"/>
  <c r="G81" i="12"/>
  <c r="M81" i="12" s="1"/>
  <c r="I81" i="12"/>
  <c r="K81" i="12"/>
  <c r="K76" i="12" s="1"/>
  <c r="O81" i="12"/>
  <c r="Q81" i="12"/>
  <c r="V81" i="12"/>
  <c r="V76" i="12" s="1"/>
  <c r="G84" i="12"/>
  <c r="G83" i="12" s="1"/>
  <c r="I84" i="12"/>
  <c r="K84" i="12"/>
  <c r="K83" i="12" s="1"/>
  <c r="O84" i="12"/>
  <c r="O83" i="12" s="1"/>
  <c r="Q84" i="12"/>
  <c r="V84" i="12"/>
  <c r="V83" i="12" s="1"/>
  <c r="G86" i="12"/>
  <c r="I86" i="12"/>
  <c r="I83" i="12" s="1"/>
  <c r="K86" i="12"/>
  <c r="M86" i="12"/>
  <c r="O86" i="12"/>
  <c r="Q86" i="12"/>
  <c r="Q83" i="12" s="1"/>
  <c r="V86" i="12"/>
  <c r="G89" i="12"/>
  <c r="M89" i="12" s="1"/>
  <c r="I89" i="12"/>
  <c r="K89" i="12"/>
  <c r="O89" i="12"/>
  <c r="Q89" i="12"/>
  <c r="V89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8" i="12"/>
  <c r="I128" i="12"/>
  <c r="K128" i="12"/>
  <c r="M128" i="12"/>
  <c r="O128" i="12"/>
  <c r="Q128" i="12"/>
  <c r="V128" i="12"/>
  <c r="G136" i="12"/>
  <c r="M136" i="12" s="1"/>
  <c r="I136" i="12"/>
  <c r="K136" i="12"/>
  <c r="O136" i="12"/>
  <c r="Q136" i="12"/>
  <c r="V136" i="12"/>
  <c r="G138" i="12"/>
  <c r="I138" i="12"/>
  <c r="K138" i="12"/>
  <c r="M138" i="12"/>
  <c r="O138" i="12"/>
  <c r="Q138" i="12"/>
  <c r="V138" i="12"/>
  <c r="G141" i="12"/>
  <c r="I141" i="12"/>
  <c r="I140" i="12" s="1"/>
  <c r="K141" i="12"/>
  <c r="M141" i="12"/>
  <c r="O141" i="12"/>
  <c r="Q141" i="12"/>
  <c r="Q140" i="12" s="1"/>
  <c r="V141" i="12"/>
  <c r="G142" i="12"/>
  <c r="G140" i="12" s="1"/>
  <c r="I142" i="12"/>
  <c r="K142" i="12"/>
  <c r="O142" i="12"/>
  <c r="O140" i="12" s="1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K140" i="12" s="1"/>
  <c r="O144" i="12"/>
  <c r="Q144" i="12"/>
  <c r="V144" i="12"/>
  <c r="V140" i="12" s="1"/>
  <c r="G145" i="12"/>
  <c r="I145" i="12"/>
  <c r="K145" i="12"/>
  <c r="M145" i="12"/>
  <c r="O145" i="12"/>
  <c r="Q145" i="12"/>
  <c r="V145" i="12"/>
  <c r="G146" i="12"/>
  <c r="K146" i="12"/>
  <c r="O146" i="12"/>
  <c r="V146" i="12"/>
  <c r="G147" i="12"/>
  <c r="I147" i="12"/>
  <c r="I146" i="12" s="1"/>
  <c r="K147" i="12"/>
  <c r="M147" i="12"/>
  <c r="M146" i="12" s="1"/>
  <c r="O147" i="12"/>
  <c r="Q147" i="12"/>
  <c r="Q146" i="12" s="1"/>
  <c r="V147" i="12"/>
  <c r="G149" i="12"/>
  <c r="I149" i="12"/>
  <c r="I148" i="12" s="1"/>
  <c r="K149" i="12"/>
  <c r="M149" i="12"/>
  <c r="O149" i="12"/>
  <c r="Q149" i="12"/>
  <c r="Q148" i="12" s="1"/>
  <c r="V149" i="12"/>
  <c r="G151" i="12"/>
  <c r="M151" i="12" s="1"/>
  <c r="I151" i="12"/>
  <c r="K151" i="12"/>
  <c r="O151" i="12"/>
  <c r="O148" i="12" s="1"/>
  <c r="Q151" i="12"/>
  <c r="V151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V148" i="12" s="1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K148" i="12" s="1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K162" i="12" s="1"/>
  <c r="O163" i="12"/>
  <c r="O162" i="12" s="1"/>
  <c r="Q163" i="12"/>
  <c r="V163" i="12"/>
  <c r="V162" i="12" s="1"/>
  <c r="G165" i="12"/>
  <c r="I165" i="12"/>
  <c r="K165" i="12"/>
  <c r="M165" i="12"/>
  <c r="O165" i="12"/>
  <c r="Q165" i="12"/>
  <c r="V165" i="12"/>
  <c r="G167" i="12"/>
  <c r="G162" i="12" s="1"/>
  <c r="I167" i="12"/>
  <c r="K167" i="12"/>
  <c r="O167" i="12"/>
  <c r="Q167" i="12"/>
  <c r="V167" i="12"/>
  <c r="G169" i="12"/>
  <c r="I169" i="12"/>
  <c r="I162" i="12" s="1"/>
  <c r="K169" i="12"/>
  <c r="M169" i="12"/>
  <c r="O169" i="12"/>
  <c r="Q169" i="12"/>
  <c r="Q162" i="12" s="1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G175" i="12" s="1"/>
  <c r="I176" i="12"/>
  <c r="K176" i="12"/>
  <c r="O176" i="12"/>
  <c r="O175" i="12" s="1"/>
  <c r="Q176" i="12"/>
  <c r="V176" i="12"/>
  <c r="V175" i="12" s="1"/>
  <c r="G178" i="12"/>
  <c r="I178" i="12"/>
  <c r="I175" i="12" s="1"/>
  <c r="K178" i="12"/>
  <c r="M178" i="12"/>
  <c r="O178" i="12"/>
  <c r="Q178" i="12"/>
  <c r="Q175" i="12" s="1"/>
  <c r="V178" i="12"/>
  <c r="G181" i="12"/>
  <c r="M181" i="12" s="1"/>
  <c r="I181" i="12"/>
  <c r="K181" i="12"/>
  <c r="K175" i="12" s="1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I186" i="12"/>
  <c r="V186" i="12"/>
  <c r="G187" i="12"/>
  <c r="M187" i="12" s="1"/>
  <c r="M186" i="12" s="1"/>
  <c r="I187" i="12"/>
  <c r="K187" i="12"/>
  <c r="K186" i="12" s="1"/>
  <c r="O187" i="12"/>
  <c r="O186" i="12" s="1"/>
  <c r="Q187" i="12"/>
  <c r="Q186" i="12" s="1"/>
  <c r="V187" i="12"/>
  <c r="G189" i="12"/>
  <c r="M189" i="12" s="1"/>
  <c r="I189" i="12"/>
  <c r="K189" i="12"/>
  <c r="K188" i="12" s="1"/>
  <c r="O189" i="12"/>
  <c r="Q189" i="12"/>
  <c r="V189" i="12"/>
  <c r="V188" i="12" s="1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O188" i="12" s="1"/>
  <c r="Q191" i="12"/>
  <c r="V191" i="12"/>
  <c r="G192" i="12"/>
  <c r="I192" i="12"/>
  <c r="I188" i="12" s="1"/>
  <c r="K192" i="12"/>
  <c r="M192" i="12"/>
  <c r="O192" i="12"/>
  <c r="Q192" i="12"/>
  <c r="Q188" i="12" s="1"/>
  <c r="V192" i="12"/>
  <c r="G194" i="12"/>
  <c r="I194" i="12"/>
  <c r="I193" i="12" s="1"/>
  <c r="K194" i="12"/>
  <c r="M194" i="12"/>
  <c r="O194" i="12"/>
  <c r="O193" i="12" s="1"/>
  <c r="Q194" i="12"/>
  <c r="V194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Q193" i="12" s="1"/>
  <c r="V197" i="12"/>
  <c r="G198" i="12"/>
  <c r="M198" i="12" s="1"/>
  <c r="I198" i="12"/>
  <c r="K198" i="12"/>
  <c r="K193" i="12" s="1"/>
  <c r="O198" i="12"/>
  <c r="Q198" i="12"/>
  <c r="V198" i="12"/>
  <c r="V193" i="12" s="1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2" i="12"/>
  <c r="G201" i="12" s="1"/>
  <c r="I202" i="12"/>
  <c r="K202" i="12"/>
  <c r="K201" i="12" s="1"/>
  <c r="M202" i="12"/>
  <c r="O202" i="12"/>
  <c r="Q202" i="12"/>
  <c r="V202" i="12"/>
  <c r="V201" i="12" s="1"/>
  <c r="G203" i="12"/>
  <c r="I203" i="12"/>
  <c r="K203" i="12"/>
  <c r="M203" i="12"/>
  <c r="O203" i="12"/>
  <c r="Q203" i="12"/>
  <c r="V203" i="12"/>
  <c r="G204" i="12"/>
  <c r="M204" i="12" s="1"/>
  <c r="I204" i="12"/>
  <c r="K204" i="12"/>
  <c r="O204" i="12"/>
  <c r="O201" i="12" s="1"/>
  <c r="Q204" i="12"/>
  <c r="V204" i="12"/>
  <c r="G205" i="12"/>
  <c r="M205" i="12" s="1"/>
  <c r="I205" i="12"/>
  <c r="I201" i="12" s="1"/>
  <c r="K205" i="12"/>
  <c r="O205" i="12"/>
  <c r="Q205" i="12"/>
  <c r="Q201" i="12" s="1"/>
  <c r="V205" i="12"/>
  <c r="G206" i="12"/>
  <c r="M206" i="12" s="1"/>
  <c r="I206" i="12"/>
  <c r="K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I213" i="12"/>
  <c r="K213" i="12"/>
  <c r="M213" i="12"/>
  <c r="O213" i="12"/>
  <c r="Q213" i="12"/>
  <c r="V213" i="12"/>
  <c r="G214" i="12"/>
  <c r="I214" i="12"/>
  <c r="K214" i="12"/>
  <c r="M214" i="12"/>
  <c r="O214" i="12"/>
  <c r="Q214" i="12"/>
  <c r="V214" i="12"/>
  <c r="G215" i="12"/>
  <c r="I215" i="12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K217" i="12" s="1"/>
  <c r="O218" i="12"/>
  <c r="O217" i="12" s="1"/>
  <c r="Q218" i="12"/>
  <c r="V218" i="12"/>
  <c r="V217" i="12" s="1"/>
  <c r="G221" i="12"/>
  <c r="I221" i="12"/>
  <c r="K221" i="12"/>
  <c r="M221" i="12"/>
  <c r="O221" i="12"/>
  <c r="Q221" i="12"/>
  <c r="V221" i="12"/>
  <c r="G223" i="12"/>
  <c r="G217" i="12" s="1"/>
  <c r="I223" i="12"/>
  <c r="K223" i="12"/>
  <c r="O223" i="12"/>
  <c r="Q223" i="12"/>
  <c r="V223" i="12"/>
  <c r="G225" i="12"/>
  <c r="I225" i="12"/>
  <c r="I217" i="12" s="1"/>
  <c r="K225" i="12"/>
  <c r="M225" i="12"/>
  <c r="O225" i="12"/>
  <c r="Q225" i="12"/>
  <c r="Q217" i="12" s="1"/>
  <c r="V225" i="12"/>
  <c r="G227" i="12"/>
  <c r="M227" i="12" s="1"/>
  <c r="I227" i="12"/>
  <c r="K227" i="12"/>
  <c r="O227" i="12"/>
  <c r="Q227" i="12"/>
  <c r="V227" i="12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V232" i="12"/>
  <c r="G233" i="12"/>
  <c r="O233" i="12"/>
  <c r="G234" i="12"/>
  <c r="M234" i="12" s="1"/>
  <c r="I234" i="12"/>
  <c r="I233" i="12" s="1"/>
  <c r="K234" i="12"/>
  <c r="O234" i="12"/>
  <c r="Q234" i="12"/>
  <c r="Q233" i="12" s="1"/>
  <c r="V234" i="12"/>
  <c r="V233" i="12" s="1"/>
  <c r="G235" i="12"/>
  <c r="M235" i="12" s="1"/>
  <c r="I235" i="12"/>
  <c r="K235" i="12"/>
  <c r="K233" i="12" s="1"/>
  <c r="O235" i="12"/>
  <c r="Q235" i="12"/>
  <c r="V235" i="12"/>
  <c r="G236" i="12"/>
  <c r="I236" i="12"/>
  <c r="K236" i="12"/>
  <c r="M236" i="12"/>
  <c r="O236" i="12"/>
  <c r="Q236" i="12"/>
  <c r="V236" i="12"/>
  <c r="O237" i="12"/>
  <c r="G238" i="12"/>
  <c r="I238" i="12"/>
  <c r="I237" i="12" s="1"/>
  <c r="K238" i="12"/>
  <c r="K237" i="12" s="1"/>
  <c r="M238" i="12"/>
  <c r="O238" i="12"/>
  <c r="Q238" i="12"/>
  <c r="Q237" i="12" s="1"/>
  <c r="V238" i="12"/>
  <c r="G240" i="12"/>
  <c r="M240" i="12" s="1"/>
  <c r="I240" i="12"/>
  <c r="K240" i="12"/>
  <c r="O240" i="12"/>
  <c r="Q240" i="12"/>
  <c r="V240" i="12"/>
  <c r="V237" i="12" s="1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44" i="12"/>
  <c r="I244" i="12"/>
  <c r="K244" i="12"/>
  <c r="M244" i="12"/>
  <c r="O244" i="12"/>
  <c r="Q244" i="12"/>
  <c r="V244" i="12"/>
  <c r="K245" i="12"/>
  <c r="G246" i="12"/>
  <c r="G245" i="12" s="1"/>
  <c r="I246" i="12"/>
  <c r="I245" i="12" s="1"/>
  <c r="K246" i="12"/>
  <c r="O246" i="12"/>
  <c r="O245" i="12" s="1"/>
  <c r="Q246" i="12"/>
  <c r="V246" i="12"/>
  <c r="V245" i="12" s="1"/>
  <c r="G248" i="12"/>
  <c r="M248" i="12" s="1"/>
  <c r="I248" i="12"/>
  <c r="K248" i="12"/>
  <c r="O248" i="12"/>
  <c r="Q248" i="12"/>
  <c r="Q245" i="12" s="1"/>
  <c r="V248" i="12"/>
  <c r="I251" i="12"/>
  <c r="K251" i="12"/>
  <c r="Q251" i="12"/>
  <c r="V251" i="12"/>
  <c r="G252" i="12"/>
  <c r="I252" i="12"/>
  <c r="K252" i="12"/>
  <c r="M252" i="12"/>
  <c r="M251" i="12" s="1"/>
  <c r="O252" i="12"/>
  <c r="O251" i="12" s="1"/>
  <c r="Q252" i="12"/>
  <c r="V252" i="12"/>
  <c r="G253" i="12"/>
  <c r="M253" i="12" s="1"/>
  <c r="I253" i="12"/>
  <c r="K253" i="12"/>
  <c r="O253" i="12"/>
  <c r="Q253" i="12"/>
  <c r="V253" i="12"/>
  <c r="AE255" i="12"/>
  <c r="AF255" i="12"/>
  <c r="I20" i="1"/>
  <c r="I19" i="1"/>
  <c r="I18" i="1"/>
  <c r="I17" i="1"/>
  <c r="I16" i="1"/>
  <c r="I71" i="1"/>
  <c r="J61" i="1" s="1"/>
  <c r="F42" i="1"/>
  <c r="G23" i="1" s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52" i="1" l="1"/>
  <c r="J64" i="1"/>
  <c r="J58" i="1"/>
  <c r="J70" i="1"/>
  <c r="J53" i="1"/>
  <c r="J55" i="1"/>
  <c r="J59" i="1"/>
  <c r="J68" i="1"/>
  <c r="J66" i="1"/>
  <c r="J62" i="1"/>
  <c r="J60" i="1"/>
  <c r="J49" i="1"/>
  <c r="J67" i="1"/>
  <c r="J50" i="1"/>
  <c r="J56" i="1"/>
  <c r="J51" i="1"/>
  <c r="J57" i="1"/>
  <c r="J63" i="1"/>
  <c r="J69" i="1"/>
  <c r="J65" i="1"/>
  <c r="J54" i="1"/>
  <c r="G26" i="1"/>
  <c r="A26" i="1"/>
  <c r="A23" i="1"/>
  <c r="G28" i="1"/>
  <c r="M188" i="12"/>
  <c r="M201" i="12"/>
  <c r="M148" i="12"/>
  <c r="M237" i="12"/>
  <c r="M193" i="12"/>
  <c r="M8" i="12"/>
  <c r="M233" i="12"/>
  <c r="M49" i="12"/>
  <c r="G237" i="12"/>
  <c r="G188" i="12"/>
  <c r="M176" i="12"/>
  <c r="M175" i="12" s="1"/>
  <c r="M84" i="12"/>
  <c r="M83" i="12" s="1"/>
  <c r="M246" i="12"/>
  <c r="M245" i="12" s="1"/>
  <c r="G251" i="12"/>
  <c r="G193" i="12"/>
  <c r="G148" i="12"/>
  <c r="G49" i="12"/>
  <c r="G186" i="12"/>
  <c r="M142" i="12"/>
  <c r="M140" i="12" s="1"/>
  <c r="M223" i="12"/>
  <c r="M217" i="12" s="1"/>
  <c r="M167" i="12"/>
  <c r="M162" i="12" s="1"/>
  <c r="M33" i="12"/>
  <c r="I21" i="1"/>
  <c r="H42" i="1"/>
  <c r="J39" i="1"/>
  <c r="J42" i="1" s="1"/>
  <c r="J41" i="1"/>
  <c r="J40" i="1"/>
  <c r="J71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Asrock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<sst xmlns="http://schemas.openxmlformats.org/spreadsheetml/2006/main" count="1463" uniqueCount="412">
  <si>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</si>
  <si>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</si>
  <si>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</si>
  <si>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</si>
  <si>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</si>
  <si>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</si>
  <si>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</si>
  <si>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</si>
  <si>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</si>
  <si>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</si>
  <si>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</si>
  <si>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</si>
  <si>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</si>
  <si>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</si>
  <si>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</si>
  <si>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</si>
  <si>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</si>
  <si>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</si>
  <si>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</si>
  <si>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</si>
  <si>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</si>
  <si>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</si>
  <si>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</si>
  <si>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</si>
  <si>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</si>
  <si>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</si>
  <si>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</si>
  <si>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</si>
  <si>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</si>
  <si>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</si>
  <si>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</si>
  <si>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</si>
  <si>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</si>
  <si>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</si>
  <si>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</si>
  <si>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</si>
  <si>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</si>
  <si>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</si>
  <si>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</si>
  <si>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</si>
  <si>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</si>
  <si>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</si>
  <si>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</si>
  <si>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D1</t>
  </si>
  <si>
    <t>ASŘ</t>
  </si>
  <si>
    <t>SO 01</t>
  </si>
  <si>
    <t>Přístavba lyžárny</t>
  </si>
  <si>
    <t>Objekt:</t>
  </si>
  <si>
    <t>Rozpočet:</t>
  </si>
  <si>
    <t>2202</t>
  </si>
  <si>
    <t>Odstranění přístavby lyžárny, Gymnázium Hodonín, Legionářů 813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</si>
  <si>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</si>
  <si>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</si>
  <si>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</si>
  <si>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</si>
  <si>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</si>
  <si>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</si>
  <si>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</si>
  <si>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</si>
  <si>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</si>
  <si>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</si>
  <si>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</si>
  <si>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</si>
  <si>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</si>
  <si>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</si>
  <si>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</si>
  <si>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</si>
  <si>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</si>
  <si>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94</t>
  </si>
  <si>
    <t>Lešení a stavební výtahy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</si>
  <si>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</si>
  <si>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</si>
  <si>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</si>
  <si>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</si>
  <si>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</si>
  <si>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</si>
  <si>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</si>
  <si>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</si>
  <si>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</si>
  <si>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</si>
  <si>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</si>
  <si>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</si>
  <si>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</si>
  <si>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</si>
  <si>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721</t>
  </si>
  <si>
    <t>Vnitřní kanalizace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</si>
  <si>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</si>
  <si>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</si>
  <si>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</si>
  <si>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</si>
  <si>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</si>
  <si>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</si>
  <si>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</si>
  <si>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</si>
  <si>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</si>
  <si>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</si>
  <si>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</si>
  <si>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</si>
  <si>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</si>
  <si>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</si>
  <si>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</si>
  <si>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</si>
  <si>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</si>
  <si>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</si>
  <si>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</si>
  <si>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</si>
  <si>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</si>
  <si>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</si>
  <si>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</si>
  <si>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</si>
  <si>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</si>
  <si>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</si>
  <si>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</si>
  <si>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</si>
  <si>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</si>
  <si>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</si>
  <si>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</si>
  <si>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</si>
  <si>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</si>
  <si>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</si>
  <si>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</si>
  <si>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</si>
  <si>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</si>
  <si>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</si>
  <si>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</si>
  <si>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</si>
  <si>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</si>
  <si>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</si>
  <si>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</si>
  <si>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</si>
  <si>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</si>
  <si>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</si>
  <si>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</si>
  <si>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22/ II</t>
  </si>
  <si>
    <t>Práce</t>
  </si>
  <si>
    <t>Běžná</t>
  </si>
  <si>
    <t>POL1_</t>
  </si>
  <si>
    <t>113107520R00</t>
  </si>
  <si>
    <t>Odstranění podkladu pl. 50 m2,kam.drcené tl.20 cm</t>
  </si>
  <si>
    <t>Odstranění nájezdu pro techniku : 20,00</t>
  </si>
  <si>
    <t>VV</t>
  </si>
  <si>
    <t>122201101R00</t>
  </si>
  <si>
    <t>Odkopávky nezapažené v hor. 3 do 100 m3</t>
  </si>
  <si>
    <t>m3</t>
  </si>
  <si>
    <t>12,60*1,75*0,60</t>
  </si>
  <si>
    <t>122201109R00</t>
  </si>
  <si>
    <t>Příplatek za lepivost - odkopávky v hor. 3</t>
  </si>
  <si>
    <t>Odkaz na mn. položky pořadí 3 : 13,23000</t>
  </si>
  <si>
    <t>132201110R00</t>
  </si>
  <si>
    <t>Hloubení rýh š.do 60 cm v hor.3 do 50 m3, STROJNĚ</t>
  </si>
  <si>
    <t>Dešťová kanalizace : 11,00*0,60*0,80</t>
  </si>
  <si>
    <t>132201119R00</t>
  </si>
  <si>
    <t>Přípl.za lepivost,hloubení rýh 60 cm,hor.3,STROJNĚ</t>
  </si>
  <si>
    <t>Odkaz na mn. položky pořadí 5 : 5,28000</t>
  </si>
  <si>
    <t>162701105R00</t>
  </si>
  <si>
    <t>Vodorovné přemístění výkopku z hor.1-4 do 10000 m</t>
  </si>
  <si>
    <t>Odkaz na mn. položky pořadí 10 : 2,64000*-1</t>
  </si>
  <si>
    <t>162701109R00</t>
  </si>
  <si>
    <t>Příplatek k vod. přemístění hor.1-4 za další 1 km</t>
  </si>
  <si>
    <t>Odkaz na mn. položky pořadí 7 : 15,87000*10</t>
  </si>
  <si>
    <t>162301501R00</t>
  </si>
  <si>
    <t>Vodorovné přemístění křovin do  5000 m</t>
  </si>
  <si>
    <t>Odkaz na mn. položky pořadí 1 : 50,00000</t>
  </si>
  <si>
    <t>174101101R00</t>
  </si>
  <si>
    <t>Zásyp jam, rýh, šachet se zhutněním</t>
  </si>
  <si>
    <t>Podsyp, obsyp : -11,00*0,60*0,40</t>
  </si>
  <si>
    <t>175101101RT2</t>
  </si>
  <si>
    <t>Obsyp potrubí bez prohození sypaniny s dodáním štěrkopísku frakce 0 - 22 mm</t>
  </si>
  <si>
    <t>Dešťová kanalizace : 11,00*0,60*0,30</t>
  </si>
  <si>
    <t>199000002R00</t>
  </si>
  <si>
    <t>Poplatek za skládku horniny 1- 4, č. dle katal. odpadů 17 05 04</t>
  </si>
  <si>
    <t>Odkaz na mn. položky pořadí 7 : 15,87000</t>
  </si>
  <si>
    <t>181300012RAE</t>
  </si>
  <si>
    <t>Rozprostření ornice v rovině tloušťka 20 cm dovoz ornice ze vzdálenosti 15 km, osetí trávou</t>
  </si>
  <si>
    <t>Součtová</t>
  </si>
  <si>
    <t>Agregovaná položka</t>
  </si>
  <si>
    <t>POL2_</t>
  </si>
  <si>
    <t>Včetně plochy po odstraněném nájezdu pro techniku : 100</t>
  </si>
  <si>
    <t>310239211R00</t>
  </si>
  <si>
    <t>Zazdívka otvorů plochy do 4 m2 cihlami na MVC</t>
  </si>
  <si>
    <t>0,88*2,04*0,50</t>
  </si>
  <si>
    <t>451572111RK1</t>
  </si>
  <si>
    <t>Lože pod potrubí z kameniva těženého 0 - 4 mm kraj Jihomoravský</t>
  </si>
  <si>
    <t>Dešťová kanalizace : 11,00*0,60*0,10</t>
  </si>
  <si>
    <t>564772111R00</t>
  </si>
  <si>
    <t>Podklad z kam.drceného 32-63 s výplň.kamen. 25 cm</t>
  </si>
  <si>
    <t>Zřízení nájezdu pro techniku : 20</t>
  </si>
  <si>
    <t>612421637R00</t>
  </si>
  <si>
    <t>Omítka vnitřní zdiva, MVC, štuková</t>
  </si>
  <si>
    <t>M.č.1.07 : 1,00*2,10</t>
  </si>
  <si>
    <t>602011184R00</t>
  </si>
  <si>
    <t>Stěrka na stěnách silikátová barevná Cemix</t>
  </si>
  <si>
    <t>(2,50+11,80)*3,30</t>
  </si>
  <si>
    <t>Odpočet otvorů : -0,95*0,60</t>
  </si>
  <si>
    <t>-1,00*2,05</t>
  </si>
  <si>
    <t>Přípočet ostění : (0,60+0,95+0,60)*0,12</t>
  </si>
  <si>
    <t>(2,05+1,00+2,05)*0,25</t>
  </si>
  <si>
    <t>Rezerva - poškozené okolní plochy : 5,00</t>
  </si>
  <si>
    <t>602011191R00</t>
  </si>
  <si>
    <t>Podklad.nátěr stěn pod tenkovr.omítky Cemix PASN</t>
  </si>
  <si>
    <t>Odkaz na mn. položky pořadí 18 : 51,10300</t>
  </si>
  <si>
    <t>622421131R00</t>
  </si>
  <si>
    <t>Omítka vnější stěn, MVC, hladká, složitost 1-2</t>
  </si>
  <si>
    <t>622481211RT2</t>
  </si>
  <si>
    <t>Montáž výztužné sítě(perlinky)do stěrky-vněj.stěny včetně výztužné sítě a stěrkového tmelu Baumit</t>
  </si>
  <si>
    <t>62248129Rpol</t>
  </si>
  <si>
    <t>Montáž výztužné lišty okenní, vč. dodání lišty</t>
  </si>
  <si>
    <t>m</t>
  </si>
  <si>
    <t>Vlastní</t>
  </si>
  <si>
    <t>Indiv</t>
  </si>
  <si>
    <t>(0,60+0,95+0,60)</t>
  </si>
  <si>
    <t>(2,05+1,00+2,05)</t>
  </si>
  <si>
    <t>941955001R00</t>
  </si>
  <si>
    <t>Lešení lehké pomocné, výška podlahy do 1,2 m</t>
  </si>
  <si>
    <t>103 : 13,10</t>
  </si>
  <si>
    <t>108a : 2,90</t>
  </si>
  <si>
    <t>108b : 5,10</t>
  </si>
  <si>
    <t>941955002R00</t>
  </si>
  <si>
    <t>Lešení lehké pomocné, výška podlahy do 1,9 m</t>
  </si>
  <si>
    <t>Fasáda : (2,50+11,80+3,00)*1,50</t>
  </si>
  <si>
    <t>961044111R00</t>
  </si>
  <si>
    <t>Bourání základů z betonu prostého</t>
  </si>
  <si>
    <t>(2,10+12,60+2,50+11,80)*1,10*0,35</t>
  </si>
  <si>
    <t>962031116R00</t>
  </si>
  <si>
    <t>Bourání příček z cihel pálených plných tl. 140 mm</t>
  </si>
  <si>
    <t>2,00*2,23*2</t>
  </si>
  <si>
    <t>Odpočet otvorů : -0,70*2,00</t>
  </si>
  <si>
    <t>962032231R00</t>
  </si>
  <si>
    <t>Bourání zdiva z cihel pálených na MVC</t>
  </si>
  <si>
    <t>Lyžárna : 2,07*2,23*0,29</t>
  </si>
  <si>
    <t>12,44*2,23*0,32</t>
  </si>
  <si>
    <t>2,07*2,23*0,39</t>
  </si>
  <si>
    <t>Odpočet otvorů : -0,88*0,83*0,33</t>
  </si>
  <si>
    <t>-0,91*2,10*0,33</t>
  </si>
  <si>
    <t>-0,88*2,04*0,29</t>
  </si>
  <si>
    <t>962052314R00</t>
  </si>
  <si>
    <t>Bourání pilířů železobetonových</t>
  </si>
  <si>
    <t>0,31*0,32*2,23*3</t>
  </si>
  <si>
    <t>963012510R00</t>
  </si>
  <si>
    <t>Bourání stropů z desek žb. š. 30 cm, tl. do 14 cm</t>
  </si>
  <si>
    <t>36,00*0,10</t>
  </si>
  <si>
    <t>963042819R00</t>
  </si>
  <si>
    <t>Bourání schodišťových stupňů betonových</t>
  </si>
  <si>
    <t>964051111R00</t>
  </si>
  <si>
    <t>Bourání samostatných trámů ŽB průřezu do 0,10 m2</t>
  </si>
  <si>
    <t>11,82*0,30*0,18</t>
  </si>
  <si>
    <t>965042141R00</t>
  </si>
  <si>
    <t>Bourání mazanin betonových tl. 10 cm, nad 4 m2</t>
  </si>
  <si>
    <t>Venkovní plochy : 17,00*0,10</t>
  </si>
  <si>
    <t>Okapový chodník : 3,50*0,10</t>
  </si>
  <si>
    <t xml:space="preserve">Vnitřní podlahy : </t>
  </si>
  <si>
    <t>108a : 2,90*0,06</t>
  </si>
  <si>
    <t>108b : 5,10*0,06</t>
  </si>
  <si>
    <t>103 : 13,10*0,06</t>
  </si>
  <si>
    <t>Podkladní beton - vnitřní plochy : 29,00*0,10</t>
  </si>
  <si>
    <t>965042221R00</t>
  </si>
  <si>
    <t>Bourání mazanin betonových tl. nad 10 cm, pl. 1 m2</t>
  </si>
  <si>
    <t>Pod venkovními schody : 1,00*1,00*0,25</t>
  </si>
  <si>
    <t>965081713R00</t>
  </si>
  <si>
    <t>Bourání dlažeb keramických tl.10 mm, nad 1 m2</t>
  </si>
  <si>
    <t>965082933R00</t>
  </si>
  <si>
    <t>Odstranění násypu tl. do 20 cm, plocha nad 2 m2</t>
  </si>
  <si>
    <t>Ve střeše : 36,00*0,15</t>
  </si>
  <si>
    <t>968061125R00</t>
  </si>
  <si>
    <t>Vyvěšení dřevěných dveřních křídel pl. do 2 m2</t>
  </si>
  <si>
    <t>kus</t>
  </si>
  <si>
    <t>968062244R00</t>
  </si>
  <si>
    <t>Vybourání dřevěných rámů oken jednoduch. pl. 1 m2</t>
  </si>
  <si>
    <t>0,88*0,83</t>
  </si>
  <si>
    <t>968062455R00</t>
  </si>
  <si>
    <t>Vybourání dřevěných dveřních zárubní pl. do 2 m2</t>
  </si>
  <si>
    <t>0,80*2,00</t>
  </si>
  <si>
    <t>968072455R00</t>
  </si>
  <si>
    <t>Vybourání kovových dveřních zárubní pl. do 2 m2</t>
  </si>
  <si>
    <t>0,90*1,97</t>
  </si>
  <si>
    <t>0,60*1,97</t>
  </si>
  <si>
    <t>978013191R00</t>
  </si>
  <si>
    <t>Otlučení omítek vnitřních stěn v rozsahu do 100 %</t>
  </si>
  <si>
    <t>Odpočet otvorů : -0,88*2,04</t>
  </si>
  <si>
    <t>-0,95*0,60</t>
  </si>
  <si>
    <t>Přípočet ostění : (2,04+0,88+2,04)*0,50</t>
  </si>
  <si>
    <t>(0,60+0,95+0,60)*0,12</t>
  </si>
  <si>
    <t>978059531R00</t>
  </si>
  <si>
    <t>Odsekání vnitřních obkladů stěn nad 2 m2</t>
  </si>
  <si>
    <t>108a : (6,52-0,88-0,77)*2,25</t>
  </si>
  <si>
    <t>96807288T01</t>
  </si>
  <si>
    <t>Vybourání mříží</t>
  </si>
  <si>
    <t>1,00*1,00</t>
  </si>
  <si>
    <t>979081111R00</t>
  </si>
  <si>
    <t>Odvoz suti a vybour. hmot na skládku do 1 km</t>
  </si>
  <si>
    <t>t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</si>
  <si>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</si>
  <si>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</si>
  <si>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</si>
  <si>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</si>
  <si>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</si>
  <si>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</si>
  <si>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</si>
  <si>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</si>
  <si>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</si>
  <si>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</si>
  <si>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999281105R00</t>
  </si>
  <si>
    <t>Přesun hmot pro opravy a údržbu do výšky 6 m</t>
  </si>
  <si>
    <t>Přesun hmot</t>
  </si>
  <si>
    <t>POL7_</t>
  </si>
  <si>
    <t>711112006RZ3</t>
  </si>
  <si>
    <t>Provedením izolace proti vlhkosti na ploše svislé, 1x nátěrem penetrační emulzí včetně emulze Dekprimer 0,3 kg/m2</t>
  </si>
  <si>
    <t>(2,50+12,00)*1,00</t>
  </si>
  <si>
    <t>711142559RY2</t>
  </si>
  <si>
    <t>Provedení izolace proti vlhkosti na ploše svislé, asfaltovými pásy přitavením 1 vrstva - včetně dod. Glastek 40 special mineral</t>
  </si>
  <si>
    <t>711140101R00</t>
  </si>
  <si>
    <t>Odstranění izolace proti vlhkosti na ploše vodorovné, asfaltové pásy přitavením, 1 vrstva</t>
  </si>
  <si>
    <t>711482020RZ1</t>
  </si>
  <si>
    <t>Izolační systém Technodren, na ploše svislé včetně dodávky fólie Technodren a doplňků</t>
  </si>
  <si>
    <t>998711201R00</t>
  </si>
  <si>
    <t>Přesun hmot pro izolace proti vodě, výšky do 6 m</t>
  </si>
  <si>
    <t>979990121R00</t>
  </si>
  <si>
    <t>Poplatek za uložení suti - asfaltové pásy, skupina odpadu 170302</t>
  </si>
  <si>
    <t>712300832R00</t>
  </si>
  <si>
    <t>Odstranění povlakové krytiny střech do 10° , 2 vrstvy</t>
  </si>
  <si>
    <t>12,50*3,40</t>
  </si>
  <si>
    <t>712311106RZ3</t>
  </si>
  <si>
    <t>Provedení povlakové krytiny střech do 10°, asfaltovou penetrační emulzí včetně emulze Dekprimer 0,3 kg/m2</t>
  </si>
  <si>
    <t>Doplnění HI na stávající střeše : 12,00*0,60</t>
  </si>
  <si>
    <t>712341559RZ4</t>
  </si>
  <si>
    <t>Provedení povlakové krytiny střech do 10°, asfaltovými pásy, přitavení celoplošně 2 vrstvy - včetně dodávky Bitagit S</t>
  </si>
  <si>
    <t>998712201R00</t>
  </si>
  <si>
    <t>Přesun hmot pro povlakové krytiny, výšky do 6 m</t>
  </si>
  <si>
    <t>713101122R00</t>
  </si>
  <si>
    <t>Odstranění tepelné izolace stropů a podhledů, volně uložené, z desek minerálních, tl. 100 - 200 mm</t>
  </si>
  <si>
    <t>713103122R00</t>
  </si>
  <si>
    <t>Odstranění tepelné izolace stěn, volně uložené, z desek minerálních, tl. 100 - 200 mm</t>
  </si>
  <si>
    <t>108b : 11,60*2,50</t>
  </si>
  <si>
    <t>Odpočet otvorů : -0,77*2,02</t>
  </si>
  <si>
    <t>979990144R00</t>
  </si>
  <si>
    <t>Poplatek za uložení suti - minerální vata, skupina odpadu 170604</t>
  </si>
  <si>
    <t>72001T00</t>
  </si>
  <si>
    <t>Zdravotechnické instalace - zaslepení vodovodu a kanalizace v prostoru sauny vč. nutné demontáže potrubí a zařizovacích předmětů</t>
  </si>
  <si>
    <t>soubor</t>
  </si>
  <si>
    <t>721176223R00</t>
  </si>
  <si>
    <t>Potrubí KG svodné (ležaté) v zemi, D 125 x 3,2 mm</t>
  </si>
  <si>
    <t>721242112R00</t>
  </si>
  <si>
    <t>Lapač střešních splavenin HL600NHO, D 110 až 125 mm</t>
  </si>
  <si>
    <t>72101</t>
  </si>
  <si>
    <t>Napojení na stávající kanalizaci / šachtu</t>
  </si>
  <si>
    <t>998721201R00</t>
  </si>
  <si>
    <t>Přesun hmot pro vnitřní kanalizaci, výšky do 6 m</t>
  </si>
  <si>
    <t>762522811R00</t>
  </si>
  <si>
    <t>Demontáž podlah s polštáři z prken tl. do 32 mm</t>
  </si>
  <si>
    <t>Bednění střechy v násypu - předpoklad : 36,00</t>
  </si>
  <si>
    <t>979990161R00</t>
  </si>
  <si>
    <t>Poplatek za uložení - dřevo, skupina odpadu 170201</t>
  </si>
  <si>
    <t>764816420R00</t>
  </si>
  <si>
    <t>Okapnice z lakovaného Pz plechu, rš 200 mm</t>
  </si>
  <si>
    <t>764813133R00</t>
  </si>
  <si>
    <t>Lemování zdí z lakovaného Pz plechu, rš 330 mm</t>
  </si>
  <si>
    <t>764819213R00</t>
  </si>
  <si>
    <t>Odpadní trouby kruhové z lak.Pz plechu, D 120 mm</t>
  </si>
  <si>
    <t>764815212R00</t>
  </si>
  <si>
    <t>Žlab podokapní půlkruh.z lak.Pz plechu, rš 330 mm</t>
  </si>
  <si>
    <t>764815812R00</t>
  </si>
  <si>
    <t>Kotlík žlabový oválný z lak. Pz plechu, 330/120 mm</t>
  </si>
  <si>
    <t>764814533R00</t>
  </si>
  <si>
    <t>Závětrná lišta z lakovaného Pz plechu, rš 333 mm</t>
  </si>
  <si>
    <t>764331830R00</t>
  </si>
  <si>
    <t>Demontáž lemování zdí, rš 250 a 330 mm, do 30°</t>
  </si>
  <si>
    <t>764352810R00</t>
  </si>
  <si>
    <t>Demontáž žlabů půlkruh. rovných, rš 330 mm, do 30°</t>
  </si>
  <si>
    <t>764391820R00</t>
  </si>
  <si>
    <t>Demontáž závětrné lišty, rš 250 a 330 mm, do 30°</t>
  </si>
  <si>
    <t>998764201R00</t>
  </si>
  <si>
    <t>Přesun hmot pro klempířské konstr., výšky do 6 m</t>
  </si>
  <si>
    <t>979951162R00</t>
  </si>
  <si>
    <t>Výkup kovů - zinek, kusy</t>
  </si>
  <si>
    <t>766411821R00</t>
  </si>
  <si>
    <t>Demontáž obložení stěn palubkami</t>
  </si>
  <si>
    <t>108b : 10,30*2,50</t>
  </si>
  <si>
    <t>766411822R00</t>
  </si>
  <si>
    <t>Demontáž podkladových roštů obložení stěn</t>
  </si>
  <si>
    <t>Odkaz na mn. položky pořadí 101 : 24,19460</t>
  </si>
  <si>
    <t>766421821R00</t>
  </si>
  <si>
    <t>Demontáž obložení stropů palubkami</t>
  </si>
  <si>
    <t>766421822R00</t>
  </si>
  <si>
    <t>Demontáž podkladových roštů obložení podhledů</t>
  </si>
  <si>
    <t>Odkaz na mn. položky pořadí 103 : 5,10000</t>
  </si>
  <si>
    <t>766401</t>
  </si>
  <si>
    <t>D+M nové vstupní dveře 900x1970 mm, vč. zárubně</t>
  </si>
  <si>
    <t>767101</t>
  </si>
  <si>
    <t>D+M venkovní ocelové vyrovnávací schodiště vč. zábradlí, rozdíl výšek 750 mm, žárově zinkováno vč. kotvení</t>
  </si>
  <si>
    <t>767601</t>
  </si>
  <si>
    <t>Demontáž stávajícího oplocení z ulice Legionářů, pro průjezd stavební techniky vč. zpětného osazení po dokončení stavby</t>
  </si>
  <si>
    <t>998767201R00</t>
  </si>
  <si>
    <t>Přesun hmot pro zámečnické konstr., výšky do 6 m</t>
  </si>
  <si>
    <t>776511810R00</t>
  </si>
  <si>
    <t>Odstranění PVC a koberců lepených bez podložky</t>
  </si>
  <si>
    <t>979990181R00</t>
  </si>
  <si>
    <t>Poplatek za uložení suti - PVC podlahová krytina, skupina odpadu 200307</t>
  </si>
  <si>
    <t>784161401R00</t>
  </si>
  <si>
    <t>Penetrace podkladu nátěrem HET, Klasik, 1 x</t>
  </si>
  <si>
    <t>Odkaz na mn. položky pořadí 121 : 14,00000</t>
  </si>
  <si>
    <t>784165512R00</t>
  </si>
  <si>
    <t>Malba HET Klasik, bílá, bez penetrace, 2 x</t>
  </si>
  <si>
    <t>M.č. 102 : 8,00</t>
  </si>
  <si>
    <t>M.č. 107 : 6,00</t>
  </si>
  <si>
    <t>M21101</t>
  </si>
  <si>
    <t>Demontáž elektroinstalace</t>
  </si>
  <si>
    <t>M21102</t>
  </si>
  <si>
    <t>Demontáž hromosvodu a zpětná montáž do nových pozic, vč. případných úprav (jímací tyče apod.)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</si>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</sst>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7" t="s">
        <v>24</v>
      </c>
      <c r="C2" s="78"/>
      <c r="D2" s="79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6">
        <v>4403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SUMIF(F49:F70,A16,I49:I70)+SUMIF(F49:F70,"PSU",I49:I70)</f>
        <v>0</v>
      </c>
      <c r="J16" s="20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SUMIF(F49:F70,A17,I49:I70)</f>
        <v>0</v>
      </c>
      <c r="J17" s="20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SUMIF(F49:F70,A18,I49:I70)</f>
        <v>0</v>
      </c>
      <c r="J18" s="208"/>
    </row>
    <row r="19" spans="1:10" ht="23.25" customHeight="1" x14ac:dyDescent="0.2">
      <c r="A19" s="139" t="s">
        <v>100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SUMIF(F49:F70,A19,I49:I70)</f>
        <v>0</v>
      </c>
      <c r="J19" s="208"/>
    </row>
    <row r="20" spans="1:10" ht="23.25" customHeight="1" x14ac:dyDescent="0.2">
      <c r="A20" s="139" t="s">
        <v>101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SUMIF(F49:F70,A20,I49:I70)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96"/>
      <c r="D39" s="196"/>
      <c r="E39" s="196"/>
      <c r="F39" s="99">
        <f>'SO 01 D1 Pol'!AE255</f>
        <v>0</v>
      </c>
      <c r="G39" s="100">
        <f>'SO 01 D1 Pol'!AF255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197" t="s">
        <v>46</v>
      </c>
      <c r="D40" s="197"/>
      <c r="E40" s="197"/>
      <c r="F40" s="104">
        <f>'SO 01 D1 Pol'!AE255</f>
        <v>0</v>
      </c>
      <c r="G40" s="105">
        <f>'SO 01 D1 Pol'!AF255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96" t="s">
        <v>44</v>
      </c>
      <c r="D41" s="196"/>
      <c r="E41" s="196"/>
      <c r="F41" s="108">
        <f>'SO 01 D1 Pol'!AE255</f>
        <v>0</v>
      </c>
      <c r="G41" s="101">
        <f>'SO 01 D1 Pol'!AF255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8" t="s">
        <v>52</v>
      </c>
      <c r="C42" s="199"/>
      <c r="D42" s="199"/>
      <c r="E42" s="20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194" t="s">
        <v>57</v>
      </c>
      <c r="D49" s="195"/>
      <c r="E49" s="195"/>
      <c r="F49" s="135" t="s">
        <v>26</v>
      </c>
      <c r="G49" s="136"/>
      <c r="H49" s="136"/>
      <c r="I49" s="136">
        <f>'SO 01 D1 Pol'!G8</f>
        <v>0</v>
      </c>
      <c r="J49" s="132" t="str">
        <f>IF(I71=0,"",I49/I71*100)</f>
        <v/>
      </c>
    </row>
    <row r="50" spans="1:10" ht="36.75" customHeight="1" x14ac:dyDescent="0.2">
      <c r="A50" s="123"/>
      <c r="B50" s="128" t="s">
        <v>58</v>
      </c>
      <c r="C50" s="194" t="s">
        <v>59</v>
      </c>
      <c r="D50" s="195"/>
      <c r="E50" s="195"/>
      <c r="F50" s="135" t="s">
        <v>26</v>
      </c>
      <c r="G50" s="136"/>
      <c r="H50" s="136"/>
      <c r="I50" s="136">
        <f>'SO 01 D1 Pol'!G37</f>
        <v>0</v>
      </c>
      <c r="J50" s="132" t="str">
        <f>IF(I71=0,"",I50/I71*100)</f>
        <v/>
      </c>
    </row>
    <row r="51" spans="1:10" ht="36.75" customHeight="1" x14ac:dyDescent="0.2">
      <c r="A51" s="123"/>
      <c r="B51" s="128" t="s">
        <v>60</v>
      </c>
      <c r="C51" s="194" t="s">
        <v>61</v>
      </c>
      <c r="D51" s="195"/>
      <c r="E51" s="195"/>
      <c r="F51" s="135" t="s">
        <v>26</v>
      </c>
      <c r="G51" s="136"/>
      <c r="H51" s="136"/>
      <c r="I51" s="136">
        <f>'SO 01 D1 Pol'!G40</f>
        <v>0</v>
      </c>
      <c r="J51" s="132" t="str">
        <f>IF(I71=0,"",I51/I71*100)</f>
        <v/>
      </c>
    </row>
    <row r="52" spans="1:10" ht="36.75" customHeight="1" x14ac:dyDescent="0.2">
      <c r="A52" s="123"/>
      <c r="B52" s="128" t="s">
        <v>62</v>
      </c>
      <c r="C52" s="194" t="s">
        <v>63</v>
      </c>
      <c r="D52" s="195"/>
      <c r="E52" s="195"/>
      <c r="F52" s="135" t="s">
        <v>26</v>
      </c>
      <c r="G52" s="136"/>
      <c r="H52" s="136"/>
      <c r="I52" s="136">
        <f>'SO 01 D1 Pol'!G43</f>
        <v>0</v>
      </c>
      <c r="J52" s="132" t="str">
        <f>IF(I71=0,"",I52/I71*100)</f>
        <v/>
      </c>
    </row>
    <row r="53" spans="1:10" ht="36.75" customHeight="1" x14ac:dyDescent="0.2">
      <c r="A53" s="123"/>
      <c r="B53" s="128" t="s">
        <v>64</v>
      </c>
      <c r="C53" s="194" t="s">
        <v>65</v>
      </c>
      <c r="D53" s="195"/>
      <c r="E53" s="195"/>
      <c r="F53" s="135" t="s">
        <v>26</v>
      </c>
      <c r="G53" s="136"/>
      <c r="H53" s="136"/>
      <c r="I53" s="136">
        <f>'SO 01 D1 Pol'!G46</f>
        <v>0</v>
      </c>
      <c r="J53" s="132" t="str">
        <f>IF(I71=0,"",I53/I71*100)</f>
        <v/>
      </c>
    </row>
    <row r="54" spans="1:10" ht="36.75" customHeight="1" x14ac:dyDescent="0.2">
      <c r="A54" s="123"/>
      <c r="B54" s="128" t="s">
        <v>66</v>
      </c>
      <c r="C54" s="194" t="s">
        <v>67</v>
      </c>
      <c r="D54" s="195"/>
      <c r="E54" s="195"/>
      <c r="F54" s="135" t="s">
        <v>26</v>
      </c>
      <c r="G54" s="136"/>
      <c r="H54" s="136"/>
      <c r="I54" s="136">
        <f>'SO 01 D1 Pol'!G49</f>
        <v>0</v>
      </c>
      <c r="J54" s="132" t="str">
        <f>IF(I71=0,"",I54/I71*100)</f>
        <v/>
      </c>
    </row>
    <row r="55" spans="1:10" ht="36.75" customHeight="1" x14ac:dyDescent="0.2">
      <c r="A55" s="123"/>
      <c r="B55" s="128" t="s">
        <v>68</v>
      </c>
      <c r="C55" s="194" t="s">
        <v>69</v>
      </c>
      <c r="D55" s="195"/>
      <c r="E55" s="195"/>
      <c r="F55" s="135" t="s">
        <v>26</v>
      </c>
      <c r="G55" s="136"/>
      <c r="H55" s="136"/>
      <c r="I55" s="136">
        <f>'SO 01 D1 Pol'!G76</f>
        <v>0</v>
      </c>
      <c r="J55" s="132" t="str">
        <f>IF(I71=0,"",I55/I71*100)</f>
        <v/>
      </c>
    </row>
    <row r="56" spans="1:10" ht="36.75" customHeight="1" x14ac:dyDescent="0.2">
      <c r="A56" s="123"/>
      <c r="B56" s="128" t="s">
        <v>70</v>
      </c>
      <c r="C56" s="194" t="s">
        <v>71</v>
      </c>
      <c r="D56" s="195"/>
      <c r="E56" s="195"/>
      <c r="F56" s="135" t="s">
        <v>26</v>
      </c>
      <c r="G56" s="136"/>
      <c r="H56" s="136"/>
      <c r="I56" s="136">
        <f>'SO 01 D1 Pol'!G83</f>
        <v>0</v>
      </c>
      <c r="J56" s="132" t="str">
        <f>IF(I71=0,"",I56/I71*100)</f>
        <v/>
      </c>
    </row>
    <row r="57" spans="1:10" ht="36.75" customHeight="1" x14ac:dyDescent="0.2">
      <c r="A57" s="123"/>
      <c r="B57" s="128" t="s">
        <v>72</v>
      </c>
      <c r="C57" s="194" t="s">
        <v>73</v>
      </c>
      <c r="D57" s="195"/>
      <c r="E57" s="195"/>
      <c r="F57" s="135" t="s">
        <v>26</v>
      </c>
      <c r="G57" s="136"/>
      <c r="H57" s="136"/>
      <c r="I57" s="136">
        <f>'SO 01 D1 Pol'!G140</f>
        <v>0</v>
      </c>
      <c r="J57" s="132" t="str">
        <f>IF(I71=0,"",I57/I71*100)</f>
        <v/>
      </c>
    </row>
    <row r="58" spans="1:10" ht="36.75" customHeight="1" x14ac:dyDescent="0.2">
      <c r="A58" s="123"/>
      <c r="B58" s="128" t="s">
        <v>74</v>
      </c>
      <c r="C58" s="194" t="s">
        <v>75</v>
      </c>
      <c r="D58" s="195"/>
      <c r="E58" s="195"/>
      <c r="F58" s="135" t="s">
        <v>26</v>
      </c>
      <c r="G58" s="136"/>
      <c r="H58" s="136"/>
      <c r="I58" s="136">
        <f>'SO 01 D1 Pol'!G146</f>
        <v>0</v>
      </c>
      <c r="J58" s="132" t="str">
        <f>IF(I71=0,"",I58/I71*100)</f>
        <v/>
      </c>
    </row>
    <row r="59" spans="1:10" ht="36.75" customHeight="1" x14ac:dyDescent="0.2">
      <c r="A59" s="123"/>
      <c r="B59" s="128" t="s">
        <v>76</v>
      </c>
      <c r="C59" s="194" t="s">
        <v>77</v>
      </c>
      <c r="D59" s="195"/>
      <c r="E59" s="195"/>
      <c r="F59" s="135" t="s">
        <v>27</v>
      </c>
      <c r="G59" s="136"/>
      <c r="H59" s="136"/>
      <c r="I59" s="136">
        <f>'SO 01 D1 Pol'!G148</f>
        <v>0</v>
      </c>
      <c r="J59" s="132" t="str">
        <f>IF(I71=0,"",I59/I71*100)</f>
        <v/>
      </c>
    </row>
    <row r="60" spans="1:10" ht="36.75" customHeight="1" x14ac:dyDescent="0.2">
      <c r="A60" s="123"/>
      <c r="B60" s="128" t="s">
        <v>78</v>
      </c>
      <c r="C60" s="194" t="s">
        <v>79</v>
      </c>
      <c r="D60" s="195"/>
      <c r="E60" s="195"/>
      <c r="F60" s="135" t="s">
        <v>27</v>
      </c>
      <c r="G60" s="136"/>
      <c r="H60" s="136"/>
      <c r="I60" s="136">
        <f>'SO 01 D1 Pol'!G162</f>
        <v>0</v>
      </c>
      <c r="J60" s="132" t="str">
        <f>IF(I71=0,"",I60/I71*100)</f>
        <v/>
      </c>
    </row>
    <row r="61" spans="1:10" ht="36.75" customHeight="1" x14ac:dyDescent="0.2">
      <c r="A61" s="123"/>
      <c r="B61" s="128" t="s">
        <v>80</v>
      </c>
      <c r="C61" s="194" t="s">
        <v>81</v>
      </c>
      <c r="D61" s="195"/>
      <c r="E61" s="195"/>
      <c r="F61" s="135" t="s">
        <v>27</v>
      </c>
      <c r="G61" s="136"/>
      <c r="H61" s="136"/>
      <c r="I61" s="136">
        <f>'SO 01 D1 Pol'!G175</f>
        <v>0</v>
      </c>
      <c r="J61" s="132" t="str">
        <f>IF(I71=0,"",I61/I71*100)</f>
        <v/>
      </c>
    </row>
    <row r="62" spans="1:10" ht="36.75" customHeight="1" x14ac:dyDescent="0.2">
      <c r="A62" s="123"/>
      <c r="B62" s="128" t="s">
        <v>82</v>
      </c>
      <c r="C62" s="194" t="s">
        <v>83</v>
      </c>
      <c r="D62" s="195"/>
      <c r="E62" s="195"/>
      <c r="F62" s="135" t="s">
        <v>27</v>
      </c>
      <c r="G62" s="136"/>
      <c r="H62" s="136"/>
      <c r="I62" s="136">
        <f>'SO 01 D1 Pol'!G186</f>
        <v>0</v>
      </c>
      <c r="J62" s="132" t="str">
        <f>IF(I71=0,"",I62/I71*100)</f>
        <v/>
      </c>
    </row>
    <row r="63" spans="1:10" ht="36.75" customHeight="1" x14ac:dyDescent="0.2">
      <c r="A63" s="123"/>
      <c r="B63" s="128" t="s">
        <v>84</v>
      </c>
      <c r="C63" s="194" t="s">
        <v>85</v>
      </c>
      <c r="D63" s="195"/>
      <c r="E63" s="195"/>
      <c r="F63" s="135" t="s">
        <v>27</v>
      </c>
      <c r="G63" s="136"/>
      <c r="H63" s="136"/>
      <c r="I63" s="136">
        <f>'SO 01 D1 Pol'!G188</f>
        <v>0</v>
      </c>
      <c r="J63" s="132" t="str">
        <f>IF(I71=0,"",I63/I71*100)</f>
        <v/>
      </c>
    </row>
    <row r="64" spans="1:10" ht="36.75" customHeight="1" x14ac:dyDescent="0.2">
      <c r="A64" s="123"/>
      <c r="B64" s="128" t="s">
        <v>86</v>
      </c>
      <c r="C64" s="194" t="s">
        <v>87</v>
      </c>
      <c r="D64" s="195"/>
      <c r="E64" s="195"/>
      <c r="F64" s="135" t="s">
        <v>27</v>
      </c>
      <c r="G64" s="136"/>
      <c r="H64" s="136"/>
      <c r="I64" s="136">
        <f>'SO 01 D1 Pol'!G193</f>
        <v>0</v>
      </c>
      <c r="J64" s="132" t="str">
        <f>IF(I71=0,"",I64/I71*100)</f>
        <v/>
      </c>
    </row>
    <row r="65" spans="1:10" ht="36.75" customHeight="1" x14ac:dyDescent="0.2">
      <c r="A65" s="123"/>
      <c r="B65" s="128" t="s">
        <v>88</v>
      </c>
      <c r="C65" s="194" t="s">
        <v>89</v>
      </c>
      <c r="D65" s="195"/>
      <c r="E65" s="195"/>
      <c r="F65" s="135" t="s">
        <v>27</v>
      </c>
      <c r="G65" s="136"/>
      <c r="H65" s="136"/>
      <c r="I65" s="136">
        <f>'SO 01 D1 Pol'!G201</f>
        <v>0</v>
      </c>
      <c r="J65" s="132" t="str">
        <f>IF(I71=0,"",I65/I71*100)</f>
        <v/>
      </c>
    </row>
    <row r="66" spans="1:10" ht="36.75" customHeight="1" x14ac:dyDescent="0.2">
      <c r="A66" s="123"/>
      <c r="B66" s="128" t="s">
        <v>90</v>
      </c>
      <c r="C66" s="194" t="s">
        <v>91</v>
      </c>
      <c r="D66" s="195"/>
      <c r="E66" s="195"/>
      <c r="F66" s="135" t="s">
        <v>27</v>
      </c>
      <c r="G66" s="136"/>
      <c r="H66" s="136"/>
      <c r="I66" s="136">
        <f>'SO 01 D1 Pol'!G217</f>
        <v>0</v>
      </c>
      <c r="J66" s="132" t="str">
        <f>IF(I71=0,"",I66/I71*100)</f>
        <v/>
      </c>
    </row>
    <row r="67" spans="1:10" ht="36.75" customHeight="1" x14ac:dyDescent="0.2">
      <c r="A67" s="123"/>
      <c r="B67" s="128" t="s">
        <v>92</v>
      </c>
      <c r="C67" s="194" t="s">
        <v>93</v>
      </c>
      <c r="D67" s="195"/>
      <c r="E67" s="195"/>
      <c r="F67" s="135" t="s">
        <v>27</v>
      </c>
      <c r="G67" s="136"/>
      <c r="H67" s="136"/>
      <c r="I67" s="136">
        <f>'SO 01 D1 Pol'!G233</f>
        <v>0</v>
      </c>
      <c r="J67" s="132" t="str">
        <f>IF(I71=0,"",I67/I71*100)</f>
        <v/>
      </c>
    </row>
    <row r="68" spans="1:10" ht="36.75" customHeight="1" x14ac:dyDescent="0.2">
      <c r="A68" s="123"/>
      <c r="B68" s="128" t="s">
        <v>94</v>
      </c>
      <c r="C68" s="194" t="s">
        <v>95</v>
      </c>
      <c r="D68" s="195"/>
      <c r="E68" s="195"/>
      <c r="F68" s="135" t="s">
        <v>27</v>
      </c>
      <c r="G68" s="136"/>
      <c r="H68" s="136"/>
      <c r="I68" s="136">
        <f>'SO 01 D1 Pol'!G237</f>
        <v>0</v>
      </c>
      <c r="J68" s="132" t="str">
        <f>IF(I71=0,"",I68/I71*100)</f>
        <v/>
      </c>
    </row>
    <row r="69" spans="1:10" ht="36.75" customHeight="1" x14ac:dyDescent="0.2">
      <c r="A69" s="123"/>
      <c r="B69" s="128" t="s">
        <v>96</v>
      </c>
      <c r="C69" s="194" t="s">
        <v>97</v>
      </c>
      <c r="D69" s="195"/>
      <c r="E69" s="195"/>
      <c r="F69" s="135" t="s">
        <v>27</v>
      </c>
      <c r="G69" s="136"/>
      <c r="H69" s="136"/>
      <c r="I69" s="136">
        <f>'SO 01 D1 Pol'!G245</f>
        <v>0</v>
      </c>
      <c r="J69" s="132" t="str">
        <f>IF(I71=0,"",I69/I71*100)</f>
        <v/>
      </c>
    </row>
    <row r="70" spans="1:10" ht="36.75" customHeight="1" x14ac:dyDescent="0.2">
      <c r="A70" s="123"/>
      <c r="B70" s="128" t="s">
        <v>98</v>
      </c>
      <c r="C70" s="194" t="s">
        <v>99</v>
      </c>
      <c r="D70" s="195"/>
      <c r="E70" s="195"/>
      <c r="F70" s="135" t="s">
        <v>28</v>
      </c>
      <c r="G70" s="136"/>
      <c r="H70" s="136"/>
      <c r="I70" s="136">
        <f>'SO 01 D1 Pol'!G251</f>
        <v>0</v>
      </c>
      <c r="J70" s="132" t="str">
        <f>IF(I71=0,"",I70/I71*100)</f>
        <v/>
      </c>
    </row>
    <row r="71" spans="1:10" ht="25.5" customHeight="1" x14ac:dyDescent="0.2">
      <c r="A71" s="124"/>
      <c r="B71" s="129" t="s">
        <v>1</v>
      </c>
      <c r="C71" s="130"/>
      <c r="D71" s="131"/>
      <c r="E71" s="131"/>
      <c r="F71" s="137"/>
      <c r="G71" s="138"/>
      <c r="H71" s="138"/>
      <c r="I71" s="138">
        <f>SUM(I49:I70)</f>
        <v>0</v>
      </c>
      <c r="J71" s="133">
        <f>SUM(J49:J70)</f>
        <v>0</v>
      </c>
    </row>
    <row r="72" spans="1:10" x14ac:dyDescent="0.2">
      <c r="F72" s="87"/>
      <c r="G72" s="87"/>
      <c r="H72" s="87"/>
      <c r="I72" s="87"/>
      <c r="J72" s="134"/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102</v>
      </c>
    </row>
    <row r="2" spans="1:60" ht="24.95" customHeight="1" x14ac:dyDescent="0.2">
      <c r="A2" s="140" t="s">
        <v>8</v>
      </c>
      <c r="B2" s="49" t="s">
        <v>49</v>
      </c>
      <c r="C2" s="251" t="s">
        <v>50</v>
      </c>
      <c r="D2" s="252"/>
      <c r="E2" s="252"/>
      <c r="F2" s="252"/>
      <c r="G2" s="253"/>
      <c r="AG2" t="s">
        <v>103</v>
      </c>
    </row>
    <row r="3" spans="1:60" ht="24.95" customHeight="1" x14ac:dyDescent="0.2">
      <c r="A3" s="140" t="s">
        <v>9</v>
      </c>
      <c r="B3" s="49" t="s">
        <v>45</v>
      </c>
      <c r="C3" s="251" t="s">
        <v>46</v>
      </c>
      <c r="D3" s="252"/>
      <c r="E3" s="252"/>
      <c r="F3" s="252"/>
      <c r="G3" s="253"/>
      <c r="AC3" s="121" t="s">
        <v>103</v>
      </c>
      <c r="AG3" t="s">
        <v>104</v>
      </c>
    </row>
    <row r="4" spans="1:60" ht="24.95" customHeight="1" x14ac:dyDescent="0.2">
      <c r="A4" s="141" t="s">
        <v>10</v>
      </c>
      <c r="B4" s="142" t="s">
        <v>43</v>
      </c>
      <c r="C4" s="254" t="s">
        <v>44</v>
      </c>
      <c r="D4" s="255"/>
      <c r="E4" s="255"/>
      <c r="F4" s="255"/>
      <c r="G4" s="256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31</v>
      </c>
      <c r="H6" s="147" t="s">
        <v>32</v>
      </c>
      <c r="I6" s="147" t="s">
        <v>112</v>
      </c>
      <c r="J6" s="147" t="s">
        <v>33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  <c r="Y6" s="147" t="s">
        <v>127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128</v>
      </c>
      <c r="B8" s="166" t="s">
        <v>56</v>
      </c>
      <c r="C8" s="185" t="s">
        <v>57</v>
      </c>
      <c r="D8" s="167"/>
      <c r="E8" s="168"/>
      <c r="F8" s="169"/>
      <c r="G8" s="170">
        <f>SUMIF(AG9:AG36,"&lt;&gt;NOR",G9:G36)</f>
        <v>0</v>
      </c>
      <c r="H8" s="164"/>
      <c r="I8" s="164">
        <f>SUM(I9:I36)</f>
        <v>0</v>
      </c>
      <c r="J8" s="164"/>
      <c r="K8" s="164">
        <f>SUM(K9:K36)</f>
        <v>0</v>
      </c>
      <c r="L8" s="164"/>
      <c r="M8" s="164">
        <f>SUM(M9:M36)</f>
        <v>0</v>
      </c>
      <c r="N8" s="163"/>
      <c r="O8" s="163">
        <f>SUM(O9:O36)</f>
        <v>3.37</v>
      </c>
      <c r="P8" s="163"/>
      <c r="Q8" s="163">
        <f>SUM(Q9:Q36)</f>
        <v>8.8000000000000007</v>
      </c>
      <c r="R8" s="164"/>
      <c r="S8" s="164"/>
      <c r="T8" s="164"/>
      <c r="U8" s="164"/>
      <c r="V8" s="164">
        <f>SUM(V9:V36)</f>
        <v>68.08</v>
      </c>
      <c r="W8" s="164"/>
      <c r="X8" s="164"/>
      <c r="Y8" s="164"/>
      <c r="AG8" t="s">
        <v>129</v>
      </c>
    </row>
    <row r="9" spans="1:60" outlineLevel="1" x14ac:dyDescent="0.2">
      <c r="A9" s="178">
        <v>1</v>
      </c>
      <c r="B9" s="179" t="s">
        <v>130</v>
      </c>
      <c r="C9" s="186" t="s">
        <v>131</v>
      </c>
      <c r="D9" s="180" t="s">
        <v>132</v>
      </c>
      <c r="E9" s="181">
        <v>50</v>
      </c>
      <c r="F9" s="182"/>
      <c r="G9" s="18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133</v>
      </c>
      <c r="T9" s="159" t="s">
        <v>133</v>
      </c>
      <c r="U9" s="159">
        <v>0.17199999999999999</v>
      </c>
      <c r="V9" s="159">
        <f>ROUND(E9*U9,2)</f>
        <v>8.6</v>
      </c>
      <c r="W9" s="159"/>
      <c r="X9" s="159" t="s">
        <v>134</v>
      </c>
      <c r="Y9" s="159" t="s">
        <v>135</v>
      </c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137</v>
      </c>
      <c r="C10" s="187" t="s">
        <v>138</v>
      </c>
      <c r="D10" s="174" t="s">
        <v>132</v>
      </c>
      <c r="E10" s="175">
        <v>20</v>
      </c>
      <c r="F10" s="176"/>
      <c r="G10" s="177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0.44</v>
      </c>
      <c r="Q10" s="158">
        <f>ROUND(E10*P10,2)</f>
        <v>8.8000000000000007</v>
      </c>
      <c r="R10" s="159"/>
      <c r="S10" s="159" t="s">
        <v>133</v>
      </c>
      <c r="T10" s="159" t="s">
        <v>133</v>
      </c>
      <c r="U10" s="159">
        <v>0.63200000000000001</v>
      </c>
      <c r="V10" s="159">
        <f>ROUND(E10*U10,2)</f>
        <v>12.64</v>
      </c>
      <c r="W10" s="159"/>
      <c r="X10" s="159" t="s">
        <v>134</v>
      </c>
      <c r="Y10" s="159" t="s">
        <v>135</v>
      </c>
      <c r="Z10" s="148"/>
      <c r="AA10" s="148"/>
      <c r="AB10" s="148"/>
      <c r="AC10" s="148"/>
      <c r="AD10" s="148"/>
      <c r="AE10" s="148"/>
      <c r="AF10" s="148"/>
      <c r="AG10" s="148" t="s">
        <v>136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8" t="s">
        <v>139</v>
      </c>
      <c r="D11" s="161"/>
      <c r="E11" s="162">
        <v>20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140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3</v>
      </c>
      <c r="B12" s="173" t="s">
        <v>141</v>
      </c>
      <c r="C12" s="187" t="s">
        <v>142</v>
      </c>
      <c r="D12" s="174" t="s">
        <v>143</v>
      </c>
      <c r="E12" s="175">
        <v>13.23</v>
      </c>
      <c r="F12" s="176"/>
      <c r="G12" s="177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133</v>
      </c>
      <c r="T12" s="159" t="s">
        <v>133</v>
      </c>
      <c r="U12" s="159">
        <v>0.36799999999999999</v>
      </c>
      <c r="V12" s="159">
        <f>ROUND(E12*U12,2)</f>
        <v>4.87</v>
      </c>
      <c r="W12" s="159"/>
      <c r="X12" s="159" t="s">
        <v>134</v>
      </c>
      <c r="Y12" s="159" t="s">
        <v>135</v>
      </c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8" t="s">
        <v>144</v>
      </c>
      <c r="D13" s="161"/>
      <c r="E13" s="162">
        <v>13.23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140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4</v>
      </c>
      <c r="B14" s="173" t="s">
        <v>145</v>
      </c>
      <c r="C14" s="187" t="s">
        <v>146</v>
      </c>
      <c r="D14" s="174" t="s">
        <v>143</v>
      </c>
      <c r="E14" s="175">
        <v>13.23</v>
      </c>
      <c r="F14" s="176"/>
      <c r="G14" s="177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9"/>
      <c r="S14" s="159" t="s">
        <v>133</v>
      </c>
      <c r="T14" s="159" t="s">
        <v>133</v>
      </c>
      <c r="U14" s="159">
        <v>5.8000000000000003E-2</v>
      </c>
      <c r="V14" s="159">
        <f>ROUND(E14*U14,2)</f>
        <v>0.77</v>
      </c>
      <c r="W14" s="159"/>
      <c r="X14" s="159" t="s">
        <v>134</v>
      </c>
      <c r="Y14" s="159" t="s">
        <v>135</v>
      </c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147</v>
      </c>
      <c r="D15" s="161"/>
      <c r="E15" s="162">
        <v>13.23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>
        <v>5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5</v>
      </c>
      <c r="B16" s="173" t="s">
        <v>148</v>
      </c>
      <c r="C16" s="187" t="s">
        <v>149</v>
      </c>
      <c r="D16" s="174" t="s">
        <v>143</v>
      </c>
      <c r="E16" s="175">
        <v>5.28</v>
      </c>
      <c r="F16" s="176"/>
      <c r="G16" s="177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9"/>
      <c r="S16" s="159" t="s">
        <v>133</v>
      </c>
      <c r="T16" s="159" t="s">
        <v>133</v>
      </c>
      <c r="U16" s="159">
        <v>0.36499999999999999</v>
      </c>
      <c r="V16" s="159">
        <f>ROUND(E16*U16,2)</f>
        <v>1.93</v>
      </c>
      <c r="W16" s="159"/>
      <c r="X16" s="159" t="s">
        <v>134</v>
      </c>
      <c r="Y16" s="159" t="s">
        <v>135</v>
      </c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150</v>
      </c>
      <c r="D17" s="161"/>
      <c r="E17" s="162">
        <v>5.28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140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6</v>
      </c>
      <c r="B18" s="173" t="s">
        <v>151</v>
      </c>
      <c r="C18" s="187" t="s">
        <v>152</v>
      </c>
      <c r="D18" s="174" t="s">
        <v>143</v>
      </c>
      <c r="E18" s="175">
        <v>5.28</v>
      </c>
      <c r="F18" s="176"/>
      <c r="G18" s="177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133</v>
      </c>
      <c r="T18" s="159" t="s">
        <v>133</v>
      </c>
      <c r="U18" s="159">
        <v>0.38979999999999998</v>
      </c>
      <c r="V18" s="159">
        <f>ROUND(E18*U18,2)</f>
        <v>2.06</v>
      </c>
      <c r="W18" s="159"/>
      <c r="X18" s="159" t="s">
        <v>134</v>
      </c>
      <c r="Y18" s="159" t="s">
        <v>135</v>
      </c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8" t="s">
        <v>153</v>
      </c>
      <c r="D19" s="161"/>
      <c r="E19" s="162">
        <v>5.28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140</v>
      </c>
      <c r="AH19" s="148">
        <v>5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2">
        <v>7</v>
      </c>
      <c r="B20" s="173" t="s">
        <v>154</v>
      </c>
      <c r="C20" s="187" t="s">
        <v>155</v>
      </c>
      <c r="D20" s="174" t="s">
        <v>143</v>
      </c>
      <c r="E20" s="175">
        <v>15.87</v>
      </c>
      <c r="F20" s="176"/>
      <c r="G20" s="177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133</v>
      </c>
      <c r="T20" s="159" t="s">
        <v>133</v>
      </c>
      <c r="U20" s="159">
        <v>1.0999999999999999E-2</v>
      </c>
      <c r="V20" s="159">
        <f>ROUND(E20*U20,2)</f>
        <v>0.17</v>
      </c>
      <c r="W20" s="159"/>
      <c r="X20" s="159" t="s">
        <v>134</v>
      </c>
      <c r="Y20" s="159" t="s">
        <v>135</v>
      </c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8" t="s">
        <v>147</v>
      </c>
      <c r="D21" s="161"/>
      <c r="E21" s="162">
        <v>13.23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>
        <v>5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8" t="s">
        <v>153</v>
      </c>
      <c r="D22" s="161"/>
      <c r="E22" s="162">
        <v>5.28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>
        <v>5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8" t="s">
        <v>156</v>
      </c>
      <c r="D23" s="161"/>
      <c r="E23" s="162">
        <v>-2.64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>
        <v>5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8</v>
      </c>
      <c r="B24" s="173" t="s">
        <v>157</v>
      </c>
      <c r="C24" s="187" t="s">
        <v>158</v>
      </c>
      <c r="D24" s="174" t="s">
        <v>143</v>
      </c>
      <c r="E24" s="175">
        <v>158.69999999999999</v>
      </c>
      <c r="F24" s="176"/>
      <c r="G24" s="177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133</v>
      </c>
      <c r="T24" s="159" t="s">
        <v>133</v>
      </c>
      <c r="U24" s="159">
        <v>0</v>
      </c>
      <c r="V24" s="159">
        <f>ROUND(E24*U24,2)</f>
        <v>0</v>
      </c>
      <c r="W24" s="159"/>
      <c r="X24" s="159" t="s">
        <v>134</v>
      </c>
      <c r="Y24" s="159" t="s">
        <v>135</v>
      </c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8" t="s">
        <v>159</v>
      </c>
      <c r="D25" s="161"/>
      <c r="E25" s="162">
        <v>158.69999999999999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9</v>
      </c>
      <c r="B26" s="173" t="s">
        <v>160</v>
      </c>
      <c r="C26" s="187" t="s">
        <v>161</v>
      </c>
      <c r="D26" s="174" t="s">
        <v>132</v>
      </c>
      <c r="E26" s="175">
        <v>50</v>
      </c>
      <c r="F26" s="176"/>
      <c r="G26" s="177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9"/>
      <c r="S26" s="159" t="s">
        <v>133</v>
      </c>
      <c r="T26" s="159" t="s">
        <v>133</v>
      </c>
      <c r="U26" s="159">
        <v>0</v>
      </c>
      <c r="V26" s="159">
        <f>ROUND(E26*U26,2)</f>
        <v>0</v>
      </c>
      <c r="W26" s="159"/>
      <c r="X26" s="159" t="s">
        <v>134</v>
      </c>
      <c r="Y26" s="159" t="s">
        <v>135</v>
      </c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162</v>
      </c>
      <c r="D27" s="161"/>
      <c r="E27" s="162">
        <v>50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5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10</v>
      </c>
      <c r="B28" s="173" t="s">
        <v>163</v>
      </c>
      <c r="C28" s="187" t="s">
        <v>164</v>
      </c>
      <c r="D28" s="174" t="s">
        <v>143</v>
      </c>
      <c r="E28" s="175">
        <v>2.64</v>
      </c>
      <c r="F28" s="176"/>
      <c r="G28" s="177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9"/>
      <c r="S28" s="159" t="s">
        <v>133</v>
      </c>
      <c r="T28" s="159" t="s">
        <v>133</v>
      </c>
      <c r="U28" s="159">
        <v>0.20200000000000001</v>
      </c>
      <c r="V28" s="159">
        <f>ROUND(E28*U28,2)</f>
        <v>0.53</v>
      </c>
      <c r="W28" s="159"/>
      <c r="X28" s="159" t="s">
        <v>134</v>
      </c>
      <c r="Y28" s="159" t="s">
        <v>135</v>
      </c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150</v>
      </c>
      <c r="D29" s="161"/>
      <c r="E29" s="162">
        <v>5.28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140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8" t="s">
        <v>165</v>
      </c>
      <c r="D30" s="161"/>
      <c r="E30" s="162">
        <v>-2.64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2">
        <v>11</v>
      </c>
      <c r="B31" s="173" t="s">
        <v>166</v>
      </c>
      <c r="C31" s="187" t="s">
        <v>167</v>
      </c>
      <c r="D31" s="174" t="s">
        <v>143</v>
      </c>
      <c r="E31" s="175">
        <v>1.98</v>
      </c>
      <c r="F31" s="176"/>
      <c r="G31" s="177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1.7</v>
      </c>
      <c r="O31" s="158">
        <f>ROUND(E31*N31,2)</f>
        <v>3.37</v>
      </c>
      <c r="P31" s="158">
        <v>0</v>
      </c>
      <c r="Q31" s="158">
        <f>ROUND(E31*P31,2)</f>
        <v>0</v>
      </c>
      <c r="R31" s="159"/>
      <c r="S31" s="159" t="s">
        <v>133</v>
      </c>
      <c r="T31" s="159" t="s">
        <v>133</v>
      </c>
      <c r="U31" s="159">
        <v>1.587</v>
      </c>
      <c r="V31" s="159">
        <f>ROUND(E31*U31,2)</f>
        <v>3.14</v>
      </c>
      <c r="W31" s="159"/>
      <c r="X31" s="159" t="s">
        <v>134</v>
      </c>
      <c r="Y31" s="159" t="s">
        <v>135</v>
      </c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168</v>
      </c>
      <c r="D32" s="161"/>
      <c r="E32" s="162">
        <v>1.98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2">
        <v>12</v>
      </c>
      <c r="B33" s="173" t="s">
        <v>169</v>
      </c>
      <c r="C33" s="187" t="s">
        <v>170</v>
      </c>
      <c r="D33" s="174" t="s">
        <v>143</v>
      </c>
      <c r="E33" s="175">
        <v>15.87</v>
      </c>
      <c r="F33" s="176"/>
      <c r="G33" s="177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133</v>
      </c>
      <c r="T33" s="159" t="s">
        <v>133</v>
      </c>
      <c r="U33" s="159">
        <v>0</v>
      </c>
      <c r="V33" s="159">
        <f>ROUND(E33*U33,2)</f>
        <v>0</v>
      </c>
      <c r="W33" s="159"/>
      <c r="X33" s="159" t="s">
        <v>134</v>
      </c>
      <c r="Y33" s="159" t="s">
        <v>135</v>
      </c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171</v>
      </c>
      <c r="D34" s="161"/>
      <c r="E34" s="162">
        <v>15.87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5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13</v>
      </c>
      <c r="B35" s="173" t="s">
        <v>172</v>
      </c>
      <c r="C35" s="187" t="s">
        <v>173</v>
      </c>
      <c r="D35" s="174" t="s">
        <v>132</v>
      </c>
      <c r="E35" s="175">
        <v>100</v>
      </c>
      <c r="F35" s="176"/>
      <c r="G35" s="177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8">
        <v>3.0000000000000001E-5</v>
      </c>
      <c r="O35" s="158">
        <f>ROUND(E35*N35,2)</f>
        <v>0</v>
      </c>
      <c r="P35" s="158">
        <v>0</v>
      </c>
      <c r="Q35" s="158">
        <f>ROUND(E35*P35,2)</f>
        <v>0</v>
      </c>
      <c r="R35" s="159"/>
      <c r="S35" s="159" t="s">
        <v>133</v>
      </c>
      <c r="T35" s="159" t="s">
        <v>174</v>
      </c>
      <c r="U35" s="159">
        <v>0.33367000000000002</v>
      </c>
      <c r="V35" s="159">
        <f>ROUND(E35*U35,2)</f>
        <v>33.369999999999997</v>
      </c>
      <c r="W35" s="159"/>
      <c r="X35" s="159" t="s">
        <v>175</v>
      </c>
      <c r="Y35" s="159" t="s">
        <v>135</v>
      </c>
      <c r="Z35" s="148"/>
      <c r="AA35" s="148"/>
      <c r="AB35" s="148"/>
      <c r="AC35" s="148"/>
      <c r="AD35" s="148"/>
      <c r="AE35" s="148"/>
      <c r="AF35" s="148"/>
      <c r="AG35" s="148" t="s">
        <v>176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2" x14ac:dyDescent="0.2">
      <c r="A36" s="155"/>
      <c r="B36" s="156"/>
      <c r="C36" s="188" t="s">
        <v>177</v>
      </c>
      <c r="D36" s="161"/>
      <c r="E36" s="162">
        <v>100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128</v>
      </c>
      <c r="B37" s="166" t="s">
        <v>58</v>
      </c>
      <c r="C37" s="185" t="s">
        <v>59</v>
      </c>
      <c r="D37" s="167"/>
      <c r="E37" s="168"/>
      <c r="F37" s="169"/>
      <c r="G37" s="170">
        <f>SUMIF(AG38:AG39,"&lt;&gt;NOR",G38:G39)</f>
        <v>0</v>
      </c>
      <c r="H37" s="164"/>
      <c r="I37" s="164">
        <f>SUM(I38:I39)</f>
        <v>0</v>
      </c>
      <c r="J37" s="164"/>
      <c r="K37" s="164">
        <f>SUM(K38:K39)</f>
        <v>0</v>
      </c>
      <c r="L37" s="164"/>
      <c r="M37" s="164">
        <f>SUM(M38:M39)</f>
        <v>0</v>
      </c>
      <c r="N37" s="163"/>
      <c r="O37" s="163">
        <f>SUM(O38:O39)</f>
        <v>1.65</v>
      </c>
      <c r="P37" s="163"/>
      <c r="Q37" s="163">
        <f>SUM(Q38:Q39)</f>
        <v>0</v>
      </c>
      <c r="R37" s="164"/>
      <c r="S37" s="164"/>
      <c r="T37" s="164"/>
      <c r="U37" s="164"/>
      <c r="V37" s="164">
        <f>SUM(V38:V39)</f>
        <v>3.45</v>
      </c>
      <c r="W37" s="164"/>
      <c r="X37" s="164"/>
      <c r="Y37" s="164"/>
      <c r="AG37" t="s">
        <v>129</v>
      </c>
    </row>
    <row r="38" spans="1:60" outlineLevel="1" x14ac:dyDescent="0.2">
      <c r="A38" s="172">
        <v>14</v>
      </c>
      <c r="B38" s="173" t="s">
        <v>178</v>
      </c>
      <c r="C38" s="187" t="s">
        <v>179</v>
      </c>
      <c r="D38" s="174" t="s">
        <v>143</v>
      </c>
      <c r="E38" s="175">
        <v>0.89759999999999995</v>
      </c>
      <c r="F38" s="176"/>
      <c r="G38" s="177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8">
        <v>1.84144</v>
      </c>
      <c r="O38" s="158">
        <f>ROUND(E38*N38,2)</f>
        <v>1.65</v>
      </c>
      <c r="P38" s="158">
        <v>0</v>
      </c>
      <c r="Q38" s="158">
        <f>ROUND(E38*P38,2)</f>
        <v>0</v>
      </c>
      <c r="R38" s="159"/>
      <c r="S38" s="159" t="s">
        <v>133</v>
      </c>
      <c r="T38" s="159" t="s">
        <v>133</v>
      </c>
      <c r="U38" s="159">
        <v>3.8420000000000001</v>
      </c>
      <c r="V38" s="159">
        <f>ROUND(E38*U38,2)</f>
        <v>3.45</v>
      </c>
      <c r="W38" s="159"/>
      <c r="X38" s="159" t="s">
        <v>134</v>
      </c>
      <c r="Y38" s="159" t="s">
        <v>135</v>
      </c>
      <c r="Z38" s="148"/>
      <c r="AA38" s="148"/>
      <c r="AB38" s="148"/>
      <c r="AC38" s="148"/>
      <c r="AD38" s="148"/>
      <c r="AE38" s="148"/>
      <c r="AF38" s="148"/>
      <c r="AG38" s="148" t="s">
        <v>136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8" t="s">
        <v>180</v>
      </c>
      <c r="D39" s="161"/>
      <c r="E39" s="162">
        <v>0.89759999999999995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5" t="s">
        <v>128</v>
      </c>
      <c r="B40" s="166" t="s">
        <v>60</v>
      </c>
      <c r="C40" s="185" t="s">
        <v>61</v>
      </c>
      <c r="D40" s="167"/>
      <c r="E40" s="168"/>
      <c r="F40" s="169"/>
      <c r="G40" s="170">
        <f>SUMIF(AG41:AG42,"&lt;&gt;NOR",G41:G42)</f>
        <v>0</v>
      </c>
      <c r="H40" s="164"/>
      <c r="I40" s="164">
        <f>SUM(I41:I42)</f>
        <v>0</v>
      </c>
      <c r="J40" s="164"/>
      <c r="K40" s="164">
        <f>SUM(K41:K42)</f>
        <v>0</v>
      </c>
      <c r="L40" s="164"/>
      <c r="M40" s="164">
        <f>SUM(M41:M42)</f>
        <v>0</v>
      </c>
      <c r="N40" s="163"/>
      <c r="O40" s="163">
        <f>SUM(O41:O42)</f>
        <v>1.25</v>
      </c>
      <c r="P40" s="163"/>
      <c r="Q40" s="163">
        <f>SUM(Q41:Q42)</f>
        <v>0</v>
      </c>
      <c r="R40" s="164"/>
      <c r="S40" s="164"/>
      <c r="T40" s="164"/>
      <c r="U40" s="164"/>
      <c r="V40" s="164">
        <f>SUM(V41:V42)</f>
        <v>1.1200000000000001</v>
      </c>
      <c r="W40" s="164"/>
      <c r="X40" s="164"/>
      <c r="Y40" s="164"/>
      <c r="AG40" t="s">
        <v>129</v>
      </c>
    </row>
    <row r="41" spans="1:60" ht="22.5" outlineLevel="1" x14ac:dyDescent="0.2">
      <c r="A41" s="172">
        <v>15</v>
      </c>
      <c r="B41" s="173" t="s">
        <v>181</v>
      </c>
      <c r="C41" s="187" t="s">
        <v>182</v>
      </c>
      <c r="D41" s="174" t="s">
        <v>143</v>
      </c>
      <c r="E41" s="175">
        <v>0.66</v>
      </c>
      <c r="F41" s="176"/>
      <c r="G41" s="177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1.8907700000000001</v>
      </c>
      <c r="O41" s="158">
        <f>ROUND(E41*N41,2)</f>
        <v>1.25</v>
      </c>
      <c r="P41" s="158">
        <v>0</v>
      </c>
      <c r="Q41" s="158">
        <f>ROUND(E41*P41,2)</f>
        <v>0</v>
      </c>
      <c r="R41" s="159"/>
      <c r="S41" s="159" t="s">
        <v>133</v>
      </c>
      <c r="T41" s="159" t="s">
        <v>133</v>
      </c>
      <c r="U41" s="159">
        <v>1.6950000000000001</v>
      </c>
      <c r="V41" s="159">
        <f>ROUND(E41*U41,2)</f>
        <v>1.1200000000000001</v>
      </c>
      <c r="W41" s="159"/>
      <c r="X41" s="159" t="s">
        <v>134</v>
      </c>
      <c r="Y41" s="159" t="s">
        <v>135</v>
      </c>
      <c r="Z41" s="148"/>
      <c r="AA41" s="148"/>
      <c r="AB41" s="148"/>
      <c r="AC41" s="148"/>
      <c r="AD41" s="148"/>
      <c r="AE41" s="148"/>
      <c r="AF41" s="148"/>
      <c r="AG41" s="148" t="s">
        <v>136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183</v>
      </c>
      <c r="D42" s="161"/>
      <c r="E42" s="162">
        <v>0.66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5" t="s">
        <v>128</v>
      </c>
      <c r="B43" s="166" t="s">
        <v>62</v>
      </c>
      <c r="C43" s="185" t="s">
        <v>63</v>
      </c>
      <c r="D43" s="167"/>
      <c r="E43" s="168"/>
      <c r="F43" s="169"/>
      <c r="G43" s="170">
        <f>SUMIF(AG44:AG45,"&lt;&gt;NOR",G44:G45)</f>
        <v>0</v>
      </c>
      <c r="H43" s="164"/>
      <c r="I43" s="164">
        <f>SUM(I44:I45)</f>
        <v>0</v>
      </c>
      <c r="J43" s="164"/>
      <c r="K43" s="164">
        <f>SUM(K44:K45)</f>
        <v>0</v>
      </c>
      <c r="L43" s="164"/>
      <c r="M43" s="164">
        <f>SUM(M44:M45)</f>
        <v>0</v>
      </c>
      <c r="N43" s="163"/>
      <c r="O43" s="163">
        <f>SUM(O44:O45)</f>
        <v>12.02</v>
      </c>
      <c r="P43" s="163"/>
      <c r="Q43" s="163">
        <f>SUM(Q44:Q45)</f>
        <v>0</v>
      </c>
      <c r="R43" s="164"/>
      <c r="S43" s="164"/>
      <c r="T43" s="164"/>
      <c r="U43" s="164"/>
      <c r="V43" s="164">
        <f>SUM(V44:V45)</f>
        <v>1.18</v>
      </c>
      <c r="W43" s="164"/>
      <c r="X43" s="164"/>
      <c r="Y43" s="164"/>
      <c r="AG43" t="s">
        <v>129</v>
      </c>
    </row>
    <row r="44" spans="1:60" ht="22.5" outlineLevel="1" x14ac:dyDescent="0.2">
      <c r="A44" s="172">
        <v>16</v>
      </c>
      <c r="B44" s="173" t="s">
        <v>184</v>
      </c>
      <c r="C44" s="187" t="s">
        <v>185</v>
      </c>
      <c r="D44" s="174" t="s">
        <v>132</v>
      </c>
      <c r="E44" s="175">
        <v>20</v>
      </c>
      <c r="F44" s="176"/>
      <c r="G44" s="177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0.60104000000000002</v>
      </c>
      <c r="O44" s="158">
        <f>ROUND(E44*N44,2)</f>
        <v>12.02</v>
      </c>
      <c r="P44" s="158">
        <v>0</v>
      </c>
      <c r="Q44" s="158">
        <f>ROUND(E44*P44,2)</f>
        <v>0</v>
      </c>
      <c r="R44" s="159"/>
      <c r="S44" s="159" t="s">
        <v>133</v>
      </c>
      <c r="T44" s="159" t="s">
        <v>133</v>
      </c>
      <c r="U44" s="159">
        <v>5.8999999999999997E-2</v>
      </c>
      <c r="V44" s="159">
        <f>ROUND(E44*U44,2)</f>
        <v>1.18</v>
      </c>
      <c r="W44" s="159"/>
      <c r="X44" s="159" t="s">
        <v>134</v>
      </c>
      <c r="Y44" s="159" t="s">
        <v>135</v>
      </c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8" t="s">
        <v>186</v>
      </c>
      <c r="D45" s="161"/>
      <c r="E45" s="162">
        <v>20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128</v>
      </c>
      <c r="B46" s="166" t="s">
        <v>64</v>
      </c>
      <c r="C46" s="185" t="s">
        <v>65</v>
      </c>
      <c r="D46" s="167"/>
      <c r="E46" s="168"/>
      <c r="F46" s="169"/>
      <c r="G46" s="170">
        <f>SUMIF(AG47:AG48,"&lt;&gt;NOR",G47:G48)</f>
        <v>0</v>
      </c>
      <c r="H46" s="164"/>
      <c r="I46" s="164">
        <f>SUM(I47:I48)</f>
        <v>0</v>
      </c>
      <c r="J46" s="164"/>
      <c r="K46" s="164">
        <f>SUM(K47:K48)</f>
        <v>0</v>
      </c>
      <c r="L46" s="164"/>
      <c r="M46" s="164">
        <f>SUM(M47:M48)</f>
        <v>0</v>
      </c>
      <c r="N46" s="163"/>
      <c r="O46" s="163">
        <f>SUM(O47:O48)</f>
        <v>0.1</v>
      </c>
      <c r="P46" s="163"/>
      <c r="Q46" s="163">
        <f>SUM(Q47:Q48)</f>
        <v>0</v>
      </c>
      <c r="R46" s="164"/>
      <c r="S46" s="164"/>
      <c r="T46" s="164"/>
      <c r="U46" s="164"/>
      <c r="V46" s="164">
        <f>SUM(V47:V48)</f>
        <v>1.76</v>
      </c>
      <c r="W46" s="164"/>
      <c r="X46" s="164"/>
      <c r="Y46" s="164"/>
      <c r="AG46" t="s">
        <v>129</v>
      </c>
    </row>
    <row r="47" spans="1:60" outlineLevel="1" x14ac:dyDescent="0.2">
      <c r="A47" s="172">
        <v>17</v>
      </c>
      <c r="B47" s="173" t="s">
        <v>187</v>
      </c>
      <c r="C47" s="187" t="s">
        <v>188</v>
      </c>
      <c r="D47" s="174" t="s">
        <v>132</v>
      </c>
      <c r="E47" s="175">
        <v>2.1</v>
      </c>
      <c r="F47" s="176"/>
      <c r="G47" s="177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8">
        <v>4.7660000000000001E-2</v>
      </c>
      <c r="O47" s="158">
        <f>ROUND(E47*N47,2)</f>
        <v>0.1</v>
      </c>
      <c r="P47" s="158">
        <v>0</v>
      </c>
      <c r="Q47" s="158">
        <f>ROUND(E47*P47,2)</f>
        <v>0</v>
      </c>
      <c r="R47" s="159"/>
      <c r="S47" s="159" t="s">
        <v>133</v>
      </c>
      <c r="T47" s="159" t="s">
        <v>133</v>
      </c>
      <c r="U47" s="159">
        <v>0.84</v>
      </c>
      <c r="V47" s="159">
        <f>ROUND(E47*U47,2)</f>
        <v>1.76</v>
      </c>
      <c r="W47" s="159"/>
      <c r="X47" s="159" t="s">
        <v>134</v>
      </c>
      <c r="Y47" s="159" t="s">
        <v>135</v>
      </c>
      <c r="Z47" s="148"/>
      <c r="AA47" s="148"/>
      <c r="AB47" s="148"/>
      <c r="AC47" s="148"/>
      <c r="AD47" s="148"/>
      <c r="AE47" s="148"/>
      <c r="AF47" s="148"/>
      <c r="AG47" s="148" t="s">
        <v>136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8" t="s">
        <v>189</v>
      </c>
      <c r="D48" s="161"/>
      <c r="E48" s="162">
        <v>2.1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5" t="s">
        <v>128</v>
      </c>
      <c r="B49" s="166" t="s">
        <v>66</v>
      </c>
      <c r="C49" s="185" t="s">
        <v>67</v>
      </c>
      <c r="D49" s="167"/>
      <c r="E49" s="168"/>
      <c r="F49" s="169"/>
      <c r="G49" s="170">
        <f>SUMIF(AG50:AG75,"&lt;&gt;NOR",G50:G75)</f>
        <v>0</v>
      </c>
      <c r="H49" s="164"/>
      <c r="I49" s="164">
        <f>SUM(I50:I75)</f>
        <v>0</v>
      </c>
      <c r="J49" s="164"/>
      <c r="K49" s="164">
        <f>SUM(K50:K75)</f>
        <v>0</v>
      </c>
      <c r="L49" s="164"/>
      <c r="M49" s="164">
        <f>SUM(M50:M75)</f>
        <v>0</v>
      </c>
      <c r="N49" s="163"/>
      <c r="O49" s="163">
        <f>SUM(O50:O75)</f>
        <v>2.79</v>
      </c>
      <c r="P49" s="163"/>
      <c r="Q49" s="163">
        <f>SUM(Q50:Q75)</f>
        <v>0</v>
      </c>
      <c r="R49" s="164"/>
      <c r="S49" s="164"/>
      <c r="T49" s="164"/>
      <c r="U49" s="164"/>
      <c r="V49" s="164">
        <f>SUM(V50:V75)</f>
        <v>73.160000000000011</v>
      </c>
      <c r="W49" s="164"/>
      <c r="X49" s="164"/>
      <c r="Y49" s="164"/>
      <c r="AG49" t="s">
        <v>129</v>
      </c>
    </row>
    <row r="50" spans="1:60" outlineLevel="1" x14ac:dyDescent="0.2">
      <c r="A50" s="172">
        <v>18</v>
      </c>
      <c r="B50" s="173" t="s">
        <v>190</v>
      </c>
      <c r="C50" s="187" t="s">
        <v>191</v>
      </c>
      <c r="D50" s="174" t="s">
        <v>132</v>
      </c>
      <c r="E50" s="175">
        <v>51.103000000000002</v>
      </c>
      <c r="F50" s="176"/>
      <c r="G50" s="177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8">
        <v>2.31E-3</v>
      </c>
      <c r="O50" s="158">
        <f>ROUND(E50*N50,2)</f>
        <v>0.12</v>
      </c>
      <c r="P50" s="158">
        <v>0</v>
      </c>
      <c r="Q50" s="158">
        <f>ROUND(E50*P50,2)</f>
        <v>0</v>
      </c>
      <c r="R50" s="159"/>
      <c r="S50" s="159" t="s">
        <v>133</v>
      </c>
      <c r="T50" s="159" t="s">
        <v>133</v>
      </c>
      <c r="U50" s="159">
        <v>0.24234</v>
      </c>
      <c r="V50" s="159">
        <f>ROUND(E50*U50,2)</f>
        <v>12.38</v>
      </c>
      <c r="W50" s="159"/>
      <c r="X50" s="159" t="s">
        <v>134</v>
      </c>
      <c r="Y50" s="159" t="s">
        <v>135</v>
      </c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8" t="s">
        <v>192</v>
      </c>
      <c r="D51" s="161"/>
      <c r="E51" s="162">
        <v>47.19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8" t="s">
        <v>193</v>
      </c>
      <c r="D52" s="161"/>
      <c r="E52" s="162">
        <v>-0.56999999999999995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8" t="s">
        <v>194</v>
      </c>
      <c r="D53" s="161"/>
      <c r="E53" s="162">
        <v>-2.0499999999999998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8" t="s">
        <v>195</v>
      </c>
      <c r="D54" s="161"/>
      <c r="E54" s="162">
        <v>0.25800000000000001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8" t="s">
        <v>196</v>
      </c>
      <c r="D55" s="161"/>
      <c r="E55" s="162">
        <v>1.2749999999999999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8" t="s">
        <v>197</v>
      </c>
      <c r="D56" s="161"/>
      <c r="E56" s="162">
        <v>5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140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19</v>
      </c>
      <c r="B57" s="173" t="s">
        <v>198</v>
      </c>
      <c r="C57" s="187" t="s">
        <v>199</v>
      </c>
      <c r="D57" s="174" t="s">
        <v>132</v>
      </c>
      <c r="E57" s="175">
        <v>51.103000000000002</v>
      </c>
      <c r="F57" s="176"/>
      <c r="G57" s="177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8">
        <v>3.5E-4</v>
      </c>
      <c r="O57" s="158">
        <f>ROUND(E57*N57,2)</f>
        <v>0.02</v>
      </c>
      <c r="P57" s="158">
        <v>0</v>
      </c>
      <c r="Q57" s="158">
        <f>ROUND(E57*P57,2)</f>
        <v>0</v>
      </c>
      <c r="R57" s="159"/>
      <c r="S57" s="159" t="s">
        <v>133</v>
      </c>
      <c r="T57" s="159" t="s">
        <v>133</v>
      </c>
      <c r="U57" s="159">
        <v>7.0000000000000007E-2</v>
      </c>
      <c r="V57" s="159">
        <f>ROUND(E57*U57,2)</f>
        <v>3.58</v>
      </c>
      <c r="W57" s="159"/>
      <c r="X57" s="159" t="s">
        <v>134</v>
      </c>
      <c r="Y57" s="159" t="s">
        <v>135</v>
      </c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8" t="s">
        <v>200</v>
      </c>
      <c r="D58" s="161"/>
      <c r="E58" s="162">
        <v>51.103000000000002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140</v>
      </c>
      <c r="AH58" s="148">
        <v>5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201</v>
      </c>
      <c r="C59" s="187" t="s">
        <v>202</v>
      </c>
      <c r="D59" s="174" t="s">
        <v>132</v>
      </c>
      <c r="E59" s="175">
        <v>51.103000000000002</v>
      </c>
      <c r="F59" s="176"/>
      <c r="G59" s="177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8">
        <v>4.8169999999999998E-2</v>
      </c>
      <c r="O59" s="158">
        <f>ROUND(E59*N59,2)</f>
        <v>2.46</v>
      </c>
      <c r="P59" s="158">
        <v>0</v>
      </c>
      <c r="Q59" s="158">
        <f>ROUND(E59*P59,2)</f>
        <v>0</v>
      </c>
      <c r="R59" s="159"/>
      <c r="S59" s="159" t="s">
        <v>133</v>
      </c>
      <c r="T59" s="159" t="s">
        <v>133</v>
      </c>
      <c r="U59" s="159">
        <v>0.74299999999999999</v>
      </c>
      <c r="V59" s="159">
        <f>ROUND(E59*U59,2)</f>
        <v>37.97</v>
      </c>
      <c r="W59" s="159"/>
      <c r="X59" s="159" t="s">
        <v>134</v>
      </c>
      <c r="Y59" s="159" t="s">
        <v>135</v>
      </c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192</v>
      </c>
      <c r="D60" s="161"/>
      <c r="E60" s="162">
        <v>47.19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140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8" t="s">
        <v>193</v>
      </c>
      <c r="D61" s="161"/>
      <c r="E61" s="162">
        <v>-0.56999999999999995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8" t="s">
        <v>194</v>
      </c>
      <c r="D62" s="161"/>
      <c r="E62" s="162">
        <v>-2.0499999999999998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140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8" t="s">
        <v>195</v>
      </c>
      <c r="D63" s="161"/>
      <c r="E63" s="162">
        <v>0.25800000000000001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8" t="s">
        <v>196</v>
      </c>
      <c r="D64" s="161"/>
      <c r="E64" s="162">
        <v>1.2749999999999999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197</v>
      </c>
      <c r="D65" s="161"/>
      <c r="E65" s="162">
        <v>5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2">
        <v>21</v>
      </c>
      <c r="B66" s="173" t="s">
        <v>203</v>
      </c>
      <c r="C66" s="187" t="s">
        <v>204</v>
      </c>
      <c r="D66" s="174" t="s">
        <v>132</v>
      </c>
      <c r="E66" s="175">
        <v>51.103000000000002</v>
      </c>
      <c r="F66" s="176"/>
      <c r="G66" s="177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3.6700000000000001E-3</v>
      </c>
      <c r="O66" s="158">
        <f>ROUND(E66*N66,2)</f>
        <v>0.19</v>
      </c>
      <c r="P66" s="158">
        <v>0</v>
      </c>
      <c r="Q66" s="158">
        <f>ROUND(E66*P66,2)</f>
        <v>0</v>
      </c>
      <c r="R66" s="159"/>
      <c r="S66" s="159" t="s">
        <v>133</v>
      </c>
      <c r="T66" s="159" t="s">
        <v>133</v>
      </c>
      <c r="U66" s="159">
        <v>0.36199999999999999</v>
      </c>
      <c r="V66" s="159">
        <f>ROUND(E66*U66,2)</f>
        <v>18.5</v>
      </c>
      <c r="W66" s="159"/>
      <c r="X66" s="159" t="s">
        <v>134</v>
      </c>
      <c r="Y66" s="159" t="s">
        <v>135</v>
      </c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192</v>
      </c>
      <c r="D67" s="161"/>
      <c r="E67" s="162">
        <v>47.19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140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193</v>
      </c>
      <c r="D68" s="161"/>
      <c r="E68" s="162">
        <v>-0.56999999999999995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140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194</v>
      </c>
      <c r="D69" s="161"/>
      <c r="E69" s="162">
        <v>-2.0499999999999998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140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195</v>
      </c>
      <c r="D70" s="161"/>
      <c r="E70" s="162">
        <v>0.25800000000000001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140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8" t="s">
        <v>196</v>
      </c>
      <c r="D71" s="161"/>
      <c r="E71" s="162">
        <v>1.2749999999999999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140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8" t="s">
        <v>197</v>
      </c>
      <c r="D72" s="161"/>
      <c r="E72" s="162">
        <v>5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140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22</v>
      </c>
      <c r="B73" s="173" t="s">
        <v>205</v>
      </c>
      <c r="C73" s="187" t="s">
        <v>206</v>
      </c>
      <c r="D73" s="174" t="s">
        <v>207</v>
      </c>
      <c r="E73" s="175">
        <v>7.25</v>
      </c>
      <c r="F73" s="176"/>
      <c r="G73" s="177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9"/>
      <c r="S73" s="159" t="s">
        <v>208</v>
      </c>
      <c r="T73" s="159" t="s">
        <v>209</v>
      </c>
      <c r="U73" s="159">
        <v>0.1</v>
      </c>
      <c r="V73" s="159">
        <f>ROUND(E73*U73,2)</f>
        <v>0.73</v>
      </c>
      <c r="W73" s="159"/>
      <c r="X73" s="159" t="s">
        <v>134</v>
      </c>
      <c r="Y73" s="159" t="s">
        <v>135</v>
      </c>
      <c r="Z73" s="148"/>
      <c r="AA73" s="148"/>
      <c r="AB73" s="148"/>
      <c r="AC73" s="148"/>
      <c r="AD73" s="148"/>
      <c r="AE73" s="148"/>
      <c r="AF73" s="148"/>
      <c r="AG73" s="148" t="s">
        <v>136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8" t="s">
        <v>210</v>
      </c>
      <c r="D74" s="161"/>
      <c r="E74" s="162">
        <v>2.15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140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8" t="s">
        <v>211</v>
      </c>
      <c r="D75" s="161"/>
      <c r="E75" s="162">
        <v>5.0999999999999996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140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5" t="s">
        <v>128</v>
      </c>
      <c r="B76" s="166" t="s">
        <v>68</v>
      </c>
      <c r="C76" s="185" t="s">
        <v>69</v>
      </c>
      <c r="D76" s="167"/>
      <c r="E76" s="168"/>
      <c r="F76" s="169"/>
      <c r="G76" s="170">
        <f>SUMIF(AG77:AG82,"&lt;&gt;NOR",G77:G82)</f>
        <v>0</v>
      </c>
      <c r="H76" s="164"/>
      <c r="I76" s="164">
        <f>SUM(I77:I82)</f>
        <v>0</v>
      </c>
      <c r="J76" s="164"/>
      <c r="K76" s="164">
        <f>SUM(K77:K82)</f>
        <v>0</v>
      </c>
      <c r="L76" s="164"/>
      <c r="M76" s="164">
        <f>SUM(M77:M82)</f>
        <v>0</v>
      </c>
      <c r="N76" s="163"/>
      <c r="O76" s="163">
        <f>SUM(O77:O82)</f>
        <v>7.0000000000000007E-2</v>
      </c>
      <c r="P76" s="163"/>
      <c r="Q76" s="163">
        <f>SUM(Q77:Q82)</f>
        <v>0</v>
      </c>
      <c r="R76" s="164"/>
      <c r="S76" s="164"/>
      <c r="T76" s="164"/>
      <c r="U76" s="164"/>
      <c r="V76" s="164">
        <f>SUM(V77:V82)</f>
        <v>9.2799999999999994</v>
      </c>
      <c r="W76" s="164"/>
      <c r="X76" s="164"/>
      <c r="Y76" s="164"/>
      <c r="AG76" t="s">
        <v>129</v>
      </c>
    </row>
    <row r="77" spans="1:60" outlineLevel="1" x14ac:dyDescent="0.2">
      <c r="A77" s="172">
        <v>23</v>
      </c>
      <c r="B77" s="173" t="s">
        <v>212</v>
      </c>
      <c r="C77" s="187" t="s">
        <v>213</v>
      </c>
      <c r="D77" s="174" t="s">
        <v>132</v>
      </c>
      <c r="E77" s="175">
        <v>21.1</v>
      </c>
      <c r="F77" s="176"/>
      <c r="G77" s="177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8">
        <v>1.2099999999999999E-3</v>
      </c>
      <c r="O77" s="158">
        <f>ROUND(E77*N77,2)</f>
        <v>0.03</v>
      </c>
      <c r="P77" s="158">
        <v>0</v>
      </c>
      <c r="Q77" s="158">
        <f>ROUND(E77*P77,2)</f>
        <v>0</v>
      </c>
      <c r="R77" s="159"/>
      <c r="S77" s="159" t="s">
        <v>133</v>
      </c>
      <c r="T77" s="159" t="s">
        <v>133</v>
      </c>
      <c r="U77" s="159">
        <v>0.17699999999999999</v>
      </c>
      <c r="V77" s="159">
        <f>ROUND(E77*U77,2)</f>
        <v>3.73</v>
      </c>
      <c r="W77" s="159"/>
      <c r="X77" s="159" t="s">
        <v>134</v>
      </c>
      <c r="Y77" s="159" t="s">
        <v>135</v>
      </c>
      <c r="Z77" s="148"/>
      <c r="AA77" s="148"/>
      <c r="AB77" s="148"/>
      <c r="AC77" s="148"/>
      <c r="AD77" s="148"/>
      <c r="AE77" s="148"/>
      <c r="AF77" s="148"/>
      <c r="AG77" s="148" t="s">
        <v>136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8" t="s">
        <v>214</v>
      </c>
      <c r="D78" s="161"/>
      <c r="E78" s="162">
        <v>13.1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140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8" t="s">
        <v>215</v>
      </c>
      <c r="D79" s="161"/>
      <c r="E79" s="162">
        <v>2.9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8" t="s">
        <v>216</v>
      </c>
      <c r="D80" s="161"/>
      <c r="E80" s="162">
        <v>5.0999999999999996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24</v>
      </c>
      <c r="B81" s="173" t="s">
        <v>217</v>
      </c>
      <c r="C81" s="187" t="s">
        <v>218</v>
      </c>
      <c r="D81" s="174" t="s">
        <v>132</v>
      </c>
      <c r="E81" s="175">
        <v>25.95</v>
      </c>
      <c r="F81" s="176"/>
      <c r="G81" s="177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1.58E-3</v>
      </c>
      <c r="O81" s="158">
        <f>ROUND(E81*N81,2)</f>
        <v>0.04</v>
      </c>
      <c r="P81" s="158">
        <v>0</v>
      </c>
      <c r="Q81" s="158">
        <f>ROUND(E81*P81,2)</f>
        <v>0</v>
      </c>
      <c r="R81" s="159"/>
      <c r="S81" s="159" t="s">
        <v>133</v>
      </c>
      <c r="T81" s="159" t="s">
        <v>133</v>
      </c>
      <c r="U81" s="159">
        <v>0.214</v>
      </c>
      <c r="V81" s="159">
        <f>ROUND(E81*U81,2)</f>
        <v>5.55</v>
      </c>
      <c r="W81" s="159"/>
      <c r="X81" s="159" t="s">
        <v>134</v>
      </c>
      <c r="Y81" s="159" t="s">
        <v>135</v>
      </c>
      <c r="Z81" s="148"/>
      <c r="AA81" s="148"/>
      <c r="AB81" s="148"/>
      <c r="AC81" s="148"/>
      <c r="AD81" s="148"/>
      <c r="AE81" s="148"/>
      <c r="AF81" s="148"/>
      <c r="AG81" s="148" t="s">
        <v>136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8" t="s">
        <v>219</v>
      </c>
      <c r="D82" s="161"/>
      <c r="E82" s="162">
        <v>25.95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140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5" t="s">
        <v>128</v>
      </c>
      <c r="B83" s="166" t="s">
        <v>70</v>
      </c>
      <c r="C83" s="185" t="s">
        <v>71</v>
      </c>
      <c r="D83" s="167"/>
      <c r="E83" s="168"/>
      <c r="F83" s="169"/>
      <c r="G83" s="170">
        <f>SUMIF(AG84:AG139,"&lt;&gt;NOR",G84:G139)</f>
        <v>0</v>
      </c>
      <c r="H83" s="164"/>
      <c r="I83" s="164">
        <f>SUM(I84:I139)</f>
        <v>0</v>
      </c>
      <c r="J83" s="164"/>
      <c r="K83" s="164">
        <f>SUM(K84:K139)</f>
        <v>0</v>
      </c>
      <c r="L83" s="164"/>
      <c r="M83" s="164">
        <f>SUM(M84:M139)</f>
        <v>0</v>
      </c>
      <c r="N83" s="163"/>
      <c r="O83" s="163">
        <f>SUM(O84:O139)</f>
        <v>6.9999999999999993E-2</v>
      </c>
      <c r="P83" s="163"/>
      <c r="Q83" s="163">
        <f>SUM(Q84:Q139)</f>
        <v>80.12</v>
      </c>
      <c r="R83" s="164"/>
      <c r="S83" s="164"/>
      <c r="T83" s="164"/>
      <c r="U83" s="164"/>
      <c r="V83" s="164">
        <f>SUM(V84:V139)</f>
        <v>210.40999999999997</v>
      </c>
      <c r="W83" s="164"/>
      <c r="X83" s="164"/>
      <c r="Y83" s="164"/>
      <c r="AG83" t="s">
        <v>129</v>
      </c>
    </row>
    <row r="84" spans="1:60" outlineLevel="1" x14ac:dyDescent="0.2">
      <c r="A84" s="172">
        <v>25</v>
      </c>
      <c r="B84" s="173" t="s">
        <v>220</v>
      </c>
      <c r="C84" s="187" t="s">
        <v>221</v>
      </c>
      <c r="D84" s="174" t="s">
        <v>143</v>
      </c>
      <c r="E84" s="175">
        <v>11.164999999999999</v>
      </c>
      <c r="F84" s="176"/>
      <c r="G84" s="177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2</v>
      </c>
      <c r="Q84" s="158">
        <f>ROUND(E84*P84,2)</f>
        <v>22.33</v>
      </c>
      <c r="R84" s="159"/>
      <c r="S84" s="159" t="s">
        <v>133</v>
      </c>
      <c r="T84" s="159" t="s">
        <v>133</v>
      </c>
      <c r="U84" s="159">
        <v>6.4359999999999999</v>
      </c>
      <c r="V84" s="159">
        <f>ROUND(E84*U84,2)</f>
        <v>71.86</v>
      </c>
      <c r="W84" s="159"/>
      <c r="X84" s="159" t="s">
        <v>134</v>
      </c>
      <c r="Y84" s="159" t="s">
        <v>135</v>
      </c>
      <c r="Z84" s="148"/>
      <c r="AA84" s="148"/>
      <c r="AB84" s="148"/>
      <c r="AC84" s="148"/>
      <c r="AD84" s="148"/>
      <c r="AE84" s="148"/>
      <c r="AF84" s="148"/>
      <c r="AG84" s="148" t="s">
        <v>136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8" t="s">
        <v>222</v>
      </c>
      <c r="D85" s="161"/>
      <c r="E85" s="162">
        <v>11.164999999999999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140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26</v>
      </c>
      <c r="B86" s="173" t="s">
        <v>223</v>
      </c>
      <c r="C86" s="187" t="s">
        <v>224</v>
      </c>
      <c r="D86" s="174" t="s">
        <v>132</v>
      </c>
      <c r="E86" s="175">
        <v>7.52</v>
      </c>
      <c r="F86" s="176"/>
      <c r="G86" s="177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6.7000000000000002E-4</v>
      </c>
      <c r="O86" s="158">
        <f>ROUND(E86*N86,2)</f>
        <v>0.01</v>
      </c>
      <c r="P86" s="158">
        <v>0.31900000000000001</v>
      </c>
      <c r="Q86" s="158">
        <f>ROUND(E86*P86,2)</f>
        <v>2.4</v>
      </c>
      <c r="R86" s="159"/>
      <c r="S86" s="159" t="s">
        <v>133</v>
      </c>
      <c r="T86" s="159" t="s">
        <v>133</v>
      </c>
      <c r="U86" s="159">
        <v>0.317</v>
      </c>
      <c r="V86" s="159">
        <f>ROUND(E86*U86,2)</f>
        <v>2.38</v>
      </c>
      <c r="W86" s="159"/>
      <c r="X86" s="159" t="s">
        <v>134</v>
      </c>
      <c r="Y86" s="159" t="s">
        <v>135</v>
      </c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8" t="s">
        <v>225</v>
      </c>
      <c r="D87" s="161"/>
      <c r="E87" s="162">
        <v>8.92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140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226</v>
      </c>
      <c r="D88" s="161"/>
      <c r="E88" s="162">
        <v>-1.4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140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27</v>
      </c>
      <c r="B89" s="173" t="s">
        <v>227</v>
      </c>
      <c r="C89" s="187" t="s">
        <v>228</v>
      </c>
      <c r="D89" s="174" t="s">
        <v>143</v>
      </c>
      <c r="E89" s="175">
        <v>10.623860000000001</v>
      </c>
      <c r="F89" s="176"/>
      <c r="G89" s="177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8">
        <v>1.2800000000000001E-3</v>
      </c>
      <c r="O89" s="158">
        <f>ROUND(E89*N89,2)</f>
        <v>0.01</v>
      </c>
      <c r="P89" s="158">
        <v>1.8</v>
      </c>
      <c r="Q89" s="158">
        <f>ROUND(E89*P89,2)</f>
        <v>19.12</v>
      </c>
      <c r="R89" s="159"/>
      <c r="S89" s="159" t="s">
        <v>133</v>
      </c>
      <c r="T89" s="159" t="s">
        <v>133</v>
      </c>
      <c r="U89" s="159">
        <v>1.52</v>
      </c>
      <c r="V89" s="159">
        <f>ROUND(E89*U89,2)</f>
        <v>16.149999999999999</v>
      </c>
      <c r="W89" s="159"/>
      <c r="X89" s="159" t="s">
        <v>134</v>
      </c>
      <c r="Y89" s="159" t="s">
        <v>135</v>
      </c>
      <c r="Z89" s="148"/>
      <c r="AA89" s="148"/>
      <c r="AB89" s="148"/>
      <c r="AC89" s="148"/>
      <c r="AD89" s="148"/>
      <c r="AE89" s="148"/>
      <c r="AF89" s="148"/>
      <c r="AG89" s="148" t="s">
        <v>136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8" t="s">
        <v>229</v>
      </c>
      <c r="D90" s="161"/>
      <c r="E90" s="162">
        <v>1.33867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230</v>
      </c>
      <c r="D91" s="161"/>
      <c r="E91" s="162">
        <v>8.8771799999999992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8" t="s">
        <v>231</v>
      </c>
      <c r="D92" s="161"/>
      <c r="E92" s="162">
        <v>1.8002800000000001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8" t="s">
        <v>232</v>
      </c>
      <c r="D93" s="161"/>
      <c r="E93" s="162">
        <v>-0.24102999999999999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233</v>
      </c>
      <c r="D94" s="161"/>
      <c r="E94" s="162">
        <v>-0.63063000000000002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140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234</v>
      </c>
      <c r="D95" s="161"/>
      <c r="E95" s="162">
        <v>-0.52061000000000002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28</v>
      </c>
      <c r="B96" s="173" t="s">
        <v>235</v>
      </c>
      <c r="C96" s="187" t="s">
        <v>236</v>
      </c>
      <c r="D96" s="174" t="s">
        <v>143</v>
      </c>
      <c r="E96" s="175">
        <v>0.66364999999999996</v>
      </c>
      <c r="F96" s="176"/>
      <c r="G96" s="177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8">
        <v>1.2489999999999999E-2</v>
      </c>
      <c r="O96" s="158">
        <f>ROUND(E96*N96,2)</f>
        <v>0.01</v>
      </c>
      <c r="P96" s="158">
        <v>2.4</v>
      </c>
      <c r="Q96" s="158">
        <f>ROUND(E96*P96,2)</f>
        <v>1.59</v>
      </c>
      <c r="R96" s="159"/>
      <c r="S96" s="159" t="s">
        <v>133</v>
      </c>
      <c r="T96" s="159" t="s">
        <v>133</v>
      </c>
      <c r="U96" s="159">
        <v>8.9329999999999998</v>
      </c>
      <c r="V96" s="159">
        <f>ROUND(E96*U96,2)</f>
        <v>5.93</v>
      </c>
      <c r="W96" s="159"/>
      <c r="X96" s="159" t="s">
        <v>134</v>
      </c>
      <c r="Y96" s="159" t="s">
        <v>135</v>
      </c>
      <c r="Z96" s="148"/>
      <c r="AA96" s="148"/>
      <c r="AB96" s="148"/>
      <c r="AC96" s="148"/>
      <c r="AD96" s="148"/>
      <c r="AE96" s="148"/>
      <c r="AF96" s="148"/>
      <c r="AG96" s="148" t="s">
        <v>136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8" t="s">
        <v>237</v>
      </c>
      <c r="D97" s="161"/>
      <c r="E97" s="162">
        <v>0.66364999999999996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29</v>
      </c>
      <c r="B98" s="173" t="s">
        <v>238</v>
      </c>
      <c r="C98" s="187" t="s">
        <v>239</v>
      </c>
      <c r="D98" s="174" t="s">
        <v>143</v>
      </c>
      <c r="E98" s="175">
        <v>3.6</v>
      </c>
      <c r="F98" s="176"/>
      <c r="G98" s="177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8">
        <v>7.4099999999999999E-3</v>
      </c>
      <c r="O98" s="158">
        <f>ROUND(E98*N98,2)</f>
        <v>0.03</v>
      </c>
      <c r="P98" s="158">
        <v>2.1</v>
      </c>
      <c r="Q98" s="158">
        <f>ROUND(E98*P98,2)</f>
        <v>7.56</v>
      </c>
      <c r="R98" s="159"/>
      <c r="S98" s="159" t="s">
        <v>133</v>
      </c>
      <c r="T98" s="159" t="s">
        <v>133</v>
      </c>
      <c r="U98" s="159">
        <v>7.476</v>
      </c>
      <c r="V98" s="159">
        <f>ROUND(E98*U98,2)</f>
        <v>26.91</v>
      </c>
      <c r="W98" s="159"/>
      <c r="X98" s="159" t="s">
        <v>134</v>
      </c>
      <c r="Y98" s="159" t="s">
        <v>135</v>
      </c>
      <c r="Z98" s="148"/>
      <c r="AA98" s="148"/>
      <c r="AB98" s="148"/>
      <c r="AC98" s="148"/>
      <c r="AD98" s="148"/>
      <c r="AE98" s="148"/>
      <c r="AF98" s="148"/>
      <c r="AG98" s="148" t="s">
        <v>136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8" t="s">
        <v>240</v>
      </c>
      <c r="D99" s="161"/>
      <c r="E99" s="162">
        <v>3.6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140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8">
        <v>30</v>
      </c>
      <c r="B100" s="179" t="s">
        <v>241</v>
      </c>
      <c r="C100" s="186" t="s">
        <v>242</v>
      </c>
      <c r="D100" s="180" t="s">
        <v>207</v>
      </c>
      <c r="E100" s="181">
        <v>3</v>
      </c>
      <c r="F100" s="182"/>
      <c r="G100" s="183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8">
        <v>0</v>
      </c>
      <c r="O100" s="158">
        <f>ROUND(E100*N100,2)</f>
        <v>0</v>
      </c>
      <c r="P100" s="158">
        <v>7.0000000000000007E-2</v>
      </c>
      <c r="Q100" s="158">
        <f>ROUND(E100*P100,2)</f>
        <v>0.21</v>
      </c>
      <c r="R100" s="159"/>
      <c r="S100" s="159" t="s">
        <v>133</v>
      </c>
      <c r="T100" s="159" t="s">
        <v>133</v>
      </c>
      <c r="U100" s="159">
        <v>0.64</v>
      </c>
      <c r="V100" s="159">
        <f>ROUND(E100*U100,2)</f>
        <v>1.92</v>
      </c>
      <c r="W100" s="159"/>
      <c r="X100" s="159" t="s">
        <v>134</v>
      </c>
      <c r="Y100" s="159" t="s">
        <v>135</v>
      </c>
      <c r="Z100" s="148"/>
      <c r="AA100" s="148"/>
      <c r="AB100" s="148"/>
      <c r="AC100" s="148"/>
      <c r="AD100" s="148"/>
      <c r="AE100" s="148"/>
      <c r="AF100" s="148"/>
      <c r="AG100" s="148" t="s">
        <v>136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31</v>
      </c>
      <c r="B101" s="173" t="s">
        <v>243</v>
      </c>
      <c r="C101" s="187" t="s">
        <v>244</v>
      </c>
      <c r="D101" s="174" t="s">
        <v>143</v>
      </c>
      <c r="E101" s="175">
        <v>0.63827999999999996</v>
      </c>
      <c r="F101" s="176"/>
      <c r="G101" s="177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8">
        <v>7.7099999999999998E-3</v>
      </c>
      <c r="O101" s="158">
        <f>ROUND(E101*N101,2)</f>
        <v>0</v>
      </c>
      <c r="P101" s="158">
        <v>2.4</v>
      </c>
      <c r="Q101" s="158">
        <f>ROUND(E101*P101,2)</f>
        <v>1.53</v>
      </c>
      <c r="R101" s="159"/>
      <c r="S101" s="159" t="s">
        <v>133</v>
      </c>
      <c r="T101" s="159" t="s">
        <v>133</v>
      </c>
      <c r="U101" s="159">
        <v>14.752000000000001</v>
      </c>
      <c r="V101" s="159">
        <f>ROUND(E101*U101,2)</f>
        <v>9.42</v>
      </c>
      <c r="W101" s="159"/>
      <c r="X101" s="159" t="s">
        <v>134</v>
      </c>
      <c r="Y101" s="159" t="s">
        <v>135</v>
      </c>
      <c r="Z101" s="148"/>
      <c r="AA101" s="148"/>
      <c r="AB101" s="148"/>
      <c r="AC101" s="148"/>
      <c r="AD101" s="148"/>
      <c r="AE101" s="148"/>
      <c r="AF101" s="148"/>
      <c r="AG101" s="148" t="s">
        <v>136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8" t="s">
        <v>245</v>
      </c>
      <c r="D102" s="161"/>
      <c r="E102" s="162">
        <v>0.63827999999999996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32</v>
      </c>
      <c r="B103" s="173" t="s">
        <v>246</v>
      </c>
      <c r="C103" s="187" t="s">
        <v>247</v>
      </c>
      <c r="D103" s="174" t="s">
        <v>143</v>
      </c>
      <c r="E103" s="175">
        <v>6.2160000000000002</v>
      </c>
      <c r="F103" s="176"/>
      <c r="G103" s="177">
        <f>ROUND(E103*F103,2)</f>
        <v>0</v>
      </c>
      <c r="H103" s="160"/>
      <c r="I103" s="159">
        <f>ROUND(E103*H103,2)</f>
        <v>0</v>
      </c>
      <c r="J103" s="160"/>
      <c r="K103" s="159">
        <f>ROUND(E103*J103,2)</f>
        <v>0</v>
      </c>
      <c r="L103" s="159">
        <v>21</v>
      </c>
      <c r="M103" s="159">
        <f>G103*(1+L103/100)</f>
        <v>0</v>
      </c>
      <c r="N103" s="158">
        <v>0</v>
      </c>
      <c r="O103" s="158">
        <f>ROUND(E103*N103,2)</f>
        <v>0</v>
      </c>
      <c r="P103" s="158">
        <v>2.2000000000000002</v>
      </c>
      <c r="Q103" s="158">
        <f>ROUND(E103*P103,2)</f>
        <v>13.68</v>
      </c>
      <c r="R103" s="159"/>
      <c r="S103" s="159" t="s">
        <v>133</v>
      </c>
      <c r="T103" s="159" t="s">
        <v>133</v>
      </c>
      <c r="U103" s="159">
        <v>7.1950000000000003</v>
      </c>
      <c r="V103" s="159">
        <f>ROUND(E103*U103,2)</f>
        <v>44.72</v>
      </c>
      <c r="W103" s="159"/>
      <c r="X103" s="159" t="s">
        <v>134</v>
      </c>
      <c r="Y103" s="159" t="s">
        <v>135</v>
      </c>
      <c r="Z103" s="148"/>
      <c r="AA103" s="148"/>
      <c r="AB103" s="148"/>
      <c r="AC103" s="148"/>
      <c r="AD103" s="148"/>
      <c r="AE103" s="148"/>
      <c r="AF103" s="148"/>
      <c r="AG103" s="148" t="s">
        <v>136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248</v>
      </c>
      <c r="D104" s="161"/>
      <c r="E104" s="162">
        <v>1.7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140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8" t="s">
        <v>249</v>
      </c>
      <c r="D105" s="161"/>
      <c r="E105" s="162">
        <v>0.35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140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8" t="s">
        <v>250</v>
      </c>
      <c r="D106" s="161"/>
      <c r="E106" s="162"/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8" t="s">
        <v>251</v>
      </c>
      <c r="D107" s="161"/>
      <c r="E107" s="162">
        <v>0.17399999999999999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252</v>
      </c>
      <c r="D108" s="161"/>
      <c r="E108" s="162">
        <v>0.30599999999999999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8" t="s">
        <v>253</v>
      </c>
      <c r="D109" s="161"/>
      <c r="E109" s="162">
        <v>0.78600000000000003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8" t="s">
        <v>254</v>
      </c>
      <c r="D110" s="161"/>
      <c r="E110" s="162">
        <v>2.9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33</v>
      </c>
      <c r="B111" s="173" t="s">
        <v>255</v>
      </c>
      <c r="C111" s="187" t="s">
        <v>256</v>
      </c>
      <c r="D111" s="174" t="s">
        <v>143</v>
      </c>
      <c r="E111" s="175">
        <v>0.25</v>
      </c>
      <c r="F111" s="176"/>
      <c r="G111" s="177">
        <f>ROUND(E111*F111,2)</f>
        <v>0</v>
      </c>
      <c r="H111" s="160"/>
      <c r="I111" s="159">
        <f>ROUND(E111*H111,2)</f>
        <v>0</v>
      </c>
      <c r="J111" s="160"/>
      <c r="K111" s="159">
        <f>ROUND(E111*J111,2)</f>
        <v>0</v>
      </c>
      <c r="L111" s="159">
        <v>21</v>
      </c>
      <c r="M111" s="159">
        <f>G111*(1+L111/100)</f>
        <v>0</v>
      </c>
      <c r="N111" s="158">
        <v>0</v>
      </c>
      <c r="O111" s="158">
        <f>ROUND(E111*N111,2)</f>
        <v>0</v>
      </c>
      <c r="P111" s="158">
        <v>2.2000000000000002</v>
      </c>
      <c r="Q111" s="158">
        <f>ROUND(E111*P111,2)</f>
        <v>0.55000000000000004</v>
      </c>
      <c r="R111" s="159"/>
      <c r="S111" s="159" t="s">
        <v>133</v>
      </c>
      <c r="T111" s="159" t="s">
        <v>133</v>
      </c>
      <c r="U111" s="159">
        <v>10.47</v>
      </c>
      <c r="V111" s="159">
        <f>ROUND(E111*U111,2)</f>
        <v>2.62</v>
      </c>
      <c r="W111" s="159"/>
      <c r="X111" s="159" t="s">
        <v>134</v>
      </c>
      <c r="Y111" s="159" t="s">
        <v>135</v>
      </c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8" t="s">
        <v>257</v>
      </c>
      <c r="D112" s="161"/>
      <c r="E112" s="162">
        <v>0.25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34</v>
      </c>
      <c r="B113" s="173" t="s">
        <v>258</v>
      </c>
      <c r="C113" s="187" t="s">
        <v>259</v>
      </c>
      <c r="D113" s="174" t="s">
        <v>132</v>
      </c>
      <c r="E113" s="175">
        <v>8</v>
      </c>
      <c r="F113" s="176"/>
      <c r="G113" s="177">
        <f>ROUND(E113*F113,2)</f>
        <v>0</v>
      </c>
      <c r="H113" s="160"/>
      <c r="I113" s="159">
        <f>ROUND(E113*H113,2)</f>
        <v>0</v>
      </c>
      <c r="J113" s="160"/>
      <c r="K113" s="159">
        <f>ROUND(E113*J113,2)</f>
        <v>0</v>
      </c>
      <c r="L113" s="159">
        <v>21</v>
      </c>
      <c r="M113" s="159">
        <f>G113*(1+L113/100)</f>
        <v>0</v>
      </c>
      <c r="N113" s="158">
        <v>0</v>
      </c>
      <c r="O113" s="158">
        <f>ROUND(E113*N113,2)</f>
        <v>0</v>
      </c>
      <c r="P113" s="158">
        <v>0.02</v>
      </c>
      <c r="Q113" s="158">
        <f>ROUND(E113*P113,2)</f>
        <v>0.16</v>
      </c>
      <c r="R113" s="159"/>
      <c r="S113" s="159" t="s">
        <v>133</v>
      </c>
      <c r="T113" s="159" t="s">
        <v>133</v>
      </c>
      <c r="U113" s="159">
        <v>0.14699999999999999</v>
      </c>
      <c r="V113" s="159">
        <f>ROUND(E113*U113,2)</f>
        <v>1.18</v>
      </c>
      <c r="W113" s="159"/>
      <c r="X113" s="159" t="s">
        <v>134</v>
      </c>
      <c r="Y113" s="159" t="s">
        <v>135</v>
      </c>
      <c r="Z113" s="148"/>
      <c r="AA113" s="148"/>
      <c r="AB113" s="148"/>
      <c r="AC113" s="148"/>
      <c r="AD113" s="148"/>
      <c r="AE113" s="148"/>
      <c r="AF113" s="148"/>
      <c r="AG113" s="148" t="s">
        <v>136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8" t="s">
        <v>250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8" t="s">
        <v>215</v>
      </c>
      <c r="D115" s="161"/>
      <c r="E115" s="162">
        <v>2.9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140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8" t="s">
        <v>216</v>
      </c>
      <c r="D116" s="161"/>
      <c r="E116" s="162">
        <v>5.0999999999999996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140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35</v>
      </c>
      <c r="B117" s="173" t="s">
        <v>260</v>
      </c>
      <c r="C117" s="187" t="s">
        <v>261</v>
      </c>
      <c r="D117" s="174" t="s">
        <v>143</v>
      </c>
      <c r="E117" s="175">
        <v>5.4</v>
      </c>
      <c r="F117" s="176"/>
      <c r="G117" s="177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8">
        <v>0</v>
      </c>
      <c r="O117" s="158">
        <f>ROUND(E117*N117,2)</f>
        <v>0</v>
      </c>
      <c r="P117" s="158">
        <v>1.4</v>
      </c>
      <c r="Q117" s="158">
        <f>ROUND(E117*P117,2)</f>
        <v>7.56</v>
      </c>
      <c r="R117" s="159"/>
      <c r="S117" s="159" t="s">
        <v>133</v>
      </c>
      <c r="T117" s="159" t="s">
        <v>133</v>
      </c>
      <c r="U117" s="159">
        <v>1.0509999999999999</v>
      </c>
      <c r="V117" s="159">
        <f>ROUND(E117*U117,2)</f>
        <v>5.68</v>
      </c>
      <c r="W117" s="159"/>
      <c r="X117" s="159" t="s">
        <v>134</v>
      </c>
      <c r="Y117" s="159" t="s">
        <v>135</v>
      </c>
      <c r="Z117" s="148"/>
      <c r="AA117" s="148"/>
      <c r="AB117" s="148"/>
      <c r="AC117" s="148"/>
      <c r="AD117" s="148"/>
      <c r="AE117" s="148"/>
      <c r="AF117" s="148"/>
      <c r="AG117" s="148" t="s">
        <v>136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8" t="s">
        <v>262</v>
      </c>
      <c r="D118" s="161"/>
      <c r="E118" s="162">
        <v>5.4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140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8">
        <v>36</v>
      </c>
      <c r="B119" s="179" t="s">
        <v>263</v>
      </c>
      <c r="C119" s="186" t="s">
        <v>264</v>
      </c>
      <c r="D119" s="180" t="s">
        <v>265</v>
      </c>
      <c r="E119" s="181">
        <v>4</v>
      </c>
      <c r="F119" s="182"/>
      <c r="G119" s="183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9"/>
      <c r="S119" s="159" t="s">
        <v>133</v>
      </c>
      <c r="T119" s="159" t="s">
        <v>133</v>
      </c>
      <c r="U119" s="159">
        <v>0.05</v>
      </c>
      <c r="V119" s="159">
        <f>ROUND(E119*U119,2)</f>
        <v>0.2</v>
      </c>
      <c r="W119" s="159"/>
      <c r="X119" s="159" t="s">
        <v>134</v>
      </c>
      <c r="Y119" s="159" t="s">
        <v>135</v>
      </c>
      <c r="Z119" s="148"/>
      <c r="AA119" s="148"/>
      <c r="AB119" s="148"/>
      <c r="AC119" s="148"/>
      <c r="AD119" s="148"/>
      <c r="AE119" s="148"/>
      <c r="AF119" s="148"/>
      <c r="AG119" s="148" t="s">
        <v>136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37</v>
      </c>
      <c r="B120" s="173" t="s">
        <v>266</v>
      </c>
      <c r="C120" s="187" t="s">
        <v>267</v>
      </c>
      <c r="D120" s="174" t="s">
        <v>132</v>
      </c>
      <c r="E120" s="175">
        <v>0.73040000000000005</v>
      </c>
      <c r="F120" s="176"/>
      <c r="G120" s="177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8">
        <v>2.1900000000000001E-3</v>
      </c>
      <c r="O120" s="158">
        <f>ROUND(E120*N120,2)</f>
        <v>0</v>
      </c>
      <c r="P120" s="158">
        <v>4.1000000000000002E-2</v>
      </c>
      <c r="Q120" s="158">
        <f>ROUND(E120*P120,2)</f>
        <v>0.03</v>
      </c>
      <c r="R120" s="159"/>
      <c r="S120" s="159" t="s">
        <v>133</v>
      </c>
      <c r="T120" s="159" t="s">
        <v>133</v>
      </c>
      <c r="U120" s="159">
        <v>0.52</v>
      </c>
      <c r="V120" s="159">
        <f>ROUND(E120*U120,2)</f>
        <v>0.38</v>
      </c>
      <c r="W120" s="159"/>
      <c r="X120" s="159" t="s">
        <v>134</v>
      </c>
      <c r="Y120" s="159" t="s">
        <v>135</v>
      </c>
      <c r="Z120" s="148"/>
      <c r="AA120" s="148"/>
      <c r="AB120" s="148"/>
      <c r="AC120" s="148"/>
      <c r="AD120" s="148"/>
      <c r="AE120" s="148"/>
      <c r="AF120" s="148"/>
      <c r="AG120" s="148" t="s">
        <v>136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8" t="s">
        <v>268</v>
      </c>
      <c r="D121" s="161"/>
      <c r="E121" s="162">
        <v>0.73040000000000005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140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38</v>
      </c>
      <c r="B122" s="173" t="s">
        <v>269</v>
      </c>
      <c r="C122" s="187" t="s">
        <v>270</v>
      </c>
      <c r="D122" s="174" t="s">
        <v>132</v>
      </c>
      <c r="E122" s="175">
        <v>1.6</v>
      </c>
      <c r="F122" s="176"/>
      <c r="G122" s="177">
        <f>ROUND(E122*F122,2)</f>
        <v>0</v>
      </c>
      <c r="H122" s="160"/>
      <c r="I122" s="159">
        <f>ROUND(E122*H122,2)</f>
        <v>0</v>
      </c>
      <c r="J122" s="160"/>
      <c r="K122" s="159">
        <f>ROUND(E122*J122,2)</f>
        <v>0</v>
      </c>
      <c r="L122" s="159">
        <v>21</v>
      </c>
      <c r="M122" s="159">
        <f>G122*(1+L122/100)</f>
        <v>0</v>
      </c>
      <c r="N122" s="158">
        <v>1.17E-3</v>
      </c>
      <c r="O122" s="158">
        <f>ROUND(E122*N122,2)</f>
        <v>0</v>
      </c>
      <c r="P122" s="158">
        <v>8.7999999999999995E-2</v>
      </c>
      <c r="Q122" s="158">
        <f>ROUND(E122*P122,2)</f>
        <v>0.14000000000000001</v>
      </c>
      <c r="R122" s="159"/>
      <c r="S122" s="159" t="s">
        <v>133</v>
      </c>
      <c r="T122" s="159" t="s">
        <v>133</v>
      </c>
      <c r="U122" s="159">
        <v>0.55600000000000005</v>
      </c>
      <c r="V122" s="159">
        <f>ROUND(E122*U122,2)</f>
        <v>0.89</v>
      </c>
      <c r="W122" s="159"/>
      <c r="X122" s="159" t="s">
        <v>134</v>
      </c>
      <c r="Y122" s="159" t="s">
        <v>135</v>
      </c>
      <c r="Z122" s="148"/>
      <c r="AA122" s="148"/>
      <c r="AB122" s="148"/>
      <c r="AC122" s="148"/>
      <c r="AD122" s="148"/>
      <c r="AE122" s="148"/>
      <c r="AF122" s="148"/>
      <c r="AG122" s="148" t="s">
        <v>136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8" t="s">
        <v>271</v>
      </c>
      <c r="D123" s="161"/>
      <c r="E123" s="162">
        <v>1.6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39</v>
      </c>
      <c r="B124" s="173" t="s">
        <v>272</v>
      </c>
      <c r="C124" s="187" t="s">
        <v>273</v>
      </c>
      <c r="D124" s="174" t="s">
        <v>132</v>
      </c>
      <c r="E124" s="175">
        <v>4.5549999999999997</v>
      </c>
      <c r="F124" s="176"/>
      <c r="G124" s="177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8">
        <v>1.17E-3</v>
      </c>
      <c r="O124" s="158">
        <f>ROUND(E124*N124,2)</f>
        <v>0.01</v>
      </c>
      <c r="P124" s="158">
        <v>7.5999999999999998E-2</v>
      </c>
      <c r="Q124" s="158">
        <f>ROUND(E124*P124,2)</f>
        <v>0.35</v>
      </c>
      <c r="R124" s="159"/>
      <c r="S124" s="159" t="s">
        <v>133</v>
      </c>
      <c r="T124" s="159" t="s">
        <v>133</v>
      </c>
      <c r="U124" s="159">
        <v>0.93899999999999995</v>
      </c>
      <c r="V124" s="159">
        <f>ROUND(E124*U124,2)</f>
        <v>4.28</v>
      </c>
      <c r="W124" s="159"/>
      <c r="X124" s="159" t="s">
        <v>134</v>
      </c>
      <c r="Y124" s="159" t="s">
        <v>135</v>
      </c>
      <c r="Z124" s="148"/>
      <c r="AA124" s="148"/>
      <c r="AB124" s="148"/>
      <c r="AC124" s="148"/>
      <c r="AD124" s="148"/>
      <c r="AE124" s="148"/>
      <c r="AF124" s="148"/>
      <c r="AG124" s="148" t="s">
        <v>136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8" t="s">
        <v>271</v>
      </c>
      <c r="D125" s="161"/>
      <c r="E125" s="162">
        <v>1.6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140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8" t="s">
        <v>274</v>
      </c>
      <c r="D126" s="161"/>
      <c r="E126" s="162">
        <v>1.7729999999999999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8" t="s">
        <v>275</v>
      </c>
      <c r="D127" s="161"/>
      <c r="E127" s="162">
        <v>1.1819999999999999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40</v>
      </c>
      <c r="B128" s="173" t="s">
        <v>276</v>
      </c>
      <c r="C128" s="187" t="s">
        <v>277</v>
      </c>
      <c r="D128" s="174" t="s">
        <v>132</v>
      </c>
      <c r="E128" s="175">
        <v>46.787799999999997</v>
      </c>
      <c r="F128" s="176"/>
      <c r="G128" s="177">
        <f>ROUND(E128*F128,2)</f>
        <v>0</v>
      </c>
      <c r="H128" s="160"/>
      <c r="I128" s="159">
        <f>ROUND(E128*H128,2)</f>
        <v>0</v>
      </c>
      <c r="J128" s="160"/>
      <c r="K128" s="159">
        <f>ROUND(E128*J128,2)</f>
        <v>0</v>
      </c>
      <c r="L128" s="159">
        <v>21</v>
      </c>
      <c r="M128" s="159">
        <f>G128*(1+L128/100)</f>
        <v>0</v>
      </c>
      <c r="N128" s="158">
        <v>0</v>
      </c>
      <c r="O128" s="158">
        <f>ROUND(E128*N128,2)</f>
        <v>0</v>
      </c>
      <c r="P128" s="158">
        <v>4.5999999999999999E-2</v>
      </c>
      <c r="Q128" s="158">
        <f>ROUND(E128*P128,2)</f>
        <v>2.15</v>
      </c>
      <c r="R128" s="159"/>
      <c r="S128" s="159" t="s">
        <v>133</v>
      </c>
      <c r="T128" s="159" t="s">
        <v>133</v>
      </c>
      <c r="U128" s="159">
        <v>0.26</v>
      </c>
      <c r="V128" s="159">
        <f>ROUND(E128*U128,2)</f>
        <v>12.16</v>
      </c>
      <c r="W128" s="159"/>
      <c r="X128" s="159" t="s">
        <v>134</v>
      </c>
      <c r="Y128" s="159" t="s">
        <v>135</v>
      </c>
      <c r="Z128" s="148"/>
      <c r="AA128" s="148"/>
      <c r="AB128" s="148"/>
      <c r="AC128" s="148"/>
      <c r="AD128" s="148"/>
      <c r="AE128" s="148"/>
      <c r="AF128" s="148"/>
      <c r="AG128" s="148" t="s">
        <v>136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8" t="s">
        <v>192</v>
      </c>
      <c r="D129" s="161"/>
      <c r="E129" s="162">
        <v>47.19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8" t="s">
        <v>278</v>
      </c>
      <c r="D130" s="161"/>
      <c r="E130" s="162">
        <v>-1.7951999999999999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140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8" t="s">
        <v>279</v>
      </c>
      <c r="D131" s="161"/>
      <c r="E131" s="162">
        <v>-0.56999999999999995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140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8" t="s">
        <v>194</v>
      </c>
      <c r="D132" s="161"/>
      <c r="E132" s="162">
        <v>-2.0499999999999998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140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5"/>
      <c r="B133" s="156"/>
      <c r="C133" s="188" t="s">
        <v>280</v>
      </c>
      <c r="D133" s="161"/>
      <c r="E133" s="162">
        <v>2.48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140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8" t="s">
        <v>281</v>
      </c>
      <c r="D134" s="161"/>
      <c r="E134" s="162">
        <v>0.25800000000000001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140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8" t="s">
        <v>196</v>
      </c>
      <c r="D135" s="161"/>
      <c r="E135" s="162">
        <v>1.2749999999999999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140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41</v>
      </c>
      <c r="B136" s="173" t="s">
        <v>282</v>
      </c>
      <c r="C136" s="187" t="s">
        <v>283</v>
      </c>
      <c r="D136" s="174" t="s">
        <v>132</v>
      </c>
      <c r="E136" s="175">
        <v>10.9575</v>
      </c>
      <c r="F136" s="176"/>
      <c r="G136" s="177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0</v>
      </c>
      <c r="O136" s="158">
        <f>ROUND(E136*N136,2)</f>
        <v>0</v>
      </c>
      <c r="P136" s="158">
        <v>6.8000000000000005E-2</v>
      </c>
      <c r="Q136" s="158">
        <f>ROUND(E136*P136,2)</f>
        <v>0.75</v>
      </c>
      <c r="R136" s="159"/>
      <c r="S136" s="159" t="s">
        <v>133</v>
      </c>
      <c r="T136" s="159" t="s">
        <v>133</v>
      </c>
      <c r="U136" s="159">
        <v>0.3</v>
      </c>
      <c r="V136" s="159">
        <f>ROUND(E136*U136,2)</f>
        <v>3.29</v>
      </c>
      <c r="W136" s="159"/>
      <c r="X136" s="159" t="s">
        <v>134</v>
      </c>
      <c r="Y136" s="159" t="s">
        <v>135</v>
      </c>
      <c r="Z136" s="148"/>
      <c r="AA136" s="148"/>
      <c r="AB136" s="148"/>
      <c r="AC136" s="148"/>
      <c r="AD136" s="148"/>
      <c r="AE136" s="148"/>
      <c r="AF136" s="148"/>
      <c r="AG136" s="148" t="s">
        <v>136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8" t="s">
        <v>284</v>
      </c>
      <c r="D137" s="161"/>
      <c r="E137" s="162">
        <v>10.9575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140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42</v>
      </c>
      <c r="B138" s="173" t="s">
        <v>285</v>
      </c>
      <c r="C138" s="187" t="s">
        <v>286</v>
      </c>
      <c r="D138" s="174" t="s">
        <v>132</v>
      </c>
      <c r="E138" s="175">
        <v>1</v>
      </c>
      <c r="F138" s="176"/>
      <c r="G138" s="177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8">
        <v>0</v>
      </c>
      <c r="O138" s="158">
        <f>ROUND(E138*N138,2)</f>
        <v>0</v>
      </c>
      <c r="P138" s="158">
        <v>8.9999999999999993E-3</v>
      </c>
      <c r="Q138" s="158">
        <f>ROUND(E138*P138,2)</f>
        <v>0.01</v>
      </c>
      <c r="R138" s="159"/>
      <c r="S138" s="159" t="s">
        <v>208</v>
      </c>
      <c r="T138" s="159" t="s">
        <v>209</v>
      </c>
      <c r="U138" s="159">
        <v>0.44400000000000001</v>
      </c>
      <c r="V138" s="159">
        <f>ROUND(E138*U138,2)</f>
        <v>0.44</v>
      </c>
      <c r="W138" s="159"/>
      <c r="X138" s="159" t="s">
        <v>134</v>
      </c>
      <c r="Y138" s="159" t="s">
        <v>135</v>
      </c>
      <c r="Z138" s="148"/>
      <c r="AA138" s="148"/>
      <c r="AB138" s="148"/>
      <c r="AC138" s="148"/>
      <c r="AD138" s="148"/>
      <c r="AE138" s="148"/>
      <c r="AF138" s="148"/>
      <c r="AG138" s="148" t="s">
        <v>136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8" t="s">
        <v>287</v>
      </c>
      <c r="D139" s="161"/>
      <c r="E139" s="162">
        <v>1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140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5" t="s">
        <v>128</v>
      </c>
      <c r="B140" s="166" t="s">
        <v>72</v>
      </c>
      <c r="C140" s="185" t="s">
        <v>73</v>
      </c>
      <c r="D140" s="167"/>
      <c r="E140" s="168"/>
      <c r="F140" s="169"/>
      <c r="G140" s="170">
        <f>SUMIF(AG141:AG145,"&lt;&gt;NOR",G141:G145)</f>
        <v>0</v>
      </c>
      <c r="H140" s="164"/>
      <c r="I140" s="164">
        <f>SUM(I141:I145)</f>
        <v>0</v>
      </c>
      <c r="J140" s="164"/>
      <c r="K140" s="164">
        <f>SUM(K141:K145)</f>
        <v>0</v>
      </c>
      <c r="L140" s="164"/>
      <c r="M140" s="164">
        <f>SUM(M141:M145)</f>
        <v>0</v>
      </c>
      <c r="N140" s="163"/>
      <c r="O140" s="163">
        <f>SUM(O141:O145)</f>
        <v>0</v>
      </c>
      <c r="P140" s="163"/>
      <c r="Q140" s="163">
        <f>SUM(Q141:Q145)</f>
        <v>0</v>
      </c>
      <c r="R140" s="164"/>
      <c r="S140" s="164"/>
      <c r="T140" s="164"/>
      <c r="U140" s="164"/>
      <c r="V140" s="164">
        <f>SUM(V141:V145)</f>
        <v>146</v>
      </c>
      <c r="W140" s="164"/>
      <c r="X140" s="164"/>
      <c r="Y140" s="164"/>
      <c r="AG140" t="s">
        <v>129</v>
      </c>
    </row>
    <row r="141" spans="1:60" outlineLevel="1" x14ac:dyDescent="0.2">
      <c r="A141" s="178">
        <v>43</v>
      </c>
      <c r="B141" s="179" t="s">
        <v>288</v>
      </c>
      <c r="C141" s="186" t="s">
        <v>289</v>
      </c>
      <c r="D141" s="180" t="s">
        <v>290</v>
      </c>
      <c r="E141" s="181">
        <v>88.914940000000001</v>
      </c>
      <c r="F141" s="182"/>
      <c r="G141" s="183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8">
        <v>0</v>
      </c>
      <c r="O141" s="158">
        <f>ROUND(E141*N141,2)</f>
        <v>0</v>
      </c>
      <c r="P141" s="158">
        <v>0</v>
      </c>
      <c r="Q141" s="158">
        <f>ROUND(E141*P141,2)</f>
        <v>0</v>
      </c>
      <c r="R141" s="159"/>
      <c r="S141" s="159" t="s">
        <v>133</v>
      </c>
      <c r="T141" s="159" t="s">
        <v>133</v>
      </c>
      <c r="U141" s="159">
        <v>0.49</v>
      </c>
      <c r="V141" s="159">
        <f>ROUND(E141*U141,2)</f>
        <v>43.57</v>
      </c>
      <c r="W141" s="159"/>
      <c r="X141" s="159" t="s">
        <v>291</v>
      </c>
      <c r="Y141" s="159" t="s">
        <v>135</v>
      </c>
      <c r="Z141" s="148"/>
      <c r="AA141" s="148"/>
      <c r="AB141" s="148"/>
      <c r="AC141" s="148"/>
      <c r="AD141" s="148"/>
      <c r="AE141" s="148"/>
      <c r="AF141" s="148"/>
      <c r="AG141" s="148" t="s">
        <v>292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8">
        <v>44</v>
      </c>
      <c r="B142" s="179" t="s">
        <v>293</v>
      </c>
      <c r="C142" s="186" t="s">
        <v>294</v>
      </c>
      <c r="D142" s="180" t="s">
        <v>290</v>
      </c>
      <c r="E142" s="181">
        <v>1689.3837699999999</v>
      </c>
      <c r="F142" s="182"/>
      <c r="G142" s="183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21</v>
      </c>
      <c r="M142" s="159">
        <f>G142*(1+L142/100)</f>
        <v>0</v>
      </c>
      <c r="N142" s="158">
        <v>0</v>
      </c>
      <c r="O142" s="158">
        <f>ROUND(E142*N142,2)</f>
        <v>0</v>
      </c>
      <c r="P142" s="158">
        <v>0</v>
      </c>
      <c r="Q142" s="158">
        <f>ROUND(E142*P142,2)</f>
        <v>0</v>
      </c>
      <c r="R142" s="159"/>
      <c r="S142" s="159" t="s">
        <v>133</v>
      </c>
      <c r="T142" s="159" t="s">
        <v>133</v>
      </c>
      <c r="U142" s="159">
        <v>0</v>
      </c>
      <c r="V142" s="159">
        <f>ROUND(E142*U142,2)</f>
        <v>0</v>
      </c>
      <c r="W142" s="159"/>
      <c r="X142" s="159" t="s">
        <v>291</v>
      </c>
      <c r="Y142" s="159" t="s">
        <v>135</v>
      </c>
      <c r="Z142" s="148"/>
      <c r="AA142" s="148"/>
      <c r="AB142" s="148"/>
      <c r="AC142" s="148"/>
      <c r="AD142" s="148"/>
      <c r="AE142" s="148"/>
      <c r="AF142" s="148"/>
      <c r="AG142" s="148" t="s">
        <v>292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8">
        <v>45</v>
      </c>
      <c r="B143" s="179" t="s">
        <v>295</v>
      </c>
      <c r="C143" s="186" t="s">
        <v>296</v>
      </c>
      <c r="D143" s="180" t="s">
        <v>290</v>
      </c>
      <c r="E143" s="181">
        <v>88.914940000000001</v>
      </c>
      <c r="F143" s="182"/>
      <c r="G143" s="183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9"/>
      <c r="S143" s="159" t="s">
        <v>133</v>
      </c>
      <c r="T143" s="159" t="s">
        <v>133</v>
      </c>
      <c r="U143" s="159">
        <v>0.94199999999999995</v>
      </c>
      <c r="V143" s="159">
        <f>ROUND(E143*U143,2)</f>
        <v>83.76</v>
      </c>
      <c r="W143" s="159"/>
      <c r="X143" s="159" t="s">
        <v>291</v>
      </c>
      <c r="Y143" s="159" t="s">
        <v>135</v>
      </c>
      <c r="Z143" s="148"/>
      <c r="AA143" s="148"/>
      <c r="AB143" s="148"/>
      <c r="AC143" s="148"/>
      <c r="AD143" s="148"/>
      <c r="AE143" s="148"/>
      <c r="AF143" s="148"/>
      <c r="AG143" s="148" t="s">
        <v>292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8">
        <v>46</v>
      </c>
      <c r="B144" s="179" t="s">
        <v>297</v>
      </c>
      <c r="C144" s="186" t="s">
        <v>298</v>
      </c>
      <c r="D144" s="180" t="s">
        <v>290</v>
      </c>
      <c r="E144" s="181">
        <v>177.82987</v>
      </c>
      <c r="F144" s="182"/>
      <c r="G144" s="183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9"/>
      <c r="S144" s="159" t="s">
        <v>133</v>
      </c>
      <c r="T144" s="159" t="s">
        <v>133</v>
      </c>
      <c r="U144" s="159">
        <v>0.105</v>
      </c>
      <c r="V144" s="159">
        <f>ROUND(E144*U144,2)</f>
        <v>18.670000000000002</v>
      </c>
      <c r="W144" s="159"/>
      <c r="X144" s="159" t="s">
        <v>291</v>
      </c>
      <c r="Y144" s="159" t="s">
        <v>135</v>
      </c>
      <c r="Z144" s="148"/>
      <c r="AA144" s="148"/>
      <c r="AB144" s="148"/>
      <c r="AC144" s="148"/>
      <c r="AD144" s="148"/>
      <c r="AE144" s="148"/>
      <c r="AF144" s="148"/>
      <c r="AG144" s="148" t="s">
        <v>292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78">
        <v>47</v>
      </c>
      <c r="B145" s="179" t="s">
        <v>299</v>
      </c>
      <c r="C145" s="186" t="s">
        <v>300</v>
      </c>
      <c r="D145" s="180" t="s">
        <v>290</v>
      </c>
      <c r="E145" s="181">
        <v>88.914940000000001</v>
      </c>
      <c r="F145" s="182"/>
      <c r="G145" s="183">
        <f>ROUND(E145*F145,2)</f>
        <v>0</v>
      </c>
      <c r="H145" s="160"/>
      <c r="I145" s="159">
        <f>ROUND(E145*H145,2)</f>
        <v>0</v>
      </c>
      <c r="J145" s="160"/>
      <c r="K145" s="159">
        <f>ROUND(E145*J145,2)</f>
        <v>0</v>
      </c>
      <c r="L145" s="159">
        <v>21</v>
      </c>
      <c r="M145" s="159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9"/>
      <c r="S145" s="159" t="s">
        <v>133</v>
      </c>
      <c r="T145" s="159" t="s">
        <v>133</v>
      </c>
      <c r="U145" s="159">
        <v>0</v>
      </c>
      <c r="V145" s="159">
        <f>ROUND(E145*U145,2)</f>
        <v>0</v>
      </c>
      <c r="W145" s="159"/>
      <c r="X145" s="159" t="s">
        <v>291</v>
      </c>
      <c r="Y145" s="159" t="s">
        <v>135</v>
      </c>
      <c r="Z145" s="148"/>
      <c r="AA145" s="148"/>
      <c r="AB145" s="148"/>
      <c r="AC145" s="148"/>
      <c r="AD145" s="148"/>
      <c r="AE145" s="148"/>
      <c r="AF145" s="148"/>
      <c r="AG145" s="148" t="s">
        <v>292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128</v>
      </c>
      <c r="B146" s="166" t="s">
        <v>74</v>
      </c>
      <c r="C146" s="185" t="s">
        <v>75</v>
      </c>
      <c r="D146" s="167"/>
      <c r="E146" s="168"/>
      <c r="F146" s="169"/>
      <c r="G146" s="170">
        <f>SUMIF(AG147:AG147,"&lt;&gt;NOR",G147:G147)</f>
        <v>0</v>
      </c>
      <c r="H146" s="164"/>
      <c r="I146" s="164">
        <f>SUM(I147:I147)</f>
        <v>0</v>
      </c>
      <c r="J146" s="164"/>
      <c r="K146" s="164">
        <f>SUM(K147:K147)</f>
        <v>0</v>
      </c>
      <c r="L146" s="164"/>
      <c r="M146" s="164">
        <f>SUM(M147:M147)</f>
        <v>0</v>
      </c>
      <c r="N146" s="163"/>
      <c r="O146" s="163">
        <f>SUM(O147:O147)</f>
        <v>0</v>
      </c>
      <c r="P146" s="163"/>
      <c r="Q146" s="163">
        <f>SUM(Q147:Q147)</f>
        <v>0</v>
      </c>
      <c r="R146" s="164"/>
      <c r="S146" s="164"/>
      <c r="T146" s="164"/>
      <c r="U146" s="164"/>
      <c r="V146" s="164">
        <f>SUM(V147:V147)</f>
        <v>20</v>
      </c>
      <c r="W146" s="164"/>
      <c r="X146" s="164"/>
      <c r="Y146" s="164"/>
      <c r="AG146" t="s">
        <v>129</v>
      </c>
    </row>
    <row r="147" spans="1:60" outlineLevel="1" x14ac:dyDescent="0.2">
      <c r="A147" s="178">
        <v>48</v>
      </c>
      <c r="B147" s="179" t="s">
        <v>301</v>
      </c>
      <c r="C147" s="186" t="s">
        <v>302</v>
      </c>
      <c r="D147" s="180" t="s">
        <v>290</v>
      </c>
      <c r="E147" s="181">
        <v>21.306640000000002</v>
      </c>
      <c r="F147" s="182"/>
      <c r="G147" s="183">
        <f>ROUND(E147*F147,2)</f>
        <v>0</v>
      </c>
      <c r="H147" s="160"/>
      <c r="I147" s="159">
        <f>ROUND(E147*H147,2)</f>
        <v>0</v>
      </c>
      <c r="J147" s="160"/>
      <c r="K147" s="159">
        <f>ROUND(E147*J147,2)</f>
        <v>0</v>
      </c>
      <c r="L147" s="159">
        <v>21</v>
      </c>
      <c r="M147" s="159">
        <f>G147*(1+L147/100)</f>
        <v>0</v>
      </c>
      <c r="N147" s="158">
        <v>0</v>
      </c>
      <c r="O147" s="158">
        <f>ROUND(E147*N147,2)</f>
        <v>0</v>
      </c>
      <c r="P147" s="158">
        <v>0</v>
      </c>
      <c r="Q147" s="158">
        <f>ROUND(E147*P147,2)</f>
        <v>0</v>
      </c>
      <c r="R147" s="159"/>
      <c r="S147" s="159" t="s">
        <v>133</v>
      </c>
      <c r="T147" s="159" t="s">
        <v>133</v>
      </c>
      <c r="U147" s="159">
        <v>0.9385</v>
      </c>
      <c r="V147" s="159">
        <f>ROUND(E147*U147,2)</f>
        <v>20</v>
      </c>
      <c r="W147" s="159"/>
      <c r="X147" s="159" t="s">
        <v>303</v>
      </c>
      <c r="Y147" s="159" t="s">
        <v>135</v>
      </c>
      <c r="Z147" s="148"/>
      <c r="AA147" s="148"/>
      <c r="AB147" s="148"/>
      <c r="AC147" s="148"/>
      <c r="AD147" s="148"/>
      <c r="AE147" s="148"/>
      <c r="AF147" s="148"/>
      <c r="AG147" s="148" t="s">
        <v>304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x14ac:dyDescent="0.2">
      <c r="A148" s="165" t="s">
        <v>128</v>
      </c>
      <c r="B148" s="166" t="s">
        <v>76</v>
      </c>
      <c r="C148" s="185" t="s">
        <v>77</v>
      </c>
      <c r="D148" s="167"/>
      <c r="E148" s="168"/>
      <c r="F148" s="169"/>
      <c r="G148" s="170">
        <f>SUMIF(AG149:AG161,"&lt;&gt;NOR",G149:G161)</f>
        <v>0</v>
      </c>
      <c r="H148" s="164"/>
      <c r="I148" s="164">
        <f>SUM(I149:I161)</f>
        <v>0</v>
      </c>
      <c r="J148" s="164"/>
      <c r="K148" s="164">
        <f>SUM(K149:K161)</f>
        <v>0</v>
      </c>
      <c r="L148" s="164"/>
      <c r="M148" s="164">
        <f>SUM(M149:M161)</f>
        <v>0</v>
      </c>
      <c r="N148" s="163"/>
      <c r="O148" s="163">
        <f>SUM(O149:O161)</f>
        <v>0.10999999999999999</v>
      </c>
      <c r="P148" s="163"/>
      <c r="Q148" s="163">
        <f>SUM(Q149:Q161)</f>
        <v>0.15</v>
      </c>
      <c r="R148" s="164"/>
      <c r="S148" s="164"/>
      <c r="T148" s="164"/>
      <c r="U148" s="164"/>
      <c r="V148" s="164">
        <f>SUM(V149:V161)</f>
        <v>10.97</v>
      </c>
      <c r="W148" s="164"/>
      <c r="X148" s="164"/>
      <c r="Y148" s="164"/>
      <c r="AG148" t="s">
        <v>129</v>
      </c>
    </row>
    <row r="149" spans="1:60" ht="33.75" outlineLevel="1" x14ac:dyDescent="0.2">
      <c r="A149" s="172">
        <v>49</v>
      </c>
      <c r="B149" s="173" t="s">
        <v>305</v>
      </c>
      <c r="C149" s="187" t="s">
        <v>306</v>
      </c>
      <c r="D149" s="174" t="s">
        <v>132</v>
      </c>
      <c r="E149" s="175">
        <v>14.5</v>
      </c>
      <c r="F149" s="176"/>
      <c r="G149" s="177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21</v>
      </c>
      <c r="M149" s="159">
        <f>G149*(1+L149/100)</f>
        <v>0</v>
      </c>
      <c r="N149" s="158">
        <v>5.1999999999999995E-4</v>
      </c>
      <c r="O149" s="158">
        <f>ROUND(E149*N149,2)</f>
        <v>0.01</v>
      </c>
      <c r="P149" s="158">
        <v>0</v>
      </c>
      <c r="Q149" s="158">
        <f>ROUND(E149*P149,2)</f>
        <v>0</v>
      </c>
      <c r="R149" s="159"/>
      <c r="S149" s="159" t="s">
        <v>133</v>
      </c>
      <c r="T149" s="159" t="s">
        <v>133</v>
      </c>
      <c r="U149" s="159">
        <v>4.9000000000000002E-2</v>
      </c>
      <c r="V149" s="159">
        <f>ROUND(E149*U149,2)</f>
        <v>0.71</v>
      </c>
      <c r="W149" s="159"/>
      <c r="X149" s="159" t="s">
        <v>134</v>
      </c>
      <c r="Y149" s="159" t="s">
        <v>135</v>
      </c>
      <c r="Z149" s="148"/>
      <c r="AA149" s="148"/>
      <c r="AB149" s="148"/>
      <c r="AC149" s="148"/>
      <c r="AD149" s="148"/>
      <c r="AE149" s="148"/>
      <c r="AF149" s="148"/>
      <c r="AG149" s="148" t="s">
        <v>136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188" t="s">
        <v>307</v>
      </c>
      <c r="D150" s="161"/>
      <c r="E150" s="162">
        <v>14.5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140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1" x14ac:dyDescent="0.2">
      <c r="A151" s="172">
        <v>50</v>
      </c>
      <c r="B151" s="173" t="s">
        <v>308</v>
      </c>
      <c r="C151" s="187" t="s">
        <v>309</v>
      </c>
      <c r="D151" s="174" t="s">
        <v>132</v>
      </c>
      <c r="E151" s="175">
        <v>14.5</v>
      </c>
      <c r="F151" s="176"/>
      <c r="G151" s="177">
        <f>ROUND(E151*F151,2)</f>
        <v>0</v>
      </c>
      <c r="H151" s="160"/>
      <c r="I151" s="159">
        <f>ROUND(E151*H151,2)</f>
        <v>0</v>
      </c>
      <c r="J151" s="160"/>
      <c r="K151" s="159">
        <f>ROUND(E151*J151,2)</f>
        <v>0</v>
      </c>
      <c r="L151" s="159">
        <v>21</v>
      </c>
      <c r="M151" s="159">
        <f>G151*(1+L151/100)</f>
        <v>0</v>
      </c>
      <c r="N151" s="158">
        <v>5.9800000000000001E-3</v>
      </c>
      <c r="O151" s="158">
        <f>ROUND(E151*N151,2)</f>
        <v>0.09</v>
      </c>
      <c r="P151" s="158">
        <v>0</v>
      </c>
      <c r="Q151" s="158">
        <f>ROUND(E151*P151,2)</f>
        <v>0</v>
      </c>
      <c r="R151" s="159"/>
      <c r="S151" s="159" t="s">
        <v>133</v>
      </c>
      <c r="T151" s="159" t="s">
        <v>133</v>
      </c>
      <c r="U151" s="159">
        <v>0.26600000000000001</v>
      </c>
      <c r="V151" s="159">
        <f>ROUND(E151*U151,2)</f>
        <v>3.86</v>
      </c>
      <c r="W151" s="159"/>
      <c r="X151" s="159" t="s">
        <v>134</v>
      </c>
      <c r="Y151" s="159" t="s">
        <v>135</v>
      </c>
      <c r="Z151" s="148"/>
      <c r="AA151" s="148"/>
      <c r="AB151" s="148"/>
      <c r="AC151" s="148"/>
      <c r="AD151" s="148"/>
      <c r="AE151" s="148"/>
      <c r="AF151" s="148"/>
      <c r="AG151" s="148" t="s">
        <v>136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88" t="s">
        <v>307</v>
      </c>
      <c r="D152" s="161"/>
      <c r="E152" s="162">
        <v>14.5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140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78">
        <v>51</v>
      </c>
      <c r="B153" s="179" t="s">
        <v>310</v>
      </c>
      <c r="C153" s="186" t="s">
        <v>311</v>
      </c>
      <c r="D153" s="180" t="s">
        <v>132</v>
      </c>
      <c r="E153" s="181">
        <v>30</v>
      </c>
      <c r="F153" s="182"/>
      <c r="G153" s="183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21</v>
      </c>
      <c r="M153" s="159">
        <f>G153*(1+L153/100)</f>
        <v>0</v>
      </c>
      <c r="N153" s="158">
        <v>0</v>
      </c>
      <c r="O153" s="158">
        <f>ROUND(E153*N153,2)</f>
        <v>0</v>
      </c>
      <c r="P153" s="158">
        <v>4.8700000000000002E-3</v>
      </c>
      <c r="Q153" s="158">
        <f>ROUND(E153*P153,2)</f>
        <v>0.15</v>
      </c>
      <c r="R153" s="159"/>
      <c r="S153" s="159" t="s">
        <v>133</v>
      </c>
      <c r="T153" s="159" t="s">
        <v>133</v>
      </c>
      <c r="U153" s="159">
        <v>4.1000000000000002E-2</v>
      </c>
      <c r="V153" s="159">
        <f>ROUND(E153*U153,2)</f>
        <v>1.23</v>
      </c>
      <c r="W153" s="159"/>
      <c r="X153" s="159" t="s">
        <v>134</v>
      </c>
      <c r="Y153" s="159" t="s">
        <v>135</v>
      </c>
      <c r="Z153" s="148"/>
      <c r="AA153" s="148"/>
      <c r="AB153" s="148"/>
      <c r="AC153" s="148"/>
      <c r="AD153" s="148"/>
      <c r="AE153" s="148"/>
      <c r="AF153" s="148"/>
      <c r="AG153" s="148" t="s">
        <v>136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2">
        <v>52</v>
      </c>
      <c r="B154" s="173" t="s">
        <v>312</v>
      </c>
      <c r="C154" s="187" t="s">
        <v>313</v>
      </c>
      <c r="D154" s="174" t="s">
        <v>132</v>
      </c>
      <c r="E154" s="175">
        <v>14.5</v>
      </c>
      <c r="F154" s="176"/>
      <c r="G154" s="177">
        <f>ROUND(E154*F154,2)</f>
        <v>0</v>
      </c>
      <c r="H154" s="160"/>
      <c r="I154" s="159">
        <f>ROUND(E154*H154,2)</f>
        <v>0</v>
      </c>
      <c r="J154" s="160"/>
      <c r="K154" s="159">
        <f>ROUND(E154*J154,2)</f>
        <v>0</v>
      </c>
      <c r="L154" s="159">
        <v>21</v>
      </c>
      <c r="M154" s="159">
        <f>G154*(1+L154/100)</f>
        <v>0</v>
      </c>
      <c r="N154" s="158">
        <v>7.1000000000000002E-4</v>
      </c>
      <c r="O154" s="158">
        <f>ROUND(E154*N154,2)</f>
        <v>0.01</v>
      </c>
      <c r="P154" s="158">
        <v>0</v>
      </c>
      <c r="Q154" s="158">
        <f>ROUND(E154*P154,2)</f>
        <v>0</v>
      </c>
      <c r="R154" s="159"/>
      <c r="S154" s="159" t="s">
        <v>133</v>
      </c>
      <c r="T154" s="159" t="s">
        <v>133</v>
      </c>
      <c r="U154" s="159">
        <v>0.34</v>
      </c>
      <c r="V154" s="159">
        <f>ROUND(E154*U154,2)</f>
        <v>4.93</v>
      </c>
      <c r="W154" s="159"/>
      <c r="X154" s="159" t="s">
        <v>134</v>
      </c>
      <c r="Y154" s="159" t="s">
        <v>135</v>
      </c>
      <c r="Z154" s="148"/>
      <c r="AA154" s="148"/>
      <c r="AB154" s="148"/>
      <c r="AC154" s="148"/>
      <c r="AD154" s="148"/>
      <c r="AE154" s="148"/>
      <c r="AF154" s="148"/>
      <c r="AG154" s="148" t="s">
        <v>136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88" t="s">
        <v>307</v>
      </c>
      <c r="D155" s="161"/>
      <c r="E155" s="162">
        <v>14.5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140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>
        <v>53</v>
      </c>
      <c r="B156" s="156" t="s">
        <v>314</v>
      </c>
      <c r="C156" s="189" t="s">
        <v>315</v>
      </c>
      <c r="D156" s="157" t="s">
        <v>0</v>
      </c>
      <c r="E156" s="184"/>
      <c r="F156" s="160"/>
      <c r="G156" s="159">
        <f t="shared" ref="G156:G161" si="0">ROUND(E156*F156,2)</f>
        <v>0</v>
      </c>
      <c r="H156" s="160"/>
      <c r="I156" s="159">
        <f t="shared" ref="I156:I161" si="1">ROUND(E156*H156,2)</f>
        <v>0</v>
      </c>
      <c r="J156" s="160"/>
      <c r="K156" s="159">
        <f t="shared" ref="K156:K161" si="2">ROUND(E156*J156,2)</f>
        <v>0</v>
      </c>
      <c r="L156" s="159">
        <v>21</v>
      </c>
      <c r="M156" s="159">
        <f t="shared" ref="M156:M161" si="3">G156*(1+L156/100)</f>
        <v>0</v>
      </c>
      <c r="N156" s="158">
        <v>0</v>
      </c>
      <c r="O156" s="158">
        <f t="shared" ref="O156:O161" si="4">ROUND(E156*N156,2)</f>
        <v>0</v>
      </c>
      <c r="P156" s="158">
        <v>0</v>
      </c>
      <c r="Q156" s="158">
        <f t="shared" ref="Q156:Q161" si="5">ROUND(E156*P156,2)</f>
        <v>0</v>
      </c>
      <c r="R156" s="159"/>
      <c r="S156" s="159" t="s">
        <v>133</v>
      </c>
      <c r="T156" s="159" t="s">
        <v>133</v>
      </c>
      <c r="U156" s="159">
        <v>0</v>
      </c>
      <c r="V156" s="159">
        <f t="shared" ref="V156:V161" si="6">ROUND(E156*U156,2)</f>
        <v>0</v>
      </c>
      <c r="W156" s="159"/>
      <c r="X156" s="159" t="s">
        <v>303</v>
      </c>
      <c r="Y156" s="159" t="s">
        <v>135</v>
      </c>
      <c r="Z156" s="148"/>
      <c r="AA156" s="148"/>
      <c r="AB156" s="148"/>
      <c r="AC156" s="148"/>
      <c r="AD156" s="148"/>
      <c r="AE156" s="148"/>
      <c r="AF156" s="148"/>
      <c r="AG156" s="148" t="s">
        <v>304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8">
        <v>54</v>
      </c>
      <c r="B157" s="179" t="s">
        <v>288</v>
      </c>
      <c r="C157" s="186" t="s">
        <v>289</v>
      </c>
      <c r="D157" s="180" t="s">
        <v>290</v>
      </c>
      <c r="E157" s="181">
        <v>0.14610000000000001</v>
      </c>
      <c r="F157" s="182"/>
      <c r="G157" s="183">
        <f t="shared" si="0"/>
        <v>0</v>
      </c>
      <c r="H157" s="160"/>
      <c r="I157" s="159">
        <f t="shared" si="1"/>
        <v>0</v>
      </c>
      <c r="J157" s="160"/>
      <c r="K157" s="159">
        <f t="shared" si="2"/>
        <v>0</v>
      </c>
      <c r="L157" s="159">
        <v>21</v>
      </c>
      <c r="M157" s="159">
        <f t="shared" si="3"/>
        <v>0</v>
      </c>
      <c r="N157" s="158">
        <v>0</v>
      </c>
      <c r="O157" s="158">
        <f t="shared" si="4"/>
        <v>0</v>
      </c>
      <c r="P157" s="158">
        <v>0</v>
      </c>
      <c r="Q157" s="158">
        <f t="shared" si="5"/>
        <v>0</v>
      </c>
      <c r="R157" s="159"/>
      <c r="S157" s="159" t="s">
        <v>133</v>
      </c>
      <c r="T157" s="159" t="s">
        <v>133</v>
      </c>
      <c r="U157" s="159">
        <v>0.49</v>
      </c>
      <c r="V157" s="159">
        <f t="shared" si="6"/>
        <v>7.0000000000000007E-2</v>
      </c>
      <c r="W157" s="159"/>
      <c r="X157" s="159" t="s">
        <v>291</v>
      </c>
      <c r="Y157" s="159" t="s">
        <v>135</v>
      </c>
      <c r="Z157" s="148"/>
      <c r="AA157" s="148"/>
      <c r="AB157" s="148"/>
      <c r="AC157" s="148"/>
      <c r="AD157" s="148"/>
      <c r="AE157" s="148"/>
      <c r="AF157" s="148"/>
      <c r="AG157" s="148" t="s">
        <v>292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8">
        <v>55</v>
      </c>
      <c r="B158" s="179" t="s">
        <v>293</v>
      </c>
      <c r="C158" s="186" t="s">
        <v>294</v>
      </c>
      <c r="D158" s="180" t="s">
        <v>290</v>
      </c>
      <c r="E158" s="181">
        <v>2.7759</v>
      </c>
      <c r="F158" s="182"/>
      <c r="G158" s="183">
        <f t="shared" si="0"/>
        <v>0</v>
      </c>
      <c r="H158" s="160"/>
      <c r="I158" s="159">
        <f t="shared" si="1"/>
        <v>0</v>
      </c>
      <c r="J158" s="160"/>
      <c r="K158" s="159">
        <f t="shared" si="2"/>
        <v>0</v>
      </c>
      <c r="L158" s="159">
        <v>21</v>
      </c>
      <c r="M158" s="159">
        <f t="shared" si="3"/>
        <v>0</v>
      </c>
      <c r="N158" s="158">
        <v>0</v>
      </c>
      <c r="O158" s="158">
        <f t="shared" si="4"/>
        <v>0</v>
      </c>
      <c r="P158" s="158">
        <v>0</v>
      </c>
      <c r="Q158" s="158">
        <f t="shared" si="5"/>
        <v>0</v>
      </c>
      <c r="R158" s="159"/>
      <c r="S158" s="159" t="s">
        <v>133</v>
      </c>
      <c r="T158" s="159" t="s">
        <v>133</v>
      </c>
      <c r="U158" s="159">
        <v>0</v>
      </c>
      <c r="V158" s="159">
        <f t="shared" si="6"/>
        <v>0</v>
      </c>
      <c r="W158" s="159"/>
      <c r="X158" s="159" t="s">
        <v>291</v>
      </c>
      <c r="Y158" s="159" t="s">
        <v>135</v>
      </c>
      <c r="Z158" s="148"/>
      <c r="AA158" s="148"/>
      <c r="AB158" s="148"/>
      <c r="AC158" s="148"/>
      <c r="AD158" s="148"/>
      <c r="AE158" s="148"/>
      <c r="AF158" s="148"/>
      <c r="AG158" s="148" t="s">
        <v>292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8">
        <v>56</v>
      </c>
      <c r="B159" s="179" t="s">
        <v>295</v>
      </c>
      <c r="C159" s="186" t="s">
        <v>296</v>
      </c>
      <c r="D159" s="180" t="s">
        <v>290</v>
      </c>
      <c r="E159" s="181">
        <v>0.14610000000000001</v>
      </c>
      <c r="F159" s="182"/>
      <c r="G159" s="183">
        <f t="shared" si="0"/>
        <v>0</v>
      </c>
      <c r="H159" s="160"/>
      <c r="I159" s="159">
        <f t="shared" si="1"/>
        <v>0</v>
      </c>
      <c r="J159" s="160"/>
      <c r="K159" s="159">
        <f t="shared" si="2"/>
        <v>0</v>
      </c>
      <c r="L159" s="159">
        <v>21</v>
      </c>
      <c r="M159" s="159">
        <f t="shared" si="3"/>
        <v>0</v>
      </c>
      <c r="N159" s="158">
        <v>0</v>
      </c>
      <c r="O159" s="158">
        <f t="shared" si="4"/>
        <v>0</v>
      </c>
      <c r="P159" s="158">
        <v>0</v>
      </c>
      <c r="Q159" s="158">
        <f t="shared" si="5"/>
        <v>0</v>
      </c>
      <c r="R159" s="159"/>
      <c r="S159" s="159" t="s">
        <v>133</v>
      </c>
      <c r="T159" s="159" t="s">
        <v>133</v>
      </c>
      <c r="U159" s="159">
        <v>0.94199999999999995</v>
      </c>
      <c r="V159" s="159">
        <f t="shared" si="6"/>
        <v>0.14000000000000001</v>
      </c>
      <c r="W159" s="159"/>
      <c r="X159" s="159" t="s">
        <v>291</v>
      </c>
      <c r="Y159" s="159" t="s">
        <v>135</v>
      </c>
      <c r="Z159" s="148"/>
      <c r="AA159" s="148"/>
      <c r="AB159" s="148"/>
      <c r="AC159" s="148"/>
      <c r="AD159" s="148"/>
      <c r="AE159" s="148"/>
      <c r="AF159" s="148"/>
      <c r="AG159" s="148" t="s">
        <v>292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8">
        <v>57</v>
      </c>
      <c r="B160" s="179" t="s">
        <v>297</v>
      </c>
      <c r="C160" s="186" t="s">
        <v>298</v>
      </c>
      <c r="D160" s="180" t="s">
        <v>290</v>
      </c>
      <c r="E160" s="181">
        <v>0.29220000000000002</v>
      </c>
      <c r="F160" s="182"/>
      <c r="G160" s="183">
        <f t="shared" si="0"/>
        <v>0</v>
      </c>
      <c r="H160" s="160"/>
      <c r="I160" s="159">
        <f t="shared" si="1"/>
        <v>0</v>
      </c>
      <c r="J160" s="160"/>
      <c r="K160" s="159">
        <f t="shared" si="2"/>
        <v>0</v>
      </c>
      <c r="L160" s="159">
        <v>21</v>
      </c>
      <c r="M160" s="159">
        <f t="shared" si="3"/>
        <v>0</v>
      </c>
      <c r="N160" s="158">
        <v>0</v>
      </c>
      <c r="O160" s="158">
        <f t="shared" si="4"/>
        <v>0</v>
      </c>
      <c r="P160" s="158">
        <v>0</v>
      </c>
      <c r="Q160" s="158">
        <f t="shared" si="5"/>
        <v>0</v>
      </c>
      <c r="R160" s="159"/>
      <c r="S160" s="159" t="s">
        <v>133</v>
      </c>
      <c r="T160" s="159" t="s">
        <v>133</v>
      </c>
      <c r="U160" s="159">
        <v>0.105</v>
      </c>
      <c r="V160" s="159">
        <f t="shared" si="6"/>
        <v>0.03</v>
      </c>
      <c r="W160" s="159"/>
      <c r="X160" s="159" t="s">
        <v>291</v>
      </c>
      <c r="Y160" s="159" t="s">
        <v>135</v>
      </c>
      <c r="Z160" s="148"/>
      <c r="AA160" s="148"/>
      <c r="AB160" s="148"/>
      <c r="AC160" s="148"/>
      <c r="AD160" s="148"/>
      <c r="AE160" s="148"/>
      <c r="AF160" s="148"/>
      <c r="AG160" s="148" t="s">
        <v>292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78">
        <v>58</v>
      </c>
      <c r="B161" s="179" t="s">
        <v>316</v>
      </c>
      <c r="C161" s="186" t="s">
        <v>317</v>
      </c>
      <c r="D161" s="180" t="s">
        <v>290</v>
      </c>
      <c r="E161" s="181">
        <v>0.14610000000000001</v>
      </c>
      <c r="F161" s="182"/>
      <c r="G161" s="183">
        <f t="shared" si="0"/>
        <v>0</v>
      </c>
      <c r="H161" s="160"/>
      <c r="I161" s="159">
        <f t="shared" si="1"/>
        <v>0</v>
      </c>
      <c r="J161" s="160"/>
      <c r="K161" s="159">
        <f t="shared" si="2"/>
        <v>0</v>
      </c>
      <c r="L161" s="159">
        <v>21</v>
      </c>
      <c r="M161" s="159">
        <f t="shared" si="3"/>
        <v>0</v>
      </c>
      <c r="N161" s="158">
        <v>0</v>
      </c>
      <c r="O161" s="158">
        <f t="shared" si="4"/>
        <v>0</v>
      </c>
      <c r="P161" s="158">
        <v>0</v>
      </c>
      <c r="Q161" s="158">
        <f t="shared" si="5"/>
        <v>0</v>
      </c>
      <c r="R161" s="159"/>
      <c r="S161" s="159" t="s">
        <v>133</v>
      </c>
      <c r="T161" s="159" t="s">
        <v>133</v>
      </c>
      <c r="U161" s="159">
        <v>0</v>
      </c>
      <c r="V161" s="159">
        <f t="shared" si="6"/>
        <v>0</v>
      </c>
      <c r="W161" s="159"/>
      <c r="X161" s="159" t="s">
        <v>291</v>
      </c>
      <c r="Y161" s="159" t="s">
        <v>135</v>
      </c>
      <c r="Z161" s="148"/>
      <c r="AA161" s="148"/>
      <c r="AB161" s="148"/>
      <c r="AC161" s="148"/>
      <c r="AD161" s="148"/>
      <c r="AE161" s="148"/>
      <c r="AF161" s="148"/>
      <c r="AG161" s="148" t="s">
        <v>292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128</v>
      </c>
      <c r="B162" s="166" t="s">
        <v>78</v>
      </c>
      <c r="C162" s="185" t="s">
        <v>79</v>
      </c>
      <c r="D162" s="167"/>
      <c r="E162" s="168"/>
      <c r="F162" s="169"/>
      <c r="G162" s="170">
        <f>SUMIF(AG163:AG174,"&lt;&gt;NOR",G163:G174)</f>
        <v>0</v>
      </c>
      <c r="H162" s="164"/>
      <c r="I162" s="164">
        <f>SUM(I163:I174)</f>
        <v>0</v>
      </c>
      <c r="J162" s="164"/>
      <c r="K162" s="164">
        <f>SUM(K163:K174)</f>
        <v>0</v>
      </c>
      <c r="L162" s="164"/>
      <c r="M162" s="164">
        <f>SUM(M163:M174)</f>
        <v>0</v>
      </c>
      <c r="N162" s="163"/>
      <c r="O162" s="163">
        <f>SUM(O163:O174)</f>
        <v>7.0000000000000007E-2</v>
      </c>
      <c r="P162" s="163"/>
      <c r="Q162" s="163">
        <f>SUM(Q163:Q174)</f>
        <v>0.43</v>
      </c>
      <c r="R162" s="164"/>
      <c r="S162" s="164"/>
      <c r="T162" s="164"/>
      <c r="U162" s="164"/>
      <c r="V162" s="164">
        <f>SUM(V163:V174)</f>
        <v>6.33</v>
      </c>
      <c r="W162" s="164"/>
      <c r="X162" s="164"/>
      <c r="Y162" s="164"/>
      <c r="AG162" t="s">
        <v>129</v>
      </c>
    </row>
    <row r="163" spans="1:60" ht="22.5" outlineLevel="1" x14ac:dyDescent="0.2">
      <c r="A163" s="172">
        <v>59</v>
      </c>
      <c r="B163" s="173" t="s">
        <v>318</v>
      </c>
      <c r="C163" s="187" t="s">
        <v>319</v>
      </c>
      <c r="D163" s="174" t="s">
        <v>132</v>
      </c>
      <c r="E163" s="175">
        <v>42.5</v>
      </c>
      <c r="F163" s="176"/>
      <c r="G163" s="177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21</v>
      </c>
      <c r="M163" s="159">
        <f>G163*(1+L163/100)</f>
        <v>0</v>
      </c>
      <c r="N163" s="158">
        <v>0</v>
      </c>
      <c r="O163" s="158">
        <f>ROUND(E163*N163,2)</f>
        <v>0</v>
      </c>
      <c r="P163" s="158">
        <v>0.01</v>
      </c>
      <c r="Q163" s="158">
        <f>ROUND(E163*P163,2)</f>
        <v>0.43</v>
      </c>
      <c r="R163" s="159"/>
      <c r="S163" s="159" t="s">
        <v>133</v>
      </c>
      <c r="T163" s="159" t="s">
        <v>133</v>
      </c>
      <c r="U163" s="159">
        <v>0.06</v>
      </c>
      <c r="V163" s="159">
        <f>ROUND(E163*U163,2)</f>
        <v>2.5499999999999998</v>
      </c>
      <c r="W163" s="159"/>
      <c r="X163" s="159" t="s">
        <v>134</v>
      </c>
      <c r="Y163" s="159" t="s">
        <v>135</v>
      </c>
      <c r="Z163" s="148"/>
      <c r="AA163" s="148"/>
      <c r="AB163" s="148"/>
      <c r="AC163" s="148"/>
      <c r="AD163" s="148"/>
      <c r="AE163" s="148"/>
      <c r="AF163" s="148"/>
      <c r="AG163" s="148" t="s">
        <v>136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8" t="s">
        <v>320</v>
      </c>
      <c r="D164" s="161"/>
      <c r="E164" s="162">
        <v>42.5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140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33.75" outlineLevel="1" x14ac:dyDescent="0.2">
      <c r="A165" s="172">
        <v>60</v>
      </c>
      <c r="B165" s="173" t="s">
        <v>321</v>
      </c>
      <c r="C165" s="187" t="s">
        <v>322</v>
      </c>
      <c r="D165" s="174" t="s">
        <v>132</v>
      </c>
      <c r="E165" s="175">
        <v>7.2</v>
      </c>
      <c r="F165" s="176"/>
      <c r="G165" s="177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21</v>
      </c>
      <c r="M165" s="159">
        <f>G165*(1+L165/100)</f>
        <v>0</v>
      </c>
      <c r="N165" s="158">
        <v>3.3E-4</v>
      </c>
      <c r="O165" s="158">
        <f>ROUND(E165*N165,2)</f>
        <v>0</v>
      </c>
      <c r="P165" s="158">
        <v>0</v>
      </c>
      <c r="Q165" s="158">
        <f>ROUND(E165*P165,2)</f>
        <v>0</v>
      </c>
      <c r="R165" s="159"/>
      <c r="S165" s="159" t="s">
        <v>133</v>
      </c>
      <c r="T165" s="159" t="s">
        <v>133</v>
      </c>
      <c r="U165" s="159">
        <v>2.75E-2</v>
      </c>
      <c r="V165" s="159">
        <f>ROUND(E165*U165,2)</f>
        <v>0.2</v>
      </c>
      <c r="W165" s="159"/>
      <c r="X165" s="159" t="s">
        <v>134</v>
      </c>
      <c r="Y165" s="159" t="s">
        <v>135</v>
      </c>
      <c r="Z165" s="148"/>
      <c r="AA165" s="148"/>
      <c r="AB165" s="148"/>
      <c r="AC165" s="148"/>
      <c r="AD165" s="148"/>
      <c r="AE165" s="148"/>
      <c r="AF165" s="148"/>
      <c r="AG165" s="148" t="s">
        <v>136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8" t="s">
        <v>323</v>
      </c>
      <c r="D166" s="161"/>
      <c r="E166" s="162">
        <v>7.2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140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33.75" outlineLevel="1" x14ac:dyDescent="0.2">
      <c r="A167" s="172">
        <v>61</v>
      </c>
      <c r="B167" s="173" t="s">
        <v>324</v>
      </c>
      <c r="C167" s="187" t="s">
        <v>325</v>
      </c>
      <c r="D167" s="174" t="s">
        <v>132</v>
      </c>
      <c r="E167" s="175">
        <v>7.2</v>
      </c>
      <c r="F167" s="176"/>
      <c r="G167" s="177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8">
        <v>9.6299999999999997E-3</v>
      </c>
      <c r="O167" s="158">
        <f>ROUND(E167*N167,2)</f>
        <v>7.0000000000000007E-2</v>
      </c>
      <c r="P167" s="158">
        <v>0</v>
      </c>
      <c r="Q167" s="158">
        <f>ROUND(E167*P167,2)</f>
        <v>0</v>
      </c>
      <c r="R167" s="159"/>
      <c r="S167" s="159" t="s">
        <v>133</v>
      </c>
      <c r="T167" s="159" t="s">
        <v>133</v>
      </c>
      <c r="U167" s="159">
        <v>0.4</v>
      </c>
      <c r="V167" s="159">
        <f>ROUND(E167*U167,2)</f>
        <v>2.88</v>
      </c>
      <c r="W167" s="159"/>
      <c r="X167" s="159" t="s">
        <v>134</v>
      </c>
      <c r="Y167" s="159" t="s">
        <v>135</v>
      </c>
      <c r="Z167" s="148"/>
      <c r="AA167" s="148"/>
      <c r="AB167" s="148"/>
      <c r="AC167" s="148"/>
      <c r="AD167" s="148"/>
      <c r="AE167" s="148"/>
      <c r="AF167" s="148"/>
      <c r="AG167" s="148" t="s">
        <v>136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8" t="s">
        <v>323</v>
      </c>
      <c r="D168" s="161"/>
      <c r="E168" s="162">
        <v>7.2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140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>
        <v>62</v>
      </c>
      <c r="B169" s="156" t="s">
        <v>326</v>
      </c>
      <c r="C169" s="189" t="s">
        <v>327</v>
      </c>
      <c r="D169" s="157" t="s">
        <v>0</v>
      </c>
      <c r="E169" s="184"/>
      <c r="F169" s="160"/>
      <c r="G169" s="159">
        <f t="shared" ref="G169:G174" si="7">ROUND(E169*F169,2)</f>
        <v>0</v>
      </c>
      <c r="H169" s="160"/>
      <c r="I169" s="159">
        <f t="shared" ref="I169:I174" si="8">ROUND(E169*H169,2)</f>
        <v>0</v>
      </c>
      <c r="J169" s="160"/>
      <c r="K169" s="159">
        <f t="shared" ref="K169:K174" si="9">ROUND(E169*J169,2)</f>
        <v>0</v>
      </c>
      <c r="L169" s="159">
        <v>21</v>
      </c>
      <c r="M169" s="159">
        <f t="shared" ref="M169:M174" si="10">G169*(1+L169/100)</f>
        <v>0</v>
      </c>
      <c r="N169" s="158">
        <v>0</v>
      </c>
      <c r="O169" s="158">
        <f t="shared" ref="O169:O174" si="11">ROUND(E169*N169,2)</f>
        <v>0</v>
      </c>
      <c r="P169" s="158">
        <v>0</v>
      </c>
      <c r="Q169" s="158">
        <f t="shared" ref="Q169:Q174" si="12">ROUND(E169*P169,2)</f>
        <v>0</v>
      </c>
      <c r="R169" s="159"/>
      <c r="S169" s="159" t="s">
        <v>133</v>
      </c>
      <c r="T169" s="159" t="s">
        <v>133</v>
      </c>
      <c r="U169" s="159">
        <v>0</v>
      </c>
      <c r="V169" s="159">
        <f t="shared" ref="V169:V174" si="13">ROUND(E169*U169,2)</f>
        <v>0</v>
      </c>
      <c r="W169" s="159"/>
      <c r="X169" s="159" t="s">
        <v>303</v>
      </c>
      <c r="Y169" s="159" t="s">
        <v>135</v>
      </c>
      <c r="Z169" s="148"/>
      <c r="AA169" s="148"/>
      <c r="AB169" s="148"/>
      <c r="AC169" s="148"/>
      <c r="AD169" s="148"/>
      <c r="AE169" s="148"/>
      <c r="AF169" s="148"/>
      <c r="AG169" s="148" t="s">
        <v>304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8">
        <v>63</v>
      </c>
      <c r="B170" s="179" t="s">
        <v>288</v>
      </c>
      <c r="C170" s="186" t="s">
        <v>289</v>
      </c>
      <c r="D170" s="180" t="s">
        <v>290</v>
      </c>
      <c r="E170" s="181">
        <v>0.42499999999999999</v>
      </c>
      <c r="F170" s="182"/>
      <c r="G170" s="183">
        <f t="shared" si="7"/>
        <v>0</v>
      </c>
      <c r="H170" s="160"/>
      <c r="I170" s="159">
        <f t="shared" si="8"/>
        <v>0</v>
      </c>
      <c r="J170" s="160"/>
      <c r="K170" s="159">
        <f t="shared" si="9"/>
        <v>0</v>
      </c>
      <c r="L170" s="159">
        <v>21</v>
      </c>
      <c r="M170" s="159">
        <f t="shared" si="10"/>
        <v>0</v>
      </c>
      <c r="N170" s="158">
        <v>0</v>
      </c>
      <c r="O170" s="158">
        <f t="shared" si="11"/>
        <v>0</v>
      </c>
      <c r="P170" s="158">
        <v>0</v>
      </c>
      <c r="Q170" s="158">
        <f t="shared" si="12"/>
        <v>0</v>
      </c>
      <c r="R170" s="159"/>
      <c r="S170" s="159" t="s">
        <v>133</v>
      </c>
      <c r="T170" s="159" t="s">
        <v>133</v>
      </c>
      <c r="U170" s="159">
        <v>0.49</v>
      </c>
      <c r="V170" s="159">
        <f t="shared" si="13"/>
        <v>0.21</v>
      </c>
      <c r="W170" s="159"/>
      <c r="X170" s="159" t="s">
        <v>291</v>
      </c>
      <c r="Y170" s="159" t="s">
        <v>135</v>
      </c>
      <c r="Z170" s="148"/>
      <c r="AA170" s="148"/>
      <c r="AB170" s="148"/>
      <c r="AC170" s="148"/>
      <c r="AD170" s="148"/>
      <c r="AE170" s="148"/>
      <c r="AF170" s="148"/>
      <c r="AG170" s="148" t="s">
        <v>292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8">
        <v>64</v>
      </c>
      <c r="B171" s="179" t="s">
        <v>293</v>
      </c>
      <c r="C171" s="186" t="s">
        <v>294</v>
      </c>
      <c r="D171" s="180" t="s">
        <v>290</v>
      </c>
      <c r="E171" s="181">
        <v>8.0749999999999993</v>
      </c>
      <c r="F171" s="182"/>
      <c r="G171" s="183">
        <f t="shared" si="7"/>
        <v>0</v>
      </c>
      <c r="H171" s="160"/>
      <c r="I171" s="159">
        <f t="shared" si="8"/>
        <v>0</v>
      </c>
      <c r="J171" s="160"/>
      <c r="K171" s="159">
        <f t="shared" si="9"/>
        <v>0</v>
      </c>
      <c r="L171" s="159">
        <v>21</v>
      </c>
      <c r="M171" s="159">
        <f t="shared" si="10"/>
        <v>0</v>
      </c>
      <c r="N171" s="158">
        <v>0</v>
      </c>
      <c r="O171" s="158">
        <f t="shared" si="11"/>
        <v>0</v>
      </c>
      <c r="P171" s="158">
        <v>0</v>
      </c>
      <c r="Q171" s="158">
        <f t="shared" si="12"/>
        <v>0</v>
      </c>
      <c r="R171" s="159"/>
      <c r="S171" s="159" t="s">
        <v>133</v>
      </c>
      <c r="T171" s="159" t="s">
        <v>133</v>
      </c>
      <c r="U171" s="159">
        <v>0</v>
      </c>
      <c r="V171" s="159">
        <f t="shared" si="13"/>
        <v>0</v>
      </c>
      <c r="W171" s="159"/>
      <c r="X171" s="159" t="s">
        <v>291</v>
      </c>
      <c r="Y171" s="159" t="s">
        <v>135</v>
      </c>
      <c r="Z171" s="148"/>
      <c r="AA171" s="148"/>
      <c r="AB171" s="148"/>
      <c r="AC171" s="148"/>
      <c r="AD171" s="148"/>
      <c r="AE171" s="148"/>
      <c r="AF171" s="148"/>
      <c r="AG171" s="148" t="s">
        <v>292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8">
        <v>65</v>
      </c>
      <c r="B172" s="179" t="s">
        <v>295</v>
      </c>
      <c r="C172" s="186" t="s">
        <v>296</v>
      </c>
      <c r="D172" s="180" t="s">
        <v>290</v>
      </c>
      <c r="E172" s="181">
        <v>0.42499999999999999</v>
      </c>
      <c r="F172" s="182"/>
      <c r="G172" s="183">
        <f t="shared" si="7"/>
        <v>0</v>
      </c>
      <c r="H172" s="160"/>
      <c r="I172" s="159">
        <f t="shared" si="8"/>
        <v>0</v>
      </c>
      <c r="J172" s="160"/>
      <c r="K172" s="159">
        <f t="shared" si="9"/>
        <v>0</v>
      </c>
      <c r="L172" s="159">
        <v>21</v>
      </c>
      <c r="M172" s="159">
        <f t="shared" si="10"/>
        <v>0</v>
      </c>
      <c r="N172" s="158">
        <v>0</v>
      </c>
      <c r="O172" s="158">
        <f t="shared" si="11"/>
        <v>0</v>
      </c>
      <c r="P172" s="158">
        <v>0</v>
      </c>
      <c r="Q172" s="158">
        <f t="shared" si="12"/>
        <v>0</v>
      </c>
      <c r="R172" s="159"/>
      <c r="S172" s="159" t="s">
        <v>133</v>
      </c>
      <c r="T172" s="159" t="s">
        <v>133</v>
      </c>
      <c r="U172" s="159">
        <v>0.94199999999999995</v>
      </c>
      <c r="V172" s="159">
        <f t="shared" si="13"/>
        <v>0.4</v>
      </c>
      <c r="W172" s="159"/>
      <c r="X172" s="159" t="s">
        <v>291</v>
      </c>
      <c r="Y172" s="159" t="s">
        <v>135</v>
      </c>
      <c r="Z172" s="148"/>
      <c r="AA172" s="148"/>
      <c r="AB172" s="148"/>
      <c r="AC172" s="148"/>
      <c r="AD172" s="148"/>
      <c r="AE172" s="148"/>
      <c r="AF172" s="148"/>
      <c r="AG172" s="148" t="s">
        <v>292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8">
        <v>66</v>
      </c>
      <c r="B173" s="179" t="s">
        <v>297</v>
      </c>
      <c r="C173" s="186" t="s">
        <v>298</v>
      </c>
      <c r="D173" s="180" t="s">
        <v>290</v>
      </c>
      <c r="E173" s="181">
        <v>0.85</v>
      </c>
      <c r="F173" s="182"/>
      <c r="G173" s="183">
        <f t="shared" si="7"/>
        <v>0</v>
      </c>
      <c r="H173" s="160"/>
      <c r="I173" s="159">
        <f t="shared" si="8"/>
        <v>0</v>
      </c>
      <c r="J173" s="160"/>
      <c r="K173" s="159">
        <f t="shared" si="9"/>
        <v>0</v>
      </c>
      <c r="L173" s="159">
        <v>21</v>
      </c>
      <c r="M173" s="159">
        <f t="shared" si="10"/>
        <v>0</v>
      </c>
      <c r="N173" s="158">
        <v>0</v>
      </c>
      <c r="O173" s="158">
        <f t="shared" si="11"/>
        <v>0</v>
      </c>
      <c r="P173" s="158">
        <v>0</v>
      </c>
      <c r="Q173" s="158">
        <f t="shared" si="12"/>
        <v>0</v>
      </c>
      <c r="R173" s="159"/>
      <c r="S173" s="159" t="s">
        <v>133</v>
      </c>
      <c r="T173" s="159" t="s">
        <v>133</v>
      </c>
      <c r="U173" s="159">
        <v>0.105</v>
      </c>
      <c r="V173" s="159">
        <f t="shared" si="13"/>
        <v>0.09</v>
      </c>
      <c r="W173" s="159"/>
      <c r="X173" s="159" t="s">
        <v>291</v>
      </c>
      <c r="Y173" s="159" t="s">
        <v>135</v>
      </c>
      <c r="Z173" s="148"/>
      <c r="AA173" s="148"/>
      <c r="AB173" s="148"/>
      <c r="AC173" s="148"/>
      <c r="AD173" s="148"/>
      <c r="AE173" s="148"/>
      <c r="AF173" s="148"/>
      <c r="AG173" s="148" t="s">
        <v>292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78">
        <v>67</v>
      </c>
      <c r="B174" s="179" t="s">
        <v>316</v>
      </c>
      <c r="C174" s="186" t="s">
        <v>317</v>
      </c>
      <c r="D174" s="180" t="s">
        <v>290</v>
      </c>
      <c r="E174" s="181">
        <v>0.42499999999999999</v>
      </c>
      <c r="F174" s="182"/>
      <c r="G174" s="183">
        <f t="shared" si="7"/>
        <v>0</v>
      </c>
      <c r="H174" s="160"/>
      <c r="I174" s="159">
        <f t="shared" si="8"/>
        <v>0</v>
      </c>
      <c r="J174" s="160"/>
      <c r="K174" s="159">
        <f t="shared" si="9"/>
        <v>0</v>
      </c>
      <c r="L174" s="159">
        <v>21</v>
      </c>
      <c r="M174" s="159">
        <f t="shared" si="10"/>
        <v>0</v>
      </c>
      <c r="N174" s="158">
        <v>0</v>
      </c>
      <c r="O174" s="158">
        <f t="shared" si="11"/>
        <v>0</v>
      </c>
      <c r="P174" s="158">
        <v>0</v>
      </c>
      <c r="Q174" s="158">
        <f t="shared" si="12"/>
        <v>0</v>
      </c>
      <c r="R174" s="159"/>
      <c r="S174" s="159" t="s">
        <v>133</v>
      </c>
      <c r="T174" s="159" t="s">
        <v>133</v>
      </c>
      <c r="U174" s="159">
        <v>0</v>
      </c>
      <c r="V174" s="159">
        <f t="shared" si="13"/>
        <v>0</v>
      </c>
      <c r="W174" s="159"/>
      <c r="X174" s="159" t="s">
        <v>291</v>
      </c>
      <c r="Y174" s="159" t="s">
        <v>135</v>
      </c>
      <c r="Z174" s="148"/>
      <c r="AA174" s="148"/>
      <c r="AB174" s="148"/>
      <c r="AC174" s="148"/>
      <c r="AD174" s="148"/>
      <c r="AE174" s="148"/>
      <c r="AF174" s="148"/>
      <c r="AG174" s="148" t="s">
        <v>292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x14ac:dyDescent="0.2">
      <c r="A175" s="165" t="s">
        <v>128</v>
      </c>
      <c r="B175" s="166" t="s">
        <v>80</v>
      </c>
      <c r="C175" s="185" t="s">
        <v>81</v>
      </c>
      <c r="D175" s="167"/>
      <c r="E175" s="168"/>
      <c r="F175" s="169"/>
      <c r="G175" s="170">
        <f>SUMIF(AG176:AG185,"&lt;&gt;NOR",G176:G185)</f>
        <v>0</v>
      </c>
      <c r="H175" s="164"/>
      <c r="I175" s="164">
        <f>SUM(I176:I185)</f>
        <v>0</v>
      </c>
      <c r="J175" s="164"/>
      <c r="K175" s="164">
        <f>SUM(K176:K185)</f>
        <v>0</v>
      </c>
      <c r="L175" s="164"/>
      <c r="M175" s="164">
        <f>SUM(M176:M185)</f>
        <v>0</v>
      </c>
      <c r="N175" s="163"/>
      <c r="O175" s="163">
        <f>SUM(O176:O185)</f>
        <v>0</v>
      </c>
      <c r="P175" s="163"/>
      <c r="Q175" s="163">
        <f>SUM(Q176:Q185)</f>
        <v>0.15</v>
      </c>
      <c r="R175" s="164"/>
      <c r="S175" s="164"/>
      <c r="T175" s="164"/>
      <c r="U175" s="164"/>
      <c r="V175" s="164">
        <f>SUM(V176:V185)</f>
        <v>1.5400000000000003</v>
      </c>
      <c r="W175" s="164"/>
      <c r="X175" s="164"/>
      <c r="Y175" s="164"/>
      <c r="AG175" t="s">
        <v>129</v>
      </c>
    </row>
    <row r="176" spans="1:60" ht="22.5" outlineLevel="1" x14ac:dyDescent="0.2">
      <c r="A176" s="172">
        <v>68</v>
      </c>
      <c r="B176" s="173" t="s">
        <v>328</v>
      </c>
      <c r="C176" s="187" t="s">
        <v>329</v>
      </c>
      <c r="D176" s="174" t="s">
        <v>132</v>
      </c>
      <c r="E176" s="175">
        <v>5.0999999999999996</v>
      </c>
      <c r="F176" s="176"/>
      <c r="G176" s="177">
        <f>ROUND(E176*F176,2)</f>
        <v>0</v>
      </c>
      <c r="H176" s="160"/>
      <c r="I176" s="159">
        <f>ROUND(E176*H176,2)</f>
        <v>0</v>
      </c>
      <c r="J176" s="160"/>
      <c r="K176" s="159">
        <f>ROUND(E176*J176,2)</f>
        <v>0</v>
      </c>
      <c r="L176" s="159">
        <v>21</v>
      </c>
      <c r="M176" s="159">
        <f>G176*(1+L176/100)</f>
        <v>0</v>
      </c>
      <c r="N176" s="158">
        <v>0</v>
      </c>
      <c r="O176" s="158">
        <f>ROUND(E176*N176,2)</f>
        <v>0</v>
      </c>
      <c r="P176" s="158">
        <v>8.0000000000000002E-3</v>
      </c>
      <c r="Q176" s="158">
        <f>ROUND(E176*P176,2)</f>
        <v>0.04</v>
      </c>
      <c r="R176" s="159"/>
      <c r="S176" s="159" t="s">
        <v>133</v>
      </c>
      <c r="T176" s="159" t="s">
        <v>133</v>
      </c>
      <c r="U176" s="159">
        <v>0.05</v>
      </c>
      <c r="V176" s="159">
        <f>ROUND(E176*U176,2)</f>
        <v>0.26</v>
      </c>
      <c r="W176" s="159"/>
      <c r="X176" s="159" t="s">
        <v>134</v>
      </c>
      <c r="Y176" s="159" t="s">
        <v>135</v>
      </c>
      <c r="Z176" s="148"/>
      <c r="AA176" s="148"/>
      <c r="AB176" s="148"/>
      <c r="AC176" s="148"/>
      <c r="AD176" s="148"/>
      <c r="AE176" s="148"/>
      <c r="AF176" s="148"/>
      <c r="AG176" s="148" t="s">
        <v>136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188" t="s">
        <v>216</v>
      </c>
      <c r="D177" s="161"/>
      <c r="E177" s="162">
        <v>5.0999999999999996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140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2">
        <v>69</v>
      </c>
      <c r="B178" s="173" t="s">
        <v>330</v>
      </c>
      <c r="C178" s="187" t="s">
        <v>331</v>
      </c>
      <c r="D178" s="174" t="s">
        <v>132</v>
      </c>
      <c r="E178" s="175">
        <v>27.444600000000001</v>
      </c>
      <c r="F178" s="176"/>
      <c r="G178" s="177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8">
        <v>0</v>
      </c>
      <c r="O178" s="158">
        <f>ROUND(E178*N178,2)</f>
        <v>0</v>
      </c>
      <c r="P178" s="158">
        <v>4.0000000000000001E-3</v>
      </c>
      <c r="Q178" s="158">
        <f>ROUND(E178*P178,2)</f>
        <v>0.11</v>
      </c>
      <c r="R178" s="159"/>
      <c r="S178" s="159" t="s">
        <v>133</v>
      </c>
      <c r="T178" s="159" t="s">
        <v>133</v>
      </c>
      <c r="U178" s="159">
        <v>3.7999999999999999E-2</v>
      </c>
      <c r="V178" s="159">
        <f>ROUND(E178*U178,2)</f>
        <v>1.04</v>
      </c>
      <c r="W178" s="159"/>
      <c r="X178" s="159" t="s">
        <v>134</v>
      </c>
      <c r="Y178" s="159" t="s">
        <v>135</v>
      </c>
      <c r="Z178" s="148"/>
      <c r="AA178" s="148"/>
      <c r="AB178" s="148"/>
      <c r="AC178" s="148"/>
      <c r="AD178" s="148"/>
      <c r="AE178" s="148"/>
      <c r="AF178" s="148"/>
      <c r="AG178" s="148" t="s">
        <v>136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8" t="s">
        <v>332</v>
      </c>
      <c r="D179" s="161"/>
      <c r="E179" s="162">
        <v>29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8"/>
      <c r="AA179" s="148"/>
      <c r="AB179" s="148"/>
      <c r="AC179" s="148"/>
      <c r="AD179" s="148"/>
      <c r="AE179" s="148"/>
      <c r="AF179" s="148"/>
      <c r="AG179" s="148" t="s">
        <v>140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8" t="s">
        <v>333</v>
      </c>
      <c r="D180" s="161"/>
      <c r="E180" s="162">
        <v>-1.5553999999999999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140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8">
        <v>70</v>
      </c>
      <c r="B181" s="179" t="s">
        <v>288</v>
      </c>
      <c r="C181" s="186" t="s">
        <v>289</v>
      </c>
      <c r="D181" s="180" t="s">
        <v>290</v>
      </c>
      <c r="E181" s="181">
        <v>0.15057999999999999</v>
      </c>
      <c r="F181" s="182"/>
      <c r="G181" s="183">
        <f>ROUND(E181*F181,2)</f>
        <v>0</v>
      </c>
      <c r="H181" s="160"/>
      <c r="I181" s="159">
        <f>ROUND(E181*H181,2)</f>
        <v>0</v>
      </c>
      <c r="J181" s="160"/>
      <c r="K181" s="159">
        <f>ROUND(E181*J181,2)</f>
        <v>0</v>
      </c>
      <c r="L181" s="159">
        <v>21</v>
      </c>
      <c r="M181" s="159">
        <f>G181*(1+L181/100)</f>
        <v>0</v>
      </c>
      <c r="N181" s="158">
        <v>0</v>
      </c>
      <c r="O181" s="158">
        <f>ROUND(E181*N181,2)</f>
        <v>0</v>
      </c>
      <c r="P181" s="158">
        <v>0</v>
      </c>
      <c r="Q181" s="158">
        <f>ROUND(E181*P181,2)</f>
        <v>0</v>
      </c>
      <c r="R181" s="159"/>
      <c r="S181" s="159" t="s">
        <v>133</v>
      </c>
      <c r="T181" s="159" t="s">
        <v>133</v>
      </c>
      <c r="U181" s="159">
        <v>0.49</v>
      </c>
      <c r="V181" s="159">
        <f>ROUND(E181*U181,2)</f>
        <v>7.0000000000000007E-2</v>
      </c>
      <c r="W181" s="159"/>
      <c r="X181" s="159" t="s">
        <v>291</v>
      </c>
      <c r="Y181" s="159" t="s">
        <v>135</v>
      </c>
      <c r="Z181" s="148"/>
      <c r="AA181" s="148"/>
      <c r="AB181" s="148"/>
      <c r="AC181" s="148"/>
      <c r="AD181" s="148"/>
      <c r="AE181" s="148"/>
      <c r="AF181" s="148"/>
      <c r="AG181" s="148" t="s">
        <v>292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8">
        <v>71</v>
      </c>
      <c r="B182" s="179" t="s">
        <v>293</v>
      </c>
      <c r="C182" s="186" t="s">
        <v>294</v>
      </c>
      <c r="D182" s="180" t="s">
        <v>290</v>
      </c>
      <c r="E182" s="181">
        <v>2.8609900000000001</v>
      </c>
      <c r="F182" s="182"/>
      <c r="G182" s="183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8">
        <v>0</v>
      </c>
      <c r="O182" s="158">
        <f>ROUND(E182*N182,2)</f>
        <v>0</v>
      </c>
      <c r="P182" s="158">
        <v>0</v>
      </c>
      <c r="Q182" s="158">
        <f>ROUND(E182*P182,2)</f>
        <v>0</v>
      </c>
      <c r="R182" s="159"/>
      <c r="S182" s="159" t="s">
        <v>133</v>
      </c>
      <c r="T182" s="159" t="s">
        <v>133</v>
      </c>
      <c r="U182" s="159">
        <v>0</v>
      </c>
      <c r="V182" s="159">
        <f>ROUND(E182*U182,2)</f>
        <v>0</v>
      </c>
      <c r="W182" s="159"/>
      <c r="X182" s="159" t="s">
        <v>291</v>
      </c>
      <c r="Y182" s="159" t="s">
        <v>135</v>
      </c>
      <c r="Z182" s="148"/>
      <c r="AA182" s="148"/>
      <c r="AB182" s="148"/>
      <c r="AC182" s="148"/>
      <c r="AD182" s="148"/>
      <c r="AE182" s="148"/>
      <c r="AF182" s="148"/>
      <c r="AG182" s="148" t="s">
        <v>292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8">
        <v>72</v>
      </c>
      <c r="B183" s="179" t="s">
        <v>295</v>
      </c>
      <c r="C183" s="186" t="s">
        <v>296</v>
      </c>
      <c r="D183" s="180" t="s">
        <v>290</v>
      </c>
      <c r="E183" s="181">
        <v>0.15057999999999999</v>
      </c>
      <c r="F183" s="182"/>
      <c r="G183" s="183">
        <f>ROUND(E183*F183,2)</f>
        <v>0</v>
      </c>
      <c r="H183" s="160"/>
      <c r="I183" s="159">
        <f>ROUND(E183*H183,2)</f>
        <v>0</v>
      </c>
      <c r="J183" s="160"/>
      <c r="K183" s="159">
        <f>ROUND(E183*J183,2)</f>
        <v>0</v>
      </c>
      <c r="L183" s="159">
        <v>21</v>
      </c>
      <c r="M183" s="159">
        <f>G183*(1+L183/100)</f>
        <v>0</v>
      </c>
      <c r="N183" s="158">
        <v>0</v>
      </c>
      <c r="O183" s="158">
        <f>ROUND(E183*N183,2)</f>
        <v>0</v>
      </c>
      <c r="P183" s="158">
        <v>0</v>
      </c>
      <c r="Q183" s="158">
        <f>ROUND(E183*P183,2)</f>
        <v>0</v>
      </c>
      <c r="R183" s="159"/>
      <c r="S183" s="159" t="s">
        <v>133</v>
      </c>
      <c r="T183" s="159" t="s">
        <v>133</v>
      </c>
      <c r="U183" s="159">
        <v>0.94199999999999995</v>
      </c>
      <c r="V183" s="159">
        <f>ROUND(E183*U183,2)</f>
        <v>0.14000000000000001</v>
      </c>
      <c r="W183" s="159"/>
      <c r="X183" s="159" t="s">
        <v>291</v>
      </c>
      <c r="Y183" s="159" t="s">
        <v>135</v>
      </c>
      <c r="Z183" s="148"/>
      <c r="AA183" s="148"/>
      <c r="AB183" s="148"/>
      <c r="AC183" s="148"/>
      <c r="AD183" s="148"/>
      <c r="AE183" s="148"/>
      <c r="AF183" s="148"/>
      <c r="AG183" s="148" t="s">
        <v>292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8">
        <v>73</v>
      </c>
      <c r="B184" s="179" t="s">
        <v>297</v>
      </c>
      <c r="C184" s="186" t="s">
        <v>298</v>
      </c>
      <c r="D184" s="180" t="s">
        <v>290</v>
      </c>
      <c r="E184" s="181">
        <v>0.30115999999999998</v>
      </c>
      <c r="F184" s="182"/>
      <c r="G184" s="183">
        <f>ROUND(E184*F184,2)</f>
        <v>0</v>
      </c>
      <c r="H184" s="160"/>
      <c r="I184" s="159">
        <f>ROUND(E184*H184,2)</f>
        <v>0</v>
      </c>
      <c r="J184" s="160"/>
      <c r="K184" s="159">
        <f>ROUND(E184*J184,2)</f>
        <v>0</v>
      </c>
      <c r="L184" s="159">
        <v>21</v>
      </c>
      <c r="M184" s="159">
        <f>G184*(1+L184/100)</f>
        <v>0</v>
      </c>
      <c r="N184" s="158">
        <v>0</v>
      </c>
      <c r="O184" s="158">
        <f>ROUND(E184*N184,2)</f>
        <v>0</v>
      </c>
      <c r="P184" s="158">
        <v>0</v>
      </c>
      <c r="Q184" s="158">
        <f>ROUND(E184*P184,2)</f>
        <v>0</v>
      </c>
      <c r="R184" s="159"/>
      <c r="S184" s="159" t="s">
        <v>133</v>
      </c>
      <c r="T184" s="159" t="s">
        <v>133</v>
      </c>
      <c r="U184" s="159">
        <v>0.105</v>
      </c>
      <c r="V184" s="159">
        <f>ROUND(E184*U184,2)</f>
        <v>0.03</v>
      </c>
      <c r="W184" s="159"/>
      <c r="X184" s="159" t="s">
        <v>291</v>
      </c>
      <c r="Y184" s="159" t="s">
        <v>135</v>
      </c>
      <c r="Z184" s="148"/>
      <c r="AA184" s="148"/>
      <c r="AB184" s="148"/>
      <c r="AC184" s="148"/>
      <c r="AD184" s="148"/>
      <c r="AE184" s="148"/>
      <c r="AF184" s="148"/>
      <c r="AG184" s="148" t="s">
        <v>292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8">
        <v>74</v>
      </c>
      <c r="B185" s="179" t="s">
        <v>334</v>
      </c>
      <c r="C185" s="186" t="s">
        <v>335</v>
      </c>
      <c r="D185" s="180" t="s">
        <v>290</v>
      </c>
      <c r="E185" s="181">
        <v>0.15057999999999999</v>
      </c>
      <c r="F185" s="182"/>
      <c r="G185" s="183">
        <f>ROUND(E185*F185,2)</f>
        <v>0</v>
      </c>
      <c r="H185" s="160"/>
      <c r="I185" s="159">
        <f>ROUND(E185*H185,2)</f>
        <v>0</v>
      </c>
      <c r="J185" s="160"/>
      <c r="K185" s="159">
        <f>ROUND(E185*J185,2)</f>
        <v>0</v>
      </c>
      <c r="L185" s="159">
        <v>21</v>
      </c>
      <c r="M185" s="159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9"/>
      <c r="S185" s="159" t="s">
        <v>133</v>
      </c>
      <c r="T185" s="159" t="s">
        <v>133</v>
      </c>
      <c r="U185" s="159">
        <v>0</v>
      </c>
      <c r="V185" s="159">
        <f>ROUND(E185*U185,2)</f>
        <v>0</v>
      </c>
      <c r="W185" s="159"/>
      <c r="X185" s="159" t="s">
        <v>291</v>
      </c>
      <c r="Y185" s="159" t="s">
        <v>135</v>
      </c>
      <c r="Z185" s="148"/>
      <c r="AA185" s="148"/>
      <c r="AB185" s="148"/>
      <c r="AC185" s="148"/>
      <c r="AD185" s="148"/>
      <c r="AE185" s="148"/>
      <c r="AF185" s="148"/>
      <c r="AG185" s="148" t="s">
        <v>292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5" t="s">
        <v>128</v>
      </c>
      <c r="B186" s="166" t="s">
        <v>82</v>
      </c>
      <c r="C186" s="185" t="s">
        <v>83</v>
      </c>
      <c r="D186" s="167"/>
      <c r="E186" s="168"/>
      <c r="F186" s="169"/>
      <c r="G186" s="170">
        <f>SUMIF(AG187:AG187,"&lt;&gt;NOR",G187:G187)</f>
        <v>0</v>
      </c>
      <c r="H186" s="164"/>
      <c r="I186" s="164">
        <f>SUM(I187:I187)</f>
        <v>0</v>
      </c>
      <c r="J186" s="164"/>
      <c r="K186" s="164">
        <f>SUM(K187:K187)</f>
        <v>0</v>
      </c>
      <c r="L186" s="164"/>
      <c r="M186" s="164">
        <f>SUM(M187:M187)</f>
        <v>0</v>
      </c>
      <c r="N186" s="163"/>
      <c r="O186" s="163">
        <f>SUM(O187:O187)</f>
        <v>0</v>
      </c>
      <c r="P186" s="163"/>
      <c r="Q186" s="163">
        <f>SUM(Q187:Q187)</f>
        <v>0</v>
      </c>
      <c r="R186" s="164"/>
      <c r="S186" s="164"/>
      <c r="T186" s="164"/>
      <c r="U186" s="164"/>
      <c r="V186" s="164">
        <f>SUM(V187:V187)</f>
        <v>0</v>
      </c>
      <c r="W186" s="164"/>
      <c r="X186" s="164"/>
      <c r="Y186" s="164"/>
      <c r="AG186" t="s">
        <v>129</v>
      </c>
    </row>
    <row r="187" spans="1:60" ht="33.75" outlineLevel="1" x14ac:dyDescent="0.2">
      <c r="A187" s="178">
        <v>75</v>
      </c>
      <c r="B187" s="179" t="s">
        <v>336</v>
      </c>
      <c r="C187" s="186" t="s">
        <v>337</v>
      </c>
      <c r="D187" s="180" t="s">
        <v>338</v>
      </c>
      <c r="E187" s="181">
        <v>1</v>
      </c>
      <c r="F187" s="182"/>
      <c r="G187" s="183">
        <f>ROUND(E187*F187,2)</f>
        <v>0</v>
      </c>
      <c r="H187" s="160"/>
      <c r="I187" s="159">
        <f>ROUND(E187*H187,2)</f>
        <v>0</v>
      </c>
      <c r="J187" s="160"/>
      <c r="K187" s="159">
        <f>ROUND(E187*J187,2)</f>
        <v>0</v>
      </c>
      <c r="L187" s="159">
        <v>21</v>
      </c>
      <c r="M187" s="159">
        <f>G187*(1+L187/100)</f>
        <v>0</v>
      </c>
      <c r="N187" s="158">
        <v>0</v>
      </c>
      <c r="O187" s="158">
        <f>ROUND(E187*N187,2)</f>
        <v>0</v>
      </c>
      <c r="P187" s="158">
        <v>0</v>
      </c>
      <c r="Q187" s="158">
        <f>ROUND(E187*P187,2)</f>
        <v>0</v>
      </c>
      <c r="R187" s="159"/>
      <c r="S187" s="159" t="s">
        <v>208</v>
      </c>
      <c r="T187" s="159" t="s">
        <v>209</v>
      </c>
      <c r="U187" s="159">
        <v>0</v>
      </c>
      <c r="V187" s="159">
        <f>ROUND(E187*U187,2)</f>
        <v>0</v>
      </c>
      <c r="W187" s="159"/>
      <c r="X187" s="159" t="s">
        <v>134</v>
      </c>
      <c r="Y187" s="159" t="s">
        <v>135</v>
      </c>
      <c r="Z187" s="148"/>
      <c r="AA187" s="148"/>
      <c r="AB187" s="148"/>
      <c r="AC187" s="148"/>
      <c r="AD187" s="148"/>
      <c r="AE187" s="148"/>
      <c r="AF187" s="148"/>
      <c r="AG187" s="148" t="s">
        <v>136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x14ac:dyDescent="0.2">
      <c r="A188" s="165" t="s">
        <v>128</v>
      </c>
      <c r="B188" s="166" t="s">
        <v>84</v>
      </c>
      <c r="C188" s="185" t="s">
        <v>85</v>
      </c>
      <c r="D188" s="167"/>
      <c r="E188" s="168"/>
      <c r="F188" s="169"/>
      <c r="G188" s="170">
        <f>SUMIF(AG189:AG192,"&lt;&gt;NOR",G189:G192)</f>
        <v>0</v>
      </c>
      <c r="H188" s="164"/>
      <c r="I188" s="164">
        <f>SUM(I189:I192)</f>
        <v>0</v>
      </c>
      <c r="J188" s="164"/>
      <c r="K188" s="164">
        <f>SUM(K189:K192)</f>
        <v>0</v>
      </c>
      <c r="L188" s="164"/>
      <c r="M188" s="164">
        <f>SUM(M189:M192)</f>
        <v>0</v>
      </c>
      <c r="N188" s="163"/>
      <c r="O188" s="163">
        <f>SUM(O189:O192)</f>
        <v>0.11</v>
      </c>
      <c r="P188" s="163"/>
      <c r="Q188" s="163">
        <f>SUM(Q189:Q192)</f>
        <v>0</v>
      </c>
      <c r="R188" s="164"/>
      <c r="S188" s="164"/>
      <c r="T188" s="164"/>
      <c r="U188" s="164"/>
      <c r="V188" s="164">
        <f>SUM(V189:V192)</f>
        <v>9.3000000000000007</v>
      </c>
      <c r="W188" s="164"/>
      <c r="X188" s="164"/>
      <c r="Y188" s="164"/>
      <c r="AG188" t="s">
        <v>129</v>
      </c>
    </row>
    <row r="189" spans="1:60" outlineLevel="1" x14ac:dyDescent="0.2">
      <c r="A189" s="178">
        <v>76</v>
      </c>
      <c r="B189" s="179" t="s">
        <v>339</v>
      </c>
      <c r="C189" s="186" t="s">
        <v>340</v>
      </c>
      <c r="D189" s="180" t="s">
        <v>207</v>
      </c>
      <c r="E189" s="181">
        <v>11</v>
      </c>
      <c r="F189" s="182"/>
      <c r="G189" s="183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8">
        <v>2.5200000000000001E-3</v>
      </c>
      <c r="O189" s="158">
        <f>ROUND(E189*N189,2)</f>
        <v>0.03</v>
      </c>
      <c r="P189" s="158">
        <v>0</v>
      </c>
      <c r="Q189" s="158">
        <f>ROUND(E189*P189,2)</f>
        <v>0</v>
      </c>
      <c r="R189" s="159"/>
      <c r="S189" s="159" t="s">
        <v>133</v>
      </c>
      <c r="T189" s="159" t="s">
        <v>133</v>
      </c>
      <c r="U189" s="159">
        <v>0.8</v>
      </c>
      <c r="V189" s="159">
        <f>ROUND(E189*U189,2)</f>
        <v>8.8000000000000007</v>
      </c>
      <c r="W189" s="159"/>
      <c r="X189" s="159" t="s">
        <v>134</v>
      </c>
      <c r="Y189" s="159" t="s">
        <v>135</v>
      </c>
      <c r="Z189" s="148"/>
      <c r="AA189" s="148"/>
      <c r="AB189" s="148"/>
      <c r="AC189" s="148"/>
      <c r="AD189" s="148"/>
      <c r="AE189" s="148"/>
      <c r="AF189" s="148"/>
      <c r="AG189" s="148" t="s">
        <v>136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78">
        <v>77</v>
      </c>
      <c r="B190" s="179" t="s">
        <v>341</v>
      </c>
      <c r="C190" s="186" t="s">
        <v>342</v>
      </c>
      <c r="D190" s="180" t="s">
        <v>265</v>
      </c>
      <c r="E190" s="181">
        <v>1</v>
      </c>
      <c r="F190" s="182"/>
      <c r="G190" s="183">
        <f>ROUND(E190*F190,2)</f>
        <v>0</v>
      </c>
      <c r="H190" s="160"/>
      <c r="I190" s="159">
        <f>ROUND(E190*H190,2)</f>
        <v>0</v>
      </c>
      <c r="J190" s="160"/>
      <c r="K190" s="159">
        <f>ROUND(E190*J190,2)</f>
        <v>0</v>
      </c>
      <c r="L190" s="159">
        <v>21</v>
      </c>
      <c r="M190" s="159">
        <f>G190*(1+L190/100)</f>
        <v>0</v>
      </c>
      <c r="N190" s="158">
        <v>7.6630000000000004E-2</v>
      </c>
      <c r="O190" s="158">
        <f>ROUND(E190*N190,2)</f>
        <v>0.08</v>
      </c>
      <c r="P190" s="158">
        <v>0</v>
      </c>
      <c r="Q190" s="158">
        <f>ROUND(E190*P190,2)</f>
        <v>0</v>
      </c>
      <c r="R190" s="159"/>
      <c r="S190" s="159" t="s">
        <v>133</v>
      </c>
      <c r="T190" s="159" t="s">
        <v>133</v>
      </c>
      <c r="U190" s="159">
        <v>0.5</v>
      </c>
      <c r="V190" s="159">
        <f>ROUND(E190*U190,2)</f>
        <v>0.5</v>
      </c>
      <c r="W190" s="159"/>
      <c r="X190" s="159" t="s">
        <v>134</v>
      </c>
      <c r="Y190" s="159" t="s">
        <v>135</v>
      </c>
      <c r="Z190" s="148"/>
      <c r="AA190" s="148"/>
      <c r="AB190" s="148"/>
      <c r="AC190" s="148"/>
      <c r="AD190" s="148"/>
      <c r="AE190" s="148"/>
      <c r="AF190" s="148"/>
      <c r="AG190" s="148" t="s">
        <v>136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78</v>
      </c>
      <c r="B191" s="173" t="s">
        <v>343</v>
      </c>
      <c r="C191" s="187" t="s">
        <v>344</v>
      </c>
      <c r="D191" s="174" t="s">
        <v>338</v>
      </c>
      <c r="E191" s="175">
        <v>1</v>
      </c>
      <c r="F191" s="176"/>
      <c r="G191" s="177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8">
        <v>0</v>
      </c>
      <c r="O191" s="158">
        <f>ROUND(E191*N191,2)</f>
        <v>0</v>
      </c>
      <c r="P191" s="158">
        <v>0</v>
      </c>
      <c r="Q191" s="158">
        <f>ROUND(E191*P191,2)</f>
        <v>0</v>
      </c>
      <c r="R191" s="159"/>
      <c r="S191" s="159" t="s">
        <v>208</v>
      </c>
      <c r="T191" s="159" t="s">
        <v>209</v>
      </c>
      <c r="U191" s="159">
        <v>0</v>
      </c>
      <c r="V191" s="159">
        <f>ROUND(E191*U191,2)</f>
        <v>0</v>
      </c>
      <c r="W191" s="159"/>
      <c r="X191" s="159" t="s">
        <v>134</v>
      </c>
      <c r="Y191" s="159" t="s">
        <v>135</v>
      </c>
      <c r="Z191" s="148"/>
      <c r="AA191" s="148"/>
      <c r="AB191" s="148"/>
      <c r="AC191" s="148"/>
      <c r="AD191" s="148"/>
      <c r="AE191" s="148"/>
      <c r="AF191" s="148"/>
      <c r="AG191" s="148" t="s">
        <v>136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>
        <v>79</v>
      </c>
      <c r="B192" s="156" t="s">
        <v>345</v>
      </c>
      <c r="C192" s="189" t="s">
        <v>346</v>
      </c>
      <c r="D192" s="157" t="s">
        <v>0</v>
      </c>
      <c r="E192" s="184"/>
      <c r="F192" s="160"/>
      <c r="G192" s="159">
        <f>ROUND(E192*F192,2)</f>
        <v>0</v>
      </c>
      <c r="H192" s="160"/>
      <c r="I192" s="159">
        <f>ROUND(E192*H192,2)</f>
        <v>0</v>
      </c>
      <c r="J192" s="160"/>
      <c r="K192" s="159">
        <f>ROUND(E192*J192,2)</f>
        <v>0</v>
      </c>
      <c r="L192" s="159">
        <v>21</v>
      </c>
      <c r="M192" s="159">
        <f>G192*(1+L192/100)</f>
        <v>0</v>
      </c>
      <c r="N192" s="158">
        <v>0</v>
      </c>
      <c r="O192" s="158">
        <f>ROUND(E192*N192,2)</f>
        <v>0</v>
      </c>
      <c r="P192" s="158">
        <v>0</v>
      </c>
      <c r="Q192" s="158">
        <f>ROUND(E192*P192,2)</f>
        <v>0</v>
      </c>
      <c r="R192" s="159"/>
      <c r="S192" s="159" t="s">
        <v>133</v>
      </c>
      <c r="T192" s="159" t="s">
        <v>133</v>
      </c>
      <c r="U192" s="159">
        <v>0</v>
      </c>
      <c r="V192" s="159">
        <f>ROUND(E192*U192,2)</f>
        <v>0</v>
      </c>
      <c r="W192" s="159"/>
      <c r="X192" s="159" t="s">
        <v>303</v>
      </c>
      <c r="Y192" s="159" t="s">
        <v>135</v>
      </c>
      <c r="Z192" s="148"/>
      <c r="AA192" s="148"/>
      <c r="AB192" s="148"/>
      <c r="AC192" s="148"/>
      <c r="AD192" s="148"/>
      <c r="AE192" s="148"/>
      <c r="AF192" s="148"/>
      <c r="AG192" s="148" t="s">
        <v>304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x14ac:dyDescent="0.2">
      <c r="A193" s="165" t="s">
        <v>128</v>
      </c>
      <c r="B193" s="166" t="s">
        <v>86</v>
      </c>
      <c r="C193" s="185" t="s">
        <v>87</v>
      </c>
      <c r="D193" s="167"/>
      <c r="E193" s="168"/>
      <c r="F193" s="169"/>
      <c r="G193" s="170">
        <f>SUMIF(AG194:AG200,"&lt;&gt;NOR",G194:G200)</f>
        <v>0</v>
      </c>
      <c r="H193" s="164"/>
      <c r="I193" s="164">
        <f>SUM(I194:I200)</f>
        <v>0</v>
      </c>
      <c r="J193" s="164"/>
      <c r="K193" s="164">
        <f>SUM(K194:K200)</f>
        <v>0</v>
      </c>
      <c r="L193" s="164"/>
      <c r="M193" s="164">
        <f>SUM(M194:M200)</f>
        <v>0</v>
      </c>
      <c r="N193" s="163"/>
      <c r="O193" s="163">
        <f>SUM(O194:O200)</f>
        <v>0</v>
      </c>
      <c r="P193" s="163"/>
      <c r="Q193" s="163">
        <f>SUM(Q194:Q200)</f>
        <v>0.65</v>
      </c>
      <c r="R193" s="164"/>
      <c r="S193" s="164"/>
      <c r="T193" s="164"/>
      <c r="U193" s="164"/>
      <c r="V193" s="164">
        <f>SUM(V194:V200)</f>
        <v>8.09</v>
      </c>
      <c r="W193" s="164"/>
      <c r="X193" s="164"/>
      <c r="Y193" s="164"/>
      <c r="AG193" t="s">
        <v>129</v>
      </c>
    </row>
    <row r="194" spans="1:60" outlineLevel="1" x14ac:dyDescent="0.2">
      <c r="A194" s="172">
        <v>80</v>
      </c>
      <c r="B194" s="173" t="s">
        <v>347</v>
      </c>
      <c r="C194" s="187" t="s">
        <v>348</v>
      </c>
      <c r="D194" s="174" t="s">
        <v>132</v>
      </c>
      <c r="E194" s="175">
        <v>36</v>
      </c>
      <c r="F194" s="176"/>
      <c r="G194" s="177">
        <f>ROUND(E194*F194,2)</f>
        <v>0</v>
      </c>
      <c r="H194" s="160"/>
      <c r="I194" s="159">
        <f>ROUND(E194*H194,2)</f>
        <v>0</v>
      </c>
      <c r="J194" s="160"/>
      <c r="K194" s="159">
        <f>ROUND(E194*J194,2)</f>
        <v>0</v>
      </c>
      <c r="L194" s="159">
        <v>21</v>
      </c>
      <c r="M194" s="159">
        <f>G194*(1+L194/100)</f>
        <v>0</v>
      </c>
      <c r="N194" s="158">
        <v>0</v>
      </c>
      <c r="O194" s="158">
        <f>ROUND(E194*N194,2)</f>
        <v>0</v>
      </c>
      <c r="P194" s="158">
        <v>1.7999999999999999E-2</v>
      </c>
      <c r="Q194" s="158">
        <f>ROUND(E194*P194,2)</f>
        <v>0.65</v>
      </c>
      <c r="R194" s="159"/>
      <c r="S194" s="159" t="s">
        <v>133</v>
      </c>
      <c r="T194" s="159" t="s">
        <v>133</v>
      </c>
      <c r="U194" s="159">
        <v>0.19500000000000001</v>
      </c>
      <c r="V194" s="159">
        <f>ROUND(E194*U194,2)</f>
        <v>7.02</v>
      </c>
      <c r="W194" s="159"/>
      <c r="X194" s="159" t="s">
        <v>134</v>
      </c>
      <c r="Y194" s="159" t="s">
        <v>135</v>
      </c>
      <c r="Z194" s="148"/>
      <c r="AA194" s="148"/>
      <c r="AB194" s="148"/>
      <c r="AC194" s="148"/>
      <c r="AD194" s="148"/>
      <c r="AE194" s="148"/>
      <c r="AF194" s="148"/>
      <c r="AG194" s="148" t="s">
        <v>136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8" t="s">
        <v>349</v>
      </c>
      <c r="D195" s="161"/>
      <c r="E195" s="162">
        <v>36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140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8">
        <v>81</v>
      </c>
      <c r="B196" s="179" t="s">
        <v>288</v>
      </c>
      <c r="C196" s="186" t="s">
        <v>289</v>
      </c>
      <c r="D196" s="180" t="s">
        <v>290</v>
      </c>
      <c r="E196" s="181">
        <v>0.64800000000000002</v>
      </c>
      <c r="F196" s="182"/>
      <c r="G196" s="183">
        <f>ROUND(E196*F196,2)</f>
        <v>0</v>
      </c>
      <c r="H196" s="160"/>
      <c r="I196" s="159">
        <f>ROUND(E196*H196,2)</f>
        <v>0</v>
      </c>
      <c r="J196" s="160"/>
      <c r="K196" s="159">
        <f>ROUND(E196*J196,2)</f>
        <v>0</v>
      </c>
      <c r="L196" s="159">
        <v>21</v>
      </c>
      <c r="M196" s="159">
        <f>G196*(1+L196/100)</f>
        <v>0</v>
      </c>
      <c r="N196" s="158">
        <v>0</v>
      </c>
      <c r="O196" s="158">
        <f>ROUND(E196*N196,2)</f>
        <v>0</v>
      </c>
      <c r="P196" s="158">
        <v>0</v>
      </c>
      <c r="Q196" s="158">
        <f>ROUND(E196*P196,2)</f>
        <v>0</v>
      </c>
      <c r="R196" s="159"/>
      <c r="S196" s="159" t="s">
        <v>133</v>
      </c>
      <c r="T196" s="159" t="s">
        <v>133</v>
      </c>
      <c r="U196" s="159">
        <v>0.49</v>
      </c>
      <c r="V196" s="159">
        <f>ROUND(E196*U196,2)</f>
        <v>0.32</v>
      </c>
      <c r="W196" s="159"/>
      <c r="X196" s="159" t="s">
        <v>291</v>
      </c>
      <c r="Y196" s="159" t="s">
        <v>135</v>
      </c>
      <c r="Z196" s="148"/>
      <c r="AA196" s="148"/>
      <c r="AB196" s="148"/>
      <c r="AC196" s="148"/>
      <c r="AD196" s="148"/>
      <c r="AE196" s="148"/>
      <c r="AF196" s="148"/>
      <c r="AG196" s="148" t="s">
        <v>292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8">
        <v>82</v>
      </c>
      <c r="B197" s="179" t="s">
        <v>293</v>
      </c>
      <c r="C197" s="186" t="s">
        <v>294</v>
      </c>
      <c r="D197" s="180" t="s">
        <v>290</v>
      </c>
      <c r="E197" s="181">
        <v>12.311999999999999</v>
      </c>
      <c r="F197" s="182"/>
      <c r="G197" s="183">
        <f>ROUND(E197*F197,2)</f>
        <v>0</v>
      </c>
      <c r="H197" s="160"/>
      <c r="I197" s="159">
        <f>ROUND(E197*H197,2)</f>
        <v>0</v>
      </c>
      <c r="J197" s="160"/>
      <c r="K197" s="159">
        <f>ROUND(E197*J197,2)</f>
        <v>0</v>
      </c>
      <c r="L197" s="159">
        <v>21</v>
      </c>
      <c r="M197" s="159">
        <f>G197*(1+L197/100)</f>
        <v>0</v>
      </c>
      <c r="N197" s="158">
        <v>0</v>
      </c>
      <c r="O197" s="158">
        <f>ROUND(E197*N197,2)</f>
        <v>0</v>
      </c>
      <c r="P197" s="158">
        <v>0</v>
      </c>
      <c r="Q197" s="158">
        <f>ROUND(E197*P197,2)</f>
        <v>0</v>
      </c>
      <c r="R197" s="159"/>
      <c r="S197" s="159" t="s">
        <v>133</v>
      </c>
      <c r="T197" s="159" t="s">
        <v>133</v>
      </c>
      <c r="U197" s="159">
        <v>0</v>
      </c>
      <c r="V197" s="159">
        <f>ROUND(E197*U197,2)</f>
        <v>0</v>
      </c>
      <c r="W197" s="159"/>
      <c r="X197" s="159" t="s">
        <v>291</v>
      </c>
      <c r="Y197" s="159" t="s">
        <v>135</v>
      </c>
      <c r="Z197" s="148"/>
      <c r="AA197" s="148"/>
      <c r="AB197" s="148"/>
      <c r="AC197" s="148"/>
      <c r="AD197" s="148"/>
      <c r="AE197" s="148"/>
      <c r="AF197" s="148"/>
      <c r="AG197" s="148" t="s">
        <v>292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8">
        <v>83</v>
      </c>
      <c r="B198" s="179" t="s">
        <v>295</v>
      </c>
      <c r="C198" s="186" t="s">
        <v>296</v>
      </c>
      <c r="D198" s="180" t="s">
        <v>290</v>
      </c>
      <c r="E198" s="181">
        <v>0.64800000000000002</v>
      </c>
      <c r="F198" s="182"/>
      <c r="G198" s="183">
        <f>ROUND(E198*F198,2)</f>
        <v>0</v>
      </c>
      <c r="H198" s="160"/>
      <c r="I198" s="159">
        <f>ROUND(E198*H198,2)</f>
        <v>0</v>
      </c>
      <c r="J198" s="160"/>
      <c r="K198" s="159">
        <f>ROUND(E198*J198,2)</f>
        <v>0</v>
      </c>
      <c r="L198" s="159">
        <v>21</v>
      </c>
      <c r="M198" s="159">
        <f>G198*(1+L198/100)</f>
        <v>0</v>
      </c>
      <c r="N198" s="158">
        <v>0</v>
      </c>
      <c r="O198" s="158">
        <f>ROUND(E198*N198,2)</f>
        <v>0</v>
      </c>
      <c r="P198" s="158">
        <v>0</v>
      </c>
      <c r="Q198" s="158">
        <f>ROUND(E198*P198,2)</f>
        <v>0</v>
      </c>
      <c r="R198" s="159"/>
      <c r="S198" s="159" t="s">
        <v>133</v>
      </c>
      <c r="T198" s="159" t="s">
        <v>133</v>
      </c>
      <c r="U198" s="159">
        <v>0.94199999999999995</v>
      </c>
      <c r="V198" s="159">
        <f>ROUND(E198*U198,2)</f>
        <v>0.61</v>
      </c>
      <c r="W198" s="159"/>
      <c r="X198" s="159" t="s">
        <v>291</v>
      </c>
      <c r="Y198" s="159" t="s">
        <v>135</v>
      </c>
      <c r="Z198" s="148"/>
      <c r="AA198" s="148"/>
      <c r="AB198" s="148"/>
      <c r="AC198" s="148"/>
      <c r="AD198" s="148"/>
      <c r="AE198" s="148"/>
      <c r="AF198" s="148"/>
      <c r="AG198" s="148" t="s">
        <v>292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8">
        <v>84</v>
      </c>
      <c r="B199" s="179" t="s">
        <v>297</v>
      </c>
      <c r="C199" s="186" t="s">
        <v>298</v>
      </c>
      <c r="D199" s="180" t="s">
        <v>290</v>
      </c>
      <c r="E199" s="181">
        <v>1.296</v>
      </c>
      <c r="F199" s="182"/>
      <c r="G199" s="183">
        <f>ROUND(E199*F199,2)</f>
        <v>0</v>
      </c>
      <c r="H199" s="160"/>
      <c r="I199" s="159">
        <f>ROUND(E199*H199,2)</f>
        <v>0</v>
      </c>
      <c r="J199" s="160"/>
      <c r="K199" s="159">
        <f>ROUND(E199*J199,2)</f>
        <v>0</v>
      </c>
      <c r="L199" s="159">
        <v>21</v>
      </c>
      <c r="M199" s="159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59"/>
      <c r="S199" s="159" t="s">
        <v>133</v>
      </c>
      <c r="T199" s="159" t="s">
        <v>133</v>
      </c>
      <c r="U199" s="159">
        <v>0.105</v>
      </c>
      <c r="V199" s="159">
        <f>ROUND(E199*U199,2)</f>
        <v>0.14000000000000001</v>
      </c>
      <c r="W199" s="159"/>
      <c r="X199" s="159" t="s">
        <v>291</v>
      </c>
      <c r="Y199" s="159" t="s">
        <v>135</v>
      </c>
      <c r="Z199" s="148"/>
      <c r="AA199" s="148"/>
      <c r="AB199" s="148"/>
      <c r="AC199" s="148"/>
      <c r="AD199" s="148"/>
      <c r="AE199" s="148"/>
      <c r="AF199" s="148"/>
      <c r="AG199" s="148" t="s">
        <v>292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8">
        <v>85</v>
      </c>
      <c r="B200" s="179" t="s">
        <v>350</v>
      </c>
      <c r="C200" s="186" t="s">
        <v>351</v>
      </c>
      <c r="D200" s="180" t="s">
        <v>290</v>
      </c>
      <c r="E200" s="181">
        <v>0.64800000000000002</v>
      </c>
      <c r="F200" s="182"/>
      <c r="G200" s="183">
        <f>ROUND(E200*F200,2)</f>
        <v>0</v>
      </c>
      <c r="H200" s="160"/>
      <c r="I200" s="159">
        <f>ROUND(E200*H200,2)</f>
        <v>0</v>
      </c>
      <c r="J200" s="160"/>
      <c r="K200" s="159">
        <f>ROUND(E200*J200,2)</f>
        <v>0</v>
      </c>
      <c r="L200" s="159">
        <v>21</v>
      </c>
      <c r="M200" s="159">
        <f>G200*(1+L200/100)</f>
        <v>0</v>
      </c>
      <c r="N200" s="158">
        <v>0</v>
      </c>
      <c r="O200" s="158">
        <f>ROUND(E200*N200,2)</f>
        <v>0</v>
      </c>
      <c r="P200" s="158">
        <v>0</v>
      </c>
      <c r="Q200" s="158">
        <f>ROUND(E200*P200,2)</f>
        <v>0</v>
      </c>
      <c r="R200" s="159"/>
      <c r="S200" s="159" t="s">
        <v>133</v>
      </c>
      <c r="T200" s="159" t="s">
        <v>133</v>
      </c>
      <c r="U200" s="159">
        <v>0</v>
      </c>
      <c r="V200" s="159">
        <f>ROUND(E200*U200,2)</f>
        <v>0</v>
      </c>
      <c r="W200" s="159"/>
      <c r="X200" s="159" t="s">
        <v>291</v>
      </c>
      <c r="Y200" s="159" t="s">
        <v>135</v>
      </c>
      <c r="Z200" s="148"/>
      <c r="AA200" s="148"/>
      <c r="AB200" s="148"/>
      <c r="AC200" s="148"/>
      <c r="AD200" s="148"/>
      <c r="AE200" s="148"/>
      <c r="AF200" s="148"/>
      <c r="AG200" s="148" t="s">
        <v>292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165" t="s">
        <v>128</v>
      </c>
      <c r="B201" s="166" t="s">
        <v>88</v>
      </c>
      <c r="C201" s="185" t="s">
        <v>89</v>
      </c>
      <c r="D201" s="167"/>
      <c r="E201" s="168"/>
      <c r="F201" s="169"/>
      <c r="G201" s="170">
        <f>SUMIF(AG202:AG216,"&lt;&gt;NOR",G202:G216)</f>
        <v>0</v>
      </c>
      <c r="H201" s="164"/>
      <c r="I201" s="164">
        <f>SUM(I202:I216)</f>
        <v>0</v>
      </c>
      <c r="J201" s="164"/>
      <c r="K201" s="164">
        <f>SUM(K202:K216)</f>
        <v>0</v>
      </c>
      <c r="L201" s="164"/>
      <c r="M201" s="164">
        <f>SUM(M202:M216)</f>
        <v>0</v>
      </c>
      <c r="N201" s="163"/>
      <c r="O201" s="163">
        <f>SUM(O202:O216)</f>
        <v>0.05</v>
      </c>
      <c r="P201" s="163"/>
      <c r="Q201" s="163">
        <f>SUM(Q202:Q216)</f>
        <v>6.0000000000000005E-2</v>
      </c>
      <c r="R201" s="164"/>
      <c r="S201" s="164"/>
      <c r="T201" s="164"/>
      <c r="U201" s="164"/>
      <c r="V201" s="164">
        <f>SUM(V202:V216)</f>
        <v>9.5699999999999985</v>
      </c>
      <c r="W201" s="164"/>
      <c r="X201" s="164"/>
      <c r="Y201" s="164"/>
      <c r="AG201" t="s">
        <v>129</v>
      </c>
    </row>
    <row r="202" spans="1:60" outlineLevel="1" x14ac:dyDescent="0.2">
      <c r="A202" s="178">
        <v>86</v>
      </c>
      <c r="B202" s="179" t="s">
        <v>352</v>
      </c>
      <c r="C202" s="186" t="s">
        <v>353</v>
      </c>
      <c r="D202" s="180" t="s">
        <v>207</v>
      </c>
      <c r="E202" s="181">
        <v>12</v>
      </c>
      <c r="F202" s="182"/>
      <c r="G202" s="183">
        <f t="shared" ref="G202:G216" si="14">ROUND(E202*F202,2)</f>
        <v>0</v>
      </c>
      <c r="H202" s="160"/>
      <c r="I202" s="159">
        <f t="shared" ref="I202:I216" si="15">ROUND(E202*H202,2)</f>
        <v>0</v>
      </c>
      <c r="J202" s="160"/>
      <c r="K202" s="159">
        <f t="shared" ref="K202:K216" si="16">ROUND(E202*J202,2)</f>
        <v>0</v>
      </c>
      <c r="L202" s="159">
        <v>21</v>
      </c>
      <c r="M202" s="159">
        <f t="shared" ref="M202:M216" si="17">G202*(1+L202/100)</f>
        <v>0</v>
      </c>
      <c r="N202" s="158">
        <v>1.1900000000000001E-3</v>
      </c>
      <c r="O202" s="158">
        <f t="shared" ref="O202:O216" si="18">ROUND(E202*N202,2)</f>
        <v>0.01</v>
      </c>
      <c r="P202" s="158">
        <v>0</v>
      </c>
      <c r="Q202" s="158">
        <f t="shared" ref="Q202:Q216" si="19">ROUND(E202*P202,2)</f>
        <v>0</v>
      </c>
      <c r="R202" s="159"/>
      <c r="S202" s="159" t="s">
        <v>133</v>
      </c>
      <c r="T202" s="159" t="s">
        <v>133</v>
      </c>
      <c r="U202" s="159">
        <v>0.28000000000000003</v>
      </c>
      <c r="V202" s="159">
        <f t="shared" ref="V202:V216" si="20">ROUND(E202*U202,2)</f>
        <v>3.36</v>
      </c>
      <c r="W202" s="159"/>
      <c r="X202" s="159" t="s">
        <v>134</v>
      </c>
      <c r="Y202" s="159" t="s">
        <v>135</v>
      </c>
      <c r="Z202" s="148"/>
      <c r="AA202" s="148"/>
      <c r="AB202" s="148"/>
      <c r="AC202" s="148"/>
      <c r="AD202" s="148"/>
      <c r="AE202" s="148"/>
      <c r="AF202" s="148"/>
      <c r="AG202" s="148" t="s">
        <v>136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8">
        <v>87</v>
      </c>
      <c r="B203" s="179" t="s">
        <v>354</v>
      </c>
      <c r="C203" s="186" t="s">
        <v>355</v>
      </c>
      <c r="D203" s="180" t="s">
        <v>207</v>
      </c>
      <c r="E203" s="181">
        <v>1</v>
      </c>
      <c r="F203" s="182"/>
      <c r="G203" s="183">
        <f t="shared" si="14"/>
        <v>0</v>
      </c>
      <c r="H203" s="160"/>
      <c r="I203" s="159">
        <f t="shared" si="15"/>
        <v>0</v>
      </c>
      <c r="J203" s="160"/>
      <c r="K203" s="159">
        <f t="shared" si="16"/>
        <v>0</v>
      </c>
      <c r="L203" s="159">
        <v>21</v>
      </c>
      <c r="M203" s="159">
        <f t="shared" si="17"/>
        <v>0</v>
      </c>
      <c r="N203" s="158">
        <v>1.8799999999999999E-3</v>
      </c>
      <c r="O203" s="158">
        <f t="shared" si="18"/>
        <v>0</v>
      </c>
      <c r="P203" s="158">
        <v>0</v>
      </c>
      <c r="Q203" s="158">
        <f t="shared" si="19"/>
        <v>0</v>
      </c>
      <c r="R203" s="159"/>
      <c r="S203" s="159" t="s">
        <v>133</v>
      </c>
      <c r="T203" s="159" t="s">
        <v>133</v>
      </c>
      <c r="U203" s="159">
        <v>0.25</v>
      </c>
      <c r="V203" s="159">
        <f t="shared" si="20"/>
        <v>0.25</v>
      </c>
      <c r="W203" s="159"/>
      <c r="X203" s="159" t="s">
        <v>134</v>
      </c>
      <c r="Y203" s="159" t="s">
        <v>135</v>
      </c>
      <c r="Z203" s="148"/>
      <c r="AA203" s="148"/>
      <c r="AB203" s="148"/>
      <c r="AC203" s="148"/>
      <c r="AD203" s="148"/>
      <c r="AE203" s="148"/>
      <c r="AF203" s="148"/>
      <c r="AG203" s="148" t="s">
        <v>136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8">
        <v>88</v>
      </c>
      <c r="B204" s="179" t="s">
        <v>356</v>
      </c>
      <c r="C204" s="186" t="s">
        <v>357</v>
      </c>
      <c r="D204" s="180" t="s">
        <v>207</v>
      </c>
      <c r="E204" s="181">
        <v>4</v>
      </c>
      <c r="F204" s="182"/>
      <c r="G204" s="183">
        <f t="shared" si="14"/>
        <v>0</v>
      </c>
      <c r="H204" s="160"/>
      <c r="I204" s="159">
        <f t="shared" si="15"/>
        <v>0</v>
      </c>
      <c r="J204" s="160"/>
      <c r="K204" s="159">
        <f t="shared" si="16"/>
        <v>0</v>
      </c>
      <c r="L204" s="159">
        <v>21</v>
      </c>
      <c r="M204" s="159">
        <f t="shared" si="17"/>
        <v>0</v>
      </c>
      <c r="N204" s="158">
        <v>3.5400000000000002E-3</v>
      </c>
      <c r="O204" s="158">
        <f t="shared" si="18"/>
        <v>0.01</v>
      </c>
      <c r="P204" s="158">
        <v>0</v>
      </c>
      <c r="Q204" s="158">
        <f t="shared" si="19"/>
        <v>0</v>
      </c>
      <c r="R204" s="159"/>
      <c r="S204" s="159" t="s">
        <v>133</v>
      </c>
      <c r="T204" s="159" t="s">
        <v>133</v>
      </c>
      <c r="U204" s="159">
        <v>0.219</v>
      </c>
      <c r="V204" s="159">
        <f t="shared" si="20"/>
        <v>0.88</v>
      </c>
      <c r="W204" s="159"/>
      <c r="X204" s="159" t="s">
        <v>134</v>
      </c>
      <c r="Y204" s="159" t="s">
        <v>135</v>
      </c>
      <c r="Z204" s="148"/>
      <c r="AA204" s="148"/>
      <c r="AB204" s="148"/>
      <c r="AC204" s="148"/>
      <c r="AD204" s="148"/>
      <c r="AE204" s="148"/>
      <c r="AF204" s="148"/>
      <c r="AG204" s="148" t="s">
        <v>136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8">
        <v>89</v>
      </c>
      <c r="B205" s="179" t="s">
        <v>358</v>
      </c>
      <c r="C205" s="186" t="s">
        <v>359</v>
      </c>
      <c r="D205" s="180" t="s">
        <v>207</v>
      </c>
      <c r="E205" s="181">
        <v>12</v>
      </c>
      <c r="F205" s="182"/>
      <c r="G205" s="183">
        <f t="shared" si="14"/>
        <v>0</v>
      </c>
      <c r="H205" s="160"/>
      <c r="I205" s="159">
        <f t="shared" si="15"/>
        <v>0</v>
      </c>
      <c r="J205" s="160"/>
      <c r="K205" s="159">
        <f t="shared" si="16"/>
        <v>0</v>
      </c>
      <c r="L205" s="159">
        <v>21</v>
      </c>
      <c r="M205" s="159">
        <f t="shared" si="17"/>
        <v>0</v>
      </c>
      <c r="N205" s="158">
        <v>2.3999999999999998E-3</v>
      </c>
      <c r="O205" s="158">
        <f t="shared" si="18"/>
        <v>0.03</v>
      </c>
      <c r="P205" s="158">
        <v>0</v>
      </c>
      <c r="Q205" s="158">
        <f t="shared" si="19"/>
        <v>0</v>
      </c>
      <c r="R205" s="159"/>
      <c r="S205" s="159" t="s">
        <v>133</v>
      </c>
      <c r="T205" s="159" t="s">
        <v>133</v>
      </c>
      <c r="U205" s="159">
        <v>0.26</v>
      </c>
      <c r="V205" s="159">
        <f t="shared" si="20"/>
        <v>3.12</v>
      </c>
      <c r="W205" s="159"/>
      <c r="X205" s="159" t="s">
        <v>134</v>
      </c>
      <c r="Y205" s="159" t="s">
        <v>135</v>
      </c>
      <c r="Z205" s="148"/>
      <c r="AA205" s="148"/>
      <c r="AB205" s="148"/>
      <c r="AC205" s="148"/>
      <c r="AD205" s="148"/>
      <c r="AE205" s="148"/>
      <c r="AF205" s="148"/>
      <c r="AG205" s="148" t="s">
        <v>136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8">
        <v>90</v>
      </c>
      <c r="B206" s="179" t="s">
        <v>360</v>
      </c>
      <c r="C206" s="186" t="s">
        <v>361</v>
      </c>
      <c r="D206" s="180" t="s">
        <v>265</v>
      </c>
      <c r="E206" s="181">
        <v>1</v>
      </c>
      <c r="F206" s="182"/>
      <c r="G206" s="183">
        <f t="shared" si="14"/>
        <v>0</v>
      </c>
      <c r="H206" s="160"/>
      <c r="I206" s="159">
        <f t="shared" si="15"/>
        <v>0</v>
      </c>
      <c r="J206" s="160"/>
      <c r="K206" s="159">
        <f t="shared" si="16"/>
        <v>0</v>
      </c>
      <c r="L206" s="159">
        <v>21</v>
      </c>
      <c r="M206" s="159">
        <f t="shared" si="17"/>
        <v>0</v>
      </c>
      <c r="N206" s="158">
        <v>5.0000000000000001E-4</v>
      </c>
      <c r="O206" s="158">
        <f t="shared" si="18"/>
        <v>0</v>
      </c>
      <c r="P206" s="158">
        <v>0</v>
      </c>
      <c r="Q206" s="158">
        <f t="shared" si="19"/>
        <v>0</v>
      </c>
      <c r="R206" s="159"/>
      <c r="S206" s="159" t="s">
        <v>133</v>
      </c>
      <c r="T206" s="159" t="s">
        <v>133</v>
      </c>
      <c r="U206" s="159">
        <v>0.41</v>
      </c>
      <c r="V206" s="159">
        <f t="shared" si="20"/>
        <v>0.41</v>
      </c>
      <c r="W206" s="159"/>
      <c r="X206" s="159" t="s">
        <v>134</v>
      </c>
      <c r="Y206" s="159" t="s">
        <v>135</v>
      </c>
      <c r="Z206" s="148"/>
      <c r="AA206" s="148"/>
      <c r="AB206" s="148"/>
      <c r="AC206" s="148"/>
      <c r="AD206" s="148"/>
      <c r="AE206" s="148"/>
      <c r="AF206" s="148"/>
      <c r="AG206" s="148" t="s">
        <v>136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8">
        <v>91</v>
      </c>
      <c r="B207" s="179" t="s">
        <v>362</v>
      </c>
      <c r="C207" s="186" t="s">
        <v>363</v>
      </c>
      <c r="D207" s="180" t="s">
        <v>207</v>
      </c>
      <c r="E207" s="181">
        <v>1</v>
      </c>
      <c r="F207" s="182"/>
      <c r="G207" s="183">
        <f t="shared" si="14"/>
        <v>0</v>
      </c>
      <c r="H207" s="160"/>
      <c r="I207" s="159">
        <f t="shared" si="15"/>
        <v>0</v>
      </c>
      <c r="J207" s="160"/>
      <c r="K207" s="159">
        <f t="shared" si="16"/>
        <v>0</v>
      </c>
      <c r="L207" s="159">
        <v>21</v>
      </c>
      <c r="M207" s="159">
        <f t="shared" si="17"/>
        <v>0</v>
      </c>
      <c r="N207" s="158">
        <v>1.3699999999999999E-3</v>
      </c>
      <c r="O207" s="158">
        <f t="shared" si="18"/>
        <v>0</v>
      </c>
      <c r="P207" s="158">
        <v>0</v>
      </c>
      <c r="Q207" s="158">
        <f t="shared" si="19"/>
        <v>0</v>
      </c>
      <c r="R207" s="159"/>
      <c r="S207" s="159" t="s">
        <v>133</v>
      </c>
      <c r="T207" s="159" t="s">
        <v>133</v>
      </c>
      <c r="U207" s="159">
        <v>0.24</v>
      </c>
      <c r="V207" s="159">
        <f t="shared" si="20"/>
        <v>0.24</v>
      </c>
      <c r="W207" s="159"/>
      <c r="X207" s="159" t="s">
        <v>134</v>
      </c>
      <c r="Y207" s="159" t="s">
        <v>135</v>
      </c>
      <c r="Z207" s="148"/>
      <c r="AA207" s="148"/>
      <c r="AB207" s="148"/>
      <c r="AC207" s="148"/>
      <c r="AD207" s="148"/>
      <c r="AE207" s="148"/>
      <c r="AF207" s="148"/>
      <c r="AG207" s="148" t="s">
        <v>136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8">
        <v>92</v>
      </c>
      <c r="B208" s="179" t="s">
        <v>364</v>
      </c>
      <c r="C208" s="186" t="s">
        <v>365</v>
      </c>
      <c r="D208" s="180" t="s">
        <v>207</v>
      </c>
      <c r="E208" s="181">
        <v>3.5</v>
      </c>
      <c r="F208" s="182"/>
      <c r="G208" s="183">
        <f t="shared" si="14"/>
        <v>0</v>
      </c>
      <c r="H208" s="160"/>
      <c r="I208" s="159">
        <f t="shared" si="15"/>
        <v>0</v>
      </c>
      <c r="J208" s="160"/>
      <c r="K208" s="159">
        <f t="shared" si="16"/>
        <v>0</v>
      </c>
      <c r="L208" s="159">
        <v>21</v>
      </c>
      <c r="M208" s="159">
        <f t="shared" si="17"/>
        <v>0</v>
      </c>
      <c r="N208" s="158">
        <v>0</v>
      </c>
      <c r="O208" s="158">
        <f t="shared" si="18"/>
        <v>0</v>
      </c>
      <c r="P208" s="158">
        <v>2.0500000000000002E-3</v>
      </c>
      <c r="Q208" s="158">
        <f t="shared" si="19"/>
        <v>0.01</v>
      </c>
      <c r="R208" s="159"/>
      <c r="S208" s="159" t="s">
        <v>133</v>
      </c>
      <c r="T208" s="159" t="s">
        <v>133</v>
      </c>
      <c r="U208" s="159">
        <v>4.5999999999999999E-2</v>
      </c>
      <c r="V208" s="159">
        <f t="shared" si="20"/>
        <v>0.16</v>
      </c>
      <c r="W208" s="159"/>
      <c r="X208" s="159" t="s">
        <v>134</v>
      </c>
      <c r="Y208" s="159" t="s">
        <v>135</v>
      </c>
      <c r="Z208" s="148"/>
      <c r="AA208" s="148"/>
      <c r="AB208" s="148"/>
      <c r="AC208" s="148"/>
      <c r="AD208" s="148"/>
      <c r="AE208" s="148"/>
      <c r="AF208" s="148"/>
      <c r="AG208" s="148" t="s">
        <v>136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8">
        <v>93</v>
      </c>
      <c r="B209" s="179" t="s">
        <v>366</v>
      </c>
      <c r="C209" s="186" t="s">
        <v>367</v>
      </c>
      <c r="D209" s="180" t="s">
        <v>207</v>
      </c>
      <c r="E209" s="181">
        <v>12.5</v>
      </c>
      <c r="F209" s="182"/>
      <c r="G209" s="183">
        <f t="shared" si="14"/>
        <v>0</v>
      </c>
      <c r="H209" s="160"/>
      <c r="I209" s="159">
        <f t="shared" si="15"/>
        <v>0</v>
      </c>
      <c r="J209" s="160"/>
      <c r="K209" s="159">
        <f t="shared" si="16"/>
        <v>0</v>
      </c>
      <c r="L209" s="159">
        <v>21</v>
      </c>
      <c r="M209" s="159">
        <f t="shared" si="17"/>
        <v>0</v>
      </c>
      <c r="N209" s="158">
        <v>0</v>
      </c>
      <c r="O209" s="158">
        <f t="shared" si="18"/>
        <v>0</v>
      </c>
      <c r="P209" s="158">
        <v>3.3600000000000001E-3</v>
      </c>
      <c r="Q209" s="158">
        <f t="shared" si="19"/>
        <v>0.04</v>
      </c>
      <c r="R209" s="159"/>
      <c r="S209" s="159" t="s">
        <v>133</v>
      </c>
      <c r="T209" s="159" t="s">
        <v>133</v>
      </c>
      <c r="U209" s="159">
        <v>6.9000000000000006E-2</v>
      </c>
      <c r="V209" s="159">
        <f t="shared" si="20"/>
        <v>0.86</v>
      </c>
      <c r="W209" s="159"/>
      <c r="X209" s="159" t="s">
        <v>134</v>
      </c>
      <c r="Y209" s="159" t="s">
        <v>135</v>
      </c>
      <c r="Z209" s="148"/>
      <c r="AA209" s="148"/>
      <c r="AB209" s="148"/>
      <c r="AC209" s="148"/>
      <c r="AD209" s="148"/>
      <c r="AE209" s="148"/>
      <c r="AF209" s="148"/>
      <c r="AG209" s="148" t="s">
        <v>136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94</v>
      </c>
      <c r="B210" s="173" t="s">
        <v>368</v>
      </c>
      <c r="C210" s="187" t="s">
        <v>369</v>
      </c>
      <c r="D210" s="174" t="s">
        <v>207</v>
      </c>
      <c r="E210" s="175">
        <v>3.5</v>
      </c>
      <c r="F210" s="176"/>
      <c r="G210" s="177">
        <f t="shared" si="14"/>
        <v>0</v>
      </c>
      <c r="H210" s="160"/>
      <c r="I210" s="159">
        <f t="shared" si="15"/>
        <v>0</v>
      </c>
      <c r="J210" s="160"/>
      <c r="K210" s="159">
        <f t="shared" si="16"/>
        <v>0</v>
      </c>
      <c r="L210" s="159">
        <v>21</v>
      </c>
      <c r="M210" s="159">
        <f t="shared" si="17"/>
        <v>0</v>
      </c>
      <c r="N210" s="158">
        <v>0</v>
      </c>
      <c r="O210" s="158">
        <f t="shared" si="18"/>
        <v>0</v>
      </c>
      <c r="P210" s="158">
        <v>1.92E-3</v>
      </c>
      <c r="Q210" s="158">
        <f t="shared" si="19"/>
        <v>0.01</v>
      </c>
      <c r="R210" s="159"/>
      <c r="S210" s="159" t="s">
        <v>133</v>
      </c>
      <c r="T210" s="159" t="s">
        <v>133</v>
      </c>
      <c r="U210" s="159">
        <v>5.7500000000000002E-2</v>
      </c>
      <c r="V210" s="159">
        <f t="shared" si="20"/>
        <v>0.2</v>
      </c>
      <c r="W210" s="159"/>
      <c r="X210" s="159" t="s">
        <v>134</v>
      </c>
      <c r="Y210" s="159" t="s">
        <v>135</v>
      </c>
      <c r="Z210" s="148"/>
      <c r="AA210" s="148"/>
      <c r="AB210" s="148"/>
      <c r="AC210" s="148"/>
      <c r="AD210" s="148"/>
      <c r="AE210" s="148"/>
      <c r="AF210" s="148"/>
      <c r="AG210" s="148" t="s">
        <v>136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>
        <v>95</v>
      </c>
      <c r="B211" s="156" t="s">
        <v>370</v>
      </c>
      <c r="C211" s="189" t="s">
        <v>371</v>
      </c>
      <c r="D211" s="157" t="s">
        <v>0</v>
      </c>
      <c r="E211" s="184"/>
      <c r="F211" s="160"/>
      <c r="G211" s="159">
        <f t="shared" si="14"/>
        <v>0</v>
      </c>
      <c r="H211" s="160"/>
      <c r="I211" s="159">
        <f t="shared" si="15"/>
        <v>0</v>
      </c>
      <c r="J211" s="160"/>
      <c r="K211" s="159">
        <f t="shared" si="16"/>
        <v>0</v>
      </c>
      <c r="L211" s="159">
        <v>21</v>
      </c>
      <c r="M211" s="159">
        <f t="shared" si="17"/>
        <v>0</v>
      </c>
      <c r="N211" s="158">
        <v>0</v>
      </c>
      <c r="O211" s="158">
        <f t="shared" si="18"/>
        <v>0</v>
      </c>
      <c r="P211" s="158">
        <v>0</v>
      </c>
      <c r="Q211" s="158">
        <f t="shared" si="19"/>
        <v>0</v>
      </c>
      <c r="R211" s="159"/>
      <c r="S211" s="159" t="s">
        <v>133</v>
      </c>
      <c r="T211" s="159" t="s">
        <v>133</v>
      </c>
      <c r="U211" s="159">
        <v>0</v>
      </c>
      <c r="V211" s="159">
        <f t="shared" si="20"/>
        <v>0</v>
      </c>
      <c r="W211" s="159"/>
      <c r="X211" s="159" t="s">
        <v>303</v>
      </c>
      <c r="Y211" s="159" t="s">
        <v>135</v>
      </c>
      <c r="Z211" s="148"/>
      <c r="AA211" s="148"/>
      <c r="AB211" s="148"/>
      <c r="AC211" s="148"/>
      <c r="AD211" s="148"/>
      <c r="AE211" s="148"/>
      <c r="AF211" s="148"/>
      <c r="AG211" s="148" t="s">
        <v>304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8">
        <v>96</v>
      </c>
      <c r="B212" s="179" t="s">
        <v>372</v>
      </c>
      <c r="C212" s="186" t="s">
        <v>373</v>
      </c>
      <c r="D212" s="180" t="s">
        <v>290</v>
      </c>
      <c r="E212" s="181">
        <v>5.5899999999999998E-2</v>
      </c>
      <c r="F212" s="182"/>
      <c r="G212" s="183">
        <f t="shared" si="14"/>
        <v>0</v>
      </c>
      <c r="H212" s="160"/>
      <c r="I212" s="159">
        <f t="shared" si="15"/>
        <v>0</v>
      </c>
      <c r="J212" s="160"/>
      <c r="K212" s="159">
        <f t="shared" si="16"/>
        <v>0</v>
      </c>
      <c r="L212" s="159">
        <v>21</v>
      </c>
      <c r="M212" s="159">
        <f t="shared" si="17"/>
        <v>0</v>
      </c>
      <c r="N212" s="158">
        <v>0</v>
      </c>
      <c r="O212" s="158">
        <f t="shared" si="18"/>
        <v>0</v>
      </c>
      <c r="P212" s="158">
        <v>0</v>
      </c>
      <c r="Q212" s="158">
        <f t="shared" si="19"/>
        <v>0</v>
      </c>
      <c r="R212" s="159"/>
      <c r="S212" s="159" t="s">
        <v>133</v>
      </c>
      <c r="T212" s="159" t="s">
        <v>133</v>
      </c>
      <c r="U212" s="159">
        <v>0</v>
      </c>
      <c r="V212" s="159">
        <f t="shared" si="20"/>
        <v>0</v>
      </c>
      <c r="W212" s="159"/>
      <c r="X212" s="159" t="s">
        <v>291</v>
      </c>
      <c r="Y212" s="159" t="s">
        <v>135</v>
      </c>
      <c r="Z212" s="148"/>
      <c r="AA212" s="148"/>
      <c r="AB212" s="148"/>
      <c r="AC212" s="148"/>
      <c r="AD212" s="148"/>
      <c r="AE212" s="148"/>
      <c r="AF212" s="148"/>
      <c r="AG212" s="148" t="s">
        <v>292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8">
        <v>97</v>
      </c>
      <c r="B213" s="179" t="s">
        <v>288</v>
      </c>
      <c r="C213" s="186" t="s">
        <v>289</v>
      </c>
      <c r="D213" s="180" t="s">
        <v>290</v>
      </c>
      <c r="E213" s="181">
        <v>5.5899999999999998E-2</v>
      </c>
      <c r="F213" s="182"/>
      <c r="G213" s="183">
        <f t="shared" si="14"/>
        <v>0</v>
      </c>
      <c r="H213" s="160"/>
      <c r="I213" s="159">
        <f t="shared" si="15"/>
        <v>0</v>
      </c>
      <c r="J213" s="160"/>
      <c r="K213" s="159">
        <f t="shared" si="16"/>
        <v>0</v>
      </c>
      <c r="L213" s="159">
        <v>21</v>
      </c>
      <c r="M213" s="159">
        <f t="shared" si="17"/>
        <v>0</v>
      </c>
      <c r="N213" s="158">
        <v>0</v>
      </c>
      <c r="O213" s="158">
        <f t="shared" si="18"/>
        <v>0</v>
      </c>
      <c r="P213" s="158">
        <v>0</v>
      </c>
      <c r="Q213" s="158">
        <f t="shared" si="19"/>
        <v>0</v>
      </c>
      <c r="R213" s="159"/>
      <c r="S213" s="159" t="s">
        <v>133</v>
      </c>
      <c r="T213" s="159" t="s">
        <v>133</v>
      </c>
      <c r="U213" s="159">
        <v>0.49</v>
      </c>
      <c r="V213" s="159">
        <f t="shared" si="20"/>
        <v>0.03</v>
      </c>
      <c r="W213" s="159"/>
      <c r="X213" s="159" t="s">
        <v>291</v>
      </c>
      <c r="Y213" s="159" t="s">
        <v>135</v>
      </c>
      <c r="Z213" s="148"/>
      <c r="AA213" s="148"/>
      <c r="AB213" s="148"/>
      <c r="AC213" s="148"/>
      <c r="AD213" s="148"/>
      <c r="AE213" s="148"/>
      <c r="AF213" s="148"/>
      <c r="AG213" s="148" t="s">
        <v>292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8">
        <v>98</v>
      </c>
      <c r="B214" s="179" t="s">
        <v>293</v>
      </c>
      <c r="C214" s="186" t="s">
        <v>294</v>
      </c>
      <c r="D214" s="180" t="s">
        <v>290</v>
      </c>
      <c r="E214" s="181">
        <v>1.0620099999999999</v>
      </c>
      <c r="F214" s="182"/>
      <c r="G214" s="183">
        <f t="shared" si="14"/>
        <v>0</v>
      </c>
      <c r="H214" s="160"/>
      <c r="I214" s="159">
        <f t="shared" si="15"/>
        <v>0</v>
      </c>
      <c r="J214" s="160"/>
      <c r="K214" s="159">
        <f t="shared" si="16"/>
        <v>0</v>
      </c>
      <c r="L214" s="159">
        <v>21</v>
      </c>
      <c r="M214" s="159">
        <f t="shared" si="17"/>
        <v>0</v>
      </c>
      <c r="N214" s="158">
        <v>0</v>
      </c>
      <c r="O214" s="158">
        <f t="shared" si="18"/>
        <v>0</v>
      </c>
      <c r="P214" s="158">
        <v>0</v>
      </c>
      <c r="Q214" s="158">
        <f t="shared" si="19"/>
        <v>0</v>
      </c>
      <c r="R214" s="159"/>
      <c r="S214" s="159" t="s">
        <v>133</v>
      </c>
      <c r="T214" s="159" t="s">
        <v>133</v>
      </c>
      <c r="U214" s="159">
        <v>0</v>
      </c>
      <c r="V214" s="159">
        <f t="shared" si="20"/>
        <v>0</v>
      </c>
      <c r="W214" s="159"/>
      <c r="X214" s="159" t="s">
        <v>291</v>
      </c>
      <c r="Y214" s="159" t="s">
        <v>135</v>
      </c>
      <c r="Z214" s="148"/>
      <c r="AA214" s="148"/>
      <c r="AB214" s="148"/>
      <c r="AC214" s="148"/>
      <c r="AD214" s="148"/>
      <c r="AE214" s="148"/>
      <c r="AF214" s="148"/>
      <c r="AG214" s="148" t="s">
        <v>292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8">
        <v>99</v>
      </c>
      <c r="B215" s="179" t="s">
        <v>295</v>
      </c>
      <c r="C215" s="186" t="s">
        <v>296</v>
      </c>
      <c r="D215" s="180" t="s">
        <v>290</v>
      </c>
      <c r="E215" s="181">
        <v>5.5899999999999998E-2</v>
      </c>
      <c r="F215" s="182"/>
      <c r="G215" s="183">
        <f t="shared" si="14"/>
        <v>0</v>
      </c>
      <c r="H215" s="160"/>
      <c r="I215" s="159">
        <f t="shared" si="15"/>
        <v>0</v>
      </c>
      <c r="J215" s="160"/>
      <c r="K215" s="159">
        <f t="shared" si="16"/>
        <v>0</v>
      </c>
      <c r="L215" s="159">
        <v>21</v>
      </c>
      <c r="M215" s="159">
        <f t="shared" si="17"/>
        <v>0</v>
      </c>
      <c r="N215" s="158">
        <v>0</v>
      </c>
      <c r="O215" s="158">
        <f t="shared" si="18"/>
        <v>0</v>
      </c>
      <c r="P215" s="158">
        <v>0</v>
      </c>
      <c r="Q215" s="158">
        <f t="shared" si="19"/>
        <v>0</v>
      </c>
      <c r="R215" s="159"/>
      <c r="S215" s="159" t="s">
        <v>133</v>
      </c>
      <c r="T215" s="159" t="s">
        <v>133</v>
      </c>
      <c r="U215" s="159">
        <v>0.94199999999999995</v>
      </c>
      <c r="V215" s="159">
        <f t="shared" si="20"/>
        <v>0.05</v>
      </c>
      <c r="W215" s="159"/>
      <c r="X215" s="159" t="s">
        <v>291</v>
      </c>
      <c r="Y215" s="159" t="s">
        <v>135</v>
      </c>
      <c r="Z215" s="148"/>
      <c r="AA215" s="148"/>
      <c r="AB215" s="148"/>
      <c r="AC215" s="148"/>
      <c r="AD215" s="148"/>
      <c r="AE215" s="148"/>
      <c r="AF215" s="148"/>
      <c r="AG215" s="148" t="s">
        <v>292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8">
        <v>100</v>
      </c>
      <c r="B216" s="179" t="s">
        <v>297</v>
      </c>
      <c r="C216" s="186" t="s">
        <v>298</v>
      </c>
      <c r="D216" s="180" t="s">
        <v>290</v>
      </c>
      <c r="E216" s="181">
        <v>0.11179</v>
      </c>
      <c r="F216" s="182"/>
      <c r="G216" s="183">
        <f t="shared" si="14"/>
        <v>0</v>
      </c>
      <c r="H216" s="160"/>
      <c r="I216" s="159">
        <f t="shared" si="15"/>
        <v>0</v>
      </c>
      <c r="J216" s="160"/>
      <c r="K216" s="159">
        <f t="shared" si="16"/>
        <v>0</v>
      </c>
      <c r="L216" s="159">
        <v>21</v>
      </c>
      <c r="M216" s="159">
        <f t="shared" si="17"/>
        <v>0</v>
      </c>
      <c r="N216" s="158">
        <v>0</v>
      </c>
      <c r="O216" s="158">
        <f t="shared" si="18"/>
        <v>0</v>
      </c>
      <c r="P216" s="158">
        <v>0</v>
      </c>
      <c r="Q216" s="158">
        <f t="shared" si="19"/>
        <v>0</v>
      </c>
      <c r="R216" s="159"/>
      <c r="S216" s="159" t="s">
        <v>133</v>
      </c>
      <c r="T216" s="159" t="s">
        <v>133</v>
      </c>
      <c r="U216" s="159">
        <v>0.105</v>
      </c>
      <c r="V216" s="159">
        <f t="shared" si="20"/>
        <v>0.01</v>
      </c>
      <c r="W216" s="159"/>
      <c r="X216" s="159" t="s">
        <v>291</v>
      </c>
      <c r="Y216" s="159" t="s">
        <v>135</v>
      </c>
      <c r="Z216" s="148"/>
      <c r="AA216" s="148"/>
      <c r="AB216" s="148"/>
      <c r="AC216" s="148"/>
      <c r="AD216" s="148"/>
      <c r="AE216" s="148"/>
      <c r="AF216" s="148"/>
      <c r="AG216" s="148" t="s">
        <v>292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128</v>
      </c>
      <c r="B217" s="166" t="s">
        <v>90</v>
      </c>
      <c r="C217" s="185" t="s">
        <v>91</v>
      </c>
      <c r="D217" s="167"/>
      <c r="E217" s="168"/>
      <c r="F217" s="169"/>
      <c r="G217" s="170">
        <f>SUMIF(AG218:AG232,"&lt;&gt;NOR",G218:G232)</f>
        <v>0</v>
      </c>
      <c r="H217" s="164"/>
      <c r="I217" s="164">
        <f>SUM(I218:I232)</f>
        <v>0</v>
      </c>
      <c r="J217" s="164"/>
      <c r="K217" s="164">
        <f>SUM(K218:K232)</f>
        <v>0</v>
      </c>
      <c r="L217" s="164"/>
      <c r="M217" s="164">
        <f>SUM(M218:M232)</f>
        <v>0</v>
      </c>
      <c r="N217" s="163"/>
      <c r="O217" s="163">
        <f>SUM(O218:O232)</f>
        <v>0</v>
      </c>
      <c r="P217" s="163"/>
      <c r="Q217" s="163">
        <f>SUM(Q218:Q232)</f>
        <v>0.56000000000000005</v>
      </c>
      <c r="R217" s="164"/>
      <c r="S217" s="164"/>
      <c r="T217" s="164"/>
      <c r="U217" s="164"/>
      <c r="V217" s="164">
        <f>SUM(V218:V232)</f>
        <v>14.039999999999997</v>
      </c>
      <c r="W217" s="164"/>
      <c r="X217" s="164"/>
      <c r="Y217" s="164"/>
      <c r="AG217" t="s">
        <v>129</v>
      </c>
    </row>
    <row r="218" spans="1:60" outlineLevel="1" x14ac:dyDescent="0.2">
      <c r="A218" s="172">
        <v>101</v>
      </c>
      <c r="B218" s="173" t="s">
        <v>374</v>
      </c>
      <c r="C218" s="187" t="s">
        <v>375</v>
      </c>
      <c r="D218" s="174" t="s">
        <v>132</v>
      </c>
      <c r="E218" s="175">
        <v>24.194600000000001</v>
      </c>
      <c r="F218" s="176"/>
      <c r="G218" s="177">
        <f>ROUND(E218*F218,2)</f>
        <v>0</v>
      </c>
      <c r="H218" s="160"/>
      <c r="I218" s="159">
        <f>ROUND(E218*H218,2)</f>
        <v>0</v>
      </c>
      <c r="J218" s="160"/>
      <c r="K218" s="159">
        <f>ROUND(E218*J218,2)</f>
        <v>0</v>
      </c>
      <c r="L218" s="159">
        <v>21</v>
      </c>
      <c r="M218" s="159">
        <f>G218*(1+L218/100)</f>
        <v>0</v>
      </c>
      <c r="N218" s="158">
        <v>0</v>
      </c>
      <c r="O218" s="158">
        <f>ROUND(E218*N218,2)</f>
        <v>0</v>
      </c>
      <c r="P218" s="158">
        <v>1.098E-2</v>
      </c>
      <c r="Q218" s="158">
        <f>ROUND(E218*P218,2)</f>
        <v>0.27</v>
      </c>
      <c r="R218" s="159"/>
      <c r="S218" s="159" t="s">
        <v>133</v>
      </c>
      <c r="T218" s="159" t="s">
        <v>133</v>
      </c>
      <c r="U218" s="159">
        <v>0.37</v>
      </c>
      <c r="V218" s="159">
        <f>ROUND(E218*U218,2)</f>
        <v>8.9499999999999993</v>
      </c>
      <c r="W218" s="159"/>
      <c r="X218" s="159" t="s">
        <v>134</v>
      </c>
      <c r="Y218" s="159" t="s">
        <v>135</v>
      </c>
      <c r="Z218" s="148"/>
      <c r="AA218" s="148"/>
      <c r="AB218" s="148"/>
      <c r="AC218" s="148"/>
      <c r="AD218" s="148"/>
      <c r="AE218" s="148"/>
      <c r="AF218" s="148"/>
      <c r="AG218" s="148" t="s">
        <v>136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8" t="s">
        <v>376</v>
      </c>
      <c r="D219" s="161"/>
      <c r="E219" s="162">
        <v>25.75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8"/>
      <c r="AA219" s="148"/>
      <c r="AB219" s="148"/>
      <c r="AC219" s="148"/>
      <c r="AD219" s="148"/>
      <c r="AE219" s="148"/>
      <c r="AF219" s="148"/>
      <c r="AG219" s="148" t="s">
        <v>140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5"/>
      <c r="B220" s="156"/>
      <c r="C220" s="188" t="s">
        <v>333</v>
      </c>
      <c r="D220" s="161"/>
      <c r="E220" s="162">
        <v>-1.5553999999999999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8"/>
      <c r="AA220" s="148"/>
      <c r="AB220" s="148"/>
      <c r="AC220" s="148"/>
      <c r="AD220" s="148"/>
      <c r="AE220" s="148"/>
      <c r="AF220" s="148"/>
      <c r="AG220" s="148" t="s">
        <v>140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102</v>
      </c>
      <c r="B221" s="173" t="s">
        <v>377</v>
      </c>
      <c r="C221" s="187" t="s">
        <v>378</v>
      </c>
      <c r="D221" s="174" t="s">
        <v>132</v>
      </c>
      <c r="E221" s="175">
        <v>24.194600000000001</v>
      </c>
      <c r="F221" s="176"/>
      <c r="G221" s="177">
        <f>ROUND(E221*F221,2)</f>
        <v>0</v>
      </c>
      <c r="H221" s="160"/>
      <c r="I221" s="159">
        <f>ROUND(E221*H221,2)</f>
        <v>0</v>
      </c>
      <c r="J221" s="160"/>
      <c r="K221" s="159">
        <f>ROUND(E221*J221,2)</f>
        <v>0</v>
      </c>
      <c r="L221" s="159">
        <v>21</v>
      </c>
      <c r="M221" s="159">
        <f>G221*(1+L221/100)</f>
        <v>0</v>
      </c>
      <c r="N221" s="158">
        <v>0</v>
      </c>
      <c r="O221" s="158">
        <f>ROUND(E221*N221,2)</f>
        <v>0</v>
      </c>
      <c r="P221" s="158">
        <v>8.0000000000000002E-3</v>
      </c>
      <c r="Q221" s="158">
        <f>ROUND(E221*P221,2)</f>
        <v>0.19</v>
      </c>
      <c r="R221" s="159"/>
      <c r="S221" s="159" t="s">
        <v>133</v>
      </c>
      <c r="T221" s="159" t="s">
        <v>133</v>
      </c>
      <c r="U221" s="159">
        <v>6.6000000000000003E-2</v>
      </c>
      <c r="V221" s="159">
        <f>ROUND(E221*U221,2)</f>
        <v>1.6</v>
      </c>
      <c r="W221" s="159"/>
      <c r="X221" s="159" t="s">
        <v>134</v>
      </c>
      <c r="Y221" s="159" t="s">
        <v>135</v>
      </c>
      <c r="Z221" s="148"/>
      <c r="AA221" s="148"/>
      <c r="AB221" s="148"/>
      <c r="AC221" s="148"/>
      <c r="AD221" s="148"/>
      <c r="AE221" s="148"/>
      <c r="AF221" s="148"/>
      <c r="AG221" s="148" t="s">
        <v>136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8" t="s">
        <v>379</v>
      </c>
      <c r="D222" s="161"/>
      <c r="E222" s="162">
        <v>24.194600000000001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140</v>
      </c>
      <c r="AH222" s="148">
        <v>5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103</v>
      </c>
      <c r="B223" s="173" t="s">
        <v>380</v>
      </c>
      <c r="C223" s="187" t="s">
        <v>381</v>
      </c>
      <c r="D223" s="174" t="s">
        <v>132</v>
      </c>
      <c r="E223" s="175">
        <v>5.0999999999999996</v>
      </c>
      <c r="F223" s="176"/>
      <c r="G223" s="177">
        <f>ROUND(E223*F223,2)</f>
        <v>0</v>
      </c>
      <c r="H223" s="160"/>
      <c r="I223" s="159">
        <f>ROUND(E223*H223,2)</f>
        <v>0</v>
      </c>
      <c r="J223" s="160"/>
      <c r="K223" s="159">
        <f>ROUND(E223*J223,2)</f>
        <v>0</v>
      </c>
      <c r="L223" s="159">
        <v>21</v>
      </c>
      <c r="M223" s="159">
        <f>G223*(1+L223/100)</f>
        <v>0</v>
      </c>
      <c r="N223" s="158">
        <v>0</v>
      </c>
      <c r="O223" s="158">
        <f>ROUND(E223*N223,2)</f>
        <v>0</v>
      </c>
      <c r="P223" s="158">
        <v>1.098E-2</v>
      </c>
      <c r="Q223" s="158">
        <f>ROUND(E223*P223,2)</f>
        <v>0.06</v>
      </c>
      <c r="R223" s="159"/>
      <c r="S223" s="159" t="s">
        <v>133</v>
      </c>
      <c r="T223" s="159" t="s">
        <v>133</v>
      </c>
      <c r="U223" s="159">
        <v>0.44</v>
      </c>
      <c r="V223" s="159">
        <f>ROUND(E223*U223,2)</f>
        <v>2.2400000000000002</v>
      </c>
      <c r="W223" s="159"/>
      <c r="X223" s="159" t="s">
        <v>134</v>
      </c>
      <c r="Y223" s="159" t="s">
        <v>135</v>
      </c>
      <c r="Z223" s="148"/>
      <c r="AA223" s="148"/>
      <c r="AB223" s="148"/>
      <c r="AC223" s="148"/>
      <c r="AD223" s="148"/>
      <c r="AE223" s="148"/>
      <c r="AF223" s="148"/>
      <c r="AG223" s="148" t="s">
        <v>136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188" t="s">
        <v>216</v>
      </c>
      <c r="D224" s="161"/>
      <c r="E224" s="162">
        <v>5.0999999999999996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8"/>
      <c r="AA224" s="148"/>
      <c r="AB224" s="148"/>
      <c r="AC224" s="148"/>
      <c r="AD224" s="148"/>
      <c r="AE224" s="148"/>
      <c r="AF224" s="148"/>
      <c r="AG224" s="148" t="s">
        <v>140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104</v>
      </c>
      <c r="B225" s="173" t="s">
        <v>382</v>
      </c>
      <c r="C225" s="187" t="s">
        <v>383</v>
      </c>
      <c r="D225" s="174" t="s">
        <v>132</v>
      </c>
      <c r="E225" s="175">
        <v>5.0999999999999996</v>
      </c>
      <c r="F225" s="176"/>
      <c r="G225" s="177">
        <f>ROUND(E225*F225,2)</f>
        <v>0</v>
      </c>
      <c r="H225" s="160"/>
      <c r="I225" s="159">
        <f>ROUND(E225*H225,2)</f>
        <v>0</v>
      </c>
      <c r="J225" s="160"/>
      <c r="K225" s="159">
        <f>ROUND(E225*J225,2)</f>
        <v>0</v>
      </c>
      <c r="L225" s="159">
        <v>21</v>
      </c>
      <c r="M225" s="159">
        <f>G225*(1+L225/100)</f>
        <v>0</v>
      </c>
      <c r="N225" s="158">
        <v>0</v>
      </c>
      <c r="O225" s="158">
        <f>ROUND(E225*N225,2)</f>
        <v>0</v>
      </c>
      <c r="P225" s="158">
        <v>8.0000000000000002E-3</v>
      </c>
      <c r="Q225" s="158">
        <f>ROUND(E225*P225,2)</f>
        <v>0.04</v>
      </c>
      <c r="R225" s="159"/>
      <c r="S225" s="159" t="s">
        <v>133</v>
      </c>
      <c r="T225" s="159" t="s">
        <v>133</v>
      </c>
      <c r="U225" s="159">
        <v>6.6000000000000003E-2</v>
      </c>
      <c r="V225" s="159">
        <f>ROUND(E225*U225,2)</f>
        <v>0.34</v>
      </c>
      <c r="W225" s="159"/>
      <c r="X225" s="159" t="s">
        <v>134</v>
      </c>
      <c r="Y225" s="159" t="s">
        <v>135</v>
      </c>
      <c r="Z225" s="148"/>
      <c r="AA225" s="148"/>
      <c r="AB225" s="148"/>
      <c r="AC225" s="148"/>
      <c r="AD225" s="148"/>
      <c r="AE225" s="148"/>
      <c r="AF225" s="148"/>
      <c r="AG225" s="148" t="s">
        <v>136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8" t="s">
        <v>384</v>
      </c>
      <c r="D226" s="161"/>
      <c r="E226" s="162">
        <v>5.0999999999999996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8"/>
      <c r="AA226" s="148"/>
      <c r="AB226" s="148"/>
      <c r="AC226" s="148"/>
      <c r="AD226" s="148"/>
      <c r="AE226" s="148"/>
      <c r="AF226" s="148"/>
      <c r="AG226" s="148" t="s">
        <v>140</v>
      </c>
      <c r="AH226" s="148">
        <v>5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8">
        <v>105</v>
      </c>
      <c r="B227" s="179" t="s">
        <v>385</v>
      </c>
      <c r="C227" s="186" t="s">
        <v>386</v>
      </c>
      <c r="D227" s="180" t="s">
        <v>265</v>
      </c>
      <c r="E227" s="181">
        <v>1</v>
      </c>
      <c r="F227" s="182"/>
      <c r="G227" s="183">
        <f t="shared" ref="G227:G232" si="21">ROUND(E227*F227,2)</f>
        <v>0</v>
      </c>
      <c r="H227" s="160"/>
      <c r="I227" s="159">
        <f t="shared" ref="I227:I232" si="22">ROUND(E227*H227,2)</f>
        <v>0</v>
      </c>
      <c r="J227" s="160"/>
      <c r="K227" s="159">
        <f t="shared" ref="K227:K232" si="23">ROUND(E227*J227,2)</f>
        <v>0</v>
      </c>
      <c r="L227" s="159">
        <v>21</v>
      </c>
      <c r="M227" s="159">
        <f t="shared" ref="M227:M232" si="24">G227*(1+L227/100)</f>
        <v>0</v>
      </c>
      <c r="N227" s="158">
        <v>0</v>
      </c>
      <c r="O227" s="158">
        <f t="shared" ref="O227:O232" si="25">ROUND(E227*N227,2)</f>
        <v>0</v>
      </c>
      <c r="P227" s="158">
        <v>0</v>
      </c>
      <c r="Q227" s="158">
        <f t="shared" ref="Q227:Q232" si="26">ROUND(E227*P227,2)</f>
        <v>0</v>
      </c>
      <c r="R227" s="159"/>
      <c r="S227" s="159" t="s">
        <v>208</v>
      </c>
      <c r="T227" s="159" t="s">
        <v>209</v>
      </c>
      <c r="U227" s="159">
        <v>0</v>
      </c>
      <c r="V227" s="159">
        <f t="shared" ref="V227:V232" si="27">ROUND(E227*U227,2)</f>
        <v>0</v>
      </c>
      <c r="W227" s="159"/>
      <c r="X227" s="159" t="s">
        <v>134</v>
      </c>
      <c r="Y227" s="159" t="s">
        <v>135</v>
      </c>
      <c r="Z227" s="148"/>
      <c r="AA227" s="148"/>
      <c r="AB227" s="148"/>
      <c r="AC227" s="148"/>
      <c r="AD227" s="148"/>
      <c r="AE227" s="148"/>
      <c r="AF227" s="148"/>
      <c r="AG227" s="148" t="s">
        <v>136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8">
        <v>106</v>
      </c>
      <c r="B228" s="179" t="s">
        <v>288</v>
      </c>
      <c r="C228" s="186" t="s">
        <v>289</v>
      </c>
      <c r="D228" s="180" t="s">
        <v>290</v>
      </c>
      <c r="E228" s="181">
        <v>0.55601</v>
      </c>
      <c r="F228" s="182"/>
      <c r="G228" s="183">
        <f t="shared" si="21"/>
        <v>0</v>
      </c>
      <c r="H228" s="160"/>
      <c r="I228" s="159">
        <f t="shared" si="22"/>
        <v>0</v>
      </c>
      <c r="J228" s="160"/>
      <c r="K228" s="159">
        <f t="shared" si="23"/>
        <v>0</v>
      </c>
      <c r="L228" s="159">
        <v>21</v>
      </c>
      <c r="M228" s="159">
        <f t="shared" si="24"/>
        <v>0</v>
      </c>
      <c r="N228" s="158">
        <v>0</v>
      </c>
      <c r="O228" s="158">
        <f t="shared" si="25"/>
        <v>0</v>
      </c>
      <c r="P228" s="158">
        <v>0</v>
      </c>
      <c r="Q228" s="158">
        <f t="shared" si="26"/>
        <v>0</v>
      </c>
      <c r="R228" s="159"/>
      <c r="S228" s="159" t="s">
        <v>133</v>
      </c>
      <c r="T228" s="159" t="s">
        <v>133</v>
      </c>
      <c r="U228" s="159">
        <v>0.49</v>
      </c>
      <c r="V228" s="159">
        <f t="shared" si="27"/>
        <v>0.27</v>
      </c>
      <c r="W228" s="159"/>
      <c r="X228" s="159" t="s">
        <v>291</v>
      </c>
      <c r="Y228" s="159" t="s">
        <v>135</v>
      </c>
      <c r="Z228" s="148"/>
      <c r="AA228" s="148"/>
      <c r="AB228" s="148"/>
      <c r="AC228" s="148"/>
      <c r="AD228" s="148"/>
      <c r="AE228" s="148"/>
      <c r="AF228" s="148"/>
      <c r="AG228" s="148" t="s">
        <v>292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8">
        <v>107</v>
      </c>
      <c r="B229" s="179" t="s">
        <v>293</v>
      </c>
      <c r="C229" s="186" t="s">
        <v>294</v>
      </c>
      <c r="D229" s="180" t="s">
        <v>290</v>
      </c>
      <c r="E229" s="181">
        <v>10.564220000000001</v>
      </c>
      <c r="F229" s="182"/>
      <c r="G229" s="183">
        <f t="shared" si="21"/>
        <v>0</v>
      </c>
      <c r="H229" s="160"/>
      <c r="I229" s="159">
        <f t="shared" si="22"/>
        <v>0</v>
      </c>
      <c r="J229" s="160"/>
      <c r="K229" s="159">
        <f t="shared" si="23"/>
        <v>0</v>
      </c>
      <c r="L229" s="159">
        <v>21</v>
      </c>
      <c r="M229" s="159">
        <f t="shared" si="24"/>
        <v>0</v>
      </c>
      <c r="N229" s="158">
        <v>0</v>
      </c>
      <c r="O229" s="158">
        <f t="shared" si="25"/>
        <v>0</v>
      </c>
      <c r="P229" s="158">
        <v>0</v>
      </c>
      <c r="Q229" s="158">
        <f t="shared" si="26"/>
        <v>0</v>
      </c>
      <c r="R229" s="159"/>
      <c r="S229" s="159" t="s">
        <v>133</v>
      </c>
      <c r="T229" s="159" t="s">
        <v>133</v>
      </c>
      <c r="U229" s="159">
        <v>0</v>
      </c>
      <c r="V229" s="159">
        <f t="shared" si="27"/>
        <v>0</v>
      </c>
      <c r="W229" s="159"/>
      <c r="X229" s="159" t="s">
        <v>291</v>
      </c>
      <c r="Y229" s="159" t="s">
        <v>135</v>
      </c>
      <c r="Z229" s="148"/>
      <c r="AA229" s="148"/>
      <c r="AB229" s="148"/>
      <c r="AC229" s="148"/>
      <c r="AD229" s="148"/>
      <c r="AE229" s="148"/>
      <c r="AF229" s="148"/>
      <c r="AG229" s="148" t="s">
        <v>292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8">
        <v>108</v>
      </c>
      <c r="B230" s="179" t="s">
        <v>295</v>
      </c>
      <c r="C230" s="186" t="s">
        <v>296</v>
      </c>
      <c r="D230" s="180" t="s">
        <v>290</v>
      </c>
      <c r="E230" s="181">
        <v>0.55601</v>
      </c>
      <c r="F230" s="182"/>
      <c r="G230" s="183">
        <f t="shared" si="21"/>
        <v>0</v>
      </c>
      <c r="H230" s="160"/>
      <c r="I230" s="159">
        <f t="shared" si="22"/>
        <v>0</v>
      </c>
      <c r="J230" s="160"/>
      <c r="K230" s="159">
        <f t="shared" si="23"/>
        <v>0</v>
      </c>
      <c r="L230" s="159">
        <v>21</v>
      </c>
      <c r="M230" s="159">
        <f t="shared" si="24"/>
        <v>0</v>
      </c>
      <c r="N230" s="158">
        <v>0</v>
      </c>
      <c r="O230" s="158">
        <f t="shared" si="25"/>
        <v>0</v>
      </c>
      <c r="P230" s="158">
        <v>0</v>
      </c>
      <c r="Q230" s="158">
        <f t="shared" si="26"/>
        <v>0</v>
      </c>
      <c r="R230" s="159"/>
      <c r="S230" s="159" t="s">
        <v>133</v>
      </c>
      <c r="T230" s="159" t="s">
        <v>133</v>
      </c>
      <c r="U230" s="159">
        <v>0.94199999999999995</v>
      </c>
      <c r="V230" s="159">
        <f t="shared" si="27"/>
        <v>0.52</v>
      </c>
      <c r="W230" s="159"/>
      <c r="X230" s="159" t="s">
        <v>291</v>
      </c>
      <c r="Y230" s="159" t="s">
        <v>135</v>
      </c>
      <c r="Z230" s="148"/>
      <c r="AA230" s="148"/>
      <c r="AB230" s="148"/>
      <c r="AC230" s="148"/>
      <c r="AD230" s="148"/>
      <c r="AE230" s="148"/>
      <c r="AF230" s="148"/>
      <c r="AG230" s="148" t="s">
        <v>292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8">
        <v>109</v>
      </c>
      <c r="B231" s="179" t="s">
        <v>297</v>
      </c>
      <c r="C231" s="186" t="s">
        <v>298</v>
      </c>
      <c r="D231" s="180" t="s">
        <v>290</v>
      </c>
      <c r="E231" s="181">
        <v>1.11202</v>
      </c>
      <c r="F231" s="182"/>
      <c r="G231" s="183">
        <f t="shared" si="21"/>
        <v>0</v>
      </c>
      <c r="H231" s="160"/>
      <c r="I231" s="159">
        <f t="shared" si="22"/>
        <v>0</v>
      </c>
      <c r="J231" s="160"/>
      <c r="K231" s="159">
        <f t="shared" si="23"/>
        <v>0</v>
      </c>
      <c r="L231" s="159">
        <v>21</v>
      </c>
      <c r="M231" s="159">
        <f t="shared" si="24"/>
        <v>0</v>
      </c>
      <c r="N231" s="158">
        <v>0</v>
      </c>
      <c r="O231" s="158">
        <f t="shared" si="25"/>
        <v>0</v>
      </c>
      <c r="P231" s="158">
        <v>0</v>
      </c>
      <c r="Q231" s="158">
        <f t="shared" si="26"/>
        <v>0</v>
      </c>
      <c r="R231" s="159"/>
      <c r="S231" s="159" t="s">
        <v>133</v>
      </c>
      <c r="T231" s="159" t="s">
        <v>133</v>
      </c>
      <c r="U231" s="159">
        <v>0.105</v>
      </c>
      <c r="V231" s="159">
        <f t="shared" si="27"/>
        <v>0.12</v>
      </c>
      <c r="W231" s="159"/>
      <c r="X231" s="159" t="s">
        <v>291</v>
      </c>
      <c r="Y231" s="159" t="s">
        <v>135</v>
      </c>
      <c r="Z231" s="148"/>
      <c r="AA231" s="148"/>
      <c r="AB231" s="148"/>
      <c r="AC231" s="148"/>
      <c r="AD231" s="148"/>
      <c r="AE231" s="148"/>
      <c r="AF231" s="148"/>
      <c r="AG231" s="148" t="s">
        <v>292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8">
        <v>110</v>
      </c>
      <c r="B232" s="179" t="s">
        <v>350</v>
      </c>
      <c r="C232" s="186" t="s">
        <v>351</v>
      </c>
      <c r="D232" s="180" t="s">
        <v>290</v>
      </c>
      <c r="E232" s="181">
        <v>0.55601</v>
      </c>
      <c r="F232" s="182"/>
      <c r="G232" s="183">
        <f t="shared" si="21"/>
        <v>0</v>
      </c>
      <c r="H232" s="160"/>
      <c r="I232" s="159">
        <f t="shared" si="22"/>
        <v>0</v>
      </c>
      <c r="J232" s="160"/>
      <c r="K232" s="159">
        <f t="shared" si="23"/>
        <v>0</v>
      </c>
      <c r="L232" s="159">
        <v>21</v>
      </c>
      <c r="M232" s="159">
        <f t="shared" si="24"/>
        <v>0</v>
      </c>
      <c r="N232" s="158">
        <v>0</v>
      </c>
      <c r="O232" s="158">
        <f t="shared" si="25"/>
        <v>0</v>
      </c>
      <c r="P232" s="158">
        <v>0</v>
      </c>
      <c r="Q232" s="158">
        <f t="shared" si="26"/>
        <v>0</v>
      </c>
      <c r="R232" s="159"/>
      <c r="S232" s="159" t="s">
        <v>133</v>
      </c>
      <c r="T232" s="159" t="s">
        <v>133</v>
      </c>
      <c r="U232" s="159">
        <v>0</v>
      </c>
      <c r="V232" s="159">
        <f t="shared" si="27"/>
        <v>0</v>
      </c>
      <c r="W232" s="159"/>
      <c r="X232" s="159" t="s">
        <v>291</v>
      </c>
      <c r="Y232" s="159" t="s">
        <v>135</v>
      </c>
      <c r="Z232" s="148"/>
      <c r="AA232" s="148"/>
      <c r="AB232" s="148"/>
      <c r="AC232" s="148"/>
      <c r="AD232" s="148"/>
      <c r="AE232" s="148"/>
      <c r="AF232" s="148"/>
      <c r="AG232" s="148" t="s">
        <v>292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">
      <c r="A233" s="165" t="s">
        <v>128</v>
      </c>
      <c r="B233" s="166" t="s">
        <v>92</v>
      </c>
      <c r="C233" s="185" t="s">
        <v>93</v>
      </c>
      <c r="D233" s="167"/>
      <c r="E233" s="168"/>
      <c r="F233" s="169"/>
      <c r="G233" s="170">
        <f>SUMIF(AG234:AG236,"&lt;&gt;NOR",G234:G236)</f>
        <v>0</v>
      </c>
      <c r="H233" s="164"/>
      <c r="I233" s="164">
        <f>SUM(I234:I236)</f>
        <v>0</v>
      </c>
      <c r="J233" s="164"/>
      <c r="K233" s="164">
        <f>SUM(K234:K236)</f>
        <v>0</v>
      </c>
      <c r="L233" s="164"/>
      <c r="M233" s="164">
        <f>SUM(M234:M236)</f>
        <v>0</v>
      </c>
      <c r="N233" s="163"/>
      <c r="O233" s="163">
        <f>SUM(O234:O236)</f>
        <v>0</v>
      </c>
      <c r="P233" s="163"/>
      <c r="Q233" s="163">
        <f>SUM(Q234:Q236)</f>
        <v>0</v>
      </c>
      <c r="R233" s="164"/>
      <c r="S233" s="164"/>
      <c r="T233" s="164"/>
      <c r="U233" s="164"/>
      <c r="V233" s="164">
        <f>SUM(V234:V236)</f>
        <v>0</v>
      </c>
      <c r="W233" s="164"/>
      <c r="X233" s="164"/>
      <c r="Y233" s="164"/>
      <c r="AG233" t="s">
        <v>129</v>
      </c>
    </row>
    <row r="234" spans="1:60" ht="33.75" outlineLevel="1" x14ac:dyDescent="0.2">
      <c r="A234" s="178">
        <v>111</v>
      </c>
      <c r="B234" s="179" t="s">
        <v>387</v>
      </c>
      <c r="C234" s="186" t="s">
        <v>388</v>
      </c>
      <c r="D234" s="180" t="s">
        <v>338</v>
      </c>
      <c r="E234" s="181">
        <v>1</v>
      </c>
      <c r="F234" s="182"/>
      <c r="G234" s="183">
        <f>ROUND(E234*F234,2)</f>
        <v>0</v>
      </c>
      <c r="H234" s="160"/>
      <c r="I234" s="159">
        <f>ROUND(E234*H234,2)</f>
        <v>0</v>
      </c>
      <c r="J234" s="160"/>
      <c r="K234" s="159">
        <f>ROUND(E234*J234,2)</f>
        <v>0</v>
      </c>
      <c r="L234" s="159">
        <v>21</v>
      </c>
      <c r="M234" s="159">
        <f>G234*(1+L234/100)</f>
        <v>0</v>
      </c>
      <c r="N234" s="158">
        <v>0</v>
      </c>
      <c r="O234" s="158">
        <f>ROUND(E234*N234,2)</f>
        <v>0</v>
      </c>
      <c r="P234" s="158">
        <v>0</v>
      </c>
      <c r="Q234" s="158">
        <f>ROUND(E234*P234,2)</f>
        <v>0</v>
      </c>
      <c r="R234" s="159"/>
      <c r="S234" s="159" t="s">
        <v>208</v>
      </c>
      <c r="T234" s="159" t="s">
        <v>209</v>
      </c>
      <c r="U234" s="159">
        <v>0</v>
      </c>
      <c r="V234" s="159">
        <f>ROUND(E234*U234,2)</f>
        <v>0</v>
      </c>
      <c r="W234" s="159"/>
      <c r="X234" s="159" t="s">
        <v>134</v>
      </c>
      <c r="Y234" s="159" t="s">
        <v>135</v>
      </c>
      <c r="Z234" s="148"/>
      <c r="AA234" s="148"/>
      <c r="AB234" s="148"/>
      <c r="AC234" s="148"/>
      <c r="AD234" s="148"/>
      <c r="AE234" s="148"/>
      <c r="AF234" s="148"/>
      <c r="AG234" s="148" t="s">
        <v>136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33.75" outlineLevel="1" x14ac:dyDescent="0.2">
      <c r="A235" s="172">
        <v>112</v>
      </c>
      <c r="B235" s="173" t="s">
        <v>389</v>
      </c>
      <c r="C235" s="187" t="s">
        <v>390</v>
      </c>
      <c r="D235" s="174" t="s">
        <v>338</v>
      </c>
      <c r="E235" s="175">
        <v>1</v>
      </c>
      <c r="F235" s="176"/>
      <c r="G235" s="177">
        <f>ROUND(E235*F235,2)</f>
        <v>0</v>
      </c>
      <c r="H235" s="160"/>
      <c r="I235" s="159">
        <f>ROUND(E235*H235,2)</f>
        <v>0</v>
      </c>
      <c r="J235" s="160"/>
      <c r="K235" s="159">
        <f>ROUND(E235*J235,2)</f>
        <v>0</v>
      </c>
      <c r="L235" s="159">
        <v>21</v>
      </c>
      <c r="M235" s="159">
        <f>G235*(1+L235/100)</f>
        <v>0</v>
      </c>
      <c r="N235" s="158">
        <v>0</v>
      </c>
      <c r="O235" s="158">
        <f>ROUND(E235*N235,2)</f>
        <v>0</v>
      </c>
      <c r="P235" s="158">
        <v>0</v>
      </c>
      <c r="Q235" s="158">
        <f>ROUND(E235*P235,2)</f>
        <v>0</v>
      </c>
      <c r="R235" s="159"/>
      <c r="S235" s="159" t="s">
        <v>208</v>
      </c>
      <c r="T235" s="159" t="s">
        <v>209</v>
      </c>
      <c r="U235" s="159">
        <v>0</v>
      </c>
      <c r="V235" s="159">
        <f>ROUND(E235*U235,2)</f>
        <v>0</v>
      </c>
      <c r="W235" s="159"/>
      <c r="X235" s="159" t="s">
        <v>134</v>
      </c>
      <c r="Y235" s="159" t="s">
        <v>135</v>
      </c>
      <c r="Z235" s="148"/>
      <c r="AA235" s="148"/>
      <c r="AB235" s="148"/>
      <c r="AC235" s="148"/>
      <c r="AD235" s="148"/>
      <c r="AE235" s="148"/>
      <c r="AF235" s="148"/>
      <c r="AG235" s="148" t="s">
        <v>136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>
        <v>113</v>
      </c>
      <c r="B236" s="156" t="s">
        <v>391</v>
      </c>
      <c r="C236" s="189" t="s">
        <v>392</v>
      </c>
      <c r="D236" s="157" t="s">
        <v>0</v>
      </c>
      <c r="E236" s="184"/>
      <c r="F236" s="160"/>
      <c r="G236" s="159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21</v>
      </c>
      <c r="M236" s="159">
        <f>G236*(1+L236/100)</f>
        <v>0</v>
      </c>
      <c r="N236" s="158">
        <v>0</v>
      </c>
      <c r="O236" s="158">
        <f>ROUND(E236*N236,2)</f>
        <v>0</v>
      </c>
      <c r="P236" s="158">
        <v>0</v>
      </c>
      <c r="Q236" s="158">
        <f>ROUND(E236*P236,2)</f>
        <v>0</v>
      </c>
      <c r="R236" s="159"/>
      <c r="S236" s="159" t="s">
        <v>133</v>
      </c>
      <c r="T236" s="159" t="s">
        <v>133</v>
      </c>
      <c r="U236" s="159">
        <v>0</v>
      </c>
      <c r="V236" s="159">
        <f>ROUND(E236*U236,2)</f>
        <v>0</v>
      </c>
      <c r="W236" s="159"/>
      <c r="X236" s="159" t="s">
        <v>303</v>
      </c>
      <c r="Y236" s="159" t="s">
        <v>135</v>
      </c>
      <c r="Z236" s="148"/>
      <c r="AA236" s="148"/>
      <c r="AB236" s="148"/>
      <c r="AC236" s="148"/>
      <c r="AD236" s="148"/>
      <c r="AE236" s="148"/>
      <c r="AF236" s="148"/>
      <c r="AG236" s="148" t="s">
        <v>304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65" t="s">
        <v>128</v>
      </c>
      <c r="B237" s="166" t="s">
        <v>94</v>
      </c>
      <c r="C237" s="185" t="s">
        <v>95</v>
      </c>
      <c r="D237" s="167"/>
      <c r="E237" s="168"/>
      <c r="F237" s="169"/>
      <c r="G237" s="170">
        <f>SUMIF(AG238:AG244,"&lt;&gt;NOR",G238:G244)</f>
        <v>0</v>
      </c>
      <c r="H237" s="164"/>
      <c r="I237" s="164">
        <f>SUM(I238:I244)</f>
        <v>0</v>
      </c>
      <c r="J237" s="164"/>
      <c r="K237" s="164">
        <f>SUM(K238:K244)</f>
        <v>0</v>
      </c>
      <c r="L237" s="164"/>
      <c r="M237" s="164">
        <f>SUM(M238:M244)</f>
        <v>0</v>
      </c>
      <c r="N237" s="163"/>
      <c r="O237" s="163">
        <f>SUM(O238:O244)</f>
        <v>0</v>
      </c>
      <c r="P237" s="163"/>
      <c r="Q237" s="163">
        <f>SUM(Q238:Q244)</f>
        <v>0.01</v>
      </c>
      <c r="R237" s="164"/>
      <c r="S237" s="164"/>
      <c r="T237" s="164"/>
      <c r="U237" s="164"/>
      <c r="V237" s="164">
        <f>SUM(V238:V244)</f>
        <v>1.4</v>
      </c>
      <c r="W237" s="164"/>
      <c r="X237" s="164"/>
      <c r="Y237" s="164"/>
      <c r="AG237" t="s">
        <v>129</v>
      </c>
    </row>
    <row r="238" spans="1:60" outlineLevel="1" x14ac:dyDescent="0.2">
      <c r="A238" s="172">
        <v>114</v>
      </c>
      <c r="B238" s="173" t="s">
        <v>393</v>
      </c>
      <c r="C238" s="187" t="s">
        <v>394</v>
      </c>
      <c r="D238" s="174" t="s">
        <v>132</v>
      </c>
      <c r="E238" s="175">
        <v>13.1</v>
      </c>
      <c r="F238" s="176"/>
      <c r="G238" s="177">
        <f>ROUND(E238*F238,2)</f>
        <v>0</v>
      </c>
      <c r="H238" s="160"/>
      <c r="I238" s="159">
        <f>ROUND(E238*H238,2)</f>
        <v>0</v>
      </c>
      <c r="J238" s="160"/>
      <c r="K238" s="159">
        <f>ROUND(E238*J238,2)</f>
        <v>0</v>
      </c>
      <c r="L238" s="159">
        <v>21</v>
      </c>
      <c r="M238" s="159">
        <f>G238*(1+L238/100)</f>
        <v>0</v>
      </c>
      <c r="N238" s="158">
        <v>0</v>
      </c>
      <c r="O238" s="158">
        <f>ROUND(E238*N238,2)</f>
        <v>0</v>
      </c>
      <c r="P238" s="158">
        <v>1E-3</v>
      </c>
      <c r="Q238" s="158">
        <f>ROUND(E238*P238,2)</f>
        <v>0.01</v>
      </c>
      <c r="R238" s="159"/>
      <c r="S238" s="159" t="s">
        <v>133</v>
      </c>
      <c r="T238" s="159" t="s">
        <v>133</v>
      </c>
      <c r="U238" s="159">
        <v>0.105</v>
      </c>
      <c r="V238" s="159">
        <f>ROUND(E238*U238,2)</f>
        <v>1.38</v>
      </c>
      <c r="W238" s="159"/>
      <c r="X238" s="159" t="s">
        <v>134</v>
      </c>
      <c r="Y238" s="159" t="s">
        <v>135</v>
      </c>
      <c r="Z238" s="148"/>
      <c r="AA238" s="148"/>
      <c r="AB238" s="148"/>
      <c r="AC238" s="148"/>
      <c r="AD238" s="148"/>
      <c r="AE238" s="148"/>
      <c r="AF238" s="148"/>
      <c r="AG238" s="148" t="s">
        <v>136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188" t="s">
        <v>214</v>
      </c>
      <c r="D239" s="161"/>
      <c r="E239" s="162">
        <v>13.1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8"/>
      <c r="AA239" s="148"/>
      <c r="AB239" s="148"/>
      <c r="AC239" s="148"/>
      <c r="AD239" s="148"/>
      <c r="AE239" s="148"/>
      <c r="AF239" s="148"/>
      <c r="AG239" s="148" t="s">
        <v>140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8">
        <v>115</v>
      </c>
      <c r="B240" s="179" t="s">
        <v>288</v>
      </c>
      <c r="C240" s="186" t="s">
        <v>289</v>
      </c>
      <c r="D240" s="180" t="s">
        <v>290</v>
      </c>
      <c r="E240" s="181">
        <v>1.3100000000000001E-2</v>
      </c>
      <c r="F240" s="182"/>
      <c r="G240" s="183">
        <f>ROUND(E240*F240,2)</f>
        <v>0</v>
      </c>
      <c r="H240" s="160"/>
      <c r="I240" s="159">
        <f>ROUND(E240*H240,2)</f>
        <v>0</v>
      </c>
      <c r="J240" s="160"/>
      <c r="K240" s="159">
        <f>ROUND(E240*J240,2)</f>
        <v>0</v>
      </c>
      <c r="L240" s="159">
        <v>21</v>
      </c>
      <c r="M240" s="159">
        <f>G240*(1+L240/100)</f>
        <v>0</v>
      </c>
      <c r="N240" s="158">
        <v>0</v>
      </c>
      <c r="O240" s="158">
        <f>ROUND(E240*N240,2)</f>
        <v>0</v>
      </c>
      <c r="P240" s="158">
        <v>0</v>
      </c>
      <c r="Q240" s="158">
        <f>ROUND(E240*P240,2)</f>
        <v>0</v>
      </c>
      <c r="R240" s="159"/>
      <c r="S240" s="159" t="s">
        <v>133</v>
      </c>
      <c r="T240" s="159" t="s">
        <v>133</v>
      </c>
      <c r="U240" s="159">
        <v>0.49</v>
      </c>
      <c r="V240" s="159">
        <f>ROUND(E240*U240,2)</f>
        <v>0.01</v>
      </c>
      <c r="W240" s="159"/>
      <c r="X240" s="159" t="s">
        <v>291</v>
      </c>
      <c r="Y240" s="159" t="s">
        <v>135</v>
      </c>
      <c r="Z240" s="148"/>
      <c r="AA240" s="148"/>
      <c r="AB240" s="148"/>
      <c r="AC240" s="148"/>
      <c r="AD240" s="148"/>
      <c r="AE240" s="148"/>
      <c r="AF240" s="148"/>
      <c r="AG240" s="148" t="s">
        <v>292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8">
        <v>116</v>
      </c>
      <c r="B241" s="179" t="s">
        <v>293</v>
      </c>
      <c r="C241" s="186" t="s">
        <v>294</v>
      </c>
      <c r="D241" s="180" t="s">
        <v>290</v>
      </c>
      <c r="E241" s="181">
        <v>0.24890000000000001</v>
      </c>
      <c r="F241" s="182"/>
      <c r="G241" s="183">
        <f>ROUND(E241*F241,2)</f>
        <v>0</v>
      </c>
      <c r="H241" s="160"/>
      <c r="I241" s="159">
        <f>ROUND(E241*H241,2)</f>
        <v>0</v>
      </c>
      <c r="J241" s="160"/>
      <c r="K241" s="159">
        <f>ROUND(E241*J241,2)</f>
        <v>0</v>
      </c>
      <c r="L241" s="159">
        <v>21</v>
      </c>
      <c r="M241" s="159">
        <f>G241*(1+L241/100)</f>
        <v>0</v>
      </c>
      <c r="N241" s="158">
        <v>0</v>
      </c>
      <c r="O241" s="158">
        <f>ROUND(E241*N241,2)</f>
        <v>0</v>
      </c>
      <c r="P241" s="158">
        <v>0</v>
      </c>
      <c r="Q241" s="158">
        <f>ROUND(E241*P241,2)</f>
        <v>0</v>
      </c>
      <c r="R241" s="159"/>
      <c r="S241" s="159" t="s">
        <v>133</v>
      </c>
      <c r="T241" s="159" t="s">
        <v>133</v>
      </c>
      <c r="U241" s="159">
        <v>0</v>
      </c>
      <c r="V241" s="159">
        <f>ROUND(E241*U241,2)</f>
        <v>0</v>
      </c>
      <c r="W241" s="159"/>
      <c r="X241" s="159" t="s">
        <v>291</v>
      </c>
      <c r="Y241" s="159" t="s">
        <v>135</v>
      </c>
      <c r="Z241" s="148"/>
      <c r="AA241" s="148"/>
      <c r="AB241" s="148"/>
      <c r="AC241" s="148"/>
      <c r="AD241" s="148"/>
      <c r="AE241" s="148"/>
      <c r="AF241" s="148"/>
      <c r="AG241" s="148" t="s">
        <v>292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8">
        <v>117</v>
      </c>
      <c r="B242" s="179" t="s">
        <v>295</v>
      </c>
      <c r="C242" s="186" t="s">
        <v>296</v>
      </c>
      <c r="D242" s="180" t="s">
        <v>290</v>
      </c>
      <c r="E242" s="181">
        <v>1.3100000000000001E-2</v>
      </c>
      <c r="F242" s="182"/>
      <c r="G242" s="183">
        <f>ROUND(E242*F242,2)</f>
        <v>0</v>
      </c>
      <c r="H242" s="160"/>
      <c r="I242" s="159">
        <f>ROUND(E242*H242,2)</f>
        <v>0</v>
      </c>
      <c r="J242" s="160"/>
      <c r="K242" s="159">
        <f>ROUND(E242*J242,2)</f>
        <v>0</v>
      </c>
      <c r="L242" s="159">
        <v>21</v>
      </c>
      <c r="M242" s="159">
        <f>G242*(1+L242/100)</f>
        <v>0</v>
      </c>
      <c r="N242" s="158">
        <v>0</v>
      </c>
      <c r="O242" s="158">
        <f>ROUND(E242*N242,2)</f>
        <v>0</v>
      </c>
      <c r="P242" s="158">
        <v>0</v>
      </c>
      <c r="Q242" s="158">
        <f>ROUND(E242*P242,2)</f>
        <v>0</v>
      </c>
      <c r="R242" s="159"/>
      <c r="S242" s="159" t="s">
        <v>133</v>
      </c>
      <c r="T242" s="159" t="s">
        <v>133</v>
      </c>
      <c r="U242" s="159">
        <v>0.94199999999999995</v>
      </c>
      <c r="V242" s="159">
        <f>ROUND(E242*U242,2)</f>
        <v>0.01</v>
      </c>
      <c r="W242" s="159"/>
      <c r="X242" s="159" t="s">
        <v>291</v>
      </c>
      <c r="Y242" s="159" t="s">
        <v>135</v>
      </c>
      <c r="Z242" s="148"/>
      <c r="AA242" s="148"/>
      <c r="AB242" s="148"/>
      <c r="AC242" s="148"/>
      <c r="AD242" s="148"/>
      <c r="AE242" s="148"/>
      <c r="AF242" s="148"/>
      <c r="AG242" s="148" t="s">
        <v>292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8">
        <v>118</v>
      </c>
      <c r="B243" s="179" t="s">
        <v>297</v>
      </c>
      <c r="C243" s="186" t="s">
        <v>298</v>
      </c>
      <c r="D243" s="180" t="s">
        <v>290</v>
      </c>
      <c r="E243" s="181">
        <v>2.6200000000000001E-2</v>
      </c>
      <c r="F243" s="182"/>
      <c r="G243" s="183">
        <f>ROUND(E243*F243,2)</f>
        <v>0</v>
      </c>
      <c r="H243" s="160"/>
      <c r="I243" s="159">
        <f>ROUND(E243*H243,2)</f>
        <v>0</v>
      </c>
      <c r="J243" s="160"/>
      <c r="K243" s="159">
        <f>ROUND(E243*J243,2)</f>
        <v>0</v>
      </c>
      <c r="L243" s="159">
        <v>21</v>
      </c>
      <c r="M243" s="159">
        <f>G243*(1+L243/100)</f>
        <v>0</v>
      </c>
      <c r="N243" s="158">
        <v>0</v>
      </c>
      <c r="O243" s="158">
        <f>ROUND(E243*N243,2)</f>
        <v>0</v>
      </c>
      <c r="P243" s="158">
        <v>0</v>
      </c>
      <c r="Q243" s="158">
        <f>ROUND(E243*P243,2)</f>
        <v>0</v>
      </c>
      <c r="R243" s="159"/>
      <c r="S243" s="159" t="s">
        <v>133</v>
      </c>
      <c r="T243" s="159" t="s">
        <v>133</v>
      </c>
      <c r="U243" s="159">
        <v>0.105</v>
      </c>
      <c r="V243" s="159">
        <f>ROUND(E243*U243,2)</f>
        <v>0</v>
      </c>
      <c r="W243" s="159"/>
      <c r="X243" s="159" t="s">
        <v>291</v>
      </c>
      <c r="Y243" s="159" t="s">
        <v>135</v>
      </c>
      <c r="Z243" s="148"/>
      <c r="AA243" s="148"/>
      <c r="AB243" s="148"/>
      <c r="AC243" s="148"/>
      <c r="AD243" s="148"/>
      <c r="AE243" s="148"/>
      <c r="AF243" s="148"/>
      <c r="AG243" s="148" t="s">
        <v>292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78">
        <v>119</v>
      </c>
      <c r="B244" s="179" t="s">
        <v>395</v>
      </c>
      <c r="C244" s="186" t="s">
        <v>396</v>
      </c>
      <c r="D244" s="180" t="s">
        <v>290</v>
      </c>
      <c r="E244" s="181">
        <v>1.3100000000000001E-2</v>
      </c>
      <c r="F244" s="182"/>
      <c r="G244" s="183">
        <f>ROUND(E244*F244,2)</f>
        <v>0</v>
      </c>
      <c r="H244" s="160"/>
      <c r="I244" s="159">
        <f>ROUND(E244*H244,2)</f>
        <v>0</v>
      </c>
      <c r="J244" s="160"/>
      <c r="K244" s="159">
        <f>ROUND(E244*J244,2)</f>
        <v>0</v>
      </c>
      <c r="L244" s="159">
        <v>21</v>
      </c>
      <c r="M244" s="159">
        <f>G244*(1+L244/100)</f>
        <v>0</v>
      </c>
      <c r="N244" s="158">
        <v>0</v>
      </c>
      <c r="O244" s="158">
        <f>ROUND(E244*N244,2)</f>
        <v>0</v>
      </c>
      <c r="P244" s="158">
        <v>0</v>
      </c>
      <c r="Q244" s="158">
        <f>ROUND(E244*P244,2)</f>
        <v>0</v>
      </c>
      <c r="R244" s="159"/>
      <c r="S244" s="159" t="s">
        <v>133</v>
      </c>
      <c r="T244" s="159" t="s">
        <v>133</v>
      </c>
      <c r="U244" s="159">
        <v>0</v>
      </c>
      <c r="V244" s="159">
        <f>ROUND(E244*U244,2)</f>
        <v>0</v>
      </c>
      <c r="W244" s="159"/>
      <c r="X244" s="159" t="s">
        <v>291</v>
      </c>
      <c r="Y244" s="159" t="s">
        <v>135</v>
      </c>
      <c r="Z244" s="148"/>
      <c r="AA244" s="148"/>
      <c r="AB244" s="148"/>
      <c r="AC244" s="148"/>
      <c r="AD244" s="148"/>
      <c r="AE244" s="148"/>
      <c r="AF244" s="148"/>
      <c r="AG244" s="148" t="s">
        <v>292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">
      <c r="A245" s="165" t="s">
        <v>128</v>
      </c>
      <c r="B245" s="166" t="s">
        <v>96</v>
      </c>
      <c r="C245" s="185" t="s">
        <v>97</v>
      </c>
      <c r="D245" s="167"/>
      <c r="E245" s="168"/>
      <c r="F245" s="169"/>
      <c r="G245" s="170">
        <f>SUMIF(AG246:AG250,"&lt;&gt;NOR",G246:G250)</f>
        <v>0</v>
      </c>
      <c r="H245" s="164"/>
      <c r="I245" s="164">
        <f>SUM(I246:I250)</f>
        <v>0</v>
      </c>
      <c r="J245" s="164"/>
      <c r="K245" s="164">
        <f>SUM(K246:K250)</f>
        <v>0</v>
      </c>
      <c r="L245" s="164"/>
      <c r="M245" s="164">
        <f>SUM(M246:M250)</f>
        <v>0</v>
      </c>
      <c r="N245" s="163"/>
      <c r="O245" s="163">
        <f>SUM(O246:O250)</f>
        <v>0.01</v>
      </c>
      <c r="P245" s="163"/>
      <c r="Q245" s="163">
        <f>SUM(Q246:Q250)</f>
        <v>0</v>
      </c>
      <c r="R245" s="164"/>
      <c r="S245" s="164"/>
      <c r="T245" s="164"/>
      <c r="U245" s="164"/>
      <c r="V245" s="164">
        <f>SUM(V246:V250)</f>
        <v>1.88</v>
      </c>
      <c r="W245" s="164"/>
      <c r="X245" s="164"/>
      <c r="Y245" s="164"/>
      <c r="AG245" t="s">
        <v>129</v>
      </c>
    </row>
    <row r="246" spans="1:60" outlineLevel="1" x14ac:dyDescent="0.2">
      <c r="A246" s="172">
        <v>120</v>
      </c>
      <c r="B246" s="173" t="s">
        <v>397</v>
      </c>
      <c r="C246" s="187" t="s">
        <v>398</v>
      </c>
      <c r="D246" s="174" t="s">
        <v>132</v>
      </c>
      <c r="E246" s="175">
        <v>14</v>
      </c>
      <c r="F246" s="176"/>
      <c r="G246" s="177">
        <f>ROUND(E246*F246,2)</f>
        <v>0</v>
      </c>
      <c r="H246" s="160"/>
      <c r="I246" s="159">
        <f>ROUND(E246*H246,2)</f>
        <v>0</v>
      </c>
      <c r="J246" s="160"/>
      <c r="K246" s="159">
        <f>ROUND(E246*J246,2)</f>
        <v>0</v>
      </c>
      <c r="L246" s="159">
        <v>21</v>
      </c>
      <c r="M246" s="159">
        <f>G246*(1+L246/100)</f>
        <v>0</v>
      </c>
      <c r="N246" s="158">
        <v>1.7000000000000001E-4</v>
      </c>
      <c r="O246" s="158">
        <f>ROUND(E246*N246,2)</f>
        <v>0</v>
      </c>
      <c r="P246" s="158">
        <v>0</v>
      </c>
      <c r="Q246" s="158">
        <f>ROUND(E246*P246,2)</f>
        <v>0</v>
      </c>
      <c r="R246" s="159"/>
      <c r="S246" s="159" t="s">
        <v>133</v>
      </c>
      <c r="T246" s="159" t="s">
        <v>133</v>
      </c>
      <c r="U246" s="159">
        <v>3.2480000000000002E-2</v>
      </c>
      <c r="V246" s="159">
        <f>ROUND(E246*U246,2)</f>
        <v>0.45</v>
      </c>
      <c r="W246" s="159"/>
      <c r="X246" s="159" t="s">
        <v>134</v>
      </c>
      <c r="Y246" s="159" t="s">
        <v>135</v>
      </c>
      <c r="Z246" s="148"/>
      <c r="AA246" s="148"/>
      <c r="AB246" s="148"/>
      <c r="AC246" s="148"/>
      <c r="AD246" s="148"/>
      <c r="AE246" s="148"/>
      <c r="AF246" s="148"/>
      <c r="AG246" s="148" t="s">
        <v>136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8" t="s">
        <v>399</v>
      </c>
      <c r="D247" s="161"/>
      <c r="E247" s="162">
        <v>14</v>
      </c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8"/>
      <c r="AA247" s="148"/>
      <c r="AB247" s="148"/>
      <c r="AC247" s="148"/>
      <c r="AD247" s="148"/>
      <c r="AE247" s="148"/>
      <c r="AF247" s="148"/>
      <c r="AG247" s="148" t="s">
        <v>140</v>
      </c>
      <c r="AH247" s="148">
        <v>5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121</v>
      </c>
      <c r="B248" s="173" t="s">
        <v>400</v>
      </c>
      <c r="C248" s="187" t="s">
        <v>401</v>
      </c>
      <c r="D248" s="174" t="s">
        <v>132</v>
      </c>
      <c r="E248" s="175">
        <v>14</v>
      </c>
      <c r="F248" s="176"/>
      <c r="G248" s="177">
        <f>ROUND(E248*F248,2)</f>
        <v>0</v>
      </c>
      <c r="H248" s="160"/>
      <c r="I248" s="159">
        <f>ROUND(E248*H248,2)</f>
        <v>0</v>
      </c>
      <c r="J248" s="160"/>
      <c r="K248" s="159">
        <f>ROUND(E248*J248,2)</f>
        <v>0</v>
      </c>
      <c r="L248" s="159">
        <v>21</v>
      </c>
      <c r="M248" s="159">
        <f>G248*(1+L248/100)</f>
        <v>0</v>
      </c>
      <c r="N248" s="158">
        <v>4.6000000000000001E-4</v>
      </c>
      <c r="O248" s="158">
        <f>ROUND(E248*N248,2)</f>
        <v>0.01</v>
      </c>
      <c r="P248" s="158">
        <v>0</v>
      </c>
      <c r="Q248" s="158">
        <f>ROUND(E248*P248,2)</f>
        <v>0</v>
      </c>
      <c r="R248" s="159"/>
      <c r="S248" s="159" t="s">
        <v>133</v>
      </c>
      <c r="T248" s="159" t="s">
        <v>133</v>
      </c>
      <c r="U248" s="159">
        <v>0.10191</v>
      </c>
      <c r="V248" s="159">
        <f>ROUND(E248*U248,2)</f>
        <v>1.43</v>
      </c>
      <c r="W248" s="159"/>
      <c r="X248" s="159" t="s">
        <v>134</v>
      </c>
      <c r="Y248" s="159" t="s">
        <v>135</v>
      </c>
      <c r="Z248" s="148"/>
      <c r="AA248" s="148"/>
      <c r="AB248" s="148"/>
      <c r="AC248" s="148"/>
      <c r="AD248" s="148"/>
      <c r="AE248" s="148"/>
      <c r="AF248" s="148"/>
      <c r="AG248" s="148" t="s">
        <v>136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188" t="s">
        <v>402</v>
      </c>
      <c r="D249" s="161"/>
      <c r="E249" s="162">
        <v>8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8"/>
      <c r="AA249" s="148"/>
      <c r="AB249" s="148"/>
      <c r="AC249" s="148"/>
      <c r="AD249" s="148"/>
      <c r="AE249" s="148"/>
      <c r="AF249" s="148"/>
      <c r="AG249" s="148" t="s">
        <v>140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188" t="s">
        <v>403</v>
      </c>
      <c r="D250" s="161"/>
      <c r="E250" s="162">
        <v>6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8"/>
      <c r="AA250" s="148"/>
      <c r="AB250" s="148"/>
      <c r="AC250" s="148"/>
      <c r="AD250" s="148"/>
      <c r="AE250" s="148"/>
      <c r="AF250" s="148"/>
      <c r="AG250" s="148" t="s">
        <v>140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x14ac:dyDescent="0.2">
      <c r="A251" s="165" t="s">
        <v>128</v>
      </c>
      <c r="B251" s="166" t="s">
        <v>98</v>
      </c>
      <c r="C251" s="185" t="s">
        <v>99</v>
      </c>
      <c r="D251" s="167"/>
      <c r="E251" s="168"/>
      <c r="F251" s="169"/>
      <c r="G251" s="170">
        <f>SUMIF(AG252:AG253,"&lt;&gt;NOR",G252:G253)</f>
        <v>0</v>
      </c>
      <c r="H251" s="164"/>
      <c r="I251" s="164">
        <f>SUM(I252:I253)</f>
        <v>0</v>
      </c>
      <c r="J251" s="164"/>
      <c r="K251" s="164">
        <f>SUM(K252:K253)</f>
        <v>0</v>
      </c>
      <c r="L251" s="164"/>
      <c r="M251" s="164">
        <f>SUM(M252:M253)</f>
        <v>0</v>
      </c>
      <c r="N251" s="163"/>
      <c r="O251" s="163">
        <f>SUM(O252:O253)</f>
        <v>0</v>
      </c>
      <c r="P251" s="163"/>
      <c r="Q251" s="163">
        <f>SUM(Q252:Q253)</f>
        <v>0</v>
      </c>
      <c r="R251" s="164"/>
      <c r="S251" s="164"/>
      <c r="T251" s="164"/>
      <c r="U251" s="164"/>
      <c r="V251" s="164">
        <f>SUM(V252:V253)</f>
        <v>0</v>
      </c>
      <c r="W251" s="164"/>
      <c r="X251" s="164"/>
      <c r="Y251" s="164"/>
      <c r="AG251" t="s">
        <v>129</v>
      </c>
    </row>
    <row r="252" spans="1:60" outlineLevel="1" x14ac:dyDescent="0.2">
      <c r="A252" s="178">
        <v>122</v>
      </c>
      <c r="B252" s="179" t="s">
        <v>404</v>
      </c>
      <c r="C252" s="186" t="s">
        <v>405</v>
      </c>
      <c r="D252" s="180" t="s">
        <v>338</v>
      </c>
      <c r="E252" s="181">
        <v>1</v>
      </c>
      <c r="F252" s="182"/>
      <c r="G252" s="183">
        <f>ROUND(E252*F252,2)</f>
        <v>0</v>
      </c>
      <c r="H252" s="160"/>
      <c r="I252" s="159">
        <f>ROUND(E252*H252,2)</f>
        <v>0</v>
      </c>
      <c r="J252" s="160"/>
      <c r="K252" s="159">
        <f>ROUND(E252*J252,2)</f>
        <v>0</v>
      </c>
      <c r="L252" s="159">
        <v>21</v>
      </c>
      <c r="M252" s="159">
        <f>G252*(1+L252/100)</f>
        <v>0</v>
      </c>
      <c r="N252" s="158">
        <v>0</v>
      </c>
      <c r="O252" s="158">
        <f>ROUND(E252*N252,2)</f>
        <v>0</v>
      </c>
      <c r="P252" s="158">
        <v>0</v>
      </c>
      <c r="Q252" s="158">
        <f>ROUND(E252*P252,2)</f>
        <v>0</v>
      </c>
      <c r="R252" s="159"/>
      <c r="S252" s="159" t="s">
        <v>208</v>
      </c>
      <c r="T252" s="159" t="s">
        <v>209</v>
      </c>
      <c r="U252" s="159">
        <v>0</v>
      </c>
      <c r="V252" s="159">
        <f>ROUND(E252*U252,2)</f>
        <v>0</v>
      </c>
      <c r="W252" s="159"/>
      <c r="X252" s="159" t="s">
        <v>134</v>
      </c>
      <c r="Y252" s="159" t="s">
        <v>135</v>
      </c>
      <c r="Z252" s="148"/>
      <c r="AA252" s="148"/>
      <c r="AB252" s="148"/>
      <c r="AC252" s="148"/>
      <c r="AD252" s="148"/>
      <c r="AE252" s="148"/>
      <c r="AF252" s="148"/>
      <c r="AG252" s="148" t="s">
        <v>136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 x14ac:dyDescent="0.2">
      <c r="A253" s="172">
        <v>123</v>
      </c>
      <c r="B253" s="173" t="s">
        <v>406</v>
      </c>
      <c r="C253" s="187" t="s">
        <v>407</v>
      </c>
      <c r="D253" s="174" t="s">
        <v>338</v>
      </c>
      <c r="E253" s="175">
        <v>1</v>
      </c>
      <c r="F253" s="176"/>
      <c r="G253" s="177">
        <f>ROUND(E253*F253,2)</f>
        <v>0</v>
      </c>
      <c r="H253" s="160"/>
      <c r="I253" s="159">
        <f>ROUND(E253*H253,2)</f>
        <v>0</v>
      </c>
      <c r="J253" s="160"/>
      <c r="K253" s="159">
        <f>ROUND(E253*J253,2)</f>
        <v>0</v>
      </c>
      <c r="L253" s="159">
        <v>21</v>
      </c>
      <c r="M253" s="159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9"/>
      <c r="S253" s="159" t="s">
        <v>208</v>
      </c>
      <c r="T253" s="159" t="s">
        <v>209</v>
      </c>
      <c r="U253" s="159">
        <v>0</v>
      </c>
      <c r="V253" s="159">
        <f>ROUND(E253*U253,2)</f>
        <v>0</v>
      </c>
      <c r="W253" s="159"/>
      <c r="X253" s="159" t="s">
        <v>134</v>
      </c>
      <c r="Y253" s="159" t="s">
        <v>135</v>
      </c>
      <c r="Z253" s="148"/>
      <c r="AA253" s="148"/>
      <c r="AB253" s="148"/>
      <c r="AC253" s="148"/>
      <c r="AD253" s="148"/>
      <c r="AE253" s="148"/>
      <c r="AF253" s="148"/>
      <c r="AG253" s="148" t="s">
        <v>136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x14ac:dyDescent="0.2">
      <c r="A254" s="3"/>
      <c r="B254" s="4"/>
      <c r="C254" s="190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E254">
        <v>15</v>
      </c>
      <c r="AF254">
        <v>21</v>
      </c>
      <c r="AG254" t="s">
        <v>114</v>
      </c>
    </row>
    <row r="255" spans="1:60" x14ac:dyDescent="0.2">
      <c r="A255" s="151"/>
      <c r="B255" s="152" t="s">
        <v>31</v>
      </c>
      <c r="C255" s="191"/>
      <c r="D255" s="153"/>
      <c r="E255" s="154"/>
      <c r="F255" s="154"/>
      <c r="G255" s="171">
        <f>G8+G37+G40+G43+G46+G49+G76+G83+G140+G146+G148+G162+G175+G186+G188+G193+G201+G217+G233+G237+G245+G251</f>
        <v>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E255">
        <f>SUMIF(L7:L253,AE254,G7:G253)</f>
        <v>0</v>
      </c>
      <c r="AF255">
        <f>SUMIF(L7:L253,AF254,G7:G253)</f>
        <v>0</v>
      </c>
      <c r="AG255" t="s">
        <v>408</v>
      </c>
    </row>
    <row r="256" spans="1:60" x14ac:dyDescent="0.2">
      <c r="A256" s="3"/>
      <c r="B256" s="4"/>
      <c r="C256" s="190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3"/>
      <c r="B257" s="4"/>
      <c r="C257" s="190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57" t="s">
        <v>409</v>
      </c>
      <c r="B258" s="257"/>
      <c r="C258" s="258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259"/>
      <c r="B259" s="260"/>
      <c r="C259" s="261"/>
      <c r="D259" s="260"/>
      <c r="E259" s="260"/>
      <c r="F259" s="260"/>
      <c r="G259" s="26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G259" t="s">
        <v>410</v>
      </c>
    </row>
    <row r="260" spans="1:33" x14ac:dyDescent="0.2">
      <c r="A260" s="263"/>
      <c r="B260" s="264"/>
      <c r="C260" s="265"/>
      <c r="D260" s="264"/>
      <c r="E260" s="264"/>
      <c r="F260" s="264"/>
      <c r="G260" s="26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A261" s="263"/>
      <c r="B261" s="264"/>
      <c r="C261" s="265"/>
      <c r="D261" s="264"/>
      <c r="E261" s="264"/>
      <c r="F261" s="264"/>
      <c r="G261" s="26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33" x14ac:dyDescent="0.2">
      <c r="A262" s="263"/>
      <c r="B262" s="264"/>
      <c r="C262" s="265"/>
      <c r="D262" s="264"/>
      <c r="E262" s="264"/>
      <c r="F262" s="264"/>
      <c r="G262" s="26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33" x14ac:dyDescent="0.2">
      <c r="A263" s="267"/>
      <c r="B263" s="268"/>
      <c r="C263" s="269"/>
      <c r="D263" s="268"/>
      <c r="E263" s="268"/>
      <c r="F263" s="268"/>
      <c r="G263" s="27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33" x14ac:dyDescent="0.2">
      <c r="A264" s="3"/>
      <c r="B264" s="4"/>
      <c r="C264" s="190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33" x14ac:dyDescent="0.2">
      <c r="C265" s="192"/>
      <c r="D265" s="10"/>
      <c r="AG265" t="s">
        <v>411</v>
      </c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59:G263"/>
    <mergeCell ref="A1:G1"/>
    <mergeCell ref="C2:G2"/>
    <mergeCell ref="C3:G3"/>
    <mergeCell ref="C4:G4"/>
    <mergeCell ref="A258:C25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D1 Pol'!Názvy_tisku</vt:lpstr>
      <vt:lpstr>oadresa</vt:lpstr>
      <vt:lpstr>Stavba!Objednatel</vt:lpstr>
      <vt:lpstr>Stavba!Objekt</vt:lpstr>
      <vt:lpstr>'SO 01 D1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User</cp:lastModifiedBy>
  <cp:lastPrinted>2019-03-19T12:27:02Z</cp:lastPrinted>
  <dcterms:created xsi:type="dcterms:W3CDTF">2009-04-08T07:15:50Z</dcterms:created>
  <dcterms:modified xsi:type="dcterms:W3CDTF">2022-11-22T19:39:11Z</dcterms:modified>
</cp:coreProperties>
</file>