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'List1'!$A$1:$F$63</definedName>
  </definedNames>
  <calcPr calcId="191029"/>
  <extLst/>
</workbook>
</file>

<file path=xl/sharedStrings.xml><?xml version="1.0" encoding="utf-8"?>
<sst xmlns="http://schemas.openxmlformats.org/spreadsheetml/2006/main" count="85" uniqueCount="65">
  <si>
    <t>Druh prádla</t>
  </si>
  <si>
    <t>Cena v Kč za praní prádla objednatele</t>
  </si>
  <si>
    <t>za kus bez DPH</t>
  </si>
  <si>
    <t>za 1 rok v Kč bez DPH</t>
  </si>
  <si>
    <t>Cena za rok bez DPH</t>
  </si>
  <si>
    <t>Cena za rok celkem vč. DPH</t>
  </si>
  <si>
    <t>DPH 15%</t>
  </si>
  <si>
    <t>DPH 21%</t>
  </si>
  <si>
    <t>DPH (%)</t>
  </si>
  <si>
    <t>expresní praní (do 24hod.)</t>
  </si>
  <si>
    <t>dopravné/1 dovoz,odvoz (pravidelný - 1x týdně)</t>
  </si>
  <si>
    <t>mimořádný svoz (mimo pravidelný svoz)</t>
  </si>
  <si>
    <t>Hlavní kritérium - praní vč. dopravy</t>
  </si>
  <si>
    <t>Vedlejší kritérium - příplatky</t>
  </si>
  <si>
    <t>Činnost</t>
  </si>
  <si>
    <t>Příplatek (%)</t>
  </si>
  <si>
    <t>Příplatek (Kč)</t>
  </si>
  <si>
    <t>Dopočet %</t>
  </si>
  <si>
    <t>Dopočet Kč</t>
  </si>
  <si>
    <t>Příplatky uveďte v % nebo v Kč. Postačuje 1 hodnota.</t>
  </si>
  <si>
    <t>Vysvětlivky:</t>
  </si>
  <si>
    <t>MJ</t>
  </si>
  <si>
    <t xml:space="preserve">Počet MJ/rok 
</t>
  </si>
  <si>
    <t>ks</t>
  </si>
  <si>
    <t>svoz</t>
  </si>
  <si>
    <t>kpl.</t>
  </si>
  <si>
    <t>Krycí list nabídky</t>
  </si>
  <si>
    <t>Veřejná zakázka malého rozsahu na služby</t>
  </si>
  <si>
    <t>Základní identifikační údaje</t>
  </si>
  <si>
    <t>Zadavatel</t>
  </si>
  <si>
    <t>Název:</t>
  </si>
  <si>
    <t>Sídlo:</t>
  </si>
  <si>
    <t>IČ:</t>
  </si>
  <si>
    <t>DIČ:</t>
  </si>
  <si>
    <t>Adresa místa plnění:</t>
  </si>
  <si>
    <t>Osoba oprávněná jednat jménem zadavatele:</t>
  </si>
  <si>
    <t>Kontaktní osoba:</t>
  </si>
  <si>
    <t>Tel:</t>
  </si>
  <si>
    <t>E-mail:</t>
  </si>
  <si>
    <t>Uchazeč</t>
  </si>
  <si>
    <t>Sídlo/místo podnikání</t>
  </si>
  <si>
    <t>Tel./fax:</t>
  </si>
  <si>
    <t>Osoba oprávněná za uchazeče jednat:</t>
  </si>
  <si>
    <t>Čichnova 982/23, 624 00 Brno</t>
  </si>
  <si>
    <t>00380385</t>
  </si>
  <si>
    <t>CZ00380385</t>
  </si>
  <si>
    <t>Ing. Olga Hölzlová, ředitelka</t>
  </si>
  <si>
    <t>Vyplnit žlutá pole.</t>
  </si>
  <si>
    <t xml:space="preserve">„Praní prádla"  </t>
  </si>
  <si>
    <t>podpis oprávněné osoby za uchazeče</t>
  </si>
  <si>
    <t>Příloha č.1 krycí list výzvy k podání nabídky</t>
  </si>
  <si>
    <t>Střední škola informatiky, poštovnictví a finančnictví Brno, příspěvková organizace</t>
  </si>
  <si>
    <t>ve smyslu ustanovení § 27 ve spojení s § 31 a § 6 zákona č.134/2016 Sb. o zadávání veřejných zakázek</t>
  </si>
  <si>
    <t xml:space="preserve">předpokládaný počet MJ/rok 
</t>
  </si>
  <si>
    <t>Prostěradlo</t>
  </si>
  <si>
    <t>Prostěradlo froté / napínací</t>
  </si>
  <si>
    <t>Povlak na přikrývku</t>
  </si>
  <si>
    <t>Povlak na polštář</t>
  </si>
  <si>
    <t>Ubrus</t>
  </si>
  <si>
    <t>Ručník obyčejný</t>
  </si>
  <si>
    <t>Ručník froté - bílý</t>
  </si>
  <si>
    <t>Ručník froté - barevný</t>
  </si>
  <si>
    <t>Osuška</t>
  </si>
  <si>
    <t>Závěsy (m2)</t>
  </si>
  <si>
    <t>JUDr. Dana Juříčková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</si>
</sst>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&quot;[$Kč-405]&quot; &quot;;&quot;-&quot;#,##0.00&quot; &quot;[$Kč-405]&quot; &quot;;&quot; -&quot;00&quot; &quot;[$Kč-405]&quot; &quot;;&quot; &quot;@&quot; &quot;"/>
    <numFmt numFmtId="165" formatCode="#,##0.00&quot; &quot;[$Kč-405];[Red]#,##0.00&quot; &quot;[$Kč-405]"/>
    <numFmt numFmtId="166" formatCode="#,##0.00\ [$Kč-405]"/>
    <numFmt numFmtId="167" formatCode="#,##0.00\ &quot;Kč&quot;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4" fillId="0" borderId="1" xfId="0" applyFont="1" applyFill="1" applyBorder="1" applyAlignment="1" applyProtection="1">
      <alignment vertical="center"/>
      <protection/>
    </xf>
    <xf numFmtId="0" fontId="8" fillId="0" borderId="0" xfId="0" applyFont="1" applyProtection="1">
      <protection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165" fontId="6" fillId="0" borderId="0" xfId="2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11" fillId="0" borderId="0" xfId="0" applyFont="1" applyProtection="1">
      <protection/>
    </xf>
    <xf numFmtId="9" fontId="11" fillId="0" borderId="0" xfId="0" applyNumberFormat="1" applyFont="1" applyProtection="1"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Protection="1">
      <protection/>
    </xf>
    <xf numFmtId="1" fontId="11" fillId="0" borderId="0" xfId="0" applyNumberFormat="1" applyFont="1" applyProtection="1">
      <protection/>
    </xf>
    <xf numFmtId="2" fontId="11" fillId="0" borderId="0" xfId="0" applyNumberFormat="1" applyFont="1" applyProtection="1">
      <protection/>
    </xf>
    <xf numFmtId="2" fontId="11" fillId="0" borderId="0" xfId="0" applyNumberFormat="1" applyFont="1" applyBorder="1" applyProtection="1">
      <protection/>
    </xf>
    <xf numFmtId="4" fontId="11" fillId="0" borderId="0" xfId="0" applyNumberFormat="1" applyFont="1" applyProtection="1">
      <protection/>
    </xf>
    <xf numFmtId="164" fontId="4" fillId="6" borderId="1" xfId="20" applyFont="1" applyFill="1" applyBorder="1" applyAlignment="1" applyProtection="1">
      <alignment horizontal="right" vertical="center"/>
      <protection locked="0"/>
    </xf>
    <xf numFmtId="165" fontId="4" fillId="3" borderId="1" xfId="20" applyNumberFormat="1" applyFont="1" applyFill="1" applyBorder="1" applyAlignment="1" applyProtection="1">
      <alignment horizontal="right" vertical="center"/>
      <protection/>
    </xf>
    <xf numFmtId="165" fontId="9" fillId="7" borderId="1" xfId="20" applyNumberFormat="1" applyFont="1" applyFill="1" applyBorder="1" applyAlignment="1" applyProtection="1">
      <alignment horizontal="right" vertical="center"/>
      <protection/>
    </xf>
    <xf numFmtId="165" fontId="9" fillId="0" borderId="1" xfId="2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64" fontId="10" fillId="0" borderId="1" xfId="20" applyFont="1" applyBorder="1" applyAlignment="1" applyProtection="1">
      <alignment horizontal="center" vertical="center"/>
      <protection/>
    </xf>
    <xf numFmtId="164" fontId="10" fillId="3" borderId="1" xfId="20" applyFont="1" applyFill="1" applyBorder="1" applyAlignment="1" applyProtection="1">
      <alignment horizontal="center" vertical="center"/>
      <protection/>
    </xf>
    <xf numFmtId="10" fontId="9" fillId="7" borderId="1" xfId="20" applyNumberFormat="1" applyFont="1" applyFill="1" applyBorder="1" applyAlignment="1" applyProtection="1">
      <alignment horizontal="right" vertical="center"/>
      <protection/>
    </xf>
    <xf numFmtId="10" fontId="11" fillId="0" borderId="0" xfId="0" applyNumberFormat="1" applyFont="1" applyFill="1" applyProtection="1">
      <protection/>
    </xf>
    <xf numFmtId="2" fontId="11" fillId="0" borderId="0" xfId="0" applyNumberFormat="1" applyFont="1" applyFill="1" applyProtection="1">
      <protection/>
    </xf>
    <xf numFmtId="166" fontId="11" fillId="0" borderId="0" xfId="0" applyNumberFormat="1" applyFont="1" applyFill="1" applyProtection="1">
      <protection/>
    </xf>
    <xf numFmtId="167" fontId="11" fillId="0" borderId="0" xfId="0" applyNumberFormat="1" applyFont="1" applyFill="1" applyProtection="1"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2" fontId="12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15" fillId="0" borderId="0" xfId="0" applyFont="1" applyBorder="1" applyProtection="1">
      <protection/>
    </xf>
    <xf numFmtId="0" fontId="15" fillId="0" borderId="2" xfId="0" applyFont="1" applyBorder="1" applyAlignment="1" applyProtection="1">
      <alignment/>
      <protection/>
    </xf>
    <xf numFmtId="0" fontId="15" fillId="0" borderId="3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8" fillId="0" borderId="5" xfId="0" applyFont="1" applyBorder="1" applyProtection="1">
      <protection/>
    </xf>
    <xf numFmtId="0" fontId="0" fillId="0" borderId="0" xfId="0" applyFill="1" applyAlignment="1" applyProtection="1">
      <alignment vertical="center"/>
      <protection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left"/>
      <protection locked="0"/>
    </xf>
    <xf numFmtId="0" fontId="13" fillId="2" borderId="8" xfId="21" applyFont="1" applyFill="1" applyBorder="1" applyAlignment="1" applyProtection="1">
      <alignment horizontal="left"/>
      <protection locked="0"/>
    </xf>
    <xf numFmtId="0" fontId="13" fillId="2" borderId="9" xfId="21" applyFont="1" applyFill="1" applyBorder="1" applyAlignment="1" applyProtection="1">
      <alignment horizontal="left"/>
      <protection locked="0"/>
    </xf>
    <xf numFmtId="0" fontId="13" fillId="2" borderId="10" xfId="2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3" fontId="15" fillId="2" borderId="3" xfId="0" applyNumberFormat="1" applyFont="1" applyFill="1" applyBorder="1" applyAlignment="1" applyProtection="1">
      <alignment horizontal="left"/>
      <protection locked="0"/>
    </xf>
    <xf numFmtId="3" fontId="15" fillId="2" borderId="6" xfId="0" applyNumberFormat="1" applyFont="1" applyFill="1" applyBorder="1" applyAlignment="1" applyProtection="1">
      <alignment horizontal="left"/>
      <protection locked="0"/>
    </xf>
    <xf numFmtId="3" fontId="15" fillId="2" borderId="7" xfId="0" applyNumberFormat="1" applyFont="1" applyFill="1" applyBorder="1" applyAlignment="1" applyProtection="1">
      <alignment horizontal="left"/>
      <protection locked="0"/>
    </xf>
    <xf numFmtId="0" fontId="13" fillId="2" borderId="3" xfId="21" applyFont="1" applyFill="1" applyBorder="1" applyAlignment="1" applyProtection="1">
      <alignment horizontal="left"/>
      <protection locked="0"/>
    </xf>
    <xf numFmtId="0" fontId="13" fillId="2" borderId="6" xfId="21" applyFont="1" applyFill="1" applyBorder="1" applyAlignment="1" applyProtection="1">
      <alignment horizontal="left"/>
      <protection locked="0"/>
    </xf>
    <xf numFmtId="0" fontId="13" fillId="2" borderId="7" xfId="21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14" xfId="0" applyFont="1" applyFill="1" applyBorder="1" applyAlignment="1" applyProtection="1">
      <alignment horizontal="left"/>
      <protection locked="0"/>
    </xf>
    <xf numFmtId="0" fontId="15" fillId="2" borderId="1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left"/>
      <protection/>
    </xf>
    <xf numFmtId="0" fontId="17" fillId="0" borderId="3" xfId="21" applyFont="1" applyBorder="1" applyAlignment="1" applyProtection="1">
      <alignment horizontal="left"/>
      <protection/>
    </xf>
    <xf numFmtId="0" fontId="17" fillId="0" borderId="6" xfId="21" applyFont="1" applyBorder="1" applyAlignment="1" applyProtection="1">
      <alignment horizontal="left"/>
      <protection/>
    </xf>
    <xf numFmtId="0" fontId="17" fillId="0" borderId="7" xfId="21" applyFont="1" applyBorder="1" applyAlignment="1" applyProtection="1">
      <alignment horizontal="left"/>
      <protection/>
    </xf>
    <xf numFmtId="0" fontId="12" fillId="0" borderId="8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/>
      <protection/>
    </xf>
    <xf numFmtId="0" fontId="18" fillId="0" borderId="2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 applyProtection="1">
      <alignment horizontal="left"/>
      <protection/>
    </xf>
    <xf numFmtId="49" fontId="12" fillId="0" borderId="6" xfId="0" applyNumberFormat="1" applyFont="1" applyBorder="1" applyAlignment="1" applyProtection="1">
      <alignment horizontal="left"/>
      <protection/>
    </xf>
    <xf numFmtId="49" fontId="12" fillId="0" borderId="7" xfId="0" applyNumberFormat="1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left" vertical="center"/>
      <protection/>
    </xf>
    <xf numFmtId="0" fontId="5" fillId="3" borderId="18" xfId="0" applyFont="1" applyFill="1" applyBorder="1" applyAlignment="1" applyProtection="1">
      <alignment horizontal="left" vertical="center"/>
      <protection/>
    </xf>
    <xf numFmtId="0" fontId="5" fillId="3" borderId="19" xfId="0" applyFont="1" applyFill="1" applyBorder="1" applyAlignment="1" applyProtection="1">
      <alignment horizontal="left" vertical="center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showGridLines="0" showZeros="0" tabSelected="1" view="pageBreakPreview" zoomScaleSheetLayoutView="100" workbookViewId="0" topLeftCell="A23">
      <selection activeCell="B18" sqref="B18:F18"/>
    </sheetView>
  </sheetViews>
  <sheetFormatPr defaultColWidth="9.140625" defaultRowHeight="15"/>
  <cols>
    <col min="1" max="1" width="45.57421875" style="2" bestFit="1" customWidth="1"/>
    <col min="2" max="2" width="6.57421875" style="2" customWidth="1"/>
    <col min="3" max="3" width="17.421875" style="2" customWidth="1"/>
    <col min="4" max="4" width="12.421875" style="2" customWidth="1"/>
    <col min="5" max="5" width="22.00390625" style="2" customWidth="1"/>
    <col min="6" max="6" width="26.28125" style="2" customWidth="1"/>
    <col min="7" max="8" width="10.421875" style="18" hidden="1" customWidth="1"/>
    <col min="9" max="9" width="11.421875" style="18" hidden="1" customWidth="1"/>
    <col min="10" max="11" width="10.8515625" style="18" hidden="1" customWidth="1"/>
    <col min="12" max="12" width="10.421875" style="18" hidden="1" customWidth="1"/>
    <col min="13" max="13" width="10.421875" style="23" hidden="1" customWidth="1"/>
    <col min="14" max="14" width="10.421875" style="18" hidden="1" customWidth="1"/>
    <col min="15" max="15" width="10.8515625" style="18" bestFit="1" customWidth="1"/>
    <col min="16" max="17" width="9.140625" style="18" customWidth="1"/>
    <col min="18" max="16384" width="9.140625" style="2" customWidth="1"/>
  </cols>
  <sheetData>
    <row r="1" spans="1:17" s="45" customFormat="1" ht="15">
      <c r="A1" s="80" t="s">
        <v>50</v>
      </c>
      <c r="B1" s="80"/>
      <c r="C1" s="80"/>
      <c r="D1" s="80"/>
      <c r="E1" s="80"/>
      <c r="F1" s="80"/>
      <c r="G1" s="43"/>
      <c r="H1" s="43"/>
      <c r="I1" s="43"/>
      <c r="J1" s="43"/>
      <c r="K1" s="43"/>
      <c r="L1" s="43"/>
      <c r="M1" s="44"/>
      <c r="N1" s="43"/>
      <c r="O1" s="43"/>
      <c r="P1" s="43"/>
      <c r="Q1" s="43"/>
    </row>
    <row r="2" spans="1:17" s="45" customFormat="1" ht="15">
      <c r="A2" s="42"/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4"/>
      <c r="N2" s="43"/>
      <c r="O2" s="43"/>
      <c r="P2" s="43"/>
      <c r="Q2" s="43"/>
    </row>
    <row r="3" spans="1:17" s="45" customFormat="1" ht="15.75">
      <c r="A3" s="83" t="s">
        <v>26</v>
      </c>
      <c r="B3" s="83"/>
      <c r="C3" s="83"/>
      <c r="D3" s="83"/>
      <c r="E3" s="83"/>
      <c r="F3" s="83"/>
      <c r="G3" s="43"/>
      <c r="H3" s="43"/>
      <c r="I3" s="43"/>
      <c r="J3" s="43"/>
      <c r="K3" s="43"/>
      <c r="L3" s="43"/>
      <c r="M3" s="44"/>
      <c r="N3" s="43"/>
      <c r="O3" s="43"/>
      <c r="P3" s="43"/>
      <c r="Q3" s="43"/>
    </row>
    <row r="4" spans="1:17" s="45" customFormat="1" ht="15">
      <c r="A4" s="46"/>
      <c r="B4" s="42"/>
      <c r="C4" s="42"/>
      <c r="D4" s="42"/>
      <c r="E4" s="42"/>
      <c r="F4" s="42"/>
      <c r="G4" s="43"/>
      <c r="H4" s="43"/>
      <c r="I4" s="43"/>
      <c r="J4" s="43"/>
      <c r="K4" s="43"/>
      <c r="L4" s="43"/>
      <c r="M4" s="44"/>
      <c r="N4" s="43"/>
      <c r="O4" s="43"/>
      <c r="P4" s="43"/>
      <c r="Q4" s="43"/>
    </row>
    <row r="5" spans="1:17" s="45" customFormat="1" ht="15">
      <c r="A5" s="84" t="s">
        <v>27</v>
      </c>
      <c r="B5" s="84"/>
      <c r="C5" s="84"/>
      <c r="D5" s="84"/>
      <c r="E5" s="84"/>
      <c r="F5" s="84"/>
      <c r="G5" s="43"/>
      <c r="H5" s="43"/>
      <c r="I5" s="43"/>
      <c r="J5" s="43"/>
      <c r="K5" s="43"/>
      <c r="L5" s="43"/>
      <c r="M5" s="44"/>
      <c r="N5" s="43"/>
      <c r="O5" s="43"/>
      <c r="P5" s="43"/>
      <c r="Q5" s="43"/>
    </row>
    <row r="6" spans="1:17" s="45" customFormat="1" ht="15">
      <c r="A6" s="84" t="s">
        <v>52</v>
      </c>
      <c r="B6" s="84"/>
      <c r="C6" s="84"/>
      <c r="D6" s="84"/>
      <c r="E6" s="84"/>
      <c r="F6" s="84"/>
      <c r="G6" s="43"/>
      <c r="H6" s="43"/>
      <c r="I6" s="43"/>
      <c r="J6" s="43"/>
      <c r="K6" s="43"/>
      <c r="L6" s="43"/>
      <c r="M6" s="44"/>
      <c r="N6" s="43"/>
      <c r="O6" s="43"/>
      <c r="P6" s="43"/>
      <c r="Q6" s="43"/>
    </row>
    <row r="7" spans="1:17" s="45" customFormat="1" ht="31.5" customHeight="1">
      <c r="A7" s="85" t="s">
        <v>48</v>
      </c>
      <c r="B7" s="85"/>
      <c r="C7" s="85"/>
      <c r="D7" s="85"/>
      <c r="E7" s="85"/>
      <c r="F7" s="85"/>
      <c r="G7" s="43"/>
      <c r="H7" s="43"/>
      <c r="I7" s="43"/>
      <c r="J7" s="43"/>
      <c r="K7" s="43"/>
      <c r="L7" s="43"/>
      <c r="M7" s="44"/>
      <c r="N7" s="43"/>
      <c r="O7" s="43"/>
      <c r="P7" s="43"/>
      <c r="Q7" s="43"/>
    </row>
    <row r="8" spans="1:17" s="45" customFormat="1" ht="15">
      <c r="A8" s="46"/>
      <c r="B8" s="42"/>
      <c r="C8" s="42"/>
      <c r="D8" s="42"/>
      <c r="E8" s="42"/>
      <c r="F8" s="42"/>
      <c r="G8" s="43"/>
      <c r="H8" s="43"/>
      <c r="I8" s="43"/>
      <c r="J8" s="43"/>
      <c r="K8" s="43"/>
      <c r="L8" s="43"/>
      <c r="M8" s="44"/>
      <c r="N8" s="43"/>
      <c r="O8" s="43"/>
      <c r="P8" s="43"/>
      <c r="Q8" s="43"/>
    </row>
    <row r="9" spans="1:17" s="45" customFormat="1" ht="15.75">
      <c r="A9" s="86" t="s">
        <v>28</v>
      </c>
      <c r="B9" s="86"/>
      <c r="C9" s="86"/>
      <c r="D9" s="86"/>
      <c r="E9" s="86"/>
      <c r="F9" s="86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</row>
    <row r="10" spans="1:17" s="45" customFormat="1" ht="15">
      <c r="A10" s="46"/>
      <c r="B10" s="42"/>
      <c r="C10" s="42"/>
      <c r="D10" s="42"/>
      <c r="E10" s="42"/>
      <c r="F10" s="42"/>
      <c r="G10" s="43"/>
      <c r="H10" s="43"/>
      <c r="I10" s="43"/>
      <c r="J10" s="43"/>
      <c r="K10" s="43"/>
      <c r="L10" s="43"/>
      <c r="M10" s="44"/>
      <c r="N10" s="43"/>
      <c r="O10" s="43"/>
      <c r="P10" s="43"/>
      <c r="Q10" s="43"/>
    </row>
    <row r="11" spans="1:17" s="45" customFormat="1" ht="15.75">
      <c r="A11" s="60" t="s">
        <v>29</v>
      </c>
      <c r="B11" s="61"/>
      <c r="C11" s="61"/>
      <c r="D11" s="61"/>
      <c r="E11" s="61"/>
      <c r="F11" s="61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</row>
    <row r="12" spans="1:17" s="45" customFormat="1" ht="15.75">
      <c r="A12" s="47" t="s">
        <v>30</v>
      </c>
      <c r="B12" s="87" t="s">
        <v>51</v>
      </c>
      <c r="C12" s="88"/>
      <c r="D12" s="88"/>
      <c r="E12" s="88"/>
      <c r="F12" s="89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</row>
    <row r="13" spans="1:17" s="45" customFormat="1" ht="15">
      <c r="A13" s="48" t="s">
        <v>31</v>
      </c>
      <c r="B13" s="71" t="s">
        <v>43</v>
      </c>
      <c r="C13" s="72"/>
      <c r="D13" s="72"/>
      <c r="E13" s="72"/>
      <c r="F13" s="73"/>
      <c r="G13" s="43"/>
      <c r="H13" s="43"/>
      <c r="I13" s="43"/>
      <c r="J13" s="43"/>
      <c r="K13" s="43"/>
      <c r="L13" s="43"/>
      <c r="M13" s="44"/>
      <c r="N13" s="43"/>
      <c r="O13" s="43"/>
      <c r="P13" s="43"/>
      <c r="Q13" s="43"/>
    </row>
    <row r="14" spans="1:17" s="45" customFormat="1" ht="15">
      <c r="A14" s="48" t="s">
        <v>32</v>
      </c>
      <c r="B14" s="93" t="s">
        <v>44</v>
      </c>
      <c r="C14" s="94"/>
      <c r="D14" s="94"/>
      <c r="E14" s="94"/>
      <c r="F14" s="95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3"/>
    </row>
    <row r="15" spans="1:17" s="45" customFormat="1" ht="15">
      <c r="A15" s="48" t="s">
        <v>33</v>
      </c>
      <c r="B15" s="93" t="s">
        <v>45</v>
      </c>
      <c r="C15" s="94"/>
      <c r="D15" s="94"/>
      <c r="E15" s="94"/>
      <c r="F15" s="95"/>
      <c r="G15" s="43"/>
      <c r="H15" s="43"/>
      <c r="I15" s="43"/>
      <c r="J15" s="43"/>
      <c r="K15" s="43"/>
      <c r="L15" s="43"/>
      <c r="M15" s="44"/>
      <c r="N15" s="43"/>
      <c r="O15" s="43"/>
      <c r="P15" s="43"/>
      <c r="Q15" s="43"/>
    </row>
    <row r="16" spans="1:17" s="45" customFormat="1" ht="15">
      <c r="A16" s="48" t="s">
        <v>34</v>
      </c>
      <c r="B16" s="71" t="s">
        <v>43</v>
      </c>
      <c r="C16" s="72"/>
      <c r="D16" s="72"/>
      <c r="E16" s="72"/>
      <c r="F16" s="73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3"/>
    </row>
    <row r="17" spans="1:17" s="45" customFormat="1" ht="15">
      <c r="A17" s="48" t="s">
        <v>35</v>
      </c>
      <c r="B17" s="71" t="s">
        <v>46</v>
      </c>
      <c r="C17" s="72"/>
      <c r="D17" s="72"/>
      <c r="E17" s="72"/>
      <c r="F17" s="73"/>
      <c r="G17" s="43"/>
      <c r="H17" s="43"/>
      <c r="I17" s="43"/>
      <c r="J17" s="43"/>
      <c r="K17" s="43"/>
      <c r="L17" s="43"/>
      <c r="M17" s="44"/>
      <c r="N17" s="43"/>
      <c r="O17" s="43"/>
      <c r="P17" s="43"/>
      <c r="Q17" s="43"/>
    </row>
    <row r="18" spans="1:17" s="45" customFormat="1" ht="15">
      <c r="A18" s="48" t="s">
        <v>36</v>
      </c>
      <c r="B18" s="71" t="s">
        <v>64</v>
      </c>
      <c r="C18" s="72"/>
      <c r="D18" s="72"/>
      <c r="E18" s="72"/>
      <c r="F18" s="73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</row>
    <row r="19" spans="1:17" s="45" customFormat="1" ht="15">
      <c r="A19" s="48" t="s">
        <v>37</v>
      </c>
      <c r="B19" s="71"/>
      <c r="C19" s="72"/>
      <c r="D19" s="72"/>
      <c r="E19" s="72"/>
      <c r="F19" s="73"/>
      <c r="G19" s="43"/>
      <c r="H19" s="43"/>
      <c r="I19" s="43"/>
      <c r="J19" s="43"/>
      <c r="K19" s="43"/>
      <c r="L19" s="43"/>
      <c r="M19" s="44"/>
      <c r="N19" s="43"/>
      <c r="O19" s="43"/>
      <c r="P19" s="43"/>
      <c r="Q19" s="43"/>
    </row>
    <row r="20" spans="1:17" s="45" customFormat="1" ht="15">
      <c r="A20" s="48" t="s">
        <v>38</v>
      </c>
      <c r="B20" s="74"/>
      <c r="C20" s="75"/>
      <c r="D20" s="75"/>
      <c r="E20" s="75"/>
      <c r="F20" s="76"/>
      <c r="G20" s="43"/>
      <c r="H20" s="43"/>
      <c r="I20" s="43"/>
      <c r="J20" s="43"/>
      <c r="K20" s="43"/>
      <c r="L20" s="43"/>
      <c r="M20" s="44"/>
      <c r="N20" s="43"/>
      <c r="O20" s="43"/>
      <c r="P20" s="43"/>
      <c r="Q20" s="43"/>
    </row>
    <row r="21" spans="1:17" s="45" customFormat="1" ht="15">
      <c r="A21" s="49"/>
      <c r="B21" s="77"/>
      <c r="C21" s="78"/>
      <c r="D21" s="78"/>
      <c r="E21" s="78"/>
      <c r="F21" s="79"/>
      <c r="G21" s="43"/>
      <c r="H21" s="43"/>
      <c r="I21" s="43"/>
      <c r="J21" s="43"/>
      <c r="K21" s="43"/>
      <c r="L21" s="43"/>
      <c r="M21" s="44"/>
      <c r="N21" s="43"/>
      <c r="O21" s="43"/>
      <c r="P21" s="43"/>
      <c r="Q21" s="43"/>
    </row>
    <row r="22" spans="1:17" s="45" customFormat="1" ht="15">
      <c r="A22" s="58"/>
      <c r="B22" s="59"/>
      <c r="C22" s="59"/>
      <c r="D22" s="59"/>
      <c r="E22" s="59"/>
      <c r="F22" s="59"/>
      <c r="G22" s="43"/>
      <c r="H22" s="43"/>
      <c r="I22" s="43"/>
      <c r="J22" s="43"/>
      <c r="K22" s="43"/>
      <c r="L22" s="43"/>
      <c r="M22" s="44"/>
      <c r="N22" s="43"/>
      <c r="O22" s="43"/>
      <c r="P22" s="43"/>
      <c r="Q22" s="43"/>
    </row>
    <row r="23" spans="1:17" s="45" customFormat="1" ht="15.75">
      <c r="A23" s="60" t="s">
        <v>39</v>
      </c>
      <c r="B23" s="61"/>
      <c r="C23" s="61"/>
      <c r="D23" s="61"/>
      <c r="E23" s="61"/>
      <c r="F23" s="61"/>
      <c r="G23" s="43"/>
      <c r="H23" s="43"/>
      <c r="I23" s="43"/>
      <c r="J23" s="43"/>
      <c r="K23" s="43"/>
      <c r="L23" s="43"/>
      <c r="M23" s="44"/>
      <c r="N23" s="43"/>
      <c r="O23" s="43"/>
      <c r="P23" s="43"/>
      <c r="Q23" s="43"/>
    </row>
    <row r="24" spans="1:17" s="45" customFormat="1" ht="15">
      <c r="A24" s="47" t="s">
        <v>30</v>
      </c>
      <c r="B24" s="68"/>
      <c r="C24" s="69"/>
      <c r="D24" s="69"/>
      <c r="E24" s="69"/>
      <c r="F24" s="70"/>
      <c r="G24" s="43"/>
      <c r="H24" s="43"/>
      <c r="I24" s="43"/>
      <c r="J24" s="43"/>
      <c r="K24" s="43"/>
      <c r="L24" s="43"/>
      <c r="M24" s="44"/>
      <c r="N24" s="43"/>
      <c r="O24" s="43"/>
      <c r="P24" s="43"/>
      <c r="Q24" s="43"/>
    </row>
    <row r="25" spans="1:17" s="45" customFormat="1" ht="15">
      <c r="A25" s="48" t="s">
        <v>40</v>
      </c>
      <c r="B25" s="52"/>
      <c r="C25" s="53"/>
      <c r="D25" s="53"/>
      <c r="E25" s="53"/>
      <c r="F25" s="54"/>
      <c r="G25" s="43"/>
      <c r="H25" s="43"/>
      <c r="I25" s="43"/>
      <c r="J25" s="43"/>
      <c r="K25" s="43"/>
      <c r="L25" s="43"/>
      <c r="M25" s="44"/>
      <c r="N25" s="43"/>
      <c r="O25" s="43"/>
      <c r="P25" s="43"/>
      <c r="Q25" s="43"/>
    </row>
    <row r="26" spans="1:17" s="45" customFormat="1" ht="15">
      <c r="A26" s="48" t="s">
        <v>41</v>
      </c>
      <c r="B26" s="62"/>
      <c r="C26" s="63"/>
      <c r="D26" s="63"/>
      <c r="E26" s="63"/>
      <c r="F26" s="64"/>
      <c r="G26" s="43"/>
      <c r="H26" s="43"/>
      <c r="I26" s="43"/>
      <c r="J26" s="43"/>
      <c r="K26" s="43"/>
      <c r="L26" s="43"/>
      <c r="M26" s="44"/>
      <c r="N26" s="43"/>
      <c r="O26" s="43"/>
      <c r="P26" s="43"/>
      <c r="Q26" s="43"/>
    </row>
    <row r="27" spans="1:17" s="45" customFormat="1" ht="15">
      <c r="A27" s="48" t="s">
        <v>38</v>
      </c>
      <c r="B27" s="65"/>
      <c r="C27" s="66"/>
      <c r="D27" s="66"/>
      <c r="E27" s="66"/>
      <c r="F27" s="67"/>
      <c r="G27" s="43"/>
      <c r="H27" s="43"/>
      <c r="I27" s="43"/>
      <c r="J27" s="43"/>
      <c r="K27" s="43"/>
      <c r="L27" s="43"/>
      <c r="M27" s="44"/>
      <c r="N27" s="43"/>
      <c r="O27" s="43"/>
      <c r="P27" s="43"/>
      <c r="Q27" s="43"/>
    </row>
    <row r="28" spans="1:17" s="45" customFormat="1" ht="15">
      <c r="A28" s="48" t="s">
        <v>32</v>
      </c>
      <c r="B28" s="52"/>
      <c r="C28" s="53"/>
      <c r="D28" s="53"/>
      <c r="E28" s="53"/>
      <c r="F28" s="54"/>
      <c r="G28" s="43"/>
      <c r="H28" s="43"/>
      <c r="I28" s="43"/>
      <c r="J28" s="43"/>
      <c r="K28" s="43"/>
      <c r="L28" s="43"/>
      <c r="M28" s="44"/>
      <c r="N28" s="43"/>
      <c r="O28" s="43"/>
      <c r="P28" s="43"/>
      <c r="Q28" s="43"/>
    </row>
    <row r="29" spans="1:17" s="45" customFormat="1" ht="15">
      <c r="A29" s="48" t="s">
        <v>33</v>
      </c>
      <c r="B29" s="52"/>
      <c r="C29" s="53"/>
      <c r="D29" s="53"/>
      <c r="E29" s="53"/>
      <c r="F29" s="54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3"/>
    </row>
    <row r="30" spans="1:17" s="45" customFormat="1" ht="15">
      <c r="A30" s="48" t="s">
        <v>42</v>
      </c>
      <c r="B30" s="52"/>
      <c r="C30" s="53"/>
      <c r="D30" s="53"/>
      <c r="E30" s="53"/>
      <c r="F30" s="54"/>
      <c r="G30" s="43"/>
      <c r="H30" s="43"/>
      <c r="I30" s="43"/>
      <c r="J30" s="43"/>
      <c r="K30" s="43"/>
      <c r="L30" s="43"/>
      <c r="M30" s="44"/>
      <c r="N30" s="43"/>
      <c r="O30" s="43"/>
      <c r="P30" s="43"/>
      <c r="Q30" s="43"/>
    </row>
    <row r="31" spans="1:17" s="45" customFormat="1" ht="15">
      <c r="A31" s="48" t="s">
        <v>36</v>
      </c>
      <c r="B31" s="52"/>
      <c r="C31" s="53"/>
      <c r="D31" s="53"/>
      <c r="E31" s="53"/>
      <c r="F31" s="54"/>
      <c r="G31" s="43"/>
      <c r="H31" s="43"/>
      <c r="I31" s="43"/>
      <c r="J31" s="43"/>
      <c r="K31" s="43"/>
      <c r="L31" s="43"/>
      <c r="M31" s="44"/>
      <c r="N31" s="43"/>
      <c r="O31" s="43"/>
      <c r="P31" s="43"/>
      <c r="Q31" s="43"/>
    </row>
    <row r="32" spans="1:17" s="45" customFormat="1" ht="15">
      <c r="A32" s="48" t="s">
        <v>41</v>
      </c>
      <c r="B32" s="52"/>
      <c r="C32" s="53"/>
      <c r="D32" s="53"/>
      <c r="E32" s="53"/>
      <c r="F32" s="54"/>
      <c r="G32" s="43"/>
      <c r="H32" s="43"/>
      <c r="I32" s="43"/>
      <c r="J32" s="43"/>
      <c r="K32" s="43"/>
      <c r="L32" s="43"/>
      <c r="M32" s="44"/>
      <c r="N32" s="43"/>
      <c r="O32" s="43"/>
      <c r="P32" s="43"/>
      <c r="Q32" s="43"/>
    </row>
    <row r="33" spans="1:17" s="45" customFormat="1" ht="15">
      <c r="A33" s="49" t="s">
        <v>38</v>
      </c>
      <c r="B33" s="55"/>
      <c r="C33" s="56"/>
      <c r="D33" s="56"/>
      <c r="E33" s="56"/>
      <c r="F33" s="57"/>
      <c r="G33" s="43"/>
      <c r="H33" s="43"/>
      <c r="I33" s="43"/>
      <c r="J33" s="43"/>
      <c r="K33" s="43"/>
      <c r="L33" s="43"/>
      <c r="M33" s="44"/>
      <c r="N33" s="43"/>
      <c r="O33" s="43"/>
      <c r="P33" s="43"/>
      <c r="Q33" s="43"/>
    </row>
    <row r="34" spans="1:6" ht="15">
      <c r="A34" s="7"/>
      <c r="B34" s="7"/>
      <c r="C34" s="7"/>
      <c r="D34" s="7"/>
      <c r="E34" s="7"/>
      <c r="F34" s="7"/>
    </row>
    <row r="35" spans="1:6" ht="15" customHeight="1">
      <c r="A35" s="8"/>
      <c r="B35" s="8"/>
      <c r="C35" s="8"/>
      <c r="D35" s="8"/>
      <c r="E35" s="8"/>
      <c r="F35" s="8"/>
    </row>
    <row r="36" spans="1:6" ht="15" customHeight="1">
      <c r="A36" s="11" t="s">
        <v>12</v>
      </c>
      <c r="B36" s="11"/>
      <c r="C36" s="8"/>
      <c r="D36" s="8"/>
      <c r="E36" s="8"/>
      <c r="F36" s="8"/>
    </row>
    <row r="37" spans="1:13" ht="15" customHeight="1">
      <c r="A37" s="90" t="s">
        <v>0</v>
      </c>
      <c r="B37" s="81" t="s">
        <v>21</v>
      </c>
      <c r="C37" s="91" t="s">
        <v>53</v>
      </c>
      <c r="D37" s="81" t="s">
        <v>8</v>
      </c>
      <c r="E37" s="92" t="s">
        <v>1</v>
      </c>
      <c r="F37" s="92"/>
      <c r="J37" s="97"/>
      <c r="K37" s="97"/>
      <c r="L37" s="97"/>
      <c r="M37" s="97"/>
    </row>
    <row r="38" spans="1:16" ht="15">
      <c r="A38" s="90"/>
      <c r="B38" s="81"/>
      <c r="C38" s="91"/>
      <c r="D38" s="81"/>
      <c r="E38" s="31" t="s">
        <v>2</v>
      </c>
      <c r="F38" s="32" t="s">
        <v>3</v>
      </c>
      <c r="G38" s="19">
        <v>0.15</v>
      </c>
      <c r="H38" s="19">
        <v>0.21</v>
      </c>
      <c r="I38" s="20"/>
      <c r="J38" s="20"/>
      <c r="K38" s="20"/>
      <c r="L38" s="21"/>
      <c r="M38" s="24"/>
      <c r="N38" s="21"/>
      <c r="O38" s="21"/>
      <c r="P38" s="21"/>
    </row>
    <row r="39" spans="1:14" ht="15">
      <c r="A39" s="4" t="s">
        <v>54</v>
      </c>
      <c r="B39" s="40" t="s">
        <v>23</v>
      </c>
      <c r="C39" s="6">
        <v>6010</v>
      </c>
      <c r="D39" s="1"/>
      <c r="E39" s="26"/>
      <c r="F39" s="27">
        <f>E39*C39</f>
        <v>0</v>
      </c>
      <c r="G39" s="18" t="str">
        <f aca="true" t="shared" si="0" ref="G39:G49">IF(D39=0.15,F39*D39,"")</f>
        <v/>
      </c>
      <c r="H39" s="18" t="str">
        <f aca="true" t="shared" si="1" ref="H39:H49">IF(D39=0.21,F39*D39,"")</f>
        <v/>
      </c>
      <c r="L39" s="23">
        <f aca="true" t="shared" si="2" ref="L39:L48">C39/$C$49</f>
        <v>115.57692307692308</v>
      </c>
      <c r="M39" s="23">
        <f>L39*E39</f>
        <v>0</v>
      </c>
      <c r="N39" s="22"/>
    </row>
    <row r="40" spans="1:14" ht="15">
      <c r="A40" s="4" t="s">
        <v>55</v>
      </c>
      <c r="B40" s="40" t="s">
        <v>23</v>
      </c>
      <c r="C40" s="6">
        <v>3570</v>
      </c>
      <c r="D40" s="1"/>
      <c r="E40" s="26"/>
      <c r="F40" s="27">
        <f aca="true" t="shared" si="3" ref="F40:F49">E40*C40</f>
        <v>0</v>
      </c>
      <c r="G40" s="18" t="str">
        <f t="shared" si="0"/>
        <v/>
      </c>
      <c r="H40" s="18" t="str">
        <f t="shared" si="1"/>
        <v/>
      </c>
      <c r="L40" s="23">
        <f t="shared" si="2"/>
        <v>68.65384615384616</v>
      </c>
      <c r="M40" s="23">
        <f aca="true" t="shared" si="4" ref="M40:M48">L40*E40</f>
        <v>0</v>
      </c>
      <c r="N40" s="22"/>
    </row>
    <row r="41" spans="1:14" ht="15">
      <c r="A41" s="4" t="s">
        <v>56</v>
      </c>
      <c r="B41" s="40" t="s">
        <v>23</v>
      </c>
      <c r="C41" s="6">
        <v>6330</v>
      </c>
      <c r="D41" s="1"/>
      <c r="E41" s="26"/>
      <c r="F41" s="27">
        <f t="shared" si="3"/>
        <v>0</v>
      </c>
      <c r="G41" s="18" t="str">
        <f t="shared" si="0"/>
        <v/>
      </c>
      <c r="H41" s="18" t="str">
        <f t="shared" si="1"/>
        <v/>
      </c>
      <c r="L41" s="23">
        <f t="shared" si="2"/>
        <v>121.73076923076923</v>
      </c>
      <c r="M41" s="23">
        <f t="shared" si="4"/>
        <v>0</v>
      </c>
      <c r="N41" s="22"/>
    </row>
    <row r="42" spans="1:14" ht="15">
      <c r="A42" s="4" t="s">
        <v>57</v>
      </c>
      <c r="B42" s="40" t="s">
        <v>23</v>
      </c>
      <c r="C42" s="6">
        <v>6370</v>
      </c>
      <c r="D42" s="1"/>
      <c r="E42" s="26"/>
      <c r="F42" s="27">
        <f t="shared" si="3"/>
        <v>0</v>
      </c>
      <c r="G42" s="18" t="str">
        <f t="shared" si="0"/>
        <v/>
      </c>
      <c r="H42" s="18" t="str">
        <f t="shared" si="1"/>
        <v/>
      </c>
      <c r="L42" s="23">
        <f t="shared" si="2"/>
        <v>122.5</v>
      </c>
      <c r="M42" s="23">
        <f t="shared" si="4"/>
        <v>0</v>
      </c>
      <c r="N42" s="22"/>
    </row>
    <row r="43" spans="1:14" ht="15">
      <c r="A43" s="4" t="s">
        <v>58</v>
      </c>
      <c r="B43" s="40" t="s">
        <v>23</v>
      </c>
      <c r="C43" s="6">
        <v>380</v>
      </c>
      <c r="D43" s="1"/>
      <c r="E43" s="26"/>
      <c r="F43" s="27">
        <f t="shared" si="3"/>
        <v>0</v>
      </c>
      <c r="G43" s="18" t="str">
        <f t="shared" si="0"/>
        <v/>
      </c>
      <c r="H43" s="18" t="str">
        <f t="shared" si="1"/>
        <v/>
      </c>
      <c r="L43" s="23">
        <f t="shared" si="2"/>
        <v>7.3076923076923075</v>
      </c>
      <c r="M43" s="23">
        <f t="shared" si="4"/>
        <v>0</v>
      </c>
      <c r="N43" s="22"/>
    </row>
    <row r="44" spans="1:14" ht="15">
      <c r="A44" s="4" t="s">
        <v>59</v>
      </c>
      <c r="B44" s="40" t="s">
        <v>23</v>
      </c>
      <c r="C44" s="6">
        <v>3210</v>
      </c>
      <c r="D44" s="1"/>
      <c r="E44" s="26"/>
      <c r="F44" s="27">
        <f t="shared" si="3"/>
        <v>0</v>
      </c>
      <c r="G44" s="18" t="str">
        <f t="shared" si="0"/>
        <v/>
      </c>
      <c r="H44" s="18" t="str">
        <f t="shared" si="1"/>
        <v/>
      </c>
      <c r="L44" s="23">
        <f t="shared" si="2"/>
        <v>61.73076923076923</v>
      </c>
      <c r="M44" s="23">
        <f t="shared" si="4"/>
        <v>0</v>
      </c>
      <c r="N44" s="22"/>
    </row>
    <row r="45" spans="1:14" ht="15">
      <c r="A45" s="4" t="s">
        <v>60</v>
      </c>
      <c r="B45" s="40" t="s">
        <v>23</v>
      </c>
      <c r="C45" s="6">
        <v>430</v>
      </c>
      <c r="D45" s="1"/>
      <c r="E45" s="26"/>
      <c r="F45" s="27">
        <f t="shared" si="3"/>
        <v>0</v>
      </c>
      <c r="G45" s="18" t="str">
        <f t="shared" si="0"/>
        <v/>
      </c>
      <c r="H45" s="18" t="str">
        <f t="shared" si="1"/>
        <v/>
      </c>
      <c r="L45" s="23">
        <f t="shared" si="2"/>
        <v>8.26923076923077</v>
      </c>
      <c r="M45" s="23">
        <f t="shared" si="4"/>
        <v>0</v>
      </c>
      <c r="N45" s="22"/>
    </row>
    <row r="46" spans="1:14" ht="15">
      <c r="A46" s="4" t="s">
        <v>61</v>
      </c>
      <c r="B46" s="40" t="s">
        <v>23</v>
      </c>
      <c r="C46" s="6">
        <v>1940</v>
      </c>
      <c r="D46" s="1"/>
      <c r="E46" s="26"/>
      <c r="F46" s="27">
        <f t="shared" si="3"/>
        <v>0</v>
      </c>
      <c r="G46" s="18" t="str">
        <f t="shared" si="0"/>
        <v/>
      </c>
      <c r="H46" s="18" t="str">
        <f t="shared" si="1"/>
        <v/>
      </c>
      <c r="L46" s="23">
        <f t="shared" si="2"/>
        <v>37.30769230769231</v>
      </c>
      <c r="M46" s="23">
        <f t="shared" si="4"/>
        <v>0</v>
      </c>
      <c r="N46" s="22"/>
    </row>
    <row r="47" spans="1:14" ht="15">
      <c r="A47" s="4" t="s">
        <v>62</v>
      </c>
      <c r="B47" s="40" t="s">
        <v>23</v>
      </c>
      <c r="C47" s="6">
        <v>840</v>
      </c>
      <c r="D47" s="1"/>
      <c r="E47" s="26"/>
      <c r="F47" s="27">
        <f t="shared" si="3"/>
        <v>0</v>
      </c>
      <c r="G47" s="18" t="str">
        <f t="shared" si="0"/>
        <v/>
      </c>
      <c r="H47" s="18" t="str">
        <f t="shared" si="1"/>
        <v/>
      </c>
      <c r="L47" s="23">
        <f t="shared" si="2"/>
        <v>16.153846153846153</v>
      </c>
      <c r="M47" s="23">
        <f t="shared" si="4"/>
        <v>0</v>
      </c>
      <c r="N47" s="22"/>
    </row>
    <row r="48" spans="1:14" ht="15">
      <c r="A48" s="41" t="s">
        <v>63</v>
      </c>
      <c r="B48" s="40" t="s">
        <v>23</v>
      </c>
      <c r="C48" s="6">
        <v>30</v>
      </c>
      <c r="D48" s="1"/>
      <c r="E48" s="26"/>
      <c r="F48" s="27">
        <f t="shared" si="3"/>
        <v>0</v>
      </c>
      <c r="G48" s="18" t="str">
        <f t="shared" si="0"/>
        <v/>
      </c>
      <c r="H48" s="18" t="str">
        <f t="shared" si="1"/>
        <v/>
      </c>
      <c r="L48" s="23">
        <f t="shared" si="2"/>
        <v>0.5769230769230769</v>
      </c>
      <c r="M48" s="23">
        <f t="shared" si="4"/>
        <v>0</v>
      </c>
      <c r="N48" s="22"/>
    </row>
    <row r="49" spans="1:14" ht="15">
      <c r="A49" s="4" t="s">
        <v>10</v>
      </c>
      <c r="B49" s="40" t="s">
        <v>24</v>
      </c>
      <c r="C49" s="6">
        <v>52</v>
      </c>
      <c r="D49" s="1"/>
      <c r="E49" s="26"/>
      <c r="F49" s="27">
        <f t="shared" si="3"/>
        <v>0</v>
      </c>
      <c r="G49" s="18" t="str">
        <f t="shared" si="0"/>
        <v/>
      </c>
      <c r="H49" s="18" t="str">
        <f t="shared" si="1"/>
        <v/>
      </c>
      <c r="L49" s="22"/>
      <c r="N49" s="22"/>
    </row>
    <row r="50" spans="1:13" ht="15.75">
      <c r="A50" s="82" t="s">
        <v>4</v>
      </c>
      <c r="B50" s="82"/>
      <c r="C50" s="82"/>
      <c r="D50" s="82"/>
      <c r="E50" s="82"/>
      <c r="F50" s="28">
        <f>SUM(F39:F49)</f>
        <v>0</v>
      </c>
      <c r="K50" s="25">
        <f>(F50-F49)/C49</f>
        <v>0</v>
      </c>
      <c r="M50" s="25">
        <f>SUM(M39:M48)</f>
        <v>0</v>
      </c>
    </row>
    <row r="51" spans="1:6" ht="15.75">
      <c r="A51" s="98" t="s">
        <v>6</v>
      </c>
      <c r="B51" s="99"/>
      <c r="C51" s="99"/>
      <c r="D51" s="99"/>
      <c r="E51" s="100"/>
      <c r="F51" s="28">
        <f>SUM(G39:G49)</f>
        <v>0</v>
      </c>
    </row>
    <row r="52" spans="1:6" ht="15.75">
      <c r="A52" s="82" t="s">
        <v>7</v>
      </c>
      <c r="B52" s="82"/>
      <c r="C52" s="82"/>
      <c r="D52" s="82"/>
      <c r="E52" s="82"/>
      <c r="F52" s="28">
        <f>SUM(H39:H49)</f>
        <v>0</v>
      </c>
    </row>
    <row r="53" spans="1:6" ht="15.75">
      <c r="A53" s="82" t="s">
        <v>5</v>
      </c>
      <c r="B53" s="82"/>
      <c r="C53" s="82"/>
      <c r="D53" s="82"/>
      <c r="E53" s="82"/>
      <c r="F53" s="29">
        <f>F50+F52</f>
        <v>0</v>
      </c>
    </row>
    <row r="54" spans="1:6" ht="15.75">
      <c r="A54" s="9"/>
      <c r="B54" s="9"/>
      <c r="C54" s="9"/>
      <c r="D54" s="9"/>
      <c r="E54" s="9"/>
      <c r="F54" s="10"/>
    </row>
    <row r="55" spans="1:6" ht="15.75">
      <c r="A55" s="11" t="s">
        <v>13</v>
      </c>
      <c r="B55" s="11"/>
      <c r="C55" s="9"/>
      <c r="D55" s="9"/>
      <c r="E55" s="9"/>
      <c r="F55" s="10"/>
    </row>
    <row r="56" spans="1:17" ht="15" customHeight="1">
      <c r="A56" s="90" t="s">
        <v>14</v>
      </c>
      <c r="B56" s="81" t="s">
        <v>21</v>
      </c>
      <c r="C56" s="91" t="s">
        <v>22</v>
      </c>
      <c r="D56" s="101" t="s">
        <v>15</v>
      </c>
      <c r="E56" s="101" t="s">
        <v>16</v>
      </c>
      <c r="F56" s="81" t="s">
        <v>15</v>
      </c>
      <c r="G56" s="18" t="s">
        <v>17</v>
      </c>
      <c r="H56" s="23"/>
      <c r="I56" s="18" t="s">
        <v>18</v>
      </c>
      <c r="M56" s="18"/>
      <c r="N56" s="2"/>
      <c r="O56" s="2"/>
      <c r="P56" s="2"/>
      <c r="Q56" s="2"/>
    </row>
    <row r="57" spans="1:17" ht="15" customHeight="1">
      <c r="A57" s="90"/>
      <c r="B57" s="81"/>
      <c r="C57" s="91"/>
      <c r="D57" s="101"/>
      <c r="E57" s="101"/>
      <c r="F57" s="81"/>
      <c r="G57" s="19"/>
      <c r="H57" s="23"/>
      <c r="I57" s="20"/>
      <c r="J57" s="21"/>
      <c r="K57" s="21"/>
      <c r="L57" s="21"/>
      <c r="M57" s="18"/>
      <c r="N57" s="2"/>
      <c r="O57" s="2"/>
      <c r="P57" s="2"/>
      <c r="Q57" s="2"/>
    </row>
    <row r="58" spans="1:17" ht="15.75">
      <c r="A58" s="4" t="s">
        <v>11</v>
      </c>
      <c r="B58" s="40" t="s">
        <v>24</v>
      </c>
      <c r="C58" s="6">
        <v>2</v>
      </c>
      <c r="D58" s="1"/>
      <c r="E58" s="26"/>
      <c r="F58" s="33" t="str">
        <f>IF(D58="",G58,D58)</f>
        <v/>
      </c>
      <c r="G58" s="34" t="str">
        <f>IF(E49=0,"",E58/E49)</f>
        <v/>
      </c>
      <c r="H58" s="35"/>
      <c r="I58" s="36">
        <f>(D58+100%)*E49</f>
        <v>0</v>
      </c>
      <c r="J58" s="22"/>
      <c r="M58" s="18"/>
      <c r="N58" s="2"/>
      <c r="O58" s="2"/>
      <c r="P58" s="2"/>
      <c r="Q58" s="2"/>
    </row>
    <row r="59" spans="1:17" ht="15.75">
      <c r="A59" s="4" t="s">
        <v>9</v>
      </c>
      <c r="B59" s="40" t="s">
        <v>25</v>
      </c>
      <c r="C59" s="6">
        <v>2</v>
      </c>
      <c r="D59" s="1"/>
      <c r="E59" s="26"/>
      <c r="F59" s="33" t="str">
        <f>IF(D59="",G59,D59)</f>
        <v/>
      </c>
      <c r="G59" s="34" t="str">
        <f>IF(M50=0,"",E59/M50)</f>
        <v/>
      </c>
      <c r="H59" s="35"/>
      <c r="I59" s="37">
        <f>(D59+100%)*M50</f>
        <v>0</v>
      </c>
      <c r="J59" s="22"/>
      <c r="M59" s="18"/>
      <c r="N59" s="2"/>
      <c r="O59" s="2"/>
      <c r="P59" s="2"/>
      <c r="Q59" s="2"/>
    </row>
    <row r="60" spans="1:14" ht="15">
      <c r="A60" s="12"/>
      <c r="B60" s="12"/>
      <c r="C60" s="13"/>
      <c r="D60" s="38"/>
      <c r="E60" s="39"/>
      <c r="F60" s="5"/>
      <c r="L60" s="22"/>
      <c r="N60" s="22"/>
    </row>
    <row r="61" spans="1:17" ht="15.75">
      <c r="A61" s="30" t="s">
        <v>20</v>
      </c>
      <c r="B61" s="30"/>
      <c r="C61" s="13"/>
      <c r="D61" s="38"/>
      <c r="E61" s="5"/>
      <c r="F61" s="5"/>
      <c r="I61" s="22"/>
      <c r="J61" s="23"/>
      <c r="K61" s="22"/>
      <c r="M61" s="18"/>
      <c r="O61" s="2"/>
      <c r="P61" s="2"/>
      <c r="Q61" s="2"/>
    </row>
    <row r="62" spans="1:17" ht="15">
      <c r="A62" s="14" t="s">
        <v>47</v>
      </c>
      <c r="B62" s="14"/>
      <c r="C62" s="15"/>
      <c r="D62" s="51"/>
      <c r="E62" s="50"/>
      <c r="F62" s="50"/>
      <c r="J62" s="23"/>
      <c r="M62" s="18"/>
      <c r="O62" s="2"/>
      <c r="P62" s="2"/>
      <c r="Q62" s="2"/>
    </row>
    <row r="63" spans="1:17" ht="15">
      <c r="A63" s="16" t="s">
        <v>19</v>
      </c>
      <c r="B63" s="16"/>
      <c r="C63" s="17"/>
      <c r="D63" s="51"/>
      <c r="E63" s="96" t="s">
        <v>49</v>
      </c>
      <c r="F63" s="96"/>
      <c r="J63" s="23"/>
      <c r="M63" s="18"/>
      <c r="O63" s="2"/>
      <c r="P63" s="2"/>
      <c r="Q63" s="2"/>
    </row>
    <row r="66" spans="1:3" ht="15">
      <c r="A66" s="3"/>
      <c r="B66" s="3"/>
      <c r="C66" s="3"/>
    </row>
  </sheetData>
  <sheetProtection selectLockedCells="1"/>
  <mergeCells count="47">
    <mergeCell ref="E63:F63"/>
    <mergeCell ref="J37:K37"/>
    <mergeCell ref="L37:M37"/>
    <mergeCell ref="B37:B38"/>
    <mergeCell ref="B56:B57"/>
    <mergeCell ref="A51:E51"/>
    <mergeCell ref="A52:E52"/>
    <mergeCell ref="A53:E53"/>
    <mergeCell ref="A56:A57"/>
    <mergeCell ref="C56:C57"/>
    <mergeCell ref="D56:D57"/>
    <mergeCell ref="E56:E57"/>
    <mergeCell ref="F56:F57"/>
    <mergeCell ref="A1:F1"/>
    <mergeCell ref="D37:D38"/>
    <mergeCell ref="A50:E50"/>
    <mergeCell ref="A3:F3"/>
    <mergeCell ref="A5:F5"/>
    <mergeCell ref="A6:F6"/>
    <mergeCell ref="A7:F7"/>
    <mergeCell ref="A9:F9"/>
    <mergeCell ref="B12:F12"/>
    <mergeCell ref="B13:F13"/>
    <mergeCell ref="A37:A38"/>
    <mergeCell ref="C37:C38"/>
    <mergeCell ref="E37:F37"/>
    <mergeCell ref="B14:F14"/>
    <mergeCell ref="B15:F15"/>
    <mergeCell ref="B16:F16"/>
    <mergeCell ref="B17:F17"/>
    <mergeCell ref="B18:F18"/>
    <mergeCell ref="A11:F11"/>
    <mergeCell ref="B30:F30"/>
    <mergeCell ref="B31:F31"/>
    <mergeCell ref="B19:F19"/>
    <mergeCell ref="B20:F20"/>
    <mergeCell ref="B21:F21"/>
    <mergeCell ref="B32:F32"/>
    <mergeCell ref="B33:F33"/>
    <mergeCell ref="A22:F22"/>
    <mergeCell ref="A23:F23"/>
    <mergeCell ref="B25:F25"/>
    <mergeCell ref="B26:F26"/>
    <mergeCell ref="B27:F27"/>
    <mergeCell ref="B28:F28"/>
    <mergeCell ref="B29:F29"/>
    <mergeCell ref="B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Privratsky</dc:creator>
  <cp:keywords/>
  <dc:description/>
  <cp:lastModifiedBy>Juříčková Dana</cp:lastModifiedBy>
  <cp:lastPrinted>2022-11-30T09:20:07Z</cp:lastPrinted>
  <dcterms:created xsi:type="dcterms:W3CDTF">2019-09-20T08:25:51Z</dcterms:created>
  <dcterms:modified xsi:type="dcterms:W3CDTF">2022-11-30T14:31:57Z</dcterms:modified>
  <cp:category/>
  <cp:version/>
  <cp:contentType/>
  <cp:contentStatus/>
</cp:coreProperties>
</file>