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Cornštejn (2022)\"/>
    </mc:Choice>
  </mc:AlternateContent>
  <xr:revisionPtr revIDLastSave="0" documentId="8_{E1518E19-F902-4B50-A522-B7B6B42E0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37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2237_01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2237_01 Pol'!$A$1:$Y$138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 l="1"/>
  <c r="I20" i="1" s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H41" i="1" s="1"/>
  <c r="I41" i="1" s="1"/>
  <c r="G40" i="1"/>
  <c r="F40" i="1"/>
  <c r="G39" i="1"/>
  <c r="F39" i="1"/>
  <c r="G128" i="12"/>
  <c r="G8" i="12"/>
  <c r="V8" i="12"/>
  <c r="G9" i="12"/>
  <c r="I9" i="12"/>
  <c r="I8" i="12" s="1"/>
  <c r="K9" i="12"/>
  <c r="K8" i="12" s="1"/>
  <c r="M9" i="12"/>
  <c r="O9" i="12"/>
  <c r="Q9" i="12"/>
  <c r="Q8" i="12" s="1"/>
  <c r="V9" i="12"/>
  <c r="G11" i="12"/>
  <c r="I11" i="12"/>
  <c r="K11" i="12"/>
  <c r="M11" i="12"/>
  <c r="O11" i="12"/>
  <c r="O8" i="12" s="1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8" i="12"/>
  <c r="M18" i="12" s="1"/>
  <c r="I18" i="12"/>
  <c r="K18" i="12"/>
  <c r="K17" i="12" s="1"/>
  <c r="O18" i="12"/>
  <c r="O17" i="12" s="1"/>
  <c r="Q18" i="12"/>
  <c r="V18" i="12"/>
  <c r="V17" i="12" s="1"/>
  <c r="G21" i="12"/>
  <c r="I21" i="12"/>
  <c r="K21" i="12"/>
  <c r="M21" i="12"/>
  <c r="O21" i="12"/>
  <c r="Q21" i="12"/>
  <c r="Q17" i="12" s="1"/>
  <c r="V21" i="12"/>
  <c r="G23" i="12"/>
  <c r="I23" i="12"/>
  <c r="K23" i="12"/>
  <c r="M23" i="12"/>
  <c r="O23" i="12"/>
  <c r="Q23" i="12"/>
  <c r="V23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I17" i="12" s="1"/>
  <c r="K30" i="12"/>
  <c r="O30" i="12"/>
  <c r="Q30" i="12"/>
  <c r="V30" i="12"/>
  <c r="G33" i="12"/>
  <c r="I33" i="12"/>
  <c r="I32" i="12" s="1"/>
  <c r="K33" i="12"/>
  <c r="K32" i="12" s="1"/>
  <c r="M33" i="12"/>
  <c r="O33" i="12"/>
  <c r="Q33" i="12"/>
  <c r="Q32" i="12" s="1"/>
  <c r="V33" i="12"/>
  <c r="G35" i="12"/>
  <c r="I35" i="12"/>
  <c r="K35" i="12"/>
  <c r="M35" i="12"/>
  <c r="O35" i="12"/>
  <c r="O32" i="12" s="1"/>
  <c r="Q35" i="12"/>
  <c r="V35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G32" i="12" s="1"/>
  <c r="I42" i="12"/>
  <c r="K42" i="12"/>
  <c r="O42" i="12"/>
  <c r="Q42" i="12"/>
  <c r="V42" i="12"/>
  <c r="V32" i="12" s="1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K48" i="12"/>
  <c r="G49" i="12"/>
  <c r="M49" i="12" s="1"/>
  <c r="I49" i="12"/>
  <c r="I48" i="12" s="1"/>
  <c r="K49" i="12"/>
  <c r="O49" i="12"/>
  <c r="O48" i="12" s="1"/>
  <c r="Q49" i="12"/>
  <c r="Q48" i="12" s="1"/>
  <c r="V49" i="12"/>
  <c r="G52" i="12"/>
  <c r="M52" i="12" s="1"/>
  <c r="I52" i="12"/>
  <c r="K52" i="12"/>
  <c r="O52" i="12"/>
  <c r="Q52" i="12"/>
  <c r="V52" i="12"/>
  <c r="V48" i="12" s="1"/>
  <c r="Q55" i="12"/>
  <c r="G56" i="12"/>
  <c r="I56" i="12"/>
  <c r="I55" i="12" s="1"/>
  <c r="K56" i="12"/>
  <c r="K55" i="12" s="1"/>
  <c r="M56" i="12"/>
  <c r="O56" i="12"/>
  <c r="O55" i="12" s="1"/>
  <c r="Q56" i="12"/>
  <c r="V56" i="12"/>
  <c r="G59" i="12"/>
  <c r="G55" i="12" s="1"/>
  <c r="I59" i="12"/>
  <c r="K59" i="12"/>
  <c r="M59" i="12"/>
  <c r="M55" i="12" s="1"/>
  <c r="O59" i="12"/>
  <c r="Q59" i="12"/>
  <c r="V59" i="12"/>
  <c r="V55" i="12" s="1"/>
  <c r="K63" i="12"/>
  <c r="G64" i="12"/>
  <c r="M64" i="12" s="1"/>
  <c r="I64" i="12"/>
  <c r="I63" i="12" s="1"/>
  <c r="K64" i="12"/>
  <c r="O64" i="12"/>
  <c r="O63" i="12" s="1"/>
  <c r="Q64" i="12"/>
  <c r="Q63" i="12" s="1"/>
  <c r="V64" i="12"/>
  <c r="G66" i="12"/>
  <c r="G63" i="12" s="1"/>
  <c r="I66" i="12"/>
  <c r="K66" i="12"/>
  <c r="O66" i="12"/>
  <c r="Q66" i="12"/>
  <c r="V66" i="12"/>
  <c r="V63" i="12" s="1"/>
  <c r="G68" i="12"/>
  <c r="I68" i="12"/>
  <c r="K68" i="12"/>
  <c r="M68" i="12"/>
  <c r="O68" i="12"/>
  <c r="Q68" i="12"/>
  <c r="V68" i="12"/>
  <c r="G71" i="12"/>
  <c r="G70" i="12" s="1"/>
  <c r="I71" i="12"/>
  <c r="I70" i="12" s="1"/>
  <c r="K71" i="12"/>
  <c r="M71" i="12"/>
  <c r="O71" i="12"/>
  <c r="Q71" i="12"/>
  <c r="V71" i="12"/>
  <c r="V70" i="12" s="1"/>
  <c r="G74" i="12"/>
  <c r="M74" i="12" s="1"/>
  <c r="I74" i="12"/>
  <c r="K74" i="12"/>
  <c r="K70" i="12" s="1"/>
  <c r="O74" i="12"/>
  <c r="Q74" i="12"/>
  <c r="Q70" i="12" s="1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I80" i="12"/>
  <c r="K80" i="12"/>
  <c r="M80" i="12"/>
  <c r="O80" i="12"/>
  <c r="Q80" i="12"/>
  <c r="V80" i="12"/>
  <c r="G82" i="12"/>
  <c r="I82" i="12"/>
  <c r="K82" i="12"/>
  <c r="M82" i="12"/>
  <c r="O82" i="12"/>
  <c r="O70" i="12" s="1"/>
  <c r="Q82" i="12"/>
  <c r="V82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I87" i="12"/>
  <c r="G88" i="12"/>
  <c r="M88" i="12" s="1"/>
  <c r="M87" i="12" s="1"/>
  <c r="I88" i="12"/>
  <c r="K88" i="12"/>
  <c r="O88" i="12"/>
  <c r="O87" i="12" s="1"/>
  <c r="Q88" i="12"/>
  <c r="V88" i="12"/>
  <c r="V87" i="12" s="1"/>
  <c r="G90" i="12"/>
  <c r="I90" i="12"/>
  <c r="K90" i="12"/>
  <c r="K87" i="12" s="1"/>
  <c r="M90" i="12"/>
  <c r="O90" i="12"/>
  <c r="Q90" i="12"/>
  <c r="Q87" i="12" s="1"/>
  <c r="V90" i="12"/>
  <c r="O94" i="12"/>
  <c r="G95" i="12"/>
  <c r="G94" i="12" s="1"/>
  <c r="I95" i="12"/>
  <c r="I94" i="12" s="1"/>
  <c r="K95" i="12"/>
  <c r="M95" i="12"/>
  <c r="O95" i="12"/>
  <c r="Q95" i="12"/>
  <c r="V95" i="12"/>
  <c r="V94" i="12" s="1"/>
  <c r="G97" i="12"/>
  <c r="M97" i="12" s="1"/>
  <c r="I97" i="12"/>
  <c r="K97" i="12"/>
  <c r="K94" i="12" s="1"/>
  <c r="O97" i="12"/>
  <c r="Q97" i="12"/>
  <c r="Q94" i="12" s="1"/>
  <c r="V97" i="12"/>
  <c r="G99" i="12"/>
  <c r="M99" i="12" s="1"/>
  <c r="M98" i="12" s="1"/>
  <c r="I99" i="12"/>
  <c r="K99" i="12"/>
  <c r="O99" i="12"/>
  <c r="O98" i="12" s="1"/>
  <c r="Q99" i="12"/>
  <c r="V99" i="12"/>
  <c r="V98" i="12" s="1"/>
  <c r="G103" i="12"/>
  <c r="I103" i="12"/>
  <c r="K103" i="12"/>
  <c r="K98" i="12" s="1"/>
  <c r="M103" i="12"/>
  <c r="O103" i="12"/>
  <c r="Q103" i="12"/>
  <c r="Q98" i="12" s="1"/>
  <c r="V103" i="12"/>
  <c r="G105" i="12"/>
  <c r="I105" i="12"/>
  <c r="K105" i="12"/>
  <c r="M105" i="12"/>
  <c r="O105" i="12"/>
  <c r="Q105" i="12"/>
  <c r="V105" i="12"/>
  <c r="G109" i="12"/>
  <c r="I109" i="12"/>
  <c r="K109" i="12"/>
  <c r="M109" i="12"/>
  <c r="O109" i="12"/>
  <c r="Q109" i="12"/>
  <c r="V109" i="12"/>
  <c r="G111" i="12"/>
  <c r="M111" i="12" s="1"/>
  <c r="I111" i="12"/>
  <c r="K111" i="12"/>
  <c r="O111" i="12"/>
  <c r="Q111" i="12"/>
  <c r="V111" i="12"/>
  <c r="G114" i="12"/>
  <c r="M114" i="12" s="1"/>
  <c r="I114" i="12"/>
  <c r="I98" i="12" s="1"/>
  <c r="K114" i="12"/>
  <c r="O114" i="12"/>
  <c r="Q114" i="12"/>
  <c r="V114" i="12"/>
  <c r="G115" i="12"/>
  <c r="G116" i="12"/>
  <c r="I116" i="12"/>
  <c r="K116" i="12"/>
  <c r="K115" i="12" s="1"/>
  <c r="M116" i="12"/>
  <c r="O116" i="12"/>
  <c r="Q116" i="12"/>
  <c r="Q115" i="12" s="1"/>
  <c r="V116" i="12"/>
  <c r="G117" i="12"/>
  <c r="I117" i="12"/>
  <c r="I115" i="12" s="1"/>
  <c r="K117" i="12"/>
  <c r="M117" i="12"/>
  <c r="O117" i="12"/>
  <c r="O115" i="12" s="1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V115" i="12" s="1"/>
  <c r="G122" i="12"/>
  <c r="M122" i="12"/>
  <c r="Q122" i="12"/>
  <c r="V122" i="12"/>
  <c r="G123" i="12"/>
  <c r="I123" i="12"/>
  <c r="I122" i="12" s="1"/>
  <c r="K123" i="12"/>
  <c r="K122" i="12" s="1"/>
  <c r="M123" i="12"/>
  <c r="O123" i="12"/>
  <c r="O122" i="12" s="1"/>
  <c r="Q123" i="12"/>
  <c r="V123" i="12"/>
  <c r="O124" i="12"/>
  <c r="G125" i="12"/>
  <c r="M125" i="12" s="1"/>
  <c r="I125" i="12"/>
  <c r="K125" i="12"/>
  <c r="K124" i="12" s="1"/>
  <c r="O125" i="12"/>
  <c r="Q125" i="12"/>
  <c r="Q124" i="12" s="1"/>
  <c r="V125" i="12"/>
  <c r="V124" i="12" s="1"/>
  <c r="G126" i="12"/>
  <c r="M126" i="12" s="1"/>
  <c r="I126" i="12"/>
  <c r="I124" i="12" s="1"/>
  <c r="K126" i="12"/>
  <c r="O126" i="12"/>
  <c r="Q126" i="12"/>
  <c r="V126" i="12"/>
  <c r="AE128" i="12"/>
  <c r="I19" i="1"/>
  <c r="I18" i="1"/>
  <c r="I17" i="1"/>
  <c r="F42" i="1"/>
  <c r="G42" i="1"/>
  <c r="G25" i="1" s="1"/>
  <c r="A25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65" i="1"/>
  <c r="J59" i="1" s="1"/>
  <c r="A26" i="1"/>
  <c r="G26" i="1"/>
  <c r="G28" i="1"/>
  <c r="G23" i="1"/>
  <c r="M124" i="12"/>
  <c r="M115" i="12"/>
  <c r="M70" i="12"/>
  <c r="M17" i="12"/>
  <c r="M8" i="12"/>
  <c r="M48" i="12"/>
  <c r="M94" i="12"/>
  <c r="G98" i="12"/>
  <c r="G87" i="12"/>
  <c r="G17" i="12"/>
  <c r="G48" i="12"/>
  <c r="G124" i="12"/>
  <c r="M66" i="12"/>
  <c r="M63" i="12" s="1"/>
  <c r="M42" i="12"/>
  <c r="M32" i="12" s="1"/>
  <c r="AF128" i="12"/>
  <c r="H42" i="1"/>
  <c r="J41" i="1"/>
  <c r="J39" i="1"/>
  <c r="J42" i="1" s="1"/>
  <c r="J40" i="1"/>
  <c r="J57" i="1" l="1"/>
  <c r="J56" i="1"/>
  <c r="J55" i="1"/>
  <c r="J63" i="1"/>
  <c r="J53" i="1"/>
  <c r="J54" i="1"/>
  <c r="J62" i="1"/>
  <c r="J52" i="1"/>
  <c r="J58" i="1"/>
  <c r="J60" i="1"/>
  <c r="J64" i="1"/>
  <c r="J61" i="1"/>
  <c r="A23" i="1"/>
  <c r="J65" i="1" l="1"/>
  <c r="G24" i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A1193C6-67A5-4CD8-B7B3-3B6730101D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789F8F-3F79-4661-B9CC-582F0DA0DC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<sst xmlns="http://schemas.openxmlformats.org/spreadsheetml/2006/main" count="765" uniqueCount="310">
  <si>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</si>
  <si>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</si>
  <si>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</si>
  <si>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</si>
  <si>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</si>
  <si>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</si>
  <si>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</si>
  <si>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</si>
  <si>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</si>
  <si>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</si>
  <si>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</si>
  <si>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</si>
  <si>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</si>
  <si>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</si>
  <si>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</si>
  <si>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</si>
  <si>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</si>
  <si>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</si>
  <si>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</si>
  <si>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</si>
  <si>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</si>
  <si>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</si>
  <si>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</si>
  <si>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</si>
  <si>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</si>
  <si>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</si>
  <si>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</si>
  <si>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</si>
  <si>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</si>
  <si>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</si>
  <si>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</si>
  <si>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</si>
  <si>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</si>
  <si>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</si>
  <si>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</si>
  <si>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</si>
  <si>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</si>
  <si>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</si>
  <si>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</si>
  <si>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</si>
  <si>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</si>
  <si>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</si>
  <si>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</si>
  <si>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2237/01</t>
  </si>
  <si>
    <t>Sanace zdi mezi strážnicí a Starým palácem</t>
  </si>
  <si>
    <t>01</t>
  </si>
  <si>
    <t>Objekt:</t>
  </si>
  <si>
    <t>Rozpočet:</t>
  </si>
  <si>
    <t>2022/37</t>
  </si>
  <si>
    <t xml:space="preserve">Hrad Cornštejn-zeď mezi stážnicí a Starým palácem </t>
  </si>
  <si>
    <t>Jihomoravské muzeum ve Znojmě, příspěvková organizace</t>
  </si>
  <si>
    <t>Přemyslovců 129/8</t>
  </si>
  <si>
    <t>Znojmo</t>
  </si>
  <si>
    <t>66902</t>
  </si>
  <si>
    <t>00092738</t>
  </si>
  <si>
    <t>Stavba</t>
  </si>
  <si>
    <t>Celkem za stavbu</t>
  </si>
  <si>
    <t>CZK</t>
  </si>
  <si>
    <t>#POPS</t>
  </si>
  <si>
    <t xml:space="preserve">Popis stavby: 2022/37 - Hrad Cornštejn-zeď mezi stážnicí a Starým palácem </t>
  </si>
  <si>
    <t>#POPO</t>
  </si>
  <si>
    <t>Popis objektu: 01 - Sanace zdi mezi strážnicí a Starým palácem</t>
  </si>
  <si>
    <t>#POPR</t>
  </si>
  <si>
    <t>Popis rozpočtu: 2237/01 - Sanace zdi mezi strážnicí a Starým palácem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</si>
  <si>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</si>
  <si>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</si>
  <si>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</si>
  <si>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</si>
  <si>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</si>
  <si>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</si>
  <si>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</si>
  <si>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</si>
  <si>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</si>
  <si>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</si>
  <si>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</si>
  <si>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</si>
  <si>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</si>
  <si>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</si>
  <si>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</si>
  <si>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</si>
  <si>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</si>
  <si>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</si>
  <si>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</si>
  <si>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</si>
  <si>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</si>
  <si>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</si>
  <si>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</si>
  <si>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</si>
  <si>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</si>
  <si>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</si>
  <si>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</si>
  <si>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</si>
  <si>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</si>
  <si>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</si>
  <si>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</si>
  <si>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</si>
  <si>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</si>
  <si>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</si>
  <si>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</si>
  <si>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</si>
  <si>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</si>
  <si>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</si>
  <si>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</si>
  <si>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</si>
  <si>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</si>
  <si>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</si>
  <si>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</si>
  <si>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</si>
  <si>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</si>
  <si>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</si>
  <si>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</si>
  <si>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</si>
  <si>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</si>
  <si>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</si>
  <si>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</si>
  <si>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</si>
  <si>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</si>
  <si>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</si>
  <si>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</si>
  <si>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</si>
  <si>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</si>
  <si>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</si>
  <si>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22/ II</t>
  </si>
  <si>
    <t>Práce</t>
  </si>
  <si>
    <t>Běžná</t>
  </si>
  <si>
    <t>POL1_</t>
  </si>
  <si>
    <t>30*10</t>
  </si>
  <si>
    <t>VV</t>
  </si>
  <si>
    <t>111201401R00</t>
  </si>
  <si>
    <t>Spálení křovin a stromů o průměru do 100 mm</t>
  </si>
  <si>
    <t>Odkaz na mn. položky pořadí 1 : 300,00000</t>
  </si>
  <si>
    <t>174101103R00</t>
  </si>
  <si>
    <t>Zásyp zářezů se šikmými stěnami se zhutněním</t>
  </si>
  <si>
    <t>m3</t>
  </si>
  <si>
    <t>obsyp za zdí : 256</t>
  </si>
  <si>
    <t>58330002.AR</t>
  </si>
  <si>
    <t xml:space="preserve">Štěrkopísek k zásypu vč. nákladů na dopravu </t>
  </si>
  <si>
    <t>t</t>
  </si>
  <si>
    <t>SPCM</t>
  </si>
  <si>
    <t>Specifikace</t>
  </si>
  <si>
    <t>POL3_</t>
  </si>
  <si>
    <t>zásyp za zdí : 256*1,8</t>
  </si>
  <si>
    <t>224311212R00</t>
  </si>
  <si>
    <t>Výplň pilot z C 25/30 portlandského, se suspenzí</t>
  </si>
  <si>
    <t>POL1_1</t>
  </si>
  <si>
    <t>8*(1,5*0,5*0,5)</t>
  </si>
  <si>
    <t>8*(3*0,15*0,15)</t>
  </si>
  <si>
    <t>229946121R00</t>
  </si>
  <si>
    <t>Hlavy kotev - skryté zhlaví</t>
  </si>
  <si>
    <t>kus</t>
  </si>
  <si>
    <t>K1 : 8</t>
  </si>
  <si>
    <t>285372111R00</t>
  </si>
  <si>
    <t>Napnutí tyčových kotev únosnosti do 0,45 MN</t>
  </si>
  <si>
    <t>K2 : 10</t>
  </si>
  <si>
    <t>229942112RV</t>
  </si>
  <si>
    <t>Trvalá injektovaná horninová kotva, s cem. zálivkou, injekt. kořen vč. vrtání a injektování</t>
  </si>
  <si>
    <t>m</t>
  </si>
  <si>
    <t>Vlastní</t>
  </si>
  <si>
    <t>4,5*8</t>
  </si>
  <si>
    <t>229946121RV1</t>
  </si>
  <si>
    <t>Hlavy svorníků - aktivační matice, podložka 200/200/10mm, skryté zhlaví</t>
  </si>
  <si>
    <t>Indiv</t>
  </si>
  <si>
    <t>285371212RV</t>
  </si>
  <si>
    <t>Skalní svorník T-32, vrtání, aplikace</t>
  </si>
  <si>
    <t>K2 : 2,5*10</t>
  </si>
  <si>
    <t>310217851R00</t>
  </si>
  <si>
    <t>Zazdívka otvorů do 0,25 m2 kamenem ve zdi tl.45 cm</t>
  </si>
  <si>
    <t>kaverny : 10</t>
  </si>
  <si>
    <t>310218811R00</t>
  </si>
  <si>
    <t>Zazdívka otvorů plochy do 1 m2, ve zdivu, kamenem</t>
  </si>
  <si>
    <t>kaverny : 0,5*((1,5*0,8)+(2*0,6)+(2*0,4)+(2,5*0,5))</t>
  </si>
  <si>
    <t>0,6*1,4*0,7+1*1*0,6</t>
  </si>
  <si>
    <t>311211128R00</t>
  </si>
  <si>
    <t>Příplatek za jednostranné lícování nadzákladového zdiva</t>
  </si>
  <si>
    <t>zeď zábradelní ze strany nádvoří + koruna : 1,2*(13,2+5,5+8,2+2,9)</t>
  </si>
  <si>
    <t>216904391RV</t>
  </si>
  <si>
    <t>Příplatek za ruční zdrsnění spár ocelovými kartáči</t>
  </si>
  <si>
    <t>kpl</t>
  </si>
  <si>
    <t>3-100</t>
  </si>
  <si>
    <t xml:space="preserve">Příplatek za vytvoření chrličů 150/350mm z kamene </t>
  </si>
  <si>
    <t>3-101</t>
  </si>
  <si>
    <t xml:space="preserve">Příplatek za vytvoření drenážního otvoru 200/200mm z kamene </t>
  </si>
  <si>
    <t>3-102</t>
  </si>
  <si>
    <t>Příplatek za probarvení malty spár</t>
  </si>
  <si>
    <t>334213335RV</t>
  </si>
  <si>
    <t>Zdivo nadzákl. opěr obkladní z lom. kamene,1 str. lícované, s vyspárováním z původního kamene</t>
  </si>
  <si>
    <t>152,23</t>
  </si>
  <si>
    <t>58380652R</t>
  </si>
  <si>
    <t>Kámen lomový neupravený  tř. 1, tříděný vč. nákladů na dopravu</t>
  </si>
  <si>
    <t>předpoklad 10% : 152,23*1,8*0,1</t>
  </si>
  <si>
    <t>417321315R00</t>
  </si>
  <si>
    <t>Ztužující pásy a věnce z betonu železového C 20/25</t>
  </si>
  <si>
    <t>V1 : 0,35*0,25*(9+5,5+24+5,5)</t>
  </si>
  <si>
    <t>V2 : 0,25*0,25*(14+5,5+11)</t>
  </si>
  <si>
    <t>417361821R00</t>
  </si>
  <si>
    <t>Výztuž ztužujících pásů a věnců z oceli B500B (10 505)</t>
  </si>
  <si>
    <t>V1 : 9,13*(9+5,5+24+5,5)/1000</t>
  </si>
  <si>
    <t>V2 : 6,14*(14+5,5+11)/1000</t>
  </si>
  <si>
    <t>622903111R00</t>
  </si>
  <si>
    <t>Očištění zdí a valů před opravou, ručně</t>
  </si>
  <si>
    <t>pata pův. zdiva : 6*2+6*2</t>
  </si>
  <si>
    <t>1,2*(16+6+10+3)</t>
  </si>
  <si>
    <t>627452911RT1</t>
  </si>
  <si>
    <t>Spárování starého zdiva z lom. kamene do hl. 8 cm cementovou maltou</t>
  </si>
  <si>
    <t>3*13,3+0,6*13,3</t>
  </si>
  <si>
    <t>2,2*2,2+1*4+0,6*(2,2+4)</t>
  </si>
  <si>
    <t>plochy nového zdiva : -24,53</t>
  </si>
  <si>
    <t>942941021R00</t>
  </si>
  <si>
    <t>Montáž lešení těž.,řad.s pod.š.2,5, H 10 m,300 kg</t>
  </si>
  <si>
    <t>(15+5,5)*7+10*5</t>
  </si>
  <si>
    <t>942941191R00</t>
  </si>
  <si>
    <t>Příplatek za každý měsíc použití lešení k pol.1021</t>
  </si>
  <si>
    <t>Odkaz na mn. položky pořadí 24 : 193,50000*3</t>
  </si>
  <si>
    <t>942941821R00</t>
  </si>
  <si>
    <t>Demontáž lešení těž.řad.s pod.š.2,5, H 10 m,300 kg</t>
  </si>
  <si>
    <t>Odkaz na mn. položky pořadí 24 : 193,50000</t>
  </si>
  <si>
    <t>953943111R00</t>
  </si>
  <si>
    <t>Osazení kovových předmětů do zdiva, 1 kg / kus</t>
  </si>
  <si>
    <t>prokotvovací trny : 3*25</t>
  </si>
  <si>
    <t>3*4+4*5</t>
  </si>
  <si>
    <t>953981204R00</t>
  </si>
  <si>
    <t>Chemické kotvy, beton, hl.125 mm, M16, malta 2slož</t>
  </si>
  <si>
    <t>kotvy kavern : 30</t>
  </si>
  <si>
    <t>95-100</t>
  </si>
  <si>
    <t>Montáž a dodávka vysokopevnostní sítě, dráty D=3mm, oka 180/300mm, obvodový výplet lanem D=8mm specifikace viz PD</t>
  </si>
  <si>
    <t>30*1,5</t>
  </si>
  <si>
    <t>953981107RV</t>
  </si>
  <si>
    <t>Chemické kotvy do betonu, hl. 300 mm, M 25, ampule</t>
  </si>
  <si>
    <t>záchytný systém, vč. vyvrtání : 16</t>
  </si>
  <si>
    <t>900      RT1</t>
  </si>
  <si>
    <t>HZS Práce v tarifní třídě 4 (např. tesař)</t>
  </si>
  <si>
    <t>h</t>
  </si>
  <si>
    <t>Prav.M</t>
  </si>
  <si>
    <t>HZS</t>
  </si>
  <si>
    <t>POL10_</t>
  </si>
  <si>
    <t>vyčištění prosotru pod zdí - odstranění suti : 5</t>
  </si>
  <si>
    <t>900      RT3</t>
  </si>
  <si>
    <t>HZS Práce v tarifní třídě 6 (např. tesař)</t>
  </si>
  <si>
    <t>práce jinde nespecifikované : 5</t>
  </si>
  <si>
    <t>311716760R</t>
  </si>
  <si>
    <t>Malta chem.epoxidová FIS EM PLUS 585 S kartuše 585 ml</t>
  </si>
  <si>
    <t>záchytný systém - kotevní tyče D20mm : 8</t>
  </si>
  <si>
    <t>31171695.AR</t>
  </si>
  <si>
    <t>Pistole aplikační pro chem. patronu 380 ml</t>
  </si>
  <si>
    <t>963065711R00</t>
  </si>
  <si>
    <t>Bourání zábradlí dřevěného vzdál. sloupků do 2,5 m</t>
  </si>
  <si>
    <t>24</t>
  </si>
  <si>
    <t>970051020R00</t>
  </si>
  <si>
    <t>Vrtání jádrové do ŽB d 20 mm</t>
  </si>
  <si>
    <t>prokotvovací trny : 0,5*3*25</t>
  </si>
  <si>
    <t>0,5*3*4+0,5*4*5</t>
  </si>
  <si>
    <t>záchytný systém : 0,75*16</t>
  </si>
  <si>
    <t>999281108V3</t>
  </si>
  <si>
    <t>Přesun hmot-přípl. za vodor. přesun malými vozidly,vč. nakládání</t>
  </si>
  <si>
    <t>POL1_0</t>
  </si>
  <si>
    <t>0,3</t>
  </si>
  <si>
    <t>999281105R00</t>
  </si>
  <si>
    <t>Přesun hmot pro opravy a údržbu do výšky 6 m</t>
  </si>
  <si>
    <t>Přesun hmot</t>
  </si>
  <si>
    <t>POL7_</t>
  </si>
  <si>
    <t>767995101R00</t>
  </si>
  <si>
    <t>Výroba a montáž kov. atypických konstr. do 5 kg</t>
  </si>
  <si>
    <t>kg</t>
  </si>
  <si>
    <t>záchytný systém-kotevní tyče D 25mm : 3,85*2*16</t>
  </si>
  <si>
    <t>záchytný systém-kotevní tyče D 20mm : 2,47*0,75*16</t>
  </si>
  <si>
    <t>záchytný systém - lano : 0,53*2*16</t>
  </si>
  <si>
    <t>13285306R</t>
  </si>
  <si>
    <t>Tyč žebírková pro betonářskou výztuž B500B, d 16 mm</t>
  </si>
  <si>
    <t>kotvy kavern : 1,58*0,5*30/1000*1,1</t>
  </si>
  <si>
    <t>13285316R</t>
  </si>
  <si>
    <t>Tyč žebírková pro betonářskou výztuž B500B, d 20 mm</t>
  </si>
  <si>
    <t>záchytný systém- kotevní tyče : 2,47*0,75*16/1000*1,1</t>
  </si>
  <si>
    <t>prokotvovací trny : 2,47*1*3*25/1000*1,1</t>
  </si>
  <si>
    <t>2,47*(1*3*4+1*4*5)/1000*1,1</t>
  </si>
  <si>
    <t>13285326R</t>
  </si>
  <si>
    <t>Tyč žebírková pro betonářskou výztuž B500B, d 25 mm</t>
  </si>
  <si>
    <t>záchytný systém- kotevní tyče : 3,85*2*16/1000*1,1</t>
  </si>
  <si>
    <t>31452857R</t>
  </si>
  <si>
    <t>Lano ocel.6pramenné 114 drátů 1770 MPa d 12 mm</t>
  </si>
  <si>
    <t xml:space="preserve">lano 1770 MPa : </t>
  </si>
  <si>
    <t>záchytný systém : 0,53*2*16*1,3</t>
  </si>
  <si>
    <t>998767201R00</t>
  </si>
  <si>
    <t>Přesun hmot pro zámečnické konstr., výšky do 6 m</t>
  </si>
  <si>
    <t>979094111R00</t>
  </si>
  <si>
    <t>Nakládání nebo překládání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</si>
  <si>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</si>
  <si>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</si>
  <si>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</si>
  <si>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</si>
  <si>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</si>
  <si>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</si>
  <si>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</si>
  <si>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</si>
  <si>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</si>
  <si>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</si>
  <si>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</si>
  <si>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</si>
  <si>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005123010R</t>
  </si>
  <si>
    <t>Extrémní místo provádění</t>
  </si>
  <si>
    <t>Soubor</t>
  </si>
  <si>
    <t>VRN</t>
  </si>
  <si>
    <t>POL99_0</t>
  </si>
  <si>
    <t>005121 R</t>
  </si>
  <si>
    <t>Zařízení staveniště</t>
  </si>
  <si>
    <t>005211030R</t>
  </si>
  <si>
    <t xml:space="preserve">Dočasná dopravní opatření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</si>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</sst>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1811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SUMIF(F52:F64,A16,I52:I64)+SUMIF(F52:F64,"PSU",I52:I64)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SUMIF(F52:F64,A17,I52:I64)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SUMIF(F52:F64,A18,I52:I64)</f>
        <v>0</v>
      </c>
      <c r="J18" s="85"/>
    </row>
    <row r="19" spans="1:10" ht="23.25" customHeight="1" x14ac:dyDescent="0.2">
      <c r="A19" s="198" t="s">
        <v>89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SUMIF(F52:F64,A19,I52:I64)</f>
        <v>0</v>
      </c>
      <c r="J19" s="85"/>
    </row>
    <row r="20" spans="1:10" ht="23.25" customHeight="1" x14ac:dyDescent="0.2">
      <c r="A20" s="198" t="s">
        <v>90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SUMIF(F52:F64,A20,I52:I64)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55</v>
      </c>
      <c r="C39" s="149"/>
      <c r="D39" s="149"/>
      <c r="E39" s="149"/>
      <c r="F39" s="150">
        <f>'01 2237_01 Pol'!AE128</f>
        <v>0</v>
      </c>
      <c r="G39" s="151">
        <f>'01 2237_01 Pol'!AF128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2237_01 Pol'!AE128</f>
        <v>0</v>
      </c>
      <c r="G40" s="157">
        <f>'01 2237_01 Pol'!AF128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2237_01 Pol'!AE128</f>
        <v>0</v>
      </c>
      <c r="G41" s="152">
        <f>'01 2237_01 Pol'!AF128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56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58</v>
      </c>
      <c r="B44" t="s">
        <v>59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9" spans="1:10" ht="15.75" x14ac:dyDescent="0.25">
      <c r="B49" s="177" t="s">
        <v>64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65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66</v>
      </c>
      <c r="C52" s="186" t="s">
        <v>67</v>
      </c>
      <c r="D52" s="187"/>
      <c r="E52" s="187"/>
      <c r="F52" s="194" t="s">
        <v>26</v>
      </c>
      <c r="G52" s="195"/>
      <c r="H52" s="195"/>
      <c r="I52" s="195">
        <f>'01 2237_01 Pol'!G8</f>
        <v>0</v>
      </c>
      <c r="J52" s="191" t="str">
        <f>IF(I65=0,"",I52/I65*100)</f>
        <v/>
      </c>
    </row>
    <row r="53" spans="1:10" ht="36.75" customHeight="1" x14ac:dyDescent="0.2">
      <c r="A53" s="180"/>
      <c r="B53" s="185" t="s">
        <v>68</v>
      </c>
      <c r="C53" s="186" t="s">
        <v>69</v>
      </c>
      <c r="D53" s="187"/>
      <c r="E53" s="187"/>
      <c r="F53" s="194" t="s">
        <v>26</v>
      </c>
      <c r="G53" s="195"/>
      <c r="H53" s="195"/>
      <c r="I53" s="195">
        <f>'01 2237_01 Pol'!G17</f>
        <v>0</v>
      </c>
      <c r="J53" s="191" t="str">
        <f>IF(I65=0,"",I53/I65*100)</f>
        <v/>
      </c>
    </row>
    <row r="54" spans="1:10" ht="36.75" customHeight="1" x14ac:dyDescent="0.2">
      <c r="A54" s="180"/>
      <c r="B54" s="185" t="s">
        <v>70</v>
      </c>
      <c r="C54" s="186" t="s">
        <v>71</v>
      </c>
      <c r="D54" s="187"/>
      <c r="E54" s="187"/>
      <c r="F54" s="194" t="s">
        <v>26</v>
      </c>
      <c r="G54" s="195"/>
      <c r="H54" s="195"/>
      <c r="I54" s="195">
        <f>'01 2237_01 Pol'!G32</f>
        <v>0</v>
      </c>
      <c r="J54" s="191" t="str">
        <f>IF(I65=0,"",I54/I65*100)</f>
        <v/>
      </c>
    </row>
    <row r="55" spans="1:10" ht="36.75" customHeight="1" x14ac:dyDescent="0.2">
      <c r="A55" s="180"/>
      <c r="B55" s="185" t="s">
        <v>72</v>
      </c>
      <c r="C55" s="186" t="s">
        <v>73</v>
      </c>
      <c r="D55" s="187"/>
      <c r="E55" s="187"/>
      <c r="F55" s="194" t="s">
        <v>26</v>
      </c>
      <c r="G55" s="195"/>
      <c r="H55" s="195"/>
      <c r="I55" s="195">
        <f>'01 2237_01 Pol'!G48</f>
        <v>0</v>
      </c>
      <c r="J55" s="191" t="str">
        <f>IF(I65=0,"",I55/I65*100)</f>
        <v/>
      </c>
    </row>
    <row r="56" spans="1:10" ht="36.75" customHeight="1" x14ac:dyDescent="0.2">
      <c r="A56" s="180"/>
      <c r="B56" s="185" t="s">
        <v>74</v>
      </c>
      <c r="C56" s="186" t="s">
        <v>75</v>
      </c>
      <c r="D56" s="187"/>
      <c r="E56" s="187"/>
      <c r="F56" s="194" t="s">
        <v>26</v>
      </c>
      <c r="G56" s="195"/>
      <c r="H56" s="195"/>
      <c r="I56" s="195">
        <f>'01 2237_01 Pol'!G55</f>
        <v>0</v>
      </c>
      <c r="J56" s="191" t="str">
        <f>IF(I65=0,"",I56/I65*100)</f>
        <v/>
      </c>
    </row>
    <row r="57" spans="1:10" ht="36.75" customHeight="1" x14ac:dyDescent="0.2">
      <c r="A57" s="180"/>
      <c r="B57" s="185" t="s">
        <v>76</v>
      </c>
      <c r="C57" s="186" t="s">
        <v>77</v>
      </c>
      <c r="D57" s="187"/>
      <c r="E57" s="187"/>
      <c r="F57" s="194" t="s">
        <v>26</v>
      </c>
      <c r="G57" s="195"/>
      <c r="H57" s="195"/>
      <c r="I57" s="195">
        <f>'01 2237_01 Pol'!G63</f>
        <v>0</v>
      </c>
      <c r="J57" s="191" t="str">
        <f>IF(I65=0,"",I57/I65*100)</f>
        <v/>
      </c>
    </row>
    <row r="58" spans="1:10" ht="36.75" customHeight="1" x14ac:dyDescent="0.2">
      <c r="A58" s="180"/>
      <c r="B58" s="185" t="s">
        <v>78</v>
      </c>
      <c r="C58" s="186" t="s">
        <v>79</v>
      </c>
      <c r="D58" s="187"/>
      <c r="E58" s="187"/>
      <c r="F58" s="194" t="s">
        <v>26</v>
      </c>
      <c r="G58" s="195"/>
      <c r="H58" s="195"/>
      <c r="I58" s="195">
        <f>'01 2237_01 Pol'!G70</f>
        <v>0</v>
      </c>
      <c r="J58" s="191" t="str">
        <f>IF(I65=0,"",I58/I65*100)</f>
        <v/>
      </c>
    </row>
    <row r="59" spans="1:10" ht="36.75" customHeight="1" x14ac:dyDescent="0.2">
      <c r="A59" s="180"/>
      <c r="B59" s="185" t="s">
        <v>80</v>
      </c>
      <c r="C59" s="186" t="s">
        <v>81</v>
      </c>
      <c r="D59" s="187"/>
      <c r="E59" s="187"/>
      <c r="F59" s="194" t="s">
        <v>26</v>
      </c>
      <c r="G59" s="195"/>
      <c r="H59" s="195"/>
      <c r="I59" s="195">
        <f>'01 2237_01 Pol'!G87</f>
        <v>0</v>
      </c>
      <c r="J59" s="191" t="str">
        <f>IF(I65=0,"",I59/I65*100)</f>
        <v/>
      </c>
    </row>
    <row r="60" spans="1:10" ht="36.75" customHeight="1" x14ac:dyDescent="0.2">
      <c r="A60" s="180"/>
      <c r="B60" s="185" t="s">
        <v>82</v>
      </c>
      <c r="C60" s="186" t="s">
        <v>83</v>
      </c>
      <c r="D60" s="187"/>
      <c r="E60" s="187"/>
      <c r="F60" s="194" t="s">
        <v>26</v>
      </c>
      <c r="G60" s="195"/>
      <c r="H60" s="195"/>
      <c r="I60" s="195">
        <f>'01 2237_01 Pol'!G94</f>
        <v>0</v>
      </c>
      <c r="J60" s="191" t="str">
        <f>IF(I65=0,"",I60/I65*100)</f>
        <v/>
      </c>
    </row>
    <row r="61" spans="1:10" ht="36.75" customHeight="1" x14ac:dyDescent="0.2">
      <c r="A61" s="180"/>
      <c r="B61" s="185" t="s">
        <v>84</v>
      </c>
      <c r="C61" s="186" t="s">
        <v>85</v>
      </c>
      <c r="D61" s="187"/>
      <c r="E61" s="187"/>
      <c r="F61" s="194" t="s">
        <v>27</v>
      </c>
      <c r="G61" s="195"/>
      <c r="H61" s="195"/>
      <c r="I61" s="195">
        <f>'01 2237_01 Pol'!G98</f>
        <v>0</v>
      </c>
      <c r="J61" s="191" t="str">
        <f>IF(I65=0,"",I61/I65*100)</f>
        <v/>
      </c>
    </row>
    <row r="62" spans="1:10" ht="36.75" customHeight="1" x14ac:dyDescent="0.2">
      <c r="A62" s="180"/>
      <c r="B62" s="185" t="s">
        <v>86</v>
      </c>
      <c r="C62" s="186" t="s">
        <v>87</v>
      </c>
      <c r="D62" s="187"/>
      <c r="E62" s="187"/>
      <c r="F62" s="194" t="s">
        <v>88</v>
      </c>
      <c r="G62" s="195"/>
      <c r="H62" s="195"/>
      <c r="I62" s="195">
        <f>'01 2237_01 Pol'!G115</f>
        <v>0</v>
      </c>
      <c r="J62" s="191" t="str">
        <f>IF(I65=0,"",I62/I65*100)</f>
        <v/>
      </c>
    </row>
    <row r="63" spans="1:10" ht="36.75" customHeight="1" x14ac:dyDescent="0.2">
      <c r="A63" s="180"/>
      <c r="B63" s="185" t="s">
        <v>89</v>
      </c>
      <c r="C63" s="186" t="s">
        <v>29</v>
      </c>
      <c r="D63" s="187"/>
      <c r="E63" s="187"/>
      <c r="F63" s="194" t="s">
        <v>89</v>
      </c>
      <c r="G63" s="195"/>
      <c r="H63" s="195"/>
      <c r="I63" s="195">
        <f>'01 2237_01 Pol'!G122</f>
        <v>0</v>
      </c>
      <c r="J63" s="191" t="str">
        <f>IF(I65=0,"",I63/I65*100)</f>
        <v/>
      </c>
    </row>
    <row r="64" spans="1:10" ht="36.75" customHeight="1" x14ac:dyDescent="0.2">
      <c r="A64" s="180"/>
      <c r="B64" s="185" t="s">
        <v>90</v>
      </c>
      <c r="C64" s="186" t="s">
        <v>30</v>
      </c>
      <c r="D64" s="187"/>
      <c r="E64" s="187"/>
      <c r="F64" s="194" t="s">
        <v>90</v>
      </c>
      <c r="G64" s="195"/>
      <c r="H64" s="195"/>
      <c r="I64" s="195">
        <f>'01 2237_01 Pol'!G124</f>
        <v>0</v>
      </c>
      <c r="J64" s="191" t="str">
        <f>IF(I65=0,"",I64/I65*100)</f>
        <v/>
      </c>
    </row>
    <row r="65" spans="1:10" ht="25.5" customHeight="1" x14ac:dyDescent="0.2">
      <c r="A65" s="181"/>
      <c r="B65" s="188" t="s">
        <v>1</v>
      </c>
      <c r="C65" s="189"/>
      <c r="D65" s="190"/>
      <c r="E65" s="190"/>
      <c r="F65" s="196"/>
      <c r="G65" s="197"/>
      <c r="H65" s="197"/>
      <c r="I65" s="197">
        <f>SUM(I52:I64)</f>
        <v>0</v>
      </c>
      <c r="J65" s="192">
        <f>SUM(J52:J64)</f>
        <v>0</v>
      </c>
    </row>
    <row r="66" spans="1:10" x14ac:dyDescent="0.2">
      <c r="F66" s="137"/>
      <c r="G66" s="137"/>
      <c r="H66" s="137"/>
      <c r="I66" s="137"/>
      <c r="J66" s="193"/>
    </row>
    <row r="67" spans="1:10" x14ac:dyDescent="0.2">
      <c r="F67" s="137"/>
      <c r="G67" s="137"/>
      <c r="H67" s="137"/>
      <c r="I67" s="137"/>
      <c r="J67" s="193"/>
    </row>
    <row r="68" spans="1:10" x14ac:dyDescent="0.2">
      <c r="F68" s="137"/>
      <c r="G68" s="137"/>
      <c r="H68" s="137"/>
      <c r="I68" s="137"/>
      <c r="J68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3:E63"/>
    <mergeCell ref="C64:E64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F96F-6909-411A-A5CB-8E9F0B1C43F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91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92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92</v>
      </c>
      <c r="AG3" t="s">
        <v>93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94</v>
      </c>
    </row>
    <row r="5" spans="1:60" x14ac:dyDescent="0.2">
      <c r="D5" s="10"/>
    </row>
    <row r="6" spans="1:60" ht="38.25" x14ac:dyDescent="0.2">
      <c r="A6" s="210" t="s">
        <v>95</v>
      </c>
      <c r="B6" s="212" t="s">
        <v>96</v>
      </c>
      <c r="C6" s="212" t="s">
        <v>97</v>
      </c>
      <c r="D6" s="211" t="s">
        <v>98</v>
      </c>
      <c r="E6" s="210" t="s">
        <v>99</v>
      </c>
      <c r="F6" s="209" t="s">
        <v>100</v>
      </c>
      <c r="G6" s="210" t="s">
        <v>31</v>
      </c>
      <c r="H6" s="213" t="s">
        <v>32</v>
      </c>
      <c r="I6" s="213" t="s">
        <v>101</v>
      </c>
      <c r="J6" s="213" t="s">
        <v>33</v>
      </c>
      <c r="K6" s="213" t="s">
        <v>102</v>
      </c>
      <c r="L6" s="213" t="s">
        <v>103</v>
      </c>
      <c r="M6" s="213" t="s">
        <v>104</v>
      </c>
      <c r="N6" s="213" t="s">
        <v>105</v>
      </c>
      <c r="O6" s="213" t="s">
        <v>106</v>
      </c>
      <c r="P6" s="213" t="s">
        <v>107</v>
      </c>
      <c r="Q6" s="213" t="s">
        <v>108</v>
      </c>
      <c r="R6" s="213" t="s">
        <v>109</v>
      </c>
      <c r="S6" s="213" t="s">
        <v>110</v>
      </c>
      <c r="T6" s="213" t="s">
        <v>111</v>
      </c>
      <c r="U6" s="213" t="s">
        <v>112</v>
      </c>
      <c r="V6" s="213" t="s">
        <v>113</v>
      </c>
      <c r="W6" s="213" t="s">
        <v>114</v>
      </c>
      <c r="X6" s="213" t="s">
        <v>115</v>
      </c>
      <c r="Y6" s="213" t="s">
        <v>116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1" t="s">
        <v>117</v>
      </c>
      <c r="B8" s="242" t="s">
        <v>66</v>
      </c>
      <c r="C8" s="261" t="s">
        <v>67</v>
      </c>
      <c r="D8" s="243"/>
      <c r="E8" s="244"/>
      <c r="F8" s="245"/>
      <c r="G8" s="246">
        <f>SUMIF(AG9:AG16,"&lt;&gt;NOR",G9:G16)</f>
        <v>0</v>
      </c>
      <c r="H8" s="240"/>
      <c r="I8" s="240">
        <f>SUM(I9:I16)</f>
        <v>0</v>
      </c>
      <c r="J8" s="240"/>
      <c r="K8" s="240">
        <f>SUM(K9:K16)</f>
        <v>0</v>
      </c>
      <c r="L8" s="240"/>
      <c r="M8" s="240">
        <f>SUM(M9:M16)</f>
        <v>0</v>
      </c>
      <c r="N8" s="239"/>
      <c r="O8" s="239">
        <f>SUM(O9:O16)</f>
        <v>460.82</v>
      </c>
      <c r="P8" s="239"/>
      <c r="Q8" s="239">
        <f>SUM(Q9:Q16)</f>
        <v>0</v>
      </c>
      <c r="R8" s="240"/>
      <c r="S8" s="240"/>
      <c r="T8" s="240"/>
      <c r="U8" s="240"/>
      <c r="V8" s="240">
        <f>SUM(V9:V16)</f>
        <v>90.3</v>
      </c>
      <c r="W8" s="240"/>
      <c r="X8" s="240"/>
      <c r="Y8" s="240"/>
      <c r="AG8" t="s">
        <v>118</v>
      </c>
    </row>
    <row r="9" spans="1:60" outlineLevel="1" x14ac:dyDescent="0.2">
      <c r="A9" s="248">
        <v>1</v>
      </c>
      <c r="B9" s="249" t="s">
        <v>119</v>
      </c>
      <c r="C9" s="262" t="s">
        <v>120</v>
      </c>
      <c r="D9" s="250" t="s">
        <v>121</v>
      </c>
      <c r="E9" s="251">
        <v>300</v>
      </c>
      <c r="F9" s="252"/>
      <c r="G9" s="25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122</v>
      </c>
      <c r="T9" s="235" t="s">
        <v>122</v>
      </c>
      <c r="U9" s="235">
        <v>0.17199999999999999</v>
      </c>
      <c r="V9" s="235">
        <f>ROUND(E9*U9,2)</f>
        <v>51.6</v>
      </c>
      <c r="W9" s="235"/>
      <c r="X9" s="235" t="s">
        <v>123</v>
      </c>
      <c r="Y9" s="235" t="s">
        <v>124</v>
      </c>
      <c r="Z9" s="214"/>
      <c r="AA9" s="214"/>
      <c r="AB9" s="214"/>
      <c r="AC9" s="214"/>
      <c r="AD9" s="214"/>
      <c r="AE9" s="214"/>
      <c r="AF9" s="214"/>
      <c r="AG9" s="214" t="s">
        <v>125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3" t="s">
        <v>126</v>
      </c>
      <c r="D10" s="237"/>
      <c r="E10" s="238">
        <v>300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127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48">
        <v>2</v>
      </c>
      <c r="B11" s="249" t="s">
        <v>128</v>
      </c>
      <c r="C11" s="262" t="s">
        <v>129</v>
      </c>
      <c r="D11" s="250" t="s">
        <v>121</v>
      </c>
      <c r="E11" s="251">
        <v>300</v>
      </c>
      <c r="F11" s="252"/>
      <c r="G11" s="253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5.0000000000000002E-5</v>
      </c>
      <c r="O11" s="234">
        <f>ROUND(E11*N11,2)</f>
        <v>0.02</v>
      </c>
      <c r="P11" s="234">
        <v>0</v>
      </c>
      <c r="Q11" s="234">
        <f>ROUND(E11*P11,2)</f>
        <v>0</v>
      </c>
      <c r="R11" s="235"/>
      <c r="S11" s="235" t="s">
        <v>122</v>
      </c>
      <c r="T11" s="235" t="s">
        <v>122</v>
      </c>
      <c r="U11" s="235">
        <v>0.03</v>
      </c>
      <c r="V11" s="235">
        <f>ROUND(E11*U11,2)</f>
        <v>9</v>
      </c>
      <c r="W11" s="235"/>
      <c r="X11" s="235" t="s">
        <v>123</v>
      </c>
      <c r="Y11" s="235" t="s">
        <v>124</v>
      </c>
      <c r="Z11" s="214"/>
      <c r="AA11" s="214"/>
      <c r="AB11" s="214"/>
      <c r="AC11" s="214"/>
      <c r="AD11" s="214"/>
      <c r="AE11" s="214"/>
      <c r="AF11" s="214"/>
      <c r="AG11" s="214" t="s">
        <v>125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31"/>
      <c r="B12" s="232"/>
      <c r="C12" s="263" t="s">
        <v>130</v>
      </c>
      <c r="D12" s="237"/>
      <c r="E12" s="238">
        <v>300</v>
      </c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35"/>
      <c r="Z12" s="214"/>
      <c r="AA12" s="214"/>
      <c r="AB12" s="214"/>
      <c r="AC12" s="214"/>
      <c r="AD12" s="214"/>
      <c r="AE12" s="214"/>
      <c r="AF12" s="214"/>
      <c r="AG12" s="214" t="s">
        <v>127</v>
      </c>
      <c r="AH12" s="214">
        <v>5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48">
        <v>3</v>
      </c>
      <c r="B13" s="249" t="s">
        <v>131</v>
      </c>
      <c r="C13" s="262" t="s">
        <v>132</v>
      </c>
      <c r="D13" s="250" t="s">
        <v>133</v>
      </c>
      <c r="E13" s="251">
        <v>256</v>
      </c>
      <c r="F13" s="252"/>
      <c r="G13" s="253">
        <f>ROUND(E13*F13,2)</f>
        <v>0</v>
      </c>
      <c r="H13" s="236"/>
      <c r="I13" s="235">
        <f>ROUND(E13*H13,2)</f>
        <v>0</v>
      </c>
      <c r="J13" s="236"/>
      <c r="K13" s="235">
        <f>ROUND(E13*J13,2)</f>
        <v>0</v>
      </c>
      <c r="L13" s="235">
        <v>21</v>
      </c>
      <c r="M13" s="235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5"/>
      <c r="S13" s="235" t="s">
        <v>122</v>
      </c>
      <c r="T13" s="235" t="s">
        <v>122</v>
      </c>
      <c r="U13" s="235">
        <v>0.11600000000000001</v>
      </c>
      <c r="V13" s="235">
        <f>ROUND(E13*U13,2)</f>
        <v>29.7</v>
      </c>
      <c r="W13" s="235"/>
      <c r="X13" s="235" t="s">
        <v>123</v>
      </c>
      <c r="Y13" s="235" t="s">
        <v>124</v>
      </c>
      <c r="Z13" s="214"/>
      <c r="AA13" s="214"/>
      <c r="AB13" s="214"/>
      <c r="AC13" s="214"/>
      <c r="AD13" s="214"/>
      <c r="AE13" s="214"/>
      <c r="AF13" s="214"/>
      <c r="AG13" s="214" t="s">
        <v>125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31"/>
      <c r="B14" s="232"/>
      <c r="C14" s="263" t="s">
        <v>134</v>
      </c>
      <c r="D14" s="237"/>
      <c r="E14" s="238">
        <v>256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4"/>
      <c r="AA14" s="214"/>
      <c r="AB14" s="214"/>
      <c r="AC14" s="214"/>
      <c r="AD14" s="214"/>
      <c r="AE14" s="214"/>
      <c r="AF14" s="214"/>
      <c r="AG14" s="214" t="s">
        <v>127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48">
        <v>4</v>
      </c>
      <c r="B15" s="249" t="s">
        <v>135</v>
      </c>
      <c r="C15" s="262" t="s">
        <v>136</v>
      </c>
      <c r="D15" s="250" t="s">
        <v>137</v>
      </c>
      <c r="E15" s="251">
        <v>460.8</v>
      </c>
      <c r="F15" s="252"/>
      <c r="G15" s="253">
        <f>ROUND(E15*F15,2)</f>
        <v>0</v>
      </c>
      <c r="H15" s="236"/>
      <c r="I15" s="235">
        <f>ROUND(E15*H15,2)</f>
        <v>0</v>
      </c>
      <c r="J15" s="236"/>
      <c r="K15" s="235">
        <f>ROUND(E15*J15,2)</f>
        <v>0</v>
      </c>
      <c r="L15" s="235">
        <v>21</v>
      </c>
      <c r="M15" s="235">
        <f>G15*(1+L15/100)</f>
        <v>0</v>
      </c>
      <c r="N15" s="234">
        <v>1</v>
      </c>
      <c r="O15" s="234">
        <f>ROUND(E15*N15,2)</f>
        <v>460.8</v>
      </c>
      <c r="P15" s="234">
        <v>0</v>
      </c>
      <c r="Q15" s="234">
        <f>ROUND(E15*P15,2)</f>
        <v>0</v>
      </c>
      <c r="R15" s="235" t="s">
        <v>138</v>
      </c>
      <c r="S15" s="235" t="s">
        <v>122</v>
      </c>
      <c r="T15" s="235" t="s">
        <v>122</v>
      </c>
      <c r="U15" s="235">
        <v>0</v>
      </c>
      <c r="V15" s="235">
        <f>ROUND(E15*U15,2)</f>
        <v>0</v>
      </c>
      <c r="W15" s="235"/>
      <c r="X15" s="235" t="s">
        <v>139</v>
      </c>
      <c r="Y15" s="235" t="s">
        <v>124</v>
      </c>
      <c r="Z15" s="214"/>
      <c r="AA15" s="214"/>
      <c r="AB15" s="214"/>
      <c r="AC15" s="214"/>
      <c r="AD15" s="214"/>
      <c r="AE15" s="214"/>
      <c r="AF15" s="214"/>
      <c r="AG15" s="214" t="s">
        <v>140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31"/>
      <c r="B16" s="232"/>
      <c r="C16" s="263" t="s">
        <v>141</v>
      </c>
      <c r="D16" s="237"/>
      <c r="E16" s="238">
        <v>460.8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4"/>
      <c r="AA16" s="214"/>
      <c r="AB16" s="214"/>
      <c r="AC16" s="214"/>
      <c r="AD16" s="214"/>
      <c r="AE16" s="214"/>
      <c r="AF16" s="214"/>
      <c r="AG16" s="214" t="s">
        <v>127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41" t="s">
        <v>117</v>
      </c>
      <c r="B17" s="242" t="s">
        <v>68</v>
      </c>
      <c r="C17" s="261" t="s">
        <v>69</v>
      </c>
      <c r="D17" s="243"/>
      <c r="E17" s="244"/>
      <c r="F17" s="245"/>
      <c r="G17" s="246">
        <f>SUMIF(AG18:AG31,"&lt;&gt;NOR",G18:G31)</f>
        <v>0</v>
      </c>
      <c r="H17" s="240"/>
      <c r="I17" s="240">
        <f>SUM(I18:I31)</f>
        <v>0</v>
      </c>
      <c r="J17" s="240"/>
      <c r="K17" s="240">
        <f>SUM(K18:K31)</f>
        <v>0</v>
      </c>
      <c r="L17" s="240"/>
      <c r="M17" s="240">
        <f>SUM(M18:M31)</f>
        <v>0</v>
      </c>
      <c r="N17" s="239"/>
      <c r="O17" s="239">
        <f>SUM(O18:O31)</f>
        <v>13.43</v>
      </c>
      <c r="P17" s="239"/>
      <c r="Q17" s="239">
        <f>SUM(Q18:Q31)</f>
        <v>0</v>
      </c>
      <c r="R17" s="240"/>
      <c r="S17" s="240"/>
      <c r="T17" s="240"/>
      <c r="U17" s="240"/>
      <c r="V17" s="240">
        <f>SUM(V18:V31)</f>
        <v>273.16999999999996</v>
      </c>
      <c r="W17" s="240"/>
      <c r="X17" s="240"/>
      <c r="Y17" s="240"/>
      <c r="AG17" t="s">
        <v>118</v>
      </c>
    </row>
    <row r="18" spans="1:60" outlineLevel="1" x14ac:dyDescent="0.2">
      <c r="A18" s="248">
        <v>5</v>
      </c>
      <c r="B18" s="249" t="s">
        <v>142</v>
      </c>
      <c r="C18" s="262" t="s">
        <v>143</v>
      </c>
      <c r="D18" s="250" t="s">
        <v>133</v>
      </c>
      <c r="E18" s="251">
        <v>3.54</v>
      </c>
      <c r="F18" s="252"/>
      <c r="G18" s="253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2.5874999999999999</v>
      </c>
      <c r="O18" s="234">
        <f>ROUND(E18*N18,2)</f>
        <v>9.16</v>
      </c>
      <c r="P18" s="234">
        <v>0</v>
      </c>
      <c r="Q18" s="234">
        <f>ROUND(E18*P18,2)</f>
        <v>0</v>
      </c>
      <c r="R18" s="235"/>
      <c r="S18" s="235" t="s">
        <v>122</v>
      </c>
      <c r="T18" s="235" t="s">
        <v>122</v>
      </c>
      <c r="U18" s="235">
        <v>0</v>
      </c>
      <c r="V18" s="235">
        <f>ROUND(E18*U18,2)</f>
        <v>0</v>
      </c>
      <c r="W18" s="235"/>
      <c r="X18" s="235" t="s">
        <v>123</v>
      </c>
      <c r="Y18" s="235" t="s">
        <v>124</v>
      </c>
      <c r="Z18" s="214"/>
      <c r="AA18" s="214"/>
      <c r="AB18" s="214"/>
      <c r="AC18" s="214"/>
      <c r="AD18" s="214"/>
      <c r="AE18" s="214"/>
      <c r="AF18" s="214"/>
      <c r="AG18" s="214" t="s">
        <v>144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31"/>
      <c r="B19" s="232"/>
      <c r="C19" s="263" t="s">
        <v>145</v>
      </c>
      <c r="D19" s="237"/>
      <c r="E19" s="238">
        <v>3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4"/>
      <c r="AA19" s="214"/>
      <c r="AB19" s="214"/>
      <c r="AC19" s="214"/>
      <c r="AD19" s="214"/>
      <c r="AE19" s="214"/>
      <c r="AF19" s="214"/>
      <c r="AG19" s="214" t="s">
        <v>127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31"/>
      <c r="B20" s="232"/>
      <c r="C20" s="263" t="s">
        <v>146</v>
      </c>
      <c r="D20" s="237"/>
      <c r="E20" s="238">
        <v>0.54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4"/>
      <c r="AA20" s="214"/>
      <c r="AB20" s="214"/>
      <c r="AC20" s="214"/>
      <c r="AD20" s="214"/>
      <c r="AE20" s="214"/>
      <c r="AF20" s="214"/>
      <c r="AG20" s="214" t="s">
        <v>127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48">
        <v>6</v>
      </c>
      <c r="B21" s="249" t="s">
        <v>147</v>
      </c>
      <c r="C21" s="262" t="s">
        <v>148</v>
      </c>
      <c r="D21" s="250" t="s">
        <v>149</v>
      </c>
      <c r="E21" s="251">
        <v>8</v>
      </c>
      <c r="F21" s="252"/>
      <c r="G21" s="253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1.009E-2</v>
      </c>
      <c r="O21" s="234">
        <f>ROUND(E21*N21,2)</f>
        <v>0.08</v>
      </c>
      <c r="P21" s="234">
        <v>0</v>
      </c>
      <c r="Q21" s="234">
        <f>ROUND(E21*P21,2)</f>
        <v>0</v>
      </c>
      <c r="R21" s="235"/>
      <c r="S21" s="235" t="s">
        <v>122</v>
      </c>
      <c r="T21" s="235" t="s">
        <v>122</v>
      </c>
      <c r="U21" s="235">
        <v>3.95</v>
      </c>
      <c r="V21" s="235">
        <f>ROUND(E21*U21,2)</f>
        <v>31.6</v>
      </c>
      <c r="W21" s="235"/>
      <c r="X21" s="235" t="s">
        <v>123</v>
      </c>
      <c r="Y21" s="235" t="s">
        <v>124</v>
      </c>
      <c r="Z21" s="214"/>
      <c r="AA21" s="214"/>
      <c r="AB21" s="214"/>
      <c r="AC21" s="214"/>
      <c r="AD21" s="214"/>
      <c r="AE21" s="214"/>
      <c r="AF21" s="214"/>
      <c r="AG21" s="214" t="s">
        <v>125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31"/>
      <c r="B22" s="232"/>
      <c r="C22" s="263" t="s">
        <v>150</v>
      </c>
      <c r="D22" s="237"/>
      <c r="E22" s="238">
        <v>8</v>
      </c>
      <c r="F22" s="235"/>
      <c r="G22" s="235"/>
      <c r="H22" s="235"/>
      <c r="I22" s="235"/>
      <c r="J22" s="235"/>
      <c r="K22" s="235"/>
      <c r="L22" s="235"/>
      <c r="M22" s="235"/>
      <c r="N22" s="234"/>
      <c r="O22" s="234"/>
      <c r="P22" s="234"/>
      <c r="Q22" s="234"/>
      <c r="R22" s="235"/>
      <c r="S22" s="235"/>
      <c r="T22" s="235"/>
      <c r="U22" s="235"/>
      <c r="V22" s="235"/>
      <c r="W22" s="235"/>
      <c r="X22" s="235"/>
      <c r="Y22" s="235"/>
      <c r="Z22" s="214"/>
      <c r="AA22" s="214"/>
      <c r="AB22" s="214"/>
      <c r="AC22" s="214"/>
      <c r="AD22" s="214"/>
      <c r="AE22" s="214"/>
      <c r="AF22" s="214"/>
      <c r="AG22" s="214" t="s">
        <v>127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48">
        <v>7</v>
      </c>
      <c r="B23" s="249" t="s">
        <v>151</v>
      </c>
      <c r="C23" s="262" t="s">
        <v>152</v>
      </c>
      <c r="D23" s="250" t="s">
        <v>149</v>
      </c>
      <c r="E23" s="251">
        <v>18</v>
      </c>
      <c r="F23" s="252"/>
      <c r="G23" s="253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4.4000000000000003E-3</v>
      </c>
      <c r="O23" s="234">
        <f>ROUND(E23*N23,2)</f>
        <v>0.08</v>
      </c>
      <c r="P23" s="234">
        <v>0</v>
      </c>
      <c r="Q23" s="234">
        <f>ROUND(E23*P23,2)</f>
        <v>0</v>
      </c>
      <c r="R23" s="235"/>
      <c r="S23" s="235" t="s">
        <v>122</v>
      </c>
      <c r="T23" s="235" t="s">
        <v>122</v>
      </c>
      <c r="U23" s="235">
        <v>4.8840000000000003</v>
      </c>
      <c r="V23" s="235">
        <f>ROUND(E23*U23,2)</f>
        <v>87.91</v>
      </c>
      <c r="W23" s="235"/>
      <c r="X23" s="235" t="s">
        <v>123</v>
      </c>
      <c r="Y23" s="235" t="s">
        <v>124</v>
      </c>
      <c r="Z23" s="214"/>
      <c r="AA23" s="214"/>
      <c r="AB23" s="214"/>
      <c r="AC23" s="214"/>
      <c r="AD23" s="214"/>
      <c r="AE23" s="214"/>
      <c r="AF23" s="214"/>
      <c r="AG23" s="214" t="s">
        <v>125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31"/>
      <c r="B24" s="232"/>
      <c r="C24" s="263" t="s">
        <v>150</v>
      </c>
      <c r="D24" s="237"/>
      <c r="E24" s="238">
        <v>8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35"/>
      <c r="Z24" s="214"/>
      <c r="AA24" s="214"/>
      <c r="AB24" s="214"/>
      <c r="AC24" s="214"/>
      <c r="AD24" s="214"/>
      <c r="AE24" s="214"/>
      <c r="AF24" s="214"/>
      <c r="AG24" s="214" t="s">
        <v>127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2">
      <c r="A25" s="231"/>
      <c r="B25" s="232"/>
      <c r="C25" s="263" t="s">
        <v>153</v>
      </c>
      <c r="D25" s="237"/>
      <c r="E25" s="238">
        <v>10</v>
      </c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35"/>
      <c r="Z25" s="214"/>
      <c r="AA25" s="214"/>
      <c r="AB25" s="214"/>
      <c r="AC25" s="214"/>
      <c r="AD25" s="214"/>
      <c r="AE25" s="214"/>
      <c r="AF25" s="214"/>
      <c r="AG25" s="214" t="s">
        <v>127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48">
        <v>8</v>
      </c>
      <c r="B26" s="249" t="s">
        <v>154</v>
      </c>
      <c r="C26" s="262" t="s">
        <v>155</v>
      </c>
      <c r="D26" s="250" t="s">
        <v>156</v>
      </c>
      <c r="E26" s="251">
        <v>36</v>
      </c>
      <c r="F26" s="252"/>
      <c r="G26" s="253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8.0170000000000005E-2</v>
      </c>
      <c r="O26" s="234">
        <f>ROUND(E26*N26,2)</f>
        <v>2.89</v>
      </c>
      <c r="P26" s="234">
        <v>0</v>
      </c>
      <c r="Q26" s="234">
        <f>ROUND(E26*P26,2)</f>
        <v>0</v>
      </c>
      <c r="R26" s="235"/>
      <c r="S26" s="235" t="s">
        <v>157</v>
      </c>
      <c r="T26" s="235" t="s">
        <v>122</v>
      </c>
      <c r="U26" s="235">
        <v>2.56</v>
      </c>
      <c r="V26" s="235">
        <f>ROUND(E26*U26,2)</f>
        <v>92.16</v>
      </c>
      <c r="W26" s="235"/>
      <c r="X26" s="235" t="s">
        <v>123</v>
      </c>
      <c r="Y26" s="235" t="s">
        <v>124</v>
      </c>
      <c r="Z26" s="214"/>
      <c r="AA26" s="214"/>
      <c r="AB26" s="214"/>
      <c r="AC26" s="214"/>
      <c r="AD26" s="214"/>
      <c r="AE26" s="214"/>
      <c r="AF26" s="214"/>
      <c r="AG26" s="214" t="s">
        <v>144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31"/>
      <c r="B27" s="232"/>
      <c r="C27" s="263" t="s">
        <v>158</v>
      </c>
      <c r="D27" s="237"/>
      <c r="E27" s="238">
        <v>36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4"/>
      <c r="AA27" s="214"/>
      <c r="AB27" s="214"/>
      <c r="AC27" s="214"/>
      <c r="AD27" s="214"/>
      <c r="AE27" s="214"/>
      <c r="AF27" s="214"/>
      <c r="AG27" s="214" t="s">
        <v>127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48">
        <v>9</v>
      </c>
      <c r="B28" s="249" t="s">
        <v>159</v>
      </c>
      <c r="C28" s="262" t="s">
        <v>160</v>
      </c>
      <c r="D28" s="250" t="s">
        <v>149</v>
      </c>
      <c r="E28" s="251">
        <v>10</v>
      </c>
      <c r="F28" s="252"/>
      <c r="G28" s="253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1.009E-2</v>
      </c>
      <c r="O28" s="234">
        <f>ROUND(E28*N28,2)</f>
        <v>0.1</v>
      </c>
      <c r="P28" s="234">
        <v>0</v>
      </c>
      <c r="Q28" s="234">
        <f>ROUND(E28*P28,2)</f>
        <v>0</v>
      </c>
      <c r="R28" s="235"/>
      <c r="S28" s="235" t="s">
        <v>157</v>
      </c>
      <c r="T28" s="235" t="s">
        <v>161</v>
      </c>
      <c r="U28" s="235">
        <v>3.95</v>
      </c>
      <c r="V28" s="235">
        <f>ROUND(E28*U28,2)</f>
        <v>39.5</v>
      </c>
      <c r="W28" s="235"/>
      <c r="X28" s="235" t="s">
        <v>123</v>
      </c>
      <c r="Y28" s="235" t="s">
        <v>124</v>
      </c>
      <c r="Z28" s="214"/>
      <c r="AA28" s="214"/>
      <c r="AB28" s="214"/>
      <c r="AC28" s="214"/>
      <c r="AD28" s="214"/>
      <c r="AE28" s="214"/>
      <c r="AF28" s="214"/>
      <c r="AG28" s="214" t="s">
        <v>125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31"/>
      <c r="B29" s="232"/>
      <c r="C29" s="263" t="s">
        <v>153</v>
      </c>
      <c r="D29" s="237"/>
      <c r="E29" s="238">
        <v>10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127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48">
        <v>10</v>
      </c>
      <c r="B30" s="249" t="s">
        <v>162</v>
      </c>
      <c r="C30" s="262" t="s">
        <v>163</v>
      </c>
      <c r="D30" s="250" t="s">
        <v>156</v>
      </c>
      <c r="E30" s="251">
        <v>25</v>
      </c>
      <c r="F30" s="252"/>
      <c r="G30" s="253">
        <f>ROUND(E30*F30,2)</f>
        <v>0</v>
      </c>
      <c r="H30" s="236"/>
      <c r="I30" s="235">
        <f>ROUND(E30*H30,2)</f>
        <v>0</v>
      </c>
      <c r="J30" s="236"/>
      <c r="K30" s="235">
        <f>ROUND(E30*J30,2)</f>
        <v>0</v>
      </c>
      <c r="L30" s="235">
        <v>21</v>
      </c>
      <c r="M30" s="235">
        <f>G30*(1+L30/100)</f>
        <v>0</v>
      </c>
      <c r="N30" s="234">
        <v>4.4979999999999999E-2</v>
      </c>
      <c r="O30" s="234">
        <f>ROUND(E30*N30,2)</f>
        <v>1.1200000000000001</v>
      </c>
      <c r="P30" s="234">
        <v>0</v>
      </c>
      <c r="Q30" s="234">
        <f>ROUND(E30*P30,2)</f>
        <v>0</v>
      </c>
      <c r="R30" s="235"/>
      <c r="S30" s="235" t="s">
        <v>157</v>
      </c>
      <c r="T30" s="235" t="s">
        <v>122</v>
      </c>
      <c r="U30" s="235">
        <v>0.88</v>
      </c>
      <c r="V30" s="235">
        <f>ROUND(E30*U30,2)</f>
        <v>22</v>
      </c>
      <c r="W30" s="235"/>
      <c r="X30" s="235" t="s">
        <v>123</v>
      </c>
      <c r="Y30" s="235" t="s">
        <v>124</v>
      </c>
      <c r="Z30" s="214"/>
      <c r="AA30" s="214"/>
      <c r="AB30" s="214"/>
      <c r="AC30" s="214"/>
      <c r="AD30" s="214"/>
      <c r="AE30" s="214"/>
      <c r="AF30" s="214"/>
      <c r="AG30" s="214" t="s">
        <v>125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31"/>
      <c r="B31" s="232"/>
      <c r="C31" s="263" t="s">
        <v>164</v>
      </c>
      <c r="D31" s="237"/>
      <c r="E31" s="238">
        <v>25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4"/>
      <c r="AA31" s="214"/>
      <c r="AB31" s="214"/>
      <c r="AC31" s="214"/>
      <c r="AD31" s="214"/>
      <c r="AE31" s="214"/>
      <c r="AF31" s="214"/>
      <c r="AG31" s="214" t="s">
        <v>127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2">
      <c r="A32" s="241" t="s">
        <v>117</v>
      </c>
      <c r="B32" s="242" t="s">
        <v>70</v>
      </c>
      <c r="C32" s="261" t="s">
        <v>71</v>
      </c>
      <c r="D32" s="243"/>
      <c r="E32" s="244"/>
      <c r="F32" s="245"/>
      <c r="G32" s="246">
        <f>SUMIF(AG33:AG47,"&lt;&gt;NOR",G33:G47)</f>
        <v>0</v>
      </c>
      <c r="H32" s="240"/>
      <c r="I32" s="240">
        <f>SUM(I33:I47)</f>
        <v>0</v>
      </c>
      <c r="J32" s="240"/>
      <c r="K32" s="240">
        <f>SUM(K33:K47)</f>
        <v>0</v>
      </c>
      <c r="L32" s="240"/>
      <c r="M32" s="240">
        <f>SUM(M33:M47)</f>
        <v>0</v>
      </c>
      <c r="N32" s="239"/>
      <c r="O32" s="239">
        <f>SUM(O33:O47)</f>
        <v>356.07</v>
      </c>
      <c r="P32" s="239"/>
      <c r="Q32" s="239">
        <f>SUM(Q33:Q47)</f>
        <v>0</v>
      </c>
      <c r="R32" s="240"/>
      <c r="S32" s="240"/>
      <c r="T32" s="240"/>
      <c r="U32" s="240"/>
      <c r="V32" s="240">
        <f>SUM(V33:V47)</f>
        <v>918</v>
      </c>
      <c r="W32" s="240"/>
      <c r="X32" s="240"/>
      <c r="Y32" s="240"/>
      <c r="AG32" t="s">
        <v>118</v>
      </c>
    </row>
    <row r="33" spans="1:60" outlineLevel="1" x14ac:dyDescent="0.2">
      <c r="A33" s="248">
        <v>11</v>
      </c>
      <c r="B33" s="249" t="s">
        <v>165</v>
      </c>
      <c r="C33" s="262" t="s">
        <v>166</v>
      </c>
      <c r="D33" s="250" t="s">
        <v>149</v>
      </c>
      <c r="E33" s="251">
        <v>10</v>
      </c>
      <c r="F33" s="252"/>
      <c r="G33" s="253">
        <f>ROUND(E33*F33,2)</f>
        <v>0</v>
      </c>
      <c r="H33" s="236"/>
      <c r="I33" s="235">
        <f>ROUND(E33*H33,2)</f>
        <v>0</v>
      </c>
      <c r="J33" s="236"/>
      <c r="K33" s="235">
        <f>ROUND(E33*J33,2)</f>
        <v>0</v>
      </c>
      <c r="L33" s="235">
        <v>21</v>
      </c>
      <c r="M33" s="235">
        <f>G33*(1+L33/100)</f>
        <v>0</v>
      </c>
      <c r="N33" s="234">
        <v>0.30152000000000001</v>
      </c>
      <c r="O33" s="234">
        <f>ROUND(E33*N33,2)</f>
        <v>3.02</v>
      </c>
      <c r="P33" s="234">
        <v>0</v>
      </c>
      <c r="Q33" s="234">
        <f>ROUND(E33*P33,2)</f>
        <v>0</v>
      </c>
      <c r="R33" s="235"/>
      <c r="S33" s="235" t="s">
        <v>122</v>
      </c>
      <c r="T33" s="235" t="s">
        <v>122</v>
      </c>
      <c r="U33" s="235">
        <v>1.111</v>
      </c>
      <c r="V33" s="235">
        <f>ROUND(E33*U33,2)</f>
        <v>11.11</v>
      </c>
      <c r="W33" s="235"/>
      <c r="X33" s="235" t="s">
        <v>123</v>
      </c>
      <c r="Y33" s="235" t="s">
        <v>124</v>
      </c>
      <c r="Z33" s="214"/>
      <c r="AA33" s="214"/>
      <c r="AB33" s="214"/>
      <c r="AC33" s="214"/>
      <c r="AD33" s="214"/>
      <c r="AE33" s="214"/>
      <c r="AF33" s="214"/>
      <c r="AG33" s="214" t="s">
        <v>144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31"/>
      <c r="B34" s="232"/>
      <c r="C34" s="263" t="s">
        <v>167</v>
      </c>
      <c r="D34" s="237"/>
      <c r="E34" s="238">
        <v>10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4"/>
      <c r="AA34" s="214"/>
      <c r="AB34" s="214"/>
      <c r="AC34" s="214"/>
      <c r="AD34" s="214"/>
      <c r="AE34" s="214"/>
      <c r="AF34" s="214"/>
      <c r="AG34" s="214" t="s">
        <v>127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48">
        <v>12</v>
      </c>
      <c r="B35" s="249" t="s">
        <v>168</v>
      </c>
      <c r="C35" s="262" t="s">
        <v>169</v>
      </c>
      <c r="D35" s="250" t="s">
        <v>133</v>
      </c>
      <c r="E35" s="251">
        <v>3.4129999999999998</v>
      </c>
      <c r="F35" s="252"/>
      <c r="G35" s="253">
        <f>ROUND(E35*F35,2)</f>
        <v>0</v>
      </c>
      <c r="H35" s="236"/>
      <c r="I35" s="235">
        <f>ROUND(E35*H35,2)</f>
        <v>0</v>
      </c>
      <c r="J35" s="236"/>
      <c r="K35" s="235">
        <f>ROUND(E35*J35,2)</f>
        <v>0</v>
      </c>
      <c r="L35" s="235">
        <v>21</v>
      </c>
      <c r="M35" s="235">
        <f>G35*(1+L35/100)</f>
        <v>0</v>
      </c>
      <c r="N35" s="234">
        <v>2.6810700000000001</v>
      </c>
      <c r="O35" s="234">
        <f>ROUND(E35*N35,2)</f>
        <v>9.15</v>
      </c>
      <c r="P35" s="234">
        <v>0</v>
      </c>
      <c r="Q35" s="234">
        <f>ROUND(E35*P35,2)</f>
        <v>0</v>
      </c>
      <c r="R35" s="235"/>
      <c r="S35" s="235" t="s">
        <v>122</v>
      </c>
      <c r="T35" s="235" t="s">
        <v>122</v>
      </c>
      <c r="U35" s="235">
        <v>5.9930000000000003</v>
      </c>
      <c r="V35" s="235">
        <f>ROUND(E35*U35,2)</f>
        <v>20.45</v>
      </c>
      <c r="W35" s="235"/>
      <c r="X35" s="235" t="s">
        <v>123</v>
      </c>
      <c r="Y35" s="235" t="s">
        <v>124</v>
      </c>
      <c r="Z35" s="214"/>
      <c r="AA35" s="214"/>
      <c r="AB35" s="214"/>
      <c r="AC35" s="214"/>
      <c r="AD35" s="214"/>
      <c r="AE35" s="214"/>
      <c r="AF35" s="214"/>
      <c r="AG35" s="214" t="s">
        <v>144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31"/>
      <c r="B36" s="232"/>
      <c r="C36" s="263" t="s">
        <v>170</v>
      </c>
      <c r="D36" s="237"/>
      <c r="E36" s="238">
        <v>2.2250000000000001</v>
      </c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4"/>
      <c r="AA36" s="214"/>
      <c r="AB36" s="214"/>
      <c r="AC36" s="214"/>
      <c r="AD36" s="214"/>
      <c r="AE36" s="214"/>
      <c r="AF36" s="214"/>
      <c r="AG36" s="214" t="s">
        <v>127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2">
      <c r="A37" s="231"/>
      <c r="B37" s="232"/>
      <c r="C37" s="263" t="s">
        <v>171</v>
      </c>
      <c r="D37" s="237"/>
      <c r="E37" s="238">
        <v>1.1879999999999999</v>
      </c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4"/>
      <c r="AA37" s="214"/>
      <c r="AB37" s="214"/>
      <c r="AC37" s="214"/>
      <c r="AD37" s="214"/>
      <c r="AE37" s="214"/>
      <c r="AF37" s="214"/>
      <c r="AG37" s="214" t="s">
        <v>127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48">
        <v>13</v>
      </c>
      <c r="B38" s="249" t="s">
        <v>172</v>
      </c>
      <c r="C38" s="262" t="s">
        <v>173</v>
      </c>
      <c r="D38" s="250" t="s">
        <v>133</v>
      </c>
      <c r="E38" s="251">
        <v>35.76</v>
      </c>
      <c r="F38" s="252"/>
      <c r="G38" s="253">
        <f>ROUND(E38*F38,2)</f>
        <v>0</v>
      </c>
      <c r="H38" s="236"/>
      <c r="I38" s="235">
        <f>ROUND(E38*H38,2)</f>
        <v>0</v>
      </c>
      <c r="J38" s="236"/>
      <c r="K38" s="235">
        <f>ROUND(E38*J38,2)</f>
        <v>0</v>
      </c>
      <c r="L38" s="235">
        <v>21</v>
      </c>
      <c r="M38" s="235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5"/>
      <c r="S38" s="235" t="s">
        <v>122</v>
      </c>
      <c r="T38" s="235" t="s">
        <v>122</v>
      </c>
      <c r="U38" s="235">
        <v>2.2970000000000002</v>
      </c>
      <c r="V38" s="235">
        <f>ROUND(E38*U38,2)</f>
        <v>82.14</v>
      </c>
      <c r="W38" s="235"/>
      <c r="X38" s="235" t="s">
        <v>123</v>
      </c>
      <c r="Y38" s="235" t="s">
        <v>124</v>
      </c>
      <c r="Z38" s="214"/>
      <c r="AA38" s="214"/>
      <c r="AB38" s="214"/>
      <c r="AC38" s="214"/>
      <c r="AD38" s="214"/>
      <c r="AE38" s="214"/>
      <c r="AF38" s="214"/>
      <c r="AG38" s="214" t="s">
        <v>125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2" x14ac:dyDescent="0.2">
      <c r="A39" s="231"/>
      <c r="B39" s="232"/>
      <c r="C39" s="263" t="s">
        <v>174</v>
      </c>
      <c r="D39" s="237"/>
      <c r="E39" s="238">
        <v>35.76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4"/>
      <c r="AA39" s="214"/>
      <c r="AB39" s="214"/>
      <c r="AC39" s="214"/>
      <c r="AD39" s="214"/>
      <c r="AE39" s="214"/>
      <c r="AF39" s="214"/>
      <c r="AG39" s="214" t="s">
        <v>127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54">
        <v>14</v>
      </c>
      <c r="B40" s="255" t="s">
        <v>175</v>
      </c>
      <c r="C40" s="264" t="s">
        <v>176</v>
      </c>
      <c r="D40" s="256" t="s">
        <v>177</v>
      </c>
      <c r="E40" s="257">
        <v>1</v>
      </c>
      <c r="F40" s="258"/>
      <c r="G40" s="259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5"/>
      <c r="S40" s="235" t="s">
        <v>157</v>
      </c>
      <c r="T40" s="235" t="s">
        <v>161</v>
      </c>
      <c r="U40" s="235">
        <v>0.52600000000000002</v>
      </c>
      <c r="V40" s="235">
        <f>ROUND(E40*U40,2)</f>
        <v>0.53</v>
      </c>
      <c r="W40" s="235"/>
      <c r="X40" s="235" t="s">
        <v>123</v>
      </c>
      <c r="Y40" s="235" t="s">
        <v>124</v>
      </c>
      <c r="Z40" s="214"/>
      <c r="AA40" s="214"/>
      <c r="AB40" s="214"/>
      <c r="AC40" s="214"/>
      <c r="AD40" s="214"/>
      <c r="AE40" s="214"/>
      <c r="AF40" s="214"/>
      <c r="AG40" s="214" t="s">
        <v>125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54">
        <v>15</v>
      </c>
      <c r="B41" s="255" t="s">
        <v>178</v>
      </c>
      <c r="C41" s="264" t="s">
        <v>179</v>
      </c>
      <c r="D41" s="256" t="s">
        <v>149</v>
      </c>
      <c r="E41" s="257">
        <v>6</v>
      </c>
      <c r="F41" s="258"/>
      <c r="G41" s="259">
        <f>ROUND(E41*F41,2)</f>
        <v>0</v>
      </c>
      <c r="H41" s="236"/>
      <c r="I41" s="235">
        <f>ROUND(E41*H41,2)</f>
        <v>0</v>
      </c>
      <c r="J41" s="236"/>
      <c r="K41" s="235">
        <f>ROUND(E41*J41,2)</f>
        <v>0</v>
      </c>
      <c r="L41" s="235">
        <v>21</v>
      </c>
      <c r="M41" s="235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5"/>
      <c r="S41" s="235" t="s">
        <v>157</v>
      </c>
      <c r="T41" s="235" t="s">
        <v>161</v>
      </c>
      <c r="U41" s="235">
        <v>0</v>
      </c>
      <c r="V41" s="235">
        <f>ROUND(E41*U41,2)</f>
        <v>0</v>
      </c>
      <c r="W41" s="235"/>
      <c r="X41" s="235" t="s">
        <v>123</v>
      </c>
      <c r="Y41" s="235" t="s">
        <v>124</v>
      </c>
      <c r="Z41" s="214"/>
      <c r="AA41" s="214"/>
      <c r="AB41" s="214"/>
      <c r="AC41" s="214"/>
      <c r="AD41" s="214"/>
      <c r="AE41" s="214"/>
      <c r="AF41" s="214"/>
      <c r="AG41" s="214" t="s">
        <v>125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54">
        <v>16</v>
      </c>
      <c r="B42" s="255" t="s">
        <v>180</v>
      </c>
      <c r="C42" s="264" t="s">
        <v>181</v>
      </c>
      <c r="D42" s="256" t="s">
        <v>149</v>
      </c>
      <c r="E42" s="257">
        <v>5</v>
      </c>
      <c r="F42" s="258"/>
      <c r="G42" s="259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5"/>
      <c r="S42" s="235" t="s">
        <v>157</v>
      </c>
      <c r="T42" s="235" t="s">
        <v>161</v>
      </c>
      <c r="U42" s="235">
        <v>0</v>
      </c>
      <c r="V42" s="235">
        <f>ROUND(E42*U42,2)</f>
        <v>0</v>
      </c>
      <c r="W42" s="235"/>
      <c r="X42" s="235" t="s">
        <v>123</v>
      </c>
      <c r="Y42" s="235" t="s">
        <v>124</v>
      </c>
      <c r="Z42" s="214"/>
      <c r="AA42" s="214"/>
      <c r="AB42" s="214"/>
      <c r="AC42" s="214"/>
      <c r="AD42" s="214"/>
      <c r="AE42" s="214"/>
      <c r="AF42" s="214"/>
      <c r="AG42" s="214" t="s">
        <v>125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54">
        <v>17</v>
      </c>
      <c r="B43" s="255" t="s">
        <v>182</v>
      </c>
      <c r="C43" s="264" t="s">
        <v>183</v>
      </c>
      <c r="D43" s="256" t="s">
        <v>177</v>
      </c>
      <c r="E43" s="257">
        <v>1</v>
      </c>
      <c r="F43" s="258"/>
      <c r="G43" s="259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21</v>
      </c>
      <c r="M43" s="235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5"/>
      <c r="S43" s="235" t="s">
        <v>157</v>
      </c>
      <c r="T43" s="235" t="s">
        <v>161</v>
      </c>
      <c r="U43" s="235">
        <v>0</v>
      </c>
      <c r="V43" s="235">
        <f>ROUND(E43*U43,2)</f>
        <v>0</v>
      </c>
      <c r="W43" s="235"/>
      <c r="X43" s="235" t="s">
        <v>123</v>
      </c>
      <c r="Y43" s="235" t="s">
        <v>124</v>
      </c>
      <c r="Z43" s="214"/>
      <c r="AA43" s="214"/>
      <c r="AB43" s="214"/>
      <c r="AC43" s="214"/>
      <c r="AD43" s="214"/>
      <c r="AE43" s="214"/>
      <c r="AF43" s="214"/>
      <c r="AG43" s="214" t="s">
        <v>125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 x14ac:dyDescent="0.2">
      <c r="A44" s="248">
        <v>18</v>
      </c>
      <c r="B44" s="249" t="s">
        <v>184</v>
      </c>
      <c r="C44" s="262" t="s">
        <v>185</v>
      </c>
      <c r="D44" s="250" t="s">
        <v>133</v>
      </c>
      <c r="E44" s="251">
        <v>152.22999999999999</v>
      </c>
      <c r="F44" s="252"/>
      <c r="G44" s="253">
        <f>ROUND(E44*F44,2)</f>
        <v>0</v>
      </c>
      <c r="H44" s="236"/>
      <c r="I44" s="235">
        <f>ROUND(E44*H44,2)</f>
        <v>0</v>
      </c>
      <c r="J44" s="236"/>
      <c r="K44" s="235">
        <f>ROUND(E44*J44,2)</f>
        <v>0</v>
      </c>
      <c r="L44" s="235">
        <v>21</v>
      </c>
      <c r="M44" s="235">
        <f>G44*(1+L44/100)</f>
        <v>0</v>
      </c>
      <c r="N44" s="234">
        <v>2.0791200000000001</v>
      </c>
      <c r="O44" s="234">
        <f>ROUND(E44*N44,2)</f>
        <v>316.5</v>
      </c>
      <c r="P44" s="234">
        <v>0</v>
      </c>
      <c r="Q44" s="234">
        <f>ROUND(E44*P44,2)</f>
        <v>0</v>
      </c>
      <c r="R44" s="235"/>
      <c r="S44" s="235" t="s">
        <v>157</v>
      </c>
      <c r="T44" s="235" t="s">
        <v>161</v>
      </c>
      <c r="U44" s="235">
        <v>5.28</v>
      </c>
      <c r="V44" s="235">
        <f>ROUND(E44*U44,2)</f>
        <v>803.77</v>
      </c>
      <c r="W44" s="235"/>
      <c r="X44" s="235" t="s">
        <v>123</v>
      </c>
      <c r="Y44" s="235" t="s">
        <v>124</v>
      </c>
      <c r="Z44" s="214"/>
      <c r="AA44" s="214"/>
      <c r="AB44" s="214"/>
      <c r="AC44" s="214"/>
      <c r="AD44" s="214"/>
      <c r="AE44" s="214"/>
      <c r="AF44" s="214"/>
      <c r="AG44" s="214" t="s">
        <v>125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31"/>
      <c r="B45" s="232"/>
      <c r="C45" s="263" t="s">
        <v>186</v>
      </c>
      <c r="D45" s="237"/>
      <c r="E45" s="238">
        <v>152.22999999999999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4"/>
      <c r="AA45" s="214"/>
      <c r="AB45" s="214"/>
      <c r="AC45" s="214"/>
      <c r="AD45" s="214"/>
      <c r="AE45" s="214"/>
      <c r="AF45" s="214"/>
      <c r="AG45" s="214" t="s">
        <v>127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48">
        <v>19</v>
      </c>
      <c r="B46" s="249" t="s">
        <v>187</v>
      </c>
      <c r="C46" s="262" t="s">
        <v>188</v>
      </c>
      <c r="D46" s="250" t="s">
        <v>137</v>
      </c>
      <c r="E46" s="251">
        <v>27.401399999999999</v>
      </c>
      <c r="F46" s="252"/>
      <c r="G46" s="253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1</v>
      </c>
      <c r="O46" s="234">
        <f>ROUND(E46*N46,2)</f>
        <v>27.4</v>
      </c>
      <c r="P46" s="234">
        <v>0</v>
      </c>
      <c r="Q46" s="234">
        <f>ROUND(E46*P46,2)</f>
        <v>0</v>
      </c>
      <c r="R46" s="235" t="s">
        <v>138</v>
      </c>
      <c r="S46" s="235" t="s">
        <v>122</v>
      </c>
      <c r="T46" s="235" t="s">
        <v>122</v>
      </c>
      <c r="U46" s="235">
        <v>0</v>
      </c>
      <c r="V46" s="235">
        <f>ROUND(E46*U46,2)</f>
        <v>0</v>
      </c>
      <c r="W46" s="235"/>
      <c r="X46" s="235" t="s">
        <v>139</v>
      </c>
      <c r="Y46" s="235" t="s">
        <v>124</v>
      </c>
      <c r="Z46" s="214"/>
      <c r="AA46" s="214"/>
      <c r="AB46" s="214"/>
      <c r="AC46" s="214"/>
      <c r="AD46" s="214"/>
      <c r="AE46" s="214"/>
      <c r="AF46" s="214"/>
      <c r="AG46" s="214" t="s">
        <v>140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31"/>
      <c r="B47" s="232"/>
      <c r="C47" s="263" t="s">
        <v>189</v>
      </c>
      <c r="D47" s="237"/>
      <c r="E47" s="238">
        <v>27.401399999999999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4"/>
      <c r="AA47" s="214"/>
      <c r="AB47" s="214"/>
      <c r="AC47" s="214"/>
      <c r="AD47" s="214"/>
      <c r="AE47" s="214"/>
      <c r="AF47" s="214"/>
      <c r="AG47" s="214" t="s">
        <v>127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">
      <c r="A48" s="241" t="s">
        <v>117</v>
      </c>
      <c r="B48" s="242" t="s">
        <v>72</v>
      </c>
      <c r="C48" s="261" t="s">
        <v>73</v>
      </c>
      <c r="D48" s="243"/>
      <c r="E48" s="244"/>
      <c r="F48" s="245"/>
      <c r="G48" s="246">
        <f>SUMIF(AG49:AG54,"&lt;&gt;NOR",G49:G54)</f>
        <v>0</v>
      </c>
      <c r="H48" s="240"/>
      <c r="I48" s="240">
        <f>SUM(I49:I54)</f>
        <v>0</v>
      </c>
      <c r="J48" s="240"/>
      <c r="K48" s="240">
        <f>SUM(K49:K54)</f>
        <v>0</v>
      </c>
      <c r="L48" s="240"/>
      <c r="M48" s="240">
        <f>SUM(M49:M54)</f>
        <v>0</v>
      </c>
      <c r="N48" s="239"/>
      <c r="O48" s="239">
        <f>SUM(O49:O54)</f>
        <v>15.139999999999999</v>
      </c>
      <c r="P48" s="239"/>
      <c r="Q48" s="239">
        <f>SUM(Q49:Q54)</f>
        <v>0</v>
      </c>
      <c r="R48" s="240"/>
      <c r="S48" s="240"/>
      <c r="T48" s="240"/>
      <c r="U48" s="240"/>
      <c r="V48" s="240">
        <f>SUM(V49:V54)</f>
        <v>24.64</v>
      </c>
      <c r="W48" s="240"/>
      <c r="X48" s="240"/>
      <c r="Y48" s="240"/>
      <c r="AG48" t="s">
        <v>118</v>
      </c>
    </row>
    <row r="49" spans="1:60" outlineLevel="1" x14ac:dyDescent="0.2">
      <c r="A49" s="248">
        <v>20</v>
      </c>
      <c r="B49" s="249" t="s">
        <v>190</v>
      </c>
      <c r="C49" s="262" t="s">
        <v>191</v>
      </c>
      <c r="D49" s="250" t="s">
        <v>133</v>
      </c>
      <c r="E49" s="251">
        <v>5.7562499999999996</v>
      </c>
      <c r="F49" s="252"/>
      <c r="G49" s="253">
        <f>ROUND(E49*F49,2)</f>
        <v>0</v>
      </c>
      <c r="H49" s="236"/>
      <c r="I49" s="235">
        <f>ROUND(E49*H49,2)</f>
        <v>0</v>
      </c>
      <c r="J49" s="236"/>
      <c r="K49" s="235">
        <f>ROUND(E49*J49,2)</f>
        <v>0</v>
      </c>
      <c r="L49" s="235">
        <v>21</v>
      </c>
      <c r="M49" s="235">
        <f>G49*(1+L49/100)</f>
        <v>0</v>
      </c>
      <c r="N49" s="234">
        <v>2.5251100000000002</v>
      </c>
      <c r="O49" s="234">
        <f>ROUND(E49*N49,2)</f>
        <v>14.54</v>
      </c>
      <c r="P49" s="234">
        <v>0</v>
      </c>
      <c r="Q49" s="234">
        <f>ROUND(E49*P49,2)</f>
        <v>0</v>
      </c>
      <c r="R49" s="235"/>
      <c r="S49" s="235" t="s">
        <v>122</v>
      </c>
      <c r="T49" s="235" t="s">
        <v>122</v>
      </c>
      <c r="U49" s="235">
        <v>1.448</v>
      </c>
      <c r="V49" s="235">
        <f>ROUND(E49*U49,2)</f>
        <v>8.34</v>
      </c>
      <c r="W49" s="235"/>
      <c r="X49" s="235" t="s">
        <v>123</v>
      </c>
      <c r="Y49" s="235" t="s">
        <v>124</v>
      </c>
      <c r="Z49" s="214"/>
      <c r="AA49" s="214"/>
      <c r="AB49" s="214"/>
      <c r="AC49" s="214"/>
      <c r="AD49" s="214"/>
      <c r="AE49" s="214"/>
      <c r="AF49" s="214"/>
      <c r="AG49" s="214" t="s">
        <v>125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31"/>
      <c r="B50" s="232"/>
      <c r="C50" s="263" t="s">
        <v>192</v>
      </c>
      <c r="D50" s="237"/>
      <c r="E50" s="238">
        <v>3.85</v>
      </c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35"/>
      <c r="Z50" s="214"/>
      <c r="AA50" s="214"/>
      <c r="AB50" s="214"/>
      <c r="AC50" s="214"/>
      <c r="AD50" s="214"/>
      <c r="AE50" s="214"/>
      <c r="AF50" s="214"/>
      <c r="AG50" s="214" t="s">
        <v>127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31"/>
      <c r="B51" s="232"/>
      <c r="C51" s="263" t="s">
        <v>193</v>
      </c>
      <c r="D51" s="237"/>
      <c r="E51" s="238">
        <v>1.90625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127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48">
        <v>21</v>
      </c>
      <c r="B52" s="249" t="s">
        <v>194</v>
      </c>
      <c r="C52" s="262" t="s">
        <v>195</v>
      </c>
      <c r="D52" s="250" t="s">
        <v>137</v>
      </c>
      <c r="E52" s="251">
        <v>0.58899000000000001</v>
      </c>
      <c r="F52" s="252"/>
      <c r="G52" s="253">
        <f>ROUND(E52*F52,2)</f>
        <v>0</v>
      </c>
      <c r="H52" s="236"/>
      <c r="I52" s="235">
        <f>ROUND(E52*H52,2)</f>
        <v>0</v>
      </c>
      <c r="J52" s="236"/>
      <c r="K52" s="235">
        <f>ROUND(E52*J52,2)</f>
        <v>0</v>
      </c>
      <c r="L52" s="235">
        <v>21</v>
      </c>
      <c r="M52" s="235">
        <f>G52*(1+L52/100)</f>
        <v>0</v>
      </c>
      <c r="N52" s="234">
        <v>1.0166500000000001</v>
      </c>
      <c r="O52" s="234">
        <f>ROUND(E52*N52,2)</f>
        <v>0.6</v>
      </c>
      <c r="P52" s="234">
        <v>0</v>
      </c>
      <c r="Q52" s="234">
        <f>ROUND(E52*P52,2)</f>
        <v>0</v>
      </c>
      <c r="R52" s="235"/>
      <c r="S52" s="235" t="s">
        <v>122</v>
      </c>
      <c r="T52" s="235" t="s">
        <v>122</v>
      </c>
      <c r="U52" s="235">
        <v>27.672999999999998</v>
      </c>
      <c r="V52" s="235">
        <f>ROUND(E52*U52,2)</f>
        <v>16.3</v>
      </c>
      <c r="W52" s="235"/>
      <c r="X52" s="235" t="s">
        <v>123</v>
      </c>
      <c r="Y52" s="235" t="s">
        <v>124</v>
      </c>
      <c r="Z52" s="214"/>
      <c r="AA52" s="214"/>
      <c r="AB52" s="214"/>
      <c r="AC52" s="214"/>
      <c r="AD52" s="214"/>
      <c r="AE52" s="214"/>
      <c r="AF52" s="214"/>
      <c r="AG52" s="214" t="s">
        <v>125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31"/>
      <c r="B53" s="232"/>
      <c r="C53" s="263" t="s">
        <v>196</v>
      </c>
      <c r="D53" s="237"/>
      <c r="E53" s="238">
        <v>0.40172000000000002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127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31"/>
      <c r="B54" s="232"/>
      <c r="C54" s="263" t="s">
        <v>197</v>
      </c>
      <c r="D54" s="237"/>
      <c r="E54" s="238">
        <v>0.18726999999999999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35"/>
      <c r="Z54" s="214"/>
      <c r="AA54" s="214"/>
      <c r="AB54" s="214"/>
      <c r="AC54" s="214"/>
      <c r="AD54" s="214"/>
      <c r="AE54" s="214"/>
      <c r="AF54" s="214"/>
      <c r="AG54" s="214" t="s">
        <v>127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x14ac:dyDescent="0.2">
      <c r="A55" s="241" t="s">
        <v>117</v>
      </c>
      <c r="B55" s="242" t="s">
        <v>74</v>
      </c>
      <c r="C55" s="261" t="s">
        <v>75</v>
      </c>
      <c r="D55" s="243"/>
      <c r="E55" s="244"/>
      <c r="F55" s="245"/>
      <c r="G55" s="246">
        <f>SUMIF(AG56:AG62,"&lt;&gt;NOR",G56:G62)</f>
        <v>0</v>
      </c>
      <c r="H55" s="240"/>
      <c r="I55" s="240">
        <f>SUM(I56:I62)</f>
        <v>0</v>
      </c>
      <c r="J55" s="240"/>
      <c r="K55" s="240">
        <f>SUM(K56:K62)</f>
        <v>0</v>
      </c>
      <c r="L55" s="240"/>
      <c r="M55" s="240">
        <f>SUM(M56:M62)</f>
        <v>0</v>
      </c>
      <c r="N55" s="239"/>
      <c r="O55" s="239">
        <f>SUM(O56:O62)</f>
        <v>1.26</v>
      </c>
      <c r="P55" s="239"/>
      <c r="Q55" s="239">
        <f>SUM(Q56:Q62)</f>
        <v>0</v>
      </c>
      <c r="R55" s="240"/>
      <c r="S55" s="240"/>
      <c r="T55" s="240"/>
      <c r="U55" s="240"/>
      <c r="V55" s="240">
        <f>SUM(V56:V62)</f>
        <v>122.39999999999999</v>
      </c>
      <c r="W55" s="240"/>
      <c r="X55" s="240"/>
      <c r="Y55" s="240"/>
      <c r="AG55" t="s">
        <v>118</v>
      </c>
    </row>
    <row r="56" spans="1:60" outlineLevel="1" x14ac:dyDescent="0.2">
      <c r="A56" s="248">
        <v>22</v>
      </c>
      <c r="B56" s="249" t="s">
        <v>198</v>
      </c>
      <c r="C56" s="262" t="s">
        <v>199</v>
      </c>
      <c r="D56" s="250" t="s">
        <v>121</v>
      </c>
      <c r="E56" s="251">
        <v>66</v>
      </c>
      <c r="F56" s="252"/>
      <c r="G56" s="253">
        <f>ROUND(E56*F56,2)</f>
        <v>0</v>
      </c>
      <c r="H56" s="236"/>
      <c r="I56" s="235">
        <f>ROUND(E56*H56,2)</f>
        <v>0</v>
      </c>
      <c r="J56" s="236"/>
      <c r="K56" s="235">
        <f>ROUND(E56*J56,2)</f>
        <v>0</v>
      </c>
      <c r="L56" s="235">
        <v>21</v>
      </c>
      <c r="M56" s="235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5"/>
      <c r="S56" s="235" t="s">
        <v>122</v>
      </c>
      <c r="T56" s="235" t="s">
        <v>122</v>
      </c>
      <c r="U56" s="235">
        <v>0.38</v>
      </c>
      <c r="V56" s="235">
        <f>ROUND(E56*U56,2)</f>
        <v>25.08</v>
      </c>
      <c r="W56" s="235"/>
      <c r="X56" s="235" t="s">
        <v>123</v>
      </c>
      <c r="Y56" s="235" t="s">
        <v>124</v>
      </c>
      <c r="Z56" s="214"/>
      <c r="AA56" s="214"/>
      <c r="AB56" s="214"/>
      <c r="AC56" s="214"/>
      <c r="AD56" s="214"/>
      <c r="AE56" s="214"/>
      <c r="AF56" s="214"/>
      <c r="AG56" s="214" t="s">
        <v>144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">
      <c r="A57" s="231"/>
      <c r="B57" s="232"/>
      <c r="C57" s="263" t="s">
        <v>200</v>
      </c>
      <c r="D57" s="237"/>
      <c r="E57" s="238">
        <v>24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4"/>
      <c r="AA57" s="214"/>
      <c r="AB57" s="214"/>
      <c r="AC57" s="214"/>
      <c r="AD57" s="214"/>
      <c r="AE57" s="214"/>
      <c r="AF57" s="214"/>
      <c r="AG57" s="214" t="s">
        <v>127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31"/>
      <c r="B58" s="232"/>
      <c r="C58" s="263" t="s">
        <v>201</v>
      </c>
      <c r="D58" s="237"/>
      <c r="E58" s="238">
        <v>42</v>
      </c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4"/>
      <c r="AA58" s="214"/>
      <c r="AB58" s="214"/>
      <c r="AC58" s="214"/>
      <c r="AD58" s="214"/>
      <c r="AE58" s="214"/>
      <c r="AF58" s="214"/>
      <c r="AG58" s="214" t="s">
        <v>127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 x14ac:dyDescent="0.2">
      <c r="A59" s="248">
        <v>23</v>
      </c>
      <c r="B59" s="249" t="s">
        <v>202</v>
      </c>
      <c r="C59" s="262" t="s">
        <v>203</v>
      </c>
      <c r="D59" s="250" t="s">
        <v>121</v>
      </c>
      <c r="E59" s="251">
        <v>35.909999999999997</v>
      </c>
      <c r="F59" s="252"/>
      <c r="G59" s="253">
        <f>ROUND(E59*F59,2)</f>
        <v>0</v>
      </c>
      <c r="H59" s="236"/>
      <c r="I59" s="235">
        <f>ROUND(E59*H59,2)</f>
        <v>0</v>
      </c>
      <c r="J59" s="236"/>
      <c r="K59" s="235">
        <f>ROUND(E59*J59,2)</f>
        <v>0</v>
      </c>
      <c r="L59" s="235">
        <v>21</v>
      </c>
      <c r="M59" s="235">
        <f>G59*(1+L59/100)</f>
        <v>0</v>
      </c>
      <c r="N59" s="234">
        <v>3.5040000000000002E-2</v>
      </c>
      <c r="O59" s="234">
        <f>ROUND(E59*N59,2)</f>
        <v>1.26</v>
      </c>
      <c r="P59" s="234">
        <v>0</v>
      </c>
      <c r="Q59" s="234">
        <f>ROUND(E59*P59,2)</f>
        <v>0</v>
      </c>
      <c r="R59" s="235"/>
      <c r="S59" s="235" t="s">
        <v>122</v>
      </c>
      <c r="T59" s="235" t="s">
        <v>122</v>
      </c>
      <c r="U59" s="235">
        <v>2.71</v>
      </c>
      <c r="V59" s="235">
        <f>ROUND(E59*U59,2)</f>
        <v>97.32</v>
      </c>
      <c r="W59" s="235"/>
      <c r="X59" s="235" t="s">
        <v>123</v>
      </c>
      <c r="Y59" s="235" t="s">
        <v>124</v>
      </c>
      <c r="Z59" s="214"/>
      <c r="AA59" s="214"/>
      <c r="AB59" s="214"/>
      <c r="AC59" s="214"/>
      <c r="AD59" s="214"/>
      <c r="AE59" s="214"/>
      <c r="AF59" s="214"/>
      <c r="AG59" s="214" t="s">
        <v>144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 x14ac:dyDescent="0.2">
      <c r="A60" s="231"/>
      <c r="B60" s="232"/>
      <c r="C60" s="263" t="s">
        <v>204</v>
      </c>
      <c r="D60" s="237"/>
      <c r="E60" s="238">
        <v>47.88</v>
      </c>
      <c r="F60" s="235"/>
      <c r="G60" s="235"/>
      <c r="H60" s="235"/>
      <c r="I60" s="235"/>
      <c r="J60" s="235"/>
      <c r="K60" s="235"/>
      <c r="L60" s="235"/>
      <c r="M60" s="235"/>
      <c r="N60" s="234"/>
      <c r="O60" s="234"/>
      <c r="P60" s="234"/>
      <c r="Q60" s="234"/>
      <c r="R60" s="235"/>
      <c r="S60" s="235"/>
      <c r="T60" s="235"/>
      <c r="U60" s="235"/>
      <c r="V60" s="235"/>
      <c r="W60" s="235"/>
      <c r="X60" s="235"/>
      <c r="Y60" s="235"/>
      <c r="Z60" s="214"/>
      <c r="AA60" s="214"/>
      <c r="AB60" s="214"/>
      <c r="AC60" s="214"/>
      <c r="AD60" s="214"/>
      <c r="AE60" s="214"/>
      <c r="AF60" s="214"/>
      <c r="AG60" s="214" t="s">
        <v>127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31"/>
      <c r="B61" s="232"/>
      <c r="C61" s="263" t="s">
        <v>205</v>
      </c>
      <c r="D61" s="237"/>
      <c r="E61" s="238">
        <v>12.56</v>
      </c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127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31"/>
      <c r="B62" s="232"/>
      <c r="C62" s="263" t="s">
        <v>206</v>
      </c>
      <c r="D62" s="237"/>
      <c r="E62" s="238">
        <v>-24.53</v>
      </c>
      <c r="F62" s="235"/>
      <c r="G62" s="235"/>
      <c r="H62" s="235"/>
      <c r="I62" s="235"/>
      <c r="J62" s="235"/>
      <c r="K62" s="235"/>
      <c r="L62" s="235"/>
      <c r="M62" s="235"/>
      <c r="N62" s="234"/>
      <c r="O62" s="234"/>
      <c r="P62" s="234"/>
      <c r="Q62" s="234"/>
      <c r="R62" s="235"/>
      <c r="S62" s="235"/>
      <c r="T62" s="235"/>
      <c r="U62" s="235"/>
      <c r="V62" s="235"/>
      <c r="W62" s="235"/>
      <c r="X62" s="235"/>
      <c r="Y62" s="235"/>
      <c r="Z62" s="214"/>
      <c r="AA62" s="214"/>
      <c r="AB62" s="214"/>
      <c r="AC62" s="214"/>
      <c r="AD62" s="214"/>
      <c r="AE62" s="214"/>
      <c r="AF62" s="214"/>
      <c r="AG62" s="214" t="s">
        <v>127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x14ac:dyDescent="0.2">
      <c r="A63" s="241" t="s">
        <v>117</v>
      </c>
      <c r="B63" s="242" t="s">
        <v>76</v>
      </c>
      <c r="C63" s="261" t="s">
        <v>77</v>
      </c>
      <c r="D63" s="243"/>
      <c r="E63" s="244"/>
      <c r="F63" s="245"/>
      <c r="G63" s="246">
        <f>SUMIF(AG64:AG69,"&lt;&gt;NOR",G64:G69)</f>
        <v>0</v>
      </c>
      <c r="H63" s="240"/>
      <c r="I63" s="240">
        <f>SUM(I64:I69)</f>
        <v>0</v>
      </c>
      <c r="J63" s="240"/>
      <c r="K63" s="240">
        <f>SUM(K64:K69)</f>
        <v>0</v>
      </c>
      <c r="L63" s="240"/>
      <c r="M63" s="240">
        <f>SUM(M64:M69)</f>
        <v>0</v>
      </c>
      <c r="N63" s="239"/>
      <c r="O63" s="239">
        <f>SUM(O64:O69)</f>
        <v>7.98</v>
      </c>
      <c r="P63" s="239"/>
      <c r="Q63" s="239">
        <f>SUM(Q64:Q69)</f>
        <v>0</v>
      </c>
      <c r="R63" s="240"/>
      <c r="S63" s="240"/>
      <c r="T63" s="240"/>
      <c r="U63" s="240"/>
      <c r="V63" s="240">
        <f>SUM(V64:V69)</f>
        <v>89.98</v>
      </c>
      <c r="W63" s="240"/>
      <c r="X63" s="240"/>
      <c r="Y63" s="240"/>
      <c r="AG63" t="s">
        <v>118</v>
      </c>
    </row>
    <row r="64" spans="1:60" outlineLevel="1" x14ac:dyDescent="0.2">
      <c r="A64" s="248">
        <v>24</v>
      </c>
      <c r="B64" s="249" t="s">
        <v>207</v>
      </c>
      <c r="C64" s="262" t="s">
        <v>208</v>
      </c>
      <c r="D64" s="250" t="s">
        <v>121</v>
      </c>
      <c r="E64" s="251">
        <v>193.5</v>
      </c>
      <c r="F64" s="252"/>
      <c r="G64" s="253">
        <f>ROUND(E64*F64,2)</f>
        <v>0</v>
      </c>
      <c r="H64" s="236"/>
      <c r="I64" s="235">
        <f>ROUND(E64*H64,2)</f>
        <v>0</v>
      </c>
      <c r="J64" s="236"/>
      <c r="K64" s="235">
        <f>ROUND(E64*J64,2)</f>
        <v>0</v>
      </c>
      <c r="L64" s="235">
        <v>21</v>
      </c>
      <c r="M64" s="235">
        <f>G64*(1+L64/100)</f>
        <v>0</v>
      </c>
      <c r="N64" s="234">
        <v>3.3099999999999997E-2</v>
      </c>
      <c r="O64" s="234">
        <f>ROUND(E64*N64,2)</f>
        <v>6.4</v>
      </c>
      <c r="P64" s="234">
        <v>0</v>
      </c>
      <c r="Q64" s="234">
        <f>ROUND(E64*P64,2)</f>
        <v>0</v>
      </c>
      <c r="R64" s="235"/>
      <c r="S64" s="235" t="s">
        <v>122</v>
      </c>
      <c r="T64" s="235" t="s">
        <v>122</v>
      </c>
      <c r="U64" s="235">
        <v>0.24299999999999999</v>
      </c>
      <c r="V64" s="235">
        <f>ROUND(E64*U64,2)</f>
        <v>47.02</v>
      </c>
      <c r="W64" s="235"/>
      <c r="X64" s="235" t="s">
        <v>123</v>
      </c>
      <c r="Y64" s="235" t="s">
        <v>124</v>
      </c>
      <c r="Z64" s="214"/>
      <c r="AA64" s="214"/>
      <c r="AB64" s="214"/>
      <c r="AC64" s="214"/>
      <c r="AD64" s="214"/>
      <c r="AE64" s="214"/>
      <c r="AF64" s="214"/>
      <c r="AG64" s="214" t="s">
        <v>125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31"/>
      <c r="B65" s="232"/>
      <c r="C65" s="263" t="s">
        <v>209</v>
      </c>
      <c r="D65" s="237"/>
      <c r="E65" s="238">
        <v>193.5</v>
      </c>
      <c r="F65" s="235"/>
      <c r="G65" s="235"/>
      <c r="H65" s="235"/>
      <c r="I65" s="235"/>
      <c r="J65" s="235"/>
      <c r="K65" s="235"/>
      <c r="L65" s="235"/>
      <c r="M65" s="235"/>
      <c r="N65" s="234"/>
      <c r="O65" s="234"/>
      <c r="P65" s="234"/>
      <c r="Q65" s="234"/>
      <c r="R65" s="235"/>
      <c r="S65" s="235"/>
      <c r="T65" s="235"/>
      <c r="U65" s="235"/>
      <c r="V65" s="235"/>
      <c r="W65" s="235"/>
      <c r="X65" s="235"/>
      <c r="Y65" s="235"/>
      <c r="Z65" s="214"/>
      <c r="AA65" s="214"/>
      <c r="AB65" s="214"/>
      <c r="AC65" s="214"/>
      <c r="AD65" s="214"/>
      <c r="AE65" s="214"/>
      <c r="AF65" s="214"/>
      <c r="AG65" s="214" t="s">
        <v>127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48">
        <v>25</v>
      </c>
      <c r="B66" s="249" t="s">
        <v>210</v>
      </c>
      <c r="C66" s="262" t="s">
        <v>211</v>
      </c>
      <c r="D66" s="250" t="s">
        <v>121</v>
      </c>
      <c r="E66" s="251">
        <v>580.5</v>
      </c>
      <c r="F66" s="252"/>
      <c r="G66" s="253">
        <f>ROUND(E66*F66,2)</f>
        <v>0</v>
      </c>
      <c r="H66" s="236"/>
      <c r="I66" s="235">
        <f>ROUND(E66*H66,2)</f>
        <v>0</v>
      </c>
      <c r="J66" s="236"/>
      <c r="K66" s="235">
        <f>ROUND(E66*J66,2)</f>
        <v>0</v>
      </c>
      <c r="L66" s="235">
        <v>21</v>
      </c>
      <c r="M66" s="235">
        <f>G66*(1+L66/100)</f>
        <v>0</v>
      </c>
      <c r="N66" s="234">
        <v>2.7200000000000002E-3</v>
      </c>
      <c r="O66" s="234">
        <f>ROUND(E66*N66,2)</f>
        <v>1.58</v>
      </c>
      <c r="P66" s="234">
        <v>0</v>
      </c>
      <c r="Q66" s="234">
        <f>ROUND(E66*P66,2)</f>
        <v>0</v>
      </c>
      <c r="R66" s="235"/>
      <c r="S66" s="235" t="s">
        <v>122</v>
      </c>
      <c r="T66" s="235" t="s">
        <v>122</v>
      </c>
      <c r="U66" s="235">
        <v>0.01</v>
      </c>
      <c r="V66" s="235">
        <f>ROUND(E66*U66,2)</f>
        <v>5.81</v>
      </c>
      <c r="W66" s="235"/>
      <c r="X66" s="235" t="s">
        <v>123</v>
      </c>
      <c r="Y66" s="235" t="s">
        <v>124</v>
      </c>
      <c r="Z66" s="214"/>
      <c r="AA66" s="214"/>
      <c r="AB66" s="214"/>
      <c r="AC66" s="214"/>
      <c r="AD66" s="214"/>
      <c r="AE66" s="214"/>
      <c r="AF66" s="214"/>
      <c r="AG66" s="214" t="s">
        <v>125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31"/>
      <c r="B67" s="232"/>
      <c r="C67" s="263" t="s">
        <v>212</v>
      </c>
      <c r="D67" s="237"/>
      <c r="E67" s="238">
        <v>580.5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35"/>
      <c r="Z67" s="214"/>
      <c r="AA67" s="214"/>
      <c r="AB67" s="214"/>
      <c r="AC67" s="214"/>
      <c r="AD67" s="214"/>
      <c r="AE67" s="214"/>
      <c r="AF67" s="214"/>
      <c r="AG67" s="214" t="s">
        <v>127</v>
      </c>
      <c r="AH67" s="214">
        <v>5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48">
        <v>26</v>
      </c>
      <c r="B68" s="249" t="s">
        <v>213</v>
      </c>
      <c r="C68" s="262" t="s">
        <v>214</v>
      </c>
      <c r="D68" s="250" t="s">
        <v>121</v>
      </c>
      <c r="E68" s="251">
        <v>193.5</v>
      </c>
      <c r="F68" s="252"/>
      <c r="G68" s="253">
        <f>ROUND(E68*F68,2)</f>
        <v>0</v>
      </c>
      <c r="H68" s="236"/>
      <c r="I68" s="235">
        <f>ROUND(E68*H68,2)</f>
        <v>0</v>
      </c>
      <c r="J68" s="236"/>
      <c r="K68" s="235">
        <f>ROUND(E68*J68,2)</f>
        <v>0</v>
      </c>
      <c r="L68" s="235">
        <v>21</v>
      </c>
      <c r="M68" s="235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5"/>
      <c r="S68" s="235" t="s">
        <v>122</v>
      </c>
      <c r="T68" s="235" t="s">
        <v>122</v>
      </c>
      <c r="U68" s="235">
        <v>0.192</v>
      </c>
      <c r="V68" s="235">
        <f>ROUND(E68*U68,2)</f>
        <v>37.15</v>
      </c>
      <c r="W68" s="235"/>
      <c r="X68" s="235" t="s">
        <v>123</v>
      </c>
      <c r="Y68" s="235" t="s">
        <v>124</v>
      </c>
      <c r="Z68" s="214"/>
      <c r="AA68" s="214"/>
      <c r="AB68" s="214"/>
      <c r="AC68" s="214"/>
      <c r="AD68" s="214"/>
      <c r="AE68" s="214"/>
      <c r="AF68" s="214"/>
      <c r="AG68" s="214" t="s">
        <v>125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31"/>
      <c r="B69" s="232"/>
      <c r="C69" s="263" t="s">
        <v>215</v>
      </c>
      <c r="D69" s="237"/>
      <c r="E69" s="238">
        <v>193.5</v>
      </c>
      <c r="F69" s="235"/>
      <c r="G69" s="235"/>
      <c r="H69" s="235"/>
      <c r="I69" s="235"/>
      <c r="J69" s="235"/>
      <c r="K69" s="235"/>
      <c r="L69" s="235"/>
      <c r="M69" s="235"/>
      <c r="N69" s="234"/>
      <c r="O69" s="234"/>
      <c r="P69" s="234"/>
      <c r="Q69" s="234"/>
      <c r="R69" s="235"/>
      <c r="S69" s="235"/>
      <c r="T69" s="235"/>
      <c r="U69" s="235"/>
      <c r="V69" s="235"/>
      <c r="W69" s="235"/>
      <c r="X69" s="235"/>
      <c r="Y69" s="235"/>
      <c r="Z69" s="214"/>
      <c r="AA69" s="214"/>
      <c r="AB69" s="214"/>
      <c r="AC69" s="214"/>
      <c r="AD69" s="214"/>
      <c r="AE69" s="214"/>
      <c r="AF69" s="214"/>
      <c r="AG69" s="214" t="s">
        <v>127</v>
      </c>
      <c r="AH69" s="214">
        <v>5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5.5" x14ac:dyDescent="0.2">
      <c r="A70" s="241" t="s">
        <v>117</v>
      </c>
      <c r="B70" s="242" t="s">
        <v>78</v>
      </c>
      <c r="C70" s="261" t="s">
        <v>79</v>
      </c>
      <c r="D70" s="243"/>
      <c r="E70" s="244"/>
      <c r="F70" s="245"/>
      <c r="G70" s="246">
        <f>SUMIF(AG71:AG86,"&lt;&gt;NOR",G71:G86)</f>
        <v>0</v>
      </c>
      <c r="H70" s="240"/>
      <c r="I70" s="240">
        <f>SUM(I71:I86)</f>
        <v>0</v>
      </c>
      <c r="J70" s="240"/>
      <c r="K70" s="240">
        <f>SUM(K71:K86)</f>
        <v>0</v>
      </c>
      <c r="L70" s="240"/>
      <c r="M70" s="240">
        <f>SUM(M71:M86)</f>
        <v>0</v>
      </c>
      <c r="N70" s="239"/>
      <c r="O70" s="239">
        <f>SUM(O71:O86)</f>
        <v>1.25</v>
      </c>
      <c r="P70" s="239"/>
      <c r="Q70" s="239">
        <f>SUM(Q71:Q86)</f>
        <v>0</v>
      </c>
      <c r="R70" s="240"/>
      <c r="S70" s="240"/>
      <c r="T70" s="240"/>
      <c r="U70" s="240"/>
      <c r="V70" s="240">
        <f>SUM(V71:V86)</f>
        <v>51.5</v>
      </c>
      <c r="W70" s="240"/>
      <c r="X70" s="240"/>
      <c r="Y70" s="240"/>
      <c r="AG70" t="s">
        <v>118</v>
      </c>
    </row>
    <row r="71" spans="1:60" outlineLevel="1" x14ac:dyDescent="0.2">
      <c r="A71" s="248">
        <v>27</v>
      </c>
      <c r="B71" s="249" t="s">
        <v>216</v>
      </c>
      <c r="C71" s="262" t="s">
        <v>217</v>
      </c>
      <c r="D71" s="250" t="s">
        <v>149</v>
      </c>
      <c r="E71" s="251">
        <v>107</v>
      </c>
      <c r="F71" s="252"/>
      <c r="G71" s="253">
        <f>ROUND(E71*F71,2)</f>
        <v>0</v>
      </c>
      <c r="H71" s="236"/>
      <c r="I71" s="235">
        <f>ROUND(E71*H71,2)</f>
        <v>0</v>
      </c>
      <c r="J71" s="236"/>
      <c r="K71" s="235">
        <f>ROUND(E71*J71,2)</f>
        <v>0</v>
      </c>
      <c r="L71" s="235">
        <v>21</v>
      </c>
      <c r="M71" s="235">
        <f>G71*(1+L71/100)</f>
        <v>0</v>
      </c>
      <c r="N71" s="234">
        <v>1.17E-2</v>
      </c>
      <c r="O71" s="234">
        <f>ROUND(E71*N71,2)</f>
        <v>1.25</v>
      </c>
      <c r="P71" s="234">
        <v>0</v>
      </c>
      <c r="Q71" s="234">
        <f>ROUND(E71*P71,2)</f>
        <v>0</v>
      </c>
      <c r="R71" s="235"/>
      <c r="S71" s="235" t="s">
        <v>122</v>
      </c>
      <c r="T71" s="235" t="s">
        <v>122</v>
      </c>
      <c r="U71" s="235">
        <v>0.28999999999999998</v>
      </c>
      <c r="V71" s="235">
        <f>ROUND(E71*U71,2)</f>
        <v>31.03</v>
      </c>
      <c r="W71" s="235"/>
      <c r="X71" s="235" t="s">
        <v>123</v>
      </c>
      <c r="Y71" s="235" t="s">
        <v>124</v>
      </c>
      <c r="Z71" s="214"/>
      <c r="AA71" s="214"/>
      <c r="AB71" s="214"/>
      <c r="AC71" s="214"/>
      <c r="AD71" s="214"/>
      <c r="AE71" s="214"/>
      <c r="AF71" s="214"/>
      <c r="AG71" s="214" t="s">
        <v>125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31"/>
      <c r="B72" s="232"/>
      <c r="C72" s="263" t="s">
        <v>218</v>
      </c>
      <c r="D72" s="237"/>
      <c r="E72" s="238">
        <v>75</v>
      </c>
      <c r="F72" s="235"/>
      <c r="G72" s="235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35"/>
      <c r="Z72" s="214"/>
      <c r="AA72" s="214"/>
      <c r="AB72" s="214"/>
      <c r="AC72" s="214"/>
      <c r="AD72" s="214"/>
      <c r="AE72" s="214"/>
      <c r="AF72" s="214"/>
      <c r="AG72" s="214" t="s">
        <v>127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31"/>
      <c r="B73" s="232"/>
      <c r="C73" s="263" t="s">
        <v>219</v>
      </c>
      <c r="D73" s="237"/>
      <c r="E73" s="238">
        <v>32</v>
      </c>
      <c r="F73" s="235"/>
      <c r="G73" s="235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35"/>
      <c r="Z73" s="214"/>
      <c r="AA73" s="214"/>
      <c r="AB73" s="214"/>
      <c r="AC73" s="214"/>
      <c r="AD73" s="214"/>
      <c r="AE73" s="214"/>
      <c r="AF73" s="214"/>
      <c r="AG73" s="214" t="s">
        <v>127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48">
        <v>28</v>
      </c>
      <c r="B74" s="249" t="s">
        <v>220</v>
      </c>
      <c r="C74" s="262" t="s">
        <v>221</v>
      </c>
      <c r="D74" s="250" t="s">
        <v>149</v>
      </c>
      <c r="E74" s="251">
        <v>30</v>
      </c>
      <c r="F74" s="252"/>
      <c r="G74" s="253">
        <f>ROUND(E74*F74,2)</f>
        <v>0</v>
      </c>
      <c r="H74" s="236"/>
      <c r="I74" s="235">
        <f>ROUND(E74*H74,2)</f>
        <v>0</v>
      </c>
      <c r="J74" s="236"/>
      <c r="K74" s="235">
        <f>ROUND(E74*J74,2)</f>
        <v>0</v>
      </c>
      <c r="L74" s="235">
        <v>21</v>
      </c>
      <c r="M74" s="235">
        <f>G74*(1+L74/100)</f>
        <v>0</v>
      </c>
      <c r="N74" s="234">
        <v>3.0000000000000001E-5</v>
      </c>
      <c r="O74" s="234">
        <f>ROUND(E74*N74,2)</f>
        <v>0</v>
      </c>
      <c r="P74" s="234">
        <v>0</v>
      </c>
      <c r="Q74" s="234">
        <f>ROUND(E74*P74,2)</f>
        <v>0</v>
      </c>
      <c r="R74" s="235"/>
      <c r="S74" s="235" t="s">
        <v>122</v>
      </c>
      <c r="T74" s="235" t="s">
        <v>122</v>
      </c>
      <c r="U74" s="235">
        <v>0.125</v>
      </c>
      <c r="V74" s="235">
        <f>ROUND(E74*U74,2)</f>
        <v>3.75</v>
      </c>
      <c r="W74" s="235"/>
      <c r="X74" s="235" t="s">
        <v>123</v>
      </c>
      <c r="Y74" s="235" t="s">
        <v>124</v>
      </c>
      <c r="Z74" s="214"/>
      <c r="AA74" s="214"/>
      <c r="AB74" s="214"/>
      <c r="AC74" s="214"/>
      <c r="AD74" s="214"/>
      <c r="AE74" s="214"/>
      <c r="AF74" s="214"/>
      <c r="AG74" s="214" t="s">
        <v>125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 x14ac:dyDescent="0.2">
      <c r="A75" s="231"/>
      <c r="B75" s="232"/>
      <c r="C75" s="263" t="s">
        <v>222</v>
      </c>
      <c r="D75" s="237"/>
      <c r="E75" s="238">
        <v>30</v>
      </c>
      <c r="F75" s="235"/>
      <c r="G75" s="235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4"/>
      <c r="AA75" s="214"/>
      <c r="AB75" s="214"/>
      <c r="AC75" s="214"/>
      <c r="AD75" s="214"/>
      <c r="AE75" s="214"/>
      <c r="AF75" s="214"/>
      <c r="AG75" s="214" t="s">
        <v>127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33.75" outlineLevel="1" x14ac:dyDescent="0.2">
      <c r="A76" s="248">
        <v>29</v>
      </c>
      <c r="B76" s="249" t="s">
        <v>223</v>
      </c>
      <c r="C76" s="262" t="s">
        <v>224</v>
      </c>
      <c r="D76" s="250" t="s">
        <v>121</v>
      </c>
      <c r="E76" s="251">
        <v>45</v>
      </c>
      <c r="F76" s="252"/>
      <c r="G76" s="253">
        <f>ROUND(E76*F76,2)</f>
        <v>0</v>
      </c>
      <c r="H76" s="236"/>
      <c r="I76" s="235">
        <f>ROUND(E76*H76,2)</f>
        <v>0</v>
      </c>
      <c r="J76" s="236"/>
      <c r="K76" s="235">
        <f>ROUND(E76*J76,2)</f>
        <v>0</v>
      </c>
      <c r="L76" s="235">
        <v>21</v>
      </c>
      <c r="M76" s="235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5"/>
      <c r="S76" s="235" t="s">
        <v>157</v>
      </c>
      <c r="T76" s="235" t="s">
        <v>161</v>
      </c>
      <c r="U76" s="235">
        <v>0</v>
      </c>
      <c r="V76" s="235">
        <f>ROUND(E76*U76,2)</f>
        <v>0</v>
      </c>
      <c r="W76" s="235"/>
      <c r="X76" s="235" t="s">
        <v>123</v>
      </c>
      <c r="Y76" s="235" t="s">
        <v>124</v>
      </c>
      <c r="Z76" s="214"/>
      <c r="AA76" s="214"/>
      <c r="AB76" s="214"/>
      <c r="AC76" s="214"/>
      <c r="AD76" s="214"/>
      <c r="AE76" s="214"/>
      <c r="AF76" s="214"/>
      <c r="AG76" s="214" t="s">
        <v>125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2">
      <c r="A77" s="231"/>
      <c r="B77" s="232"/>
      <c r="C77" s="263" t="s">
        <v>225</v>
      </c>
      <c r="D77" s="237"/>
      <c r="E77" s="238">
        <v>45</v>
      </c>
      <c r="F77" s="235"/>
      <c r="G77" s="235"/>
      <c r="H77" s="235"/>
      <c r="I77" s="235"/>
      <c r="J77" s="235"/>
      <c r="K77" s="235"/>
      <c r="L77" s="235"/>
      <c r="M77" s="235"/>
      <c r="N77" s="234"/>
      <c r="O77" s="234"/>
      <c r="P77" s="234"/>
      <c r="Q77" s="234"/>
      <c r="R77" s="235"/>
      <c r="S77" s="235"/>
      <c r="T77" s="235"/>
      <c r="U77" s="235"/>
      <c r="V77" s="235"/>
      <c r="W77" s="235"/>
      <c r="X77" s="235"/>
      <c r="Y77" s="235"/>
      <c r="Z77" s="214"/>
      <c r="AA77" s="214"/>
      <c r="AB77" s="214"/>
      <c r="AC77" s="214"/>
      <c r="AD77" s="214"/>
      <c r="AE77" s="214"/>
      <c r="AF77" s="214"/>
      <c r="AG77" s="214" t="s">
        <v>127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48">
        <v>30</v>
      </c>
      <c r="B78" s="249" t="s">
        <v>226</v>
      </c>
      <c r="C78" s="262" t="s">
        <v>227</v>
      </c>
      <c r="D78" s="250" t="s">
        <v>149</v>
      </c>
      <c r="E78" s="251">
        <v>16</v>
      </c>
      <c r="F78" s="252"/>
      <c r="G78" s="253">
        <f>ROUND(E78*F78,2)</f>
        <v>0</v>
      </c>
      <c r="H78" s="236"/>
      <c r="I78" s="235">
        <f>ROUND(E78*H78,2)</f>
        <v>0</v>
      </c>
      <c r="J78" s="236"/>
      <c r="K78" s="235">
        <f>ROUND(E78*J78,2)</f>
        <v>0</v>
      </c>
      <c r="L78" s="235">
        <v>21</v>
      </c>
      <c r="M78" s="235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5"/>
      <c r="S78" s="235" t="s">
        <v>157</v>
      </c>
      <c r="T78" s="235" t="s">
        <v>122</v>
      </c>
      <c r="U78" s="235">
        <v>0.42</v>
      </c>
      <c r="V78" s="235">
        <f>ROUND(E78*U78,2)</f>
        <v>6.72</v>
      </c>
      <c r="W78" s="235"/>
      <c r="X78" s="235" t="s">
        <v>123</v>
      </c>
      <c r="Y78" s="235" t="s">
        <v>124</v>
      </c>
      <c r="Z78" s="214"/>
      <c r="AA78" s="214"/>
      <c r="AB78" s="214"/>
      <c r="AC78" s="214"/>
      <c r="AD78" s="214"/>
      <c r="AE78" s="214"/>
      <c r="AF78" s="214"/>
      <c r="AG78" s="214" t="s">
        <v>125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31"/>
      <c r="B79" s="232"/>
      <c r="C79" s="263" t="s">
        <v>228</v>
      </c>
      <c r="D79" s="237"/>
      <c r="E79" s="238">
        <v>16</v>
      </c>
      <c r="F79" s="235"/>
      <c r="G79" s="235"/>
      <c r="H79" s="235"/>
      <c r="I79" s="235"/>
      <c r="J79" s="235"/>
      <c r="K79" s="235"/>
      <c r="L79" s="235"/>
      <c r="M79" s="235"/>
      <c r="N79" s="234"/>
      <c r="O79" s="234"/>
      <c r="P79" s="234"/>
      <c r="Q79" s="234"/>
      <c r="R79" s="235"/>
      <c r="S79" s="235"/>
      <c r="T79" s="235"/>
      <c r="U79" s="235"/>
      <c r="V79" s="235"/>
      <c r="W79" s="235"/>
      <c r="X79" s="235"/>
      <c r="Y79" s="235"/>
      <c r="Z79" s="214"/>
      <c r="AA79" s="214"/>
      <c r="AB79" s="214"/>
      <c r="AC79" s="214"/>
      <c r="AD79" s="214"/>
      <c r="AE79" s="214"/>
      <c r="AF79" s="214"/>
      <c r="AG79" s="214" t="s">
        <v>127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48">
        <v>31</v>
      </c>
      <c r="B80" s="249" t="s">
        <v>229</v>
      </c>
      <c r="C80" s="262" t="s">
        <v>230</v>
      </c>
      <c r="D80" s="250" t="s">
        <v>231</v>
      </c>
      <c r="E80" s="251">
        <v>5</v>
      </c>
      <c r="F80" s="252"/>
      <c r="G80" s="253">
        <f>ROUND(E80*F80,2)</f>
        <v>0</v>
      </c>
      <c r="H80" s="236"/>
      <c r="I80" s="235">
        <f>ROUND(E80*H80,2)</f>
        <v>0</v>
      </c>
      <c r="J80" s="236"/>
      <c r="K80" s="235">
        <f>ROUND(E80*J80,2)</f>
        <v>0</v>
      </c>
      <c r="L80" s="235">
        <v>21</v>
      </c>
      <c r="M80" s="235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5" t="s">
        <v>232</v>
      </c>
      <c r="S80" s="235" t="s">
        <v>122</v>
      </c>
      <c r="T80" s="235" t="s">
        <v>122</v>
      </c>
      <c r="U80" s="235">
        <v>1</v>
      </c>
      <c r="V80" s="235">
        <f>ROUND(E80*U80,2)</f>
        <v>5</v>
      </c>
      <c r="W80" s="235"/>
      <c r="X80" s="235" t="s">
        <v>233</v>
      </c>
      <c r="Y80" s="235" t="s">
        <v>124</v>
      </c>
      <c r="Z80" s="214"/>
      <c r="AA80" s="214"/>
      <c r="AB80" s="214"/>
      <c r="AC80" s="214"/>
      <c r="AD80" s="214"/>
      <c r="AE80" s="214"/>
      <c r="AF80" s="214"/>
      <c r="AG80" s="214" t="s">
        <v>234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31"/>
      <c r="B81" s="232"/>
      <c r="C81" s="263" t="s">
        <v>235</v>
      </c>
      <c r="D81" s="237"/>
      <c r="E81" s="238">
        <v>5</v>
      </c>
      <c r="F81" s="235"/>
      <c r="G81" s="235"/>
      <c r="H81" s="235"/>
      <c r="I81" s="235"/>
      <c r="J81" s="235"/>
      <c r="K81" s="235"/>
      <c r="L81" s="235"/>
      <c r="M81" s="235"/>
      <c r="N81" s="234"/>
      <c r="O81" s="234"/>
      <c r="P81" s="234"/>
      <c r="Q81" s="234"/>
      <c r="R81" s="235"/>
      <c r="S81" s="235"/>
      <c r="T81" s="235"/>
      <c r="U81" s="235"/>
      <c r="V81" s="235"/>
      <c r="W81" s="235"/>
      <c r="X81" s="235"/>
      <c r="Y81" s="235"/>
      <c r="Z81" s="214"/>
      <c r="AA81" s="214"/>
      <c r="AB81" s="214"/>
      <c r="AC81" s="214"/>
      <c r="AD81" s="214"/>
      <c r="AE81" s="214"/>
      <c r="AF81" s="214"/>
      <c r="AG81" s="214" t="s">
        <v>127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48">
        <v>32</v>
      </c>
      <c r="B82" s="249" t="s">
        <v>236</v>
      </c>
      <c r="C82" s="262" t="s">
        <v>237</v>
      </c>
      <c r="D82" s="250" t="s">
        <v>231</v>
      </c>
      <c r="E82" s="251">
        <v>5</v>
      </c>
      <c r="F82" s="252"/>
      <c r="G82" s="253">
        <f>ROUND(E82*F82,2)</f>
        <v>0</v>
      </c>
      <c r="H82" s="236"/>
      <c r="I82" s="235">
        <f>ROUND(E82*H82,2)</f>
        <v>0</v>
      </c>
      <c r="J82" s="236"/>
      <c r="K82" s="235">
        <f>ROUND(E82*J82,2)</f>
        <v>0</v>
      </c>
      <c r="L82" s="235">
        <v>21</v>
      </c>
      <c r="M82" s="235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5" t="s">
        <v>232</v>
      </c>
      <c r="S82" s="235" t="s">
        <v>122</v>
      </c>
      <c r="T82" s="235" t="s">
        <v>122</v>
      </c>
      <c r="U82" s="235">
        <v>1</v>
      </c>
      <c r="V82" s="235">
        <f>ROUND(E82*U82,2)</f>
        <v>5</v>
      </c>
      <c r="W82" s="235"/>
      <c r="X82" s="235" t="s">
        <v>233</v>
      </c>
      <c r="Y82" s="235" t="s">
        <v>124</v>
      </c>
      <c r="Z82" s="214"/>
      <c r="AA82" s="214"/>
      <c r="AB82" s="214"/>
      <c r="AC82" s="214"/>
      <c r="AD82" s="214"/>
      <c r="AE82" s="214"/>
      <c r="AF82" s="214"/>
      <c r="AG82" s="214" t="s">
        <v>234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31"/>
      <c r="B83" s="232"/>
      <c r="C83" s="263" t="s">
        <v>238</v>
      </c>
      <c r="D83" s="237"/>
      <c r="E83" s="238">
        <v>5</v>
      </c>
      <c r="F83" s="235"/>
      <c r="G83" s="235"/>
      <c r="H83" s="235"/>
      <c r="I83" s="235"/>
      <c r="J83" s="235"/>
      <c r="K83" s="235"/>
      <c r="L83" s="235"/>
      <c r="M83" s="235"/>
      <c r="N83" s="234"/>
      <c r="O83" s="234"/>
      <c r="P83" s="234"/>
      <c r="Q83" s="234"/>
      <c r="R83" s="235"/>
      <c r="S83" s="235"/>
      <c r="T83" s="235"/>
      <c r="U83" s="235"/>
      <c r="V83" s="235"/>
      <c r="W83" s="235"/>
      <c r="X83" s="235"/>
      <c r="Y83" s="235"/>
      <c r="Z83" s="214"/>
      <c r="AA83" s="214"/>
      <c r="AB83" s="214"/>
      <c r="AC83" s="214"/>
      <c r="AD83" s="214"/>
      <c r="AE83" s="214"/>
      <c r="AF83" s="214"/>
      <c r="AG83" s="214" t="s">
        <v>127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2.5" outlineLevel="1" x14ac:dyDescent="0.2">
      <c r="A84" s="248">
        <v>33</v>
      </c>
      <c r="B84" s="249" t="s">
        <v>239</v>
      </c>
      <c r="C84" s="262" t="s">
        <v>240</v>
      </c>
      <c r="D84" s="250" t="s">
        <v>149</v>
      </c>
      <c r="E84" s="251">
        <v>8</v>
      </c>
      <c r="F84" s="252"/>
      <c r="G84" s="253">
        <f>ROUND(E84*F84,2)</f>
        <v>0</v>
      </c>
      <c r="H84" s="236"/>
      <c r="I84" s="235">
        <f>ROUND(E84*H84,2)</f>
        <v>0</v>
      </c>
      <c r="J84" s="236"/>
      <c r="K84" s="235">
        <f>ROUND(E84*J84,2)</f>
        <v>0</v>
      </c>
      <c r="L84" s="235">
        <v>21</v>
      </c>
      <c r="M84" s="235">
        <f>G84*(1+L84/100)</f>
        <v>0</v>
      </c>
      <c r="N84" s="234">
        <v>5.0000000000000001E-4</v>
      </c>
      <c r="O84" s="234">
        <f>ROUND(E84*N84,2)</f>
        <v>0</v>
      </c>
      <c r="P84" s="234">
        <v>0</v>
      </c>
      <c r="Q84" s="234">
        <f>ROUND(E84*P84,2)</f>
        <v>0</v>
      </c>
      <c r="R84" s="235" t="s">
        <v>138</v>
      </c>
      <c r="S84" s="235" t="s">
        <v>122</v>
      </c>
      <c r="T84" s="235" t="s">
        <v>122</v>
      </c>
      <c r="U84" s="235">
        <v>0</v>
      </c>
      <c r="V84" s="235">
        <f>ROUND(E84*U84,2)</f>
        <v>0</v>
      </c>
      <c r="W84" s="235"/>
      <c r="X84" s="235" t="s">
        <v>139</v>
      </c>
      <c r="Y84" s="235" t="s">
        <v>124</v>
      </c>
      <c r="Z84" s="214"/>
      <c r="AA84" s="214"/>
      <c r="AB84" s="214"/>
      <c r="AC84" s="214"/>
      <c r="AD84" s="214"/>
      <c r="AE84" s="214"/>
      <c r="AF84" s="214"/>
      <c r="AG84" s="214" t="s">
        <v>140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31"/>
      <c r="B85" s="232"/>
      <c r="C85" s="263" t="s">
        <v>241</v>
      </c>
      <c r="D85" s="237"/>
      <c r="E85" s="238">
        <v>8</v>
      </c>
      <c r="F85" s="235"/>
      <c r="G85" s="235"/>
      <c r="H85" s="235"/>
      <c r="I85" s="235"/>
      <c r="J85" s="235"/>
      <c r="K85" s="235"/>
      <c r="L85" s="235"/>
      <c r="M85" s="235"/>
      <c r="N85" s="234"/>
      <c r="O85" s="234"/>
      <c r="P85" s="234"/>
      <c r="Q85" s="234"/>
      <c r="R85" s="235"/>
      <c r="S85" s="235"/>
      <c r="T85" s="235"/>
      <c r="U85" s="235"/>
      <c r="V85" s="235"/>
      <c r="W85" s="235"/>
      <c r="X85" s="235"/>
      <c r="Y85" s="235"/>
      <c r="Z85" s="214"/>
      <c r="AA85" s="214"/>
      <c r="AB85" s="214"/>
      <c r="AC85" s="214"/>
      <c r="AD85" s="214"/>
      <c r="AE85" s="214"/>
      <c r="AF85" s="214"/>
      <c r="AG85" s="214" t="s">
        <v>127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54">
        <v>34</v>
      </c>
      <c r="B86" s="255" t="s">
        <v>242</v>
      </c>
      <c r="C86" s="264" t="s">
        <v>243</v>
      </c>
      <c r="D86" s="256" t="s">
        <v>149</v>
      </c>
      <c r="E86" s="257">
        <v>1</v>
      </c>
      <c r="F86" s="258"/>
      <c r="G86" s="259">
        <f>ROUND(E86*F86,2)</f>
        <v>0</v>
      </c>
      <c r="H86" s="236"/>
      <c r="I86" s="235">
        <f>ROUND(E86*H86,2)</f>
        <v>0</v>
      </c>
      <c r="J86" s="236"/>
      <c r="K86" s="235">
        <f>ROUND(E86*J86,2)</f>
        <v>0</v>
      </c>
      <c r="L86" s="235">
        <v>21</v>
      </c>
      <c r="M86" s="235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5" t="s">
        <v>138</v>
      </c>
      <c r="S86" s="235" t="s">
        <v>122</v>
      </c>
      <c r="T86" s="235" t="s">
        <v>122</v>
      </c>
      <c r="U86" s="235">
        <v>0</v>
      </c>
      <c r="V86" s="235">
        <f>ROUND(E86*U86,2)</f>
        <v>0</v>
      </c>
      <c r="W86" s="235"/>
      <c r="X86" s="235" t="s">
        <v>139</v>
      </c>
      <c r="Y86" s="235" t="s">
        <v>124</v>
      </c>
      <c r="Z86" s="214"/>
      <c r="AA86" s="214"/>
      <c r="AB86" s="214"/>
      <c r="AC86" s="214"/>
      <c r="AD86" s="214"/>
      <c r="AE86" s="214"/>
      <c r="AF86" s="214"/>
      <c r="AG86" s="214" t="s">
        <v>140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241" t="s">
        <v>117</v>
      </c>
      <c r="B87" s="242" t="s">
        <v>80</v>
      </c>
      <c r="C87" s="261" t="s">
        <v>81</v>
      </c>
      <c r="D87" s="243"/>
      <c r="E87" s="244"/>
      <c r="F87" s="245"/>
      <c r="G87" s="246">
        <f>SUMIF(AG88:AG93,"&lt;&gt;NOR",G88:G93)</f>
        <v>0</v>
      </c>
      <c r="H87" s="240"/>
      <c r="I87" s="240">
        <f>SUM(I88:I93)</f>
        <v>0</v>
      </c>
      <c r="J87" s="240"/>
      <c r="K87" s="240">
        <f>SUM(K88:K93)</f>
        <v>0</v>
      </c>
      <c r="L87" s="240"/>
      <c r="M87" s="240">
        <f>SUM(M88:M93)</f>
        <v>0</v>
      </c>
      <c r="N87" s="239"/>
      <c r="O87" s="239">
        <f>SUM(O88:O93)</f>
        <v>0</v>
      </c>
      <c r="P87" s="239"/>
      <c r="Q87" s="239">
        <f>SUM(Q88:Q93)</f>
        <v>0.43</v>
      </c>
      <c r="R87" s="240"/>
      <c r="S87" s="240"/>
      <c r="T87" s="240"/>
      <c r="U87" s="240"/>
      <c r="V87" s="240">
        <f>SUM(V88:V93)</f>
        <v>169.31</v>
      </c>
      <c r="W87" s="240"/>
      <c r="X87" s="240"/>
      <c r="Y87" s="240"/>
      <c r="AG87" t="s">
        <v>118</v>
      </c>
    </row>
    <row r="88" spans="1:60" outlineLevel="1" x14ac:dyDescent="0.2">
      <c r="A88" s="248">
        <v>35</v>
      </c>
      <c r="B88" s="249" t="s">
        <v>244</v>
      </c>
      <c r="C88" s="262" t="s">
        <v>245</v>
      </c>
      <c r="D88" s="250" t="s">
        <v>156</v>
      </c>
      <c r="E88" s="251">
        <v>24</v>
      </c>
      <c r="F88" s="252"/>
      <c r="G88" s="253">
        <f>ROUND(E88*F88,2)</f>
        <v>0</v>
      </c>
      <c r="H88" s="236"/>
      <c r="I88" s="235">
        <f>ROUND(E88*H88,2)</f>
        <v>0</v>
      </c>
      <c r="J88" s="236"/>
      <c r="K88" s="235">
        <f>ROUND(E88*J88,2)</f>
        <v>0</v>
      </c>
      <c r="L88" s="235">
        <v>21</v>
      </c>
      <c r="M88" s="235">
        <f>G88*(1+L88/100)</f>
        <v>0</v>
      </c>
      <c r="N88" s="234">
        <v>0</v>
      </c>
      <c r="O88" s="234">
        <f>ROUND(E88*N88,2)</f>
        <v>0</v>
      </c>
      <c r="P88" s="234">
        <v>1.6E-2</v>
      </c>
      <c r="Q88" s="234">
        <f>ROUND(E88*P88,2)</f>
        <v>0.38</v>
      </c>
      <c r="R88" s="235"/>
      <c r="S88" s="235" t="s">
        <v>122</v>
      </c>
      <c r="T88" s="235" t="s">
        <v>122</v>
      </c>
      <c r="U88" s="235">
        <v>0.36799999999999999</v>
      </c>
      <c r="V88" s="235">
        <f>ROUND(E88*U88,2)</f>
        <v>8.83</v>
      </c>
      <c r="W88" s="235"/>
      <c r="X88" s="235" t="s">
        <v>123</v>
      </c>
      <c r="Y88" s="235" t="s">
        <v>124</v>
      </c>
      <c r="Z88" s="214"/>
      <c r="AA88" s="214"/>
      <c r="AB88" s="214"/>
      <c r="AC88" s="214"/>
      <c r="AD88" s="214"/>
      <c r="AE88" s="214"/>
      <c r="AF88" s="214"/>
      <c r="AG88" s="214" t="s">
        <v>125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31"/>
      <c r="B89" s="232"/>
      <c r="C89" s="263" t="s">
        <v>246</v>
      </c>
      <c r="D89" s="237"/>
      <c r="E89" s="238">
        <v>24</v>
      </c>
      <c r="F89" s="235"/>
      <c r="G89" s="235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35"/>
      <c r="Z89" s="214"/>
      <c r="AA89" s="214"/>
      <c r="AB89" s="214"/>
      <c r="AC89" s="214"/>
      <c r="AD89" s="214"/>
      <c r="AE89" s="214"/>
      <c r="AF89" s="214"/>
      <c r="AG89" s="214" t="s">
        <v>127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48">
        <v>36</v>
      </c>
      <c r="B90" s="249" t="s">
        <v>247</v>
      </c>
      <c r="C90" s="262" t="s">
        <v>248</v>
      </c>
      <c r="D90" s="250" t="s">
        <v>156</v>
      </c>
      <c r="E90" s="251">
        <v>65.5</v>
      </c>
      <c r="F90" s="252"/>
      <c r="G90" s="253">
        <f>ROUND(E90*F90,2)</f>
        <v>0</v>
      </c>
      <c r="H90" s="236"/>
      <c r="I90" s="235">
        <f>ROUND(E90*H90,2)</f>
        <v>0</v>
      </c>
      <c r="J90" s="236"/>
      <c r="K90" s="235">
        <f>ROUND(E90*J90,2)</f>
        <v>0</v>
      </c>
      <c r="L90" s="235">
        <v>21</v>
      </c>
      <c r="M90" s="235">
        <f>G90*(1+L90/100)</f>
        <v>0</v>
      </c>
      <c r="N90" s="234">
        <v>0</v>
      </c>
      <c r="O90" s="234">
        <f>ROUND(E90*N90,2)</f>
        <v>0</v>
      </c>
      <c r="P90" s="234">
        <v>7.9000000000000001E-4</v>
      </c>
      <c r="Q90" s="234">
        <f>ROUND(E90*P90,2)</f>
        <v>0.05</v>
      </c>
      <c r="R90" s="235"/>
      <c r="S90" s="235" t="s">
        <v>122</v>
      </c>
      <c r="T90" s="235" t="s">
        <v>122</v>
      </c>
      <c r="U90" s="235">
        <v>2.4500000000000002</v>
      </c>
      <c r="V90" s="235">
        <f>ROUND(E90*U90,2)</f>
        <v>160.47999999999999</v>
      </c>
      <c r="W90" s="235"/>
      <c r="X90" s="235" t="s">
        <v>123</v>
      </c>
      <c r="Y90" s="235" t="s">
        <v>124</v>
      </c>
      <c r="Z90" s="214"/>
      <c r="AA90" s="214"/>
      <c r="AB90" s="214"/>
      <c r="AC90" s="214"/>
      <c r="AD90" s="214"/>
      <c r="AE90" s="214"/>
      <c r="AF90" s="214"/>
      <c r="AG90" s="214" t="s">
        <v>125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2">
      <c r="A91" s="231"/>
      <c r="B91" s="232"/>
      <c r="C91" s="263" t="s">
        <v>249</v>
      </c>
      <c r="D91" s="237"/>
      <c r="E91" s="238">
        <v>37.5</v>
      </c>
      <c r="F91" s="235"/>
      <c r="G91" s="235"/>
      <c r="H91" s="235"/>
      <c r="I91" s="235"/>
      <c r="J91" s="235"/>
      <c r="K91" s="235"/>
      <c r="L91" s="235"/>
      <c r="M91" s="235"/>
      <c r="N91" s="234"/>
      <c r="O91" s="234"/>
      <c r="P91" s="234"/>
      <c r="Q91" s="234"/>
      <c r="R91" s="235"/>
      <c r="S91" s="235"/>
      <c r="T91" s="235"/>
      <c r="U91" s="235"/>
      <c r="V91" s="235"/>
      <c r="W91" s="235"/>
      <c r="X91" s="235"/>
      <c r="Y91" s="235"/>
      <c r="Z91" s="214"/>
      <c r="AA91" s="214"/>
      <c r="AB91" s="214"/>
      <c r="AC91" s="214"/>
      <c r="AD91" s="214"/>
      <c r="AE91" s="214"/>
      <c r="AF91" s="214"/>
      <c r="AG91" s="214" t="s">
        <v>127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 x14ac:dyDescent="0.2">
      <c r="A92" s="231"/>
      <c r="B92" s="232"/>
      <c r="C92" s="263" t="s">
        <v>250</v>
      </c>
      <c r="D92" s="237"/>
      <c r="E92" s="238">
        <v>16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127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31"/>
      <c r="B93" s="232"/>
      <c r="C93" s="263" t="s">
        <v>251</v>
      </c>
      <c r="D93" s="237"/>
      <c r="E93" s="238">
        <v>12</v>
      </c>
      <c r="F93" s="235"/>
      <c r="G93" s="235"/>
      <c r="H93" s="235"/>
      <c r="I93" s="235"/>
      <c r="J93" s="235"/>
      <c r="K93" s="235"/>
      <c r="L93" s="235"/>
      <c r="M93" s="235"/>
      <c r="N93" s="234"/>
      <c r="O93" s="234"/>
      <c r="P93" s="234"/>
      <c r="Q93" s="234"/>
      <c r="R93" s="235"/>
      <c r="S93" s="235"/>
      <c r="T93" s="235"/>
      <c r="U93" s="235"/>
      <c r="V93" s="235"/>
      <c r="W93" s="235"/>
      <c r="X93" s="235"/>
      <c r="Y93" s="235"/>
      <c r="Z93" s="214"/>
      <c r="AA93" s="214"/>
      <c r="AB93" s="214"/>
      <c r="AC93" s="214"/>
      <c r="AD93" s="214"/>
      <c r="AE93" s="214"/>
      <c r="AF93" s="214"/>
      <c r="AG93" s="214" t="s">
        <v>127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41" t="s">
        <v>117</v>
      </c>
      <c r="B94" s="242" t="s">
        <v>82</v>
      </c>
      <c r="C94" s="261" t="s">
        <v>83</v>
      </c>
      <c r="D94" s="243"/>
      <c r="E94" s="244"/>
      <c r="F94" s="245"/>
      <c r="G94" s="246">
        <f>SUMIF(AG95:AG97,"&lt;&gt;NOR",G95:G97)</f>
        <v>0</v>
      </c>
      <c r="H94" s="240"/>
      <c r="I94" s="240">
        <f>SUM(I95:I97)</f>
        <v>0</v>
      </c>
      <c r="J94" s="240"/>
      <c r="K94" s="240">
        <f>SUM(K95:K97)</f>
        <v>0</v>
      </c>
      <c r="L94" s="240"/>
      <c r="M94" s="240">
        <f>SUM(M95:M97)</f>
        <v>0</v>
      </c>
      <c r="N94" s="239"/>
      <c r="O94" s="239">
        <f>SUM(O95:O97)</f>
        <v>0</v>
      </c>
      <c r="P94" s="239"/>
      <c r="Q94" s="239">
        <f>SUM(Q95:Q97)</f>
        <v>0</v>
      </c>
      <c r="R94" s="240"/>
      <c r="S94" s="240"/>
      <c r="T94" s="240"/>
      <c r="U94" s="240"/>
      <c r="V94" s="240">
        <f>SUM(V95:V97)</f>
        <v>803.31</v>
      </c>
      <c r="W94" s="240"/>
      <c r="X94" s="240"/>
      <c r="Y94" s="240"/>
      <c r="AG94" t="s">
        <v>118</v>
      </c>
    </row>
    <row r="95" spans="1:60" ht="22.5" outlineLevel="1" x14ac:dyDescent="0.2">
      <c r="A95" s="248">
        <v>37</v>
      </c>
      <c r="B95" s="249" t="s">
        <v>252</v>
      </c>
      <c r="C95" s="262" t="s">
        <v>253</v>
      </c>
      <c r="D95" s="250" t="s">
        <v>0</v>
      </c>
      <c r="E95" s="251">
        <v>0.3</v>
      </c>
      <c r="F95" s="252"/>
      <c r="G95" s="253">
        <f>ROUND(E95*F95,2)</f>
        <v>0</v>
      </c>
      <c r="H95" s="236"/>
      <c r="I95" s="235">
        <f>ROUND(E95*H95,2)</f>
        <v>0</v>
      </c>
      <c r="J95" s="236"/>
      <c r="K95" s="235">
        <f>ROUND(E95*J95,2)</f>
        <v>0</v>
      </c>
      <c r="L95" s="235">
        <v>21</v>
      </c>
      <c r="M95" s="235">
        <f>G95*(1+L95/100)</f>
        <v>0</v>
      </c>
      <c r="N95" s="234">
        <v>0</v>
      </c>
      <c r="O95" s="234">
        <f>ROUND(E95*N95,2)</f>
        <v>0</v>
      </c>
      <c r="P95" s="234">
        <v>0</v>
      </c>
      <c r="Q95" s="234">
        <f>ROUND(E95*P95,2)</f>
        <v>0</v>
      </c>
      <c r="R95" s="235"/>
      <c r="S95" s="235" t="s">
        <v>157</v>
      </c>
      <c r="T95" s="235" t="s">
        <v>161</v>
      </c>
      <c r="U95" s="235">
        <v>0</v>
      </c>
      <c r="V95" s="235">
        <f>ROUND(E95*U95,2)</f>
        <v>0</v>
      </c>
      <c r="W95" s="235"/>
      <c r="X95" s="235" t="s">
        <v>123</v>
      </c>
      <c r="Y95" s="235" t="s">
        <v>124</v>
      </c>
      <c r="Z95" s="214"/>
      <c r="AA95" s="214"/>
      <c r="AB95" s="214"/>
      <c r="AC95" s="214"/>
      <c r="AD95" s="214"/>
      <c r="AE95" s="214"/>
      <c r="AF95" s="214"/>
      <c r="AG95" s="214" t="s">
        <v>254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31"/>
      <c r="B96" s="232"/>
      <c r="C96" s="263" t="s">
        <v>255</v>
      </c>
      <c r="D96" s="237"/>
      <c r="E96" s="238">
        <v>0.3</v>
      </c>
      <c r="F96" s="235"/>
      <c r="G96" s="235"/>
      <c r="H96" s="235"/>
      <c r="I96" s="235"/>
      <c r="J96" s="235"/>
      <c r="K96" s="235"/>
      <c r="L96" s="235"/>
      <c r="M96" s="235"/>
      <c r="N96" s="234"/>
      <c r="O96" s="234"/>
      <c r="P96" s="234"/>
      <c r="Q96" s="234"/>
      <c r="R96" s="235"/>
      <c r="S96" s="235"/>
      <c r="T96" s="235"/>
      <c r="U96" s="235"/>
      <c r="V96" s="235"/>
      <c r="W96" s="235"/>
      <c r="X96" s="235"/>
      <c r="Y96" s="235"/>
      <c r="Z96" s="214"/>
      <c r="AA96" s="214"/>
      <c r="AB96" s="214"/>
      <c r="AC96" s="214"/>
      <c r="AD96" s="214"/>
      <c r="AE96" s="214"/>
      <c r="AF96" s="214"/>
      <c r="AG96" s="214" t="s">
        <v>127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54">
        <v>38</v>
      </c>
      <c r="B97" s="255" t="s">
        <v>256</v>
      </c>
      <c r="C97" s="264" t="s">
        <v>257</v>
      </c>
      <c r="D97" s="256" t="s">
        <v>137</v>
      </c>
      <c r="E97" s="257">
        <v>855.95057999999995</v>
      </c>
      <c r="F97" s="258"/>
      <c r="G97" s="259">
        <f>ROUND(E97*F97,2)</f>
        <v>0</v>
      </c>
      <c r="H97" s="236"/>
      <c r="I97" s="235">
        <f>ROUND(E97*H97,2)</f>
        <v>0</v>
      </c>
      <c r="J97" s="236"/>
      <c r="K97" s="235">
        <f>ROUND(E97*J97,2)</f>
        <v>0</v>
      </c>
      <c r="L97" s="235">
        <v>21</v>
      </c>
      <c r="M97" s="235">
        <f>G97*(1+L97/100)</f>
        <v>0</v>
      </c>
      <c r="N97" s="234">
        <v>0</v>
      </c>
      <c r="O97" s="234">
        <f>ROUND(E97*N97,2)</f>
        <v>0</v>
      </c>
      <c r="P97" s="234">
        <v>0</v>
      </c>
      <c r="Q97" s="234">
        <f>ROUND(E97*P97,2)</f>
        <v>0</v>
      </c>
      <c r="R97" s="235"/>
      <c r="S97" s="235" t="s">
        <v>122</v>
      </c>
      <c r="T97" s="235" t="s">
        <v>122</v>
      </c>
      <c r="U97" s="235">
        <v>0.9385</v>
      </c>
      <c r="V97" s="235">
        <f>ROUND(E97*U97,2)</f>
        <v>803.31</v>
      </c>
      <c r="W97" s="235"/>
      <c r="X97" s="235" t="s">
        <v>258</v>
      </c>
      <c r="Y97" s="235" t="s">
        <v>124</v>
      </c>
      <c r="Z97" s="214"/>
      <c r="AA97" s="214"/>
      <c r="AB97" s="214"/>
      <c r="AC97" s="214"/>
      <c r="AD97" s="214"/>
      <c r="AE97" s="214"/>
      <c r="AF97" s="214"/>
      <c r="AG97" s="214" t="s">
        <v>259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x14ac:dyDescent="0.2">
      <c r="A98" s="241" t="s">
        <v>117</v>
      </c>
      <c r="B98" s="242" t="s">
        <v>84</v>
      </c>
      <c r="C98" s="261" t="s">
        <v>85</v>
      </c>
      <c r="D98" s="243"/>
      <c r="E98" s="244"/>
      <c r="F98" s="245"/>
      <c r="G98" s="246">
        <f>SUMIF(AG99:AG114,"&lt;&gt;NOR",G99:G114)</f>
        <v>0</v>
      </c>
      <c r="H98" s="240"/>
      <c r="I98" s="240">
        <f>SUM(I99:I114)</f>
        <v>0</v>
      </c>
      <c r="J98" s="240"/>
      <c r="K98" s="240">
        <f>SUM(K99:K114)</f>
        <v>0</v>
      </c>
      <c r="L98" s="240"/>
      <c r="M98" s="240">
        <f>SUM(M99:M114)</f>
        <v>0</v>
      </c>
      <c r="N98" s="239"/>
      <c r="O98" s="239">
        <f>SUM(O99:O114)</f>
        <v>0.52</v>
      </c>
      <c r="P98" s="239"/>
      <c r="Q98" s="239">
        <f>SUM(Q99:Q114)</f>
        <v>0</v>
      </c>
      <c r="R98" s="240"/>
      <c r="S98" s="240"/>
      <c r="T98" s="240"/>
      <c r="U98" s="240"/>
      <c r="V98" s="240">
        <f>SUM(V99:V114)</f>
        <v>72.33</v>
      </c>
      <c r="W98" s="240"/>
      <c r="X98" s="240"/>
      <c r="Y98" s="240"/>
      <c r="AG98" t="s">
        <v>118</v>
      </c>
    </row>
    <row r="99" spans="1:60" outlineLevel="1" x14ac:dyDescent="0.2">
      <c r="A99" s="248">
        <v>39</v>
      </c>
      <c r="B99" s="249" t="s">
        <v>260</v>
      </c>
      <c r="C99" s="262" t="s">
        <v>261</v>
      </c>
      <c r="D99" s="250" t="s">
        <v>262</v>
      </c>
      <c r="E99" s="251">
        <v>169.8</v>
      </c>
      <c r="F99" s="252"/>
      <c r="G99" s="253">
        <f>ROUND(E99*F99,2)</f>
        <v>0</v>
      </c>
      <c r="H99" s="236"/>
      <c r="I99" s="235">
        <f>ROUND(E99*H99,2)</f>
        <v>0</v>
      </c>
      <c r="J99" s="236"/>
      <c r="K99" s="235">
        <f>ROUND(E99*J99,2)</f>
        <v>0</v>
      </c>
      <c r="L99" s="235">
        <v>21</v>
      </c>
      <c r="M99" s="235">
        <f>G99*(1+L99/100)</f>
        <v>0</v>
      </c>
      <c r="N99" s="234">
        <v>6.0000000000000002E-5</v>
      </c>
      <c r="O99" s="234">
        <f>ROUND(E99*N99,2)</f>
        <v>0.01</v>
      </c>
      <c r="P99" s="234">
        <v>0</v>
      </c>
      <c r="Q99" s="234">
        <f>ROUND(E99*P99,2)</f>
        <v>0</v>
      </c>
      <c r="R99" s="235"/>
      <c r="S99" s="235" t="s">
        <v>122</v>
      </c>
      <c r="T99" s="235" t="s">
        <v>122</v>
      </c>
      <c r="U99" s="235">
        <v>0.42599999999999999</v>
      </c>
      <c r="V99" s="235">
        <f>ROUND(E99*U99,2)</f>
        <v>72.33</v>
      </c>
      <c r="W99" s="235"/>
      <c r="X99" s="235" t="s">
        <v>123</v>
      </c>
      <c r="Y99" s="235" t="s">
        <v>124</v>
      </c>
      <c r="Z99" s="214"/>
      <c r="AA99" s="214"/>
      <c r="AB99" s="214"/>
      <c r="AC99" s="214"/>
      <c r="AD99" s="214"/>
      <c r="AE99" s="214"/>
      <c r="AF99" s="214"/>
      <c r="AG99" s="214" t="s">
        <v>125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31"/>
      <c r="B100" s="232"/>
      <c r="C100" s="263" t="s">
        <v>263</v>
      </c>
      <c r="D100" s="237"/>
      <c r="E100" s="238">
        <v>123.2</v>
      </c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4"/>
      <c r="AA100" s="214"/>
      <c r="AB100" s="214"/>
      <c r="AC100" s="214"/>
      <c r="AD100" s="214"/>
      <c r="AE100" s="214"/>
      <c r="AF100" s="214"/>
      <c r="AG100" s="214" t="s">
        <v>127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ht="22.5" outlineLevel="3" x14ac:dyDescent="0.2">
      <c r="A101" s="231"/>
      <c r="B101" s="232"/>
      <c r="C101" s="263" t="s">
        <v>264</v>
      </c>
      <c r="D101" s="237"/>
      <c r="E101" s="238">
        <v>29.64</v>
      </c>
      <c r="F101" s="235"/>
      <c r="G101" s="235"/>
      <c r="H101" s="235"/>
      <c r="I101" s="235"/>
      <c r="J101" s="235"/>
      <c r="K101" s="235"/>
      <c r="L101" s="235"/>
      <c r="M101" s="235"/>
      <c r="N101" s="234"/>
      <c r="O101" s="234"/>
      <c r="P101" s="234"/>
      <c r="Q101" s="234"/>
      <c r="R101" s="235"/>
      <c r="S101" s="235"/>
      <c r="T101" s="235"/>
      <c r="U101" s="235"/>
      <c r="V101" s="235"/>
      <c r="W101" s="235"/>
      <c r="X101" s="235"/>
      <c r="Y101" s="235"/>
      <c r="Z101" s="214"/>
      <c r="AA101" s="214"/>
      <c r="AB101" s="214"/>
      <c r="AC101" s="214"/>
      <c r="AD101" s="214"/>
      <c r="AE101" s="214"/>
      <c r="AF101" s="214"/>
      <c r="AG101" s="214" t="s">
        <v>127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2">
      <c r="A102" s="231"/>
      <c r="B102" s="232"/>
      <c r="C102" s="263" t="s">
        <v>265</v>
      </c>
      <c r="D102" s="237"/>
      <c r="E102" s="238">
        <v>16.96</v>
      </c>
      <c r="F102" s="235"/>
      <c r="G102" s="235"/>
      <c r="H102" s="235"/>
      <c r="I102" s="235"/>
      <c r="J102" s="235"/>
      <c r="K102" s="235"/>
      <c r="L102" s="235"/>
      <c r="M102" s="235"/>
      <c r="N102" s="234"/>
      <c r="O102" s="234"/>
      <c r="P102" s="234"/>
      <c r="Q102" s="234"/>
      <c r="R102" s="235"/>
      <c r="S102" s="235"/>
      <c r="T102" s="235"/>
      <c r="U102" s="235"/>
      <c r="V102" s="235"/>
      <c r="W102" s="235"/>
      <c r="X102" s="235"/>
      <c r="Y102" s="235"/>
      <c r="Z102" s="214"/>
      <c r="AA102" s="214"/>
      <c r="AB102" s="214"/>
      <c r="AC102" s="214"/>
      <c r="AD102" s="214"/>
      <c r="AE102" s="214"/>
      <c r="AF102" s="214"/>
      <c r="AG102" s="214" t="s">
        <v>127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48">
        <v>40</v>
      </c>
      <c r="B103" s="249" t="s">
        <v>266</v>
      </c>
      <c r="C103" s="262" t="s">
        <v>267</v>
      </c>
      <c r="D103" s="250" t="s">
        <v>137</v>
      </c>
      <c r="E103" s="251">
        <v>2.6069999999999999E-2</v>
      </c>
      <c r="F103" s="252"/>
      <c r="G103" s="253">
        <f>ROUND(E103*F103,2)</f>
        <v>0</v>
      </c>
      <c r="H103" s="236"/>
      <c r="I103" s="235">
        <f>ROUND(E103*H103,2)</f>
        <v>0</v>
      </c>
      <c r="J103" s="236"/>
      <c r="K103" s="235">
        <f>ROUND(E103*J103,2)</f>
        <v>0</v>
      </c>
      <c r="L103" s="235">
        <v>21</v>
      </c>
      <c r="M103" s="235">
        <f>G103*(1+L103/100)</f>
        <v>0</v>
      </c>
      <c r="N103" s="234">
        <v>1</v>
      </c>
      <c r="O103" s="234">
        <f>ROUND(E103*N103,2)</f>
        <v>0.03</v>
      </c>
      <c r="P103" s="234">
        <v>0</v>
      </c>
      <c r="Q103" s="234">
        <f>ROUND(E103*P103,2)</f>
        <v>0</v>
      </c>
      <c r="R103" s="235" t="s">
        <v>138</v>
      </c>
      <c r="S103" s="235" t="s">
        <v>122</v>
      </c>
      <c r="T103" s="235" t="s">
        <v>122</v>
      </c>
      <c r="U103" s="235">
        <v>0</v>
      </c>
      <c r="V103" s="235">
        <f>ROUND(E103*U103,2)</f>
        <v>0</v>
      </c>
      <c r="W103" s="235"/>
      <c r="X103" s="235" t="s">
        <v>139</v>
      </c>
      <c r="Y103" s="235" t="s">
        <v>124</v>
      </c>
      <c r="Z103" s="214"/>
      <c r="AA103" s="214"/>
      <c r="AB103" s="214"/>
      <c r="AC103" s="214"/>
      <c r="AD103" s="214"/>
      <c r="AE103" s="214"/>
      <c r="AF103" s="214"/>
      <c r="AG103" s="214" t="s">
        <v>140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2">
      <c r="A104" s="231"/>
      <c r="B104" s="232"/>
      <c r="C104" s="263" t="s">
        <v>268</v>
      </c>
      <c r="D104" s="237"/>
      <c r="E104" s="238">
        <v>2.6069999999999999E-2</v>
      </c>
      <c r="F104" s="235"/>
      <c r="G104" s="235"/>
      <c r="H104" s="235"/>
      <c r="I104" s="235"/>
      <c r="J104" s="235"/>
      <c r="K104" s="235"/>
      <c r="L104" s="235"/>
      <c r="M104" s="235"/>
      <c r="N104" s="234"/>
      <c r="O104" s="234"/>
      <c r="P104" s="234"/>
      <c r="Q104" s="234"/>
      <c r="R104" s="235"/>
      <c r="S104" s="235"/>
      <c r="T104" s="235"/>
      <c r="U104" s="235"/>
      <c r="V104" s="235"/>
      <c r="W104" s="235"/>
      <c r="X104" s="235"/>
      <c r="Y104" s="235"/>
      <c r="Z104" s="214"/>
      <c r="AA104" s="214"/>
      <c r="AB104" s="214"/>
      <c r="AC104" s="214"/>
      <c r="AD104" s="214"/>
      <c r="AE104" s="214"/>
      <c r="AF104" s="214"/>
      <c r="AG104" s="214" t="s">
        <v>127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22.5" outlineLevel="1" x14ac:dyDescent="0.2">
      <c r="A105" s="248">
        <v>41</v>
      </c>
      <c r="B105" s="249" t="s">
        <v>269</v>
      </c>
      <c r="C105" s="262" t="s">
        <v>270</v>
      </c>
      <c r="D105" s="250" t="s">
        <v>137</v>
      </c>
      <c r="E105" s="251">
        <v>0.32332</v>
      </c>
      <c r="F105" s="252"/>
      <c r="G105" s="253">
        <f>ROUND(E105*F105,2)</f>
        <v>0</v>
      </c>
      <c r="H105" s="236"/>
      <c r="I105" s="235">
        <f>ROUND(E105*H105,2)</f>
        <v>0</v>
      </c>
      <c r="J105" s="236"/>
      <c r="K105" s="235">
        <f>ROUND(E105*J105,2)</f>
        <v>0</v>
      </c>
      <c r="L105" s="235">
        <v>21</v>
      </c>
      <c r="M105" s="235">
        <f>G105*(1+L105/100)</f>
        <v>0</v>
      </c>
      <c r="N105" s="234">
        <v>1</v>
      </c>
      <c r="O105" s="234">
        <f>ROUND(E105*N105,2)</f>
        <v>0.32</v>
      </c>
      <c r="P105" s="234">
        <v>0</v>
      </c>
      <c r="Q105" s="234">
        <f>ROUND(E105*P105,2)</f>
        <v>0</v>
      </c>
      <c r="R105" s="235" t="s">
        <v>138</v>
      </c>
      <c r="S105" s="235" t="s">
        <v>122</v>
      </c>
      <c r="T105" s="235" t="s">
        <v>122</v>
      </c>
      <c r="U105" s="235">
        <v>0</v>
      </c>
      <c r="V105" s="235">
        <f>ROUND(E105*U105,2)</f>
        <v>0</v>
      </c>
      <c r="W105" s="235"/>
      <c r="X105" s="235" t="s">
        <v>139</v>
      </c>
      <c r="Y105" s="235" t="s">
        <v>124</v>
      </c>
      <c r="Z105" s="214"/>
      <c r="AA105" s="214"/>
      <c r="AB105" s="214"/>
      <c r="AC105" s="214"/>
      <c r="AD105" s="214"/>
      <c r="AE105" s="214"/>
      <c r="AF105" s="214"/>
      <c r="AG105" s="214" t="s">
        <v>140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2" x14ac:dyDescent="0.2">
      <c r="A106" s="231"/>
      <c r="B106" s="232"/>
      <c r="C106" s="263" t="s">
        <v>271</v>
      </c>
      <c r="D106" s="237"/>
      <c r="E106" s="238">
        <v>3.2599999999999997E-2</v>
      </c>
      <c r="F106" s="235"/>
      <c r="G106" s="235"/>
      <c r="H106" s="235"/>
      <c r="I106" s="235"/>
      <c r="J106" s="235"/>
      <c r="K106" s="235"/>
      <c r="L106" s="235"/>
      <c r="M106" s="235"/>
      <c r="N106" s="234"/>
      <c r="O106" s="234"/>
      <c r="P106" s="234"/>
      <c r="Q106" s="234"/>
      <c r="R106" s="235"/>
      <c r="S106" s="235"/>
      <c r="T106" s="235"/>
      <c r="U106" s="235"/>
      <c r="V106" s="235"/>
      <c r="W106" s="235"/>
      <c r="X106" s="235"/>
      <c r="Y106" s="235"/>
      <c r="Z106" s="214"/>
      <c r="AA106" s="214"/>
      <c r="AB106" s="214"/>
      <c r="AC106" s="214"/>
      <c r="AD106" s="214"/>
      <c r="AE106" s="214"/>
      <c r="AF106" s="214"/>
      <c r="AG106" s="214" t="s">
        <v>127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2">
      <c r="A107" s="231"/>
      <c r="B107" s="232"/>
      <c r="C107" s="263" t="s">
        <v>272</v>
      </c>
      <c r="D107" s="237"/>
      <c r="E107" s="238">
        <v>0.20377999999999999</v>
      </c>
      <c r="F107" s="235"/>
      <c r="G107" s="235"/>
      <c r="H107" s="235"/>
      <c r="I107" s="235"/>
      <c r="J107" s="235"/>
      <c r="K107" s="235"/>
      <c r="L107" s="235"/>
      <c r="M107" s="235"/>
      <c r="N107" s="234"/>
      <c r="O107" s="234"/>
      <c r="P107" s="234"/>
      <c r="Q107" s="234"/>
      <c r="R107" s="235"/>
      <c r="S107" s="235"/>
      <c r="T107" s="235"/>
      <c r="U107" s="235"/>
      <c r="V107" s="235"/>
      <c r="W107" s="235"/>
      <c r="X107" s="235"/>
      <c r="Y107" s="235"/>
      <c r="Z107" s="214"/>
      <c r="AA107" s="214"/>
      <c r="AB107" s="214"/>
      <c r="AC107" s="214"/>
      <c r="AD107" s="214"/>
      <c r="AE107" s="214"/>
      <c r="AF107" s="214"/>
      <c r="AG107" s="214" t="s">
        <v>127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31"/>
      <c r="B108" s="232"/>
      <c r="C108" s="263" t="s">
        <v>273</v>
      </c>
      <c r="D108" s="237"/>
      <c r="E108" s="238">
        <v>8.6940000000000003E-2</v>
      </c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35"/>
      <c r="Z108" s="214"/>
      <c r="AA108" s="214"/>
      <c r="AB108" s="214"/>
      <c r="AC108" s="214"/>
      <c r="AD108" s="214"/>
      <c r="AE108" s="214"/>
      <c r="AF108" s="214"/>
      <c r="AG108" s="214" t="s">
        <v>127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1" x14ac:dyDescent="0.2">
      <c r="A109" s="248">
        <v>42</v>
      </c>
      <c r="B109" s="249" t="s">
        <v>274</v>
      </c>
      <c r="C109" s="262" t="s">
        <v>275</v>
      </c>
      <c r="D109" s="250" t="s">
        <v>137</v>
      </c>
      <c r="E109" s="251">
        <v>0.13552</v>
      </c>
      <c r="F109" s="252"/>
      <c r="G109" s="253">
        <f>ROUND(E109*F109,2)</f>
        <v>0</v>
      </c>
      <c r="H109" s="236"/>
      <c r="I109" s="235">
        <f>ROUND(E109*H109,2)</f>
        <v>0</v>
      </c>
      <c r="J109" s="236"/>
      <c r="K109" s="235">
        <f>ROUND(E109*J109,2)</f>
        <v>0</v>
      </c>
      <c r="L109" s="235">
        <v>21</v>
      </c>
      <c r="M109" s="235">
        <f>G109*(1+L109/100)</f>
        <v>0</v>
      </c>
      <c r="N109" s="234">
        <v>1</v>
      </c>
      <c r="O109" s="234">
        <f>ROUND(E109*N109,2)</f>
        <v>0.14000000000000001</v>
      </c>
      <c r="P109" s="234">
        <v>0</v>
      </c>
      <c r="Q109" s="234">
        <f>ROUND(E109*P109,2)</f>
        <v>0</v>
      </c>
      <c r="R109" s="235" t="s">
        <v>138</v>
      </c>
      <c r="S109" s="235" t="s">
        <v>122</v>
      </c>
      <c r="T109" s="235" t="s">
        <v>122</v>
      </c>
      <c r="U109" s="235">
        <v>0</v>
      </c>
      <c r="V109" s="235">
        <f>ROUND(E109*U109,2)</f>
        <v>0</v>
      </c>
      <c r="W109" s="235"/>
      <c r="X109" s="235" t="s">
        <v>139</v>
      </c>
      <c r="Y109" s="235" t="s">
        <v>124</v>
      </c>
      <c r="Z109" s="214"/>
      <c r="AA109" s="214"/>
      <c r="AB109" s="214"/>
      <c r="AC109" s="214"/>
      <c r="AD109" s="214"/>
      <c r="AE109" s="214"/>
      <c r="AF109" s="214"/>
      <c r="AG109" s="214" t="s">
        <v>140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2">
      <c r="A110" s="231"/>
      <c r="B110" s="232"/>
      <c r="C110" s="263" t="s">
        <v>276</v>
      </c>
      <c r="D110" s="237"/>
      <c r="E110" s="238">
        <v>0.13552</v>
      </c>
      <c r="F110" s="235"/>
      <c r="G110" s="235"/>
      <c r="H110" s="235"/>
      <c r="I110" s="235"/>
      <c r="J110" s="235"/>
      <c r="K110" s="235"/>
      <c r="L110" s="235"/>
      <c r="M110" s="235"/>
      <c r="N110" s="234"/>
      <c r="O110" s="234"/>
      <c r="P110" s="234"/>
      <c r="Q110" s="234"/>
      <c r="R110" s="235"/>
      <c r="S110" s="235"/>
      <c r="T110" s="235"/>
      <c r="U110" s="235"/>
      <c r="V110" s="235"/>
      <c r="W110" s="235"/>
      <c r="X110" s="235"/>
      <c r="Y110" s="235"/>
      <c r="Z110" s="214"/>
      <c r="AA110" s="214"/>
      <c r="AB110" s="214"/>
      <c r="AC110" s="214"/>
      <c r="AD110" s="214"/>
      <c r="AE110" s="214"/>
      <c r="AF110" s="214"/>
      <c r="AG110" s="214" t="s">
        <v>127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48">
        <v>43</v>
      </c>
      <c r="B111" s="249" t="s">
        <v>277</v>
      </c>
      <c r="C111" s="262" t="s">
        <v>278</v>
      </c>
      <c r="D111" s="250" t="s">
        <v>262</v>
      </c>
      <c r="E111" s="251">
        <v>22.047999999999998</v>
      </c>
      <c r="F111" s="252"/>
      <c r="G111" s="253">
        <f>ROUND(E111*F111,2)</f>
        <v>0</v>
      </c>
      <c r="H111" s="236"/>
      <c r="I111" s="235">
        <f>ROUND(E111*H111,2)</f>
        <v>0</v>
      </c>
      <c r="J111" s="236"/>
      <c r="K111" s="235">
        <f>ROUND(E111*J111,2)</f>
        <v>0</v>
      </c>
      <c r="L111" s="235">
        <v>21</v>
      </c>
      <c r="M111" s="235">
        <f>G111*(1+L111/100)</f>
        <v>0</v>
      </c>
      <c r="N111" s="234">
        <v>1E-3</v>
      </c>
      <c r="O111" s="234">
        <f>ROUND(E111*N111,2)</f>
        <v>0.02</v>
      </c>
      <c r="P111" s="234">
        <v>0</v>
      </c>
      <c r="Q111" s="234">
        <f>ROUND(E111*P111,2)</f>
        <v>0</v>
      </c>
      <c r="R111" s="235" t="s">
        <v>138</v>
      </c>
      <c r="S111" s="235" t="s">
        <v>122</v>
      </c>
      <c r="T111" s="235" t="s">
        <v>122</v>
      </c>
      <c r="U111" s="235">
        <v>0</v>
      </c>
      <c r="V111" s="235">
        <f>ROUND(E111*U111,2)</f>
        <v>0</v>
      </c>
      <c r="W111" s="235"/>
      <c r="X111" s="235" t="s">
        <v>139</v>
      </c>
      <c r="Y111" s="235" t="s">
        <v>124</v>
      </c>
      <c r="Z111" s="214"/>
      <c r="AA111" s="214"/>
      <c r="AB111" s="214"/>
      <c r="AC111" s="214"/>
      <c r="AD111" s="214"/>
      <c r="AE111" s="214"/>
      <c r="AF111" s="214"/>
      <c r="AG111" s="214" t="s">
        <v>140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31"/>
      <c r="B112" s="232"/>
      <c r="C112" s="263" t="s">
        <v>279</v>
      </c>
      <c r="D112" s="237"/>
      <c r="E112" s="238"/>
      <c r="F112" s="235"/>
      <c r="G112" s="235"/>
      <c r="H112" s="235"/>
      <c r="I112" s="235"/>
      <c r="J112" s="235"/>
      <c r="K112" s="235"/>
      <c r="L112" s="235"/>
      <c r="M112" s="235"/>
      <c r="N112" s="234"/>
      <c r="O112" s="234"/>
      <c r="P112" s="234"/>
      <c r="Q112" s="234"/>
      <c r="R112" s="235"/>
      <c r="S112" s="235"/>
      <c r="T112" s="235"/>
      <c r="U112" s="235"/>
      <c r="V112" s="235"/>
      <c r="W112" s="235"/>
      <c r="X112" s="235"/>
      <c r="Y112" s="235"/>
      <c r="Z112" s="214"/>
      <c r="AA112" s="214"/>
      <c r="AB112" s="214"/>
      <c r="AC112" s="214"/>
      <c r="AD112" s="214"/>
      <c r="AE112" s="214"/>
      <c r="AF112" s="214"/>
      <c r="AG112" s="214" t="s">
        <v>127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31"/>
      <c r="B113" s="232"/>
      <c r="C113" s="263" t="s">
        <v>280</v>
      </c>
      <c r="D113" s="237"/>
      <c r="E113" s="238">
        <v>22.047999999999998</v>
      </c>
      <c r="F113" s="235"/>
      <c r="G113" s="235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35"/>
      <c r="Z113" s="214"/>
      <c r="AA113" s="214"/>
      <c r="AB113" s="214"/>
      <c r="AC113" s="214"/>
      <c r="AD113" s="214"/>
      <c r="AE113" s="214"/>
      <c r="AF113" s="214"/>
      <c r="AG113" s="214" t="s">
        <v>127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>
        <v>44</v>
      </c>
      <c r="B114" s="232" t="s">
        <v>281</v>
      </c>
      <c r="C114" s="265" t="s">
        <v>282</v>
      </c>
      <c r="D114" s="233" t="s">
        <v>0</v>
      </c>
      <c r="E114" s="260"/>
      <c r="F114" s="236"/>
      <c r="G114" s="235">
        <f>ROUND(E114*F114,2)</f>
        <v>0</v>
      </c>
      <c r="H114" s="236"/>
      <c r="I114" s="235">
        <f>ROUND(E114*H114,2)</f>
        <v>0</v>
      </c>
      <c r="J114" s="236"/>
      <c r="K114" s="235">
        <f>ROUND(E114*J114,2)</f>
        <v>0</v>
      </c>
      <c r="L114" s="235">
        <v>21</v>
      </c>
      <c r="M114" s="235">
        <f>G114*(1+L114/100)</f>
        <v>0</v>
      </c>
      <c r="N114" s="234">
        <v>0</v>
      </c>
      <c r="O114" s="234">
        <f>ROUND(E114*N114,2)</f>
        <v>0</v>
      </c>
      <c r="P114" s="234">
        <v>0</v>
      </c>
      <c r="Q114" s="234">
        <f>ROUND(E114*P114,2)</f>
        <v>0</v>
      </c>
      <c r="R114" s="235"/>
      <c r="S114" s="235" t="s">
        <v>122</v>
      </c>
      <c r="T114" s="235" t="s">
        <v>122</v>
      </c>
      <c r="U114" s="235">
        <v>0</v>
      </c>
      <c r="V114" s="235">
        <f>ROUND(E114*U114,2)</f>
        <v>0</v>
      </c>
      <c r="W114" s="235"/>
      <c r="X114" s="235" t="s">
        <v>258</v>
      </c>
      <c r="Y114" s="235" t="s">
        <v>124</v>
      </c>
      <c r="Z114" s="214"/>
      <c r="AA114" s="214"/>
      <c r="AB114" s="214"/>
      <c r="AC114" s="214"/>
      <c r="AD114" s="214"/>
      <c r="AE114" s="214"/>
      <c r="AF114" s="214"/>
      <c r="AG114" s="214" t="s">
        <v>259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x14ac:dyDescent="0.2">
      <c r="A115" s="241" t="s">
        <v>117</v>
      </c>
      <c r="B115" s="242" t="s">
        <v>86</v>
      </c>
      <c r="C115" s="261" t="s">
        <v>87</v>
      </c>
      <c r="D115" s="243"/>
      <c r="E115" s="244"/>
      <c r="F115" s="245"/>
      <c r="G115" s="246">
        <f>SUMIF(AG116:AG121,"&lt;&gt;NOR",G116:G121)</f>
        <v>0</v>
      </c>
      <c r="H115" s="240"/>
      <c r="I115" s="240">
        <f>SUM(I116:I121)</f>
        <v>0</v>
      </c>
      <c r="J115" s="240"/>
      <c r="K115" s="240">
        <f>SUM(K116:K121)</f>
        <v>0</v>
      </c>
      <c r="L115" s="240"/>
      <c r="M115" s="240">
        <f>SUM(M116:M121)</f>
        <v>0</v>
      </c>
      <c r="N115" s="239"/>
      <c r="O115" s="239">
        <f>SUM(O116:O121)</f>
        <v>0</v>
      </c>
      <c r="P115" s="239"/>
      <c r="Q115" s="239">
        <f>SUM(Q116:Q121)</f>
        <v>0</v>
      </c>
      <c r="R115" s="240"/>
      <c r="S115" s="240"/>
      <c r="T115" s="240"/>
      <c r="U115" s="240"/>
      <c r="V115" s="240">
        <f>SUM(V116:V121)</f>
        <v>1.8499999999999999</v>
      </c>
      <c r="W115" s="240"/>
      <c r="X115" s="240"/>
      <c r="Y115" s="240"/>
      <c r="AG115" t="s">
        <v>118</v>
      </c>
    </row>
    <row r="116" spans="1:60" outlineLevel="1" x14ac:dyDescent="0.2">
      <c r="A116" s="254">
        <v>45</v>
      </c>
      <c r="B116" s="255" t="s">
        <v>283</v>
      </c>
      <c r="C116" s="264" t="s">
        <v>284</v>
      </c>
      <c r="D116" s="256" t="s">
        <v>137</v>
      </c>
      <c r="E116" s="257">
        <v>0.43575000000000003</v>
      </c>
      <c r="F116" s="258"/>
      <c r="G116" s="259">
        <f>ROUND(E116*F116,2)</f>
        <v>0</v>
      </c>
      <c r="H116" s="236"/>
      <c r="I116" s="235">
        <f>ROUND(E116*H116,2)</f>
        <v>0</v>
      </c>
      <c r="J116" s="236"/>
      <c r="K116" s="235">
        <f>ROUND(E116*J116,2)</f>
        <v>0</v>
      </c>
      <c r="L116" s="235">
        <v>21</v>
      </c>
      <c r="M116" s="235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5"/>
      <c r="S116" s="235" t="s">
        <v>122</v>
      </c>
      <c r="T116" s="235" t="s">
        <v>122</v>
      </c>
      <c r="U116" s="235">
        <v>2.6120000000000001</v>
      </c>
      <c r="V116" s="235">
        <f>ROUND(E116*U116,2)</f>
        <v>1.1399999999999999</v>
      </c>
      <c r="W116" s="235"/>
      <c r="X116" s="235" t="s">
        <v>285</v>
      </c>
      <c r="Y116" s="235" t="s">
        <v>124</v>
      </c>
      <c r="Z116" s="214"/>
      <c r="AA116" s="214"/>
      <c r="AB116" s="214"/>
      <c r="AC116" s="214"/>
      <c r="AD116" s="214"/>
      <c r="AE116" s="214"/>
      <c r="AF116" s="214"/>
      <c r="AG116" s="214" t="s">
        <v>286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54">
        <v>46</v>
      </c>
      <c r="B117" s="255" t="s">
        <v>287</v>
      </c>
      <c r="C117" s="264" t="s">
        <v>288</v>
      </c>
      <c r="D117" s="256" t="s">
        <v>137</v>
      </c>
      <c r="E117" s="257">
        <v>0.43575000000000003</v>
      </c>
      <c r="F117" s="258"/>
      <c r="G117" s="259">
        <f>ROUND(E117*F117,2)</f>
        <v>0</v>
      </c>
      <c r="H117" s="236"/>
      <c r="I117" s="235">
        <f>ROUND(E117*H117,2)</f>
        <v>0</v>
      </c>
      <c r="J117" s="236"/>
      <c r="K117" s="235">
        <f>ROUND(E117*J117,2)</f>
        <v>0</v>
      </c>
      <c r="L117" s="235">
        <v>21</v>
      </c>
      <c r="M117" s="235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5"/>
      <c r="S117" s="235" t="s">
        <v>122</v>
      </c>
      <c r="T117" s="235" t="s">
        <v>122</v>
      </c>
      <c r="U117" s="235">
        <v>0.49</v>
      </c>
      <c r="V117" s="235">
        <f>ROUND(E117*U117,2)</f>
        <v>0.21</v>
      </c>
      <c r="W117" s="235"/>
      <c r="X117" s="235" t="s">
        <v>285</v>
      </c>
      <c r="Y117" s="235" t="s">
        <v>124</v>
      </c>
      <c r="Z117" s="214"/>
      <c r="AA117" s="214"/>
      <c r="AB117" s="214"/>
      <c r="AC117" s="214"/>
      <c r="AD117" s="214"/>
      <c r="AE117" s="214"/>
      <c r="AF117" s="214"/>
      <c r="AG117" s="214" t="s">
        <v>286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54">
        <v>47</v>
      </c>
      <c r="B118" s="255" t="s">
        <v>289</v>
      </c>
      <c r="C118" s="264" t="s">
        <v>290</v>
      </c>
      <c r="D118" s="256" t="s">
        <v>137</v>
      </c>
      <c r="E118" s="257">
        <v>16.994060000000001</v>
      </c>
      <c r="F118" s="258"/>
      <c r="G118" s="259">
        <f>ROUND(E118*F118,2)</f>
        <v>0</v>
      </c>
      <c r="H118" s="236"/>
      <c r="I118" s="235">
        <f>ROUND(E118*H118,2)</f>
        <v>0</v>
      </c>
      <c r="J118" s="236"/>
      <c r="K118" s="235">
        <f>ROUND(E118*J118,2)</f>
        <v>0</v>
      </c>
      <c r="L118" s="235">
        <v>21</v>
      </c>
      <c r="M118" s="235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5"/>
      <c r="S118" s="235" t="s">
        <v>122</v>
      </c>
      <c r="T118" s="235" t="s">
        <v>122</v>
      </c>
      <c r="U118" s="235">
        <v>0</v>
      </c>
      <c r="V118" s="235">
        <f>ROUND(E118*U118,2)</f>
        <v>0</v>
      </c>
      <c r="W118" s="235"/>
      <c r="X118" s="235" t="s">
        <v>285</v>
      </c>
      <c r="Y118" s="235" t="s">
        <v>124</v>
      </c>
      <c r="Z118" s="214"/>
      <c r="AA118" s="214"/>
      <c r="AB118" s="214"/>
      <c r="AC118" s="214"/>
      <c r="AD118" s="214"/>
      <c r="AE118" s="214"/>
      <c r="AF118" s="214"/>
      <c r="AG118" s="214" t="s">
        <v>286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54">
        <v>48</v>
      </c>
      <c r="B119" s="255" t="s">
        <v>291</v>
      </c>
      <c r="C119" s="264" t="s">
        <v>292</v>
      </c>
      <c r="D119" s="256" t="s">
        <v>137</v>
      </c>
      <c r="E119" s="257">
        <v>0.43575000000000003</v>
      </c>
      <c r="F119" s="258"/>
      <c r="G119" s="259">
        <f>ROUND(E119*F119,2)</f>
        <v>0</v>
      </c>
      <c r="H119" s="236"/>
      <c r="I119" s="235">
        <f>ROUND(E119*H119,2)</f>
        <v>0</v>
      </c>
      <c r="J119" s="236"/>
      <c r="K119" s="235">
        <f>ROUND(E119*J119,2)</f>
        <v>0</v>
      </c>
      <c r="L119" s="235">
        <v>21</v>
      </c>
      <c r="M119" s="235">
        <f>G119*(1+L119/100)</f>
        <v>0</v>
      </c>
      <c r="N119" s="234">
        <v>0</v>
      </c>
      <c r="O119" s="234">
        <f>ROUND(E119*N119,2)</f>
        <v>0</v>
      </c>
      <c r="P119" s="234">
        <v>0</v>
      </c>
      <c r="Q119" s="234">
        <f>ROUND(E119*P119,2)</f>
        <v>0</v>
      </c>
      <c r="R119" s="235"/>
      <c r="S119" s="235" t="s">
        <v>122</v>
      </c>
      <c r="T119" s="235" t="s">
        <v>122</v>
      </c>
      <c r="U119" s="235">
        <v>0.94199999999999995</v>
      </c>
      <c r="V119" s="235">
        <f>ROUND(E119*U119,2)</f>
        <v>0.41</v>
      </c>
      <c r="W119" s="235"/>
      <c r="X119" s="235" t="s">
        <v>285</v>
      </c>
      <c r="Y119" s="235" t="s">
        <v>124</v>
      </c>
      <c r="Z119" s="214"/>
      <c r="AA119" s="214"/>
      <c r="AB119" s="214"/>
      <c r="AC119" s="214"/>
      <c r="AD119" s="214"/>
      <c r="AE119" s="214"/>
      <c r="AF119" s="214"/>
      <c r="AG119" s="214" t="s">
        <v>286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54">
        <v>49</v>
      </c>
      <c r="B120" s="255" t="s">
        <v>293</v>
      </c>
      <c r="C120" s="264" t="s">
        <v>294</v>
      </c>
      <c r="D120" s="256" t="s">
        <v>137</v>
      </c>
      <c r="E120" s="257">
        <v>0.87148999999999999</v>
      </c>
      <c r="F120" s="258"/>
      <c r="G120" s="259">
        <f>ROUND(E120*F120,2)</f>
        <v>0</v>
      </c>
      <c r="H120" s="236"/>
      <c r="I120" s="235">
        <f>ROUND(E120*H120,2)</f>
        <v>0</v>
      </c>
      <c r="J120" s="236"/>
      <c r="K120" s="235">
        <f>ROUND(E120*J120,2)</f>
        <v>0</v>
      </c>
      <c r="L120" s="235">
        <v>21</v>
      </c>
      <c r="M120" s="235">
        <f>G120*(1+L120/100)</f>
        <v>0</v>
      </c>
      <c r="N120" s="234">
        <v>0</v>
      </c>
      <c r="O120" s="234">
        <f>ROUND(E120*N120,2)</f>
        <v>0</v>
      </c>
      <c r="P120" s="234">
        <v>0</v>
      </c>
      <c r="Q120" s="234">
        <f>ROUND(E120*P120,2)</f>
        <v>0</v>
      </c>
      <c r="R120" s="235"/>
      <c r="S120" s="235" t="s">
        <v>122</v>
      </c>
      <c r="T120" s="235" t="s">
        <v>122</v>
      </c>
      <c r="U120" s="235">
        <v>0.105</v>
      </c>
      <c r="V120" s="235">
        <f>ROUND(E120*U120,2)</f>
        <v>0.09</v>
      </c>
      <c r="W120" s="235"/>
      <c r="X120" s="235" t="s">
        <v>285</v>
      </c>
      <c r="Y120" s="235" t="s">
        <v>124</v>
      </c>
      <c r="Z120" s="214"/>
      <c r="AA120" s="214"/>
      <c r="AB120" s="214"/>
      <c r="AC120" s="214"/>
      <c r="AD120" s="214"/>
      <c r="AE120" s="214"/>
      <c r="AF120" s="214"/>
      <c r="AG120" s="214" t="s">
        <v>286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2.5" outlineLevel="1" x14ac:dyDescent="0.2">
      <c r="A121" s="254">
        <v>50</v>
      </c>
      <c r="B121" s="255" t="s">
        <v>295</v>
      </c>
      <c r="C121" s="264" t="s">
        <v>296</v>
      </c>
      <c r="D121" s="256" t="s">
        <v>137</v>
      </c>
      <c r="E121" s="257">
        <v>0.43575000000000003</v>
      </c>
      <c r="F121" s="258"/>
      <c r="G121" s="259">
        <f>ROUND(E121*F121,2)</f>
        <v>0</v>
      </c>
      <c r="H121" s="236"/>
      <c r="I121" s="235">
        <f>ROUND(E121*H121,2)</f>
        <v>0</v>
      </c>
      <c r="J121" s="236"/>
      <c r="K121" s="235">
        <f>ROUND(E121*J121,2)</f>
        <v>0</v>
      </c>
      <c r="L121" s="235">
        <v>21</v>
      </c>
      <c r="M121" s="235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5"/>
      <c r="S121" s="235" t="s">
        <v>122</v>
      </c>
      <c r="T121" s="235" t="s">
        <v>122</v>
      </c>
      <c r="U121" s="235">
        <v>0</v>
      </c>
      <c r="V121" s="235">
        <f>ROUND(E121*U121,2)</f>
        <v>0</v>
      </c>
      <c r="W121" s="235"/>
      <c r="X121" s="235" t="s">
        <v>285</v>
      </c>
      <c r="Y121" s="235" t="s">
        <v>124</v>
      </c>
      <c r="Z121" s="214"/>
      <c r="AA121" s="214"/>
      <c r="AB121" s="214"/>
      <c r="AC121" s="214"/>
      <c r="AD121" s="214"/>
      <c r="AE121" s="214"/>
      <c r="AF121" s="214"/>
      <c r="AG121" s="214" t="s">
        <v>286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x14ac:dyDescent="0.2">
      <c r="A122" s="241" t="s">
        <v>117</v>
      </c>
      <c r="B122" s="242" t="s">
        <v>89</v>
      </c>
      <c r="C122" s="261" t="s">
        <v>29</v>
      </c>
      <c r="D122" s="243"/>
      <c r="E122" s="244"/>
      <c r="F122" s="245"/>
      <c r="G122" s="246">
        <f>SUMIF(AG123:AG123,"&lt;&gt;NOR",G123:G123)</f>
        <v>0</v>
      </c>
      <c r="H122" s="240"/>
      <c r="I122" s="240">
        <f>SUM(I123:I123)</f>
        <v>0</v>
      </c>
      <c r="J122" s="240"/>
      <c r="K122" s="240">
        <f>SUM(K123:K123)</f>
        <v>0</v>
      </c>
      <c r="L122" s="240"/>
      <c r="M122" s="240">
        <f>SUM(M123:M123)</f>
        <v>0</v>
      </c>
      <c r="N122" s="239"/>
      <c r="O122" s="239">
        <f>SUM(O123:O123)</f>
        <v>0</v>
      </c>
      <c r="P122" s="239"/>
      <c r="Q122" s="239">
        <f>SUM(Q123:Q123)</f>
        <v>0</v>
      </c>
      <c r="R122" s="240"/>
      <c r="S122" s="240"/>
      <c r="T122" s="240"/>
      <c r="U122" s="240"/>
      <c r="V122" s="240">
        <f>SUM(V123:V123)</f>
        <v>0</v>
      </c>
      <c r="W122" s="240"/>
      <c r="X122" s="240"/>
      <c r="Y122" s="240"/>
      <c r="AG122" t="s">
        <v>118</v>
      </c>
    </row>
    <row r="123" spans="1:60" outlineLevel="1" x14ac:dyDescent="0.2">
      <c r="A123" s="254">
        <v>51</v>
      </c>
      <c r="B123" s="255" t="s">
        <v>297</v>
      </c>
      <c r="C123" s="264" t="s">
        <v>298</v>
      </c>
      <c r="D123" s="256" t="s">
        <v>299</v>
      </c>
      <c r="E123" s="257">
        <v>1</v>
      </c>
      <c r="F123" s="258"/>
      <c r="G123" s="259">
        <f>ROUND(E123*F123,2)</f>
        <v>0</v>
      </c>
      <c r="H123" s="236"/>
      <c r="I123" s="235">
        <f>ROUND(E123*H123,2)</f>
        <v>0</v>
      </c>
      <c r="J123" s="236"/>
      <c r="K123" s="235">
        <f>ROUND(E123*J123,2)</f>
        <v>0</v>
      </c>
      <c r="L123" s="235">
        <v>21</v>
      </c>
      <c r="M123" s="235">
        <f>G123*(1+L123/100)</f>
        <v>0</v>
      </c>
      <c r="N123" s="234">
        <v>0</v>
      </c>
      <c r="O123" s="234">
        <f>ROUND(E123*N123,2)</f>
        <v>0</v>
      </c>
      <c r="P123" s="234">
        <v>0</v>
      </c>
      <c r="Q123" s="234">
        <f>ROUND(E123*P123,2)</f>
        <v>0</v>
      </c>
      <c r="R123" s="235"/>
      <c r="S123" s="235" t="s">
        <v>122</v>
      </c>
      <c r="T123" s="235" t="s">
        <v>161</v>
      </c>
      <c r="U123" s="235">
        <v>0</v>
      </c>
      <c r="V123" s="235">
        <f>ROUND(E123*U123,2)</f>
        <v>0</v>
      </c>
      <c r="W123" s="235"/>
      <c r="X123" s="235" t="s">
        <v>300</v>
      </c>
      <c r="Y123" s="235" t="s">
        <v>124</v>
      </c>
      <c r="Z123" s="214"/>
      <c r="AA123" s="214"/>
      <c r="AB123" s="214"/>
      <c r="AC123" s="214"/>
      <c r="AD123" s="214"/>
      <c r="AE123" s="214"/>
      <c r="AF123" s="214"/>
      <c r="AG123" s="214" t="s">
        <v>301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x14ac:dyDescent="0.2">
      <c r="A124" s="241" t="s">
        <v>117</v>
      </c>
      <c r="B124" s="242" t="s">
        <v>90</v>
      </c>
      <c r="C124" s="261" t="s">
        <v>30</v>
      </c>
      <c r="D124" s="243"/>
      <c r="E124" s="244"/>
      <c r="F124" s="245"/>
      <c r="G124" s="246">
        <f>SUMIF(AG125:AG126,"&lt;&gt;NOR",G125:G126)</f>
        <v>0</v>
      </c>
      <c r="H124" s="240"/>
      <c r="I124" s="240">
        <f>SUM(I125:I126)</f>
        <v>0</v>
      </c>
      <c r="J124" s="240"/>
      <c r="K124" s="240">
        <f>SUM(K125:K126)</f>
        <v>0</v>
      </c>
      <c r="L124" s="240"/>
      <c r="M124" s="240">
        <f>SUM(M125:M126)</f>
        <v>0</v>
      </c>
      <c r="N124" s="239"/>
      <c r="O124" s="239">
        <f>SUM(O125:O126)</f>
        <v>0</v>
      </c>
      <c r="P124" s="239"/>
      <c r="Q124" s="239">
        <f>SUM(Q125:Q126)</f>
        <v>0</v>
      </c>
      <c r="R124" s="240"/>
      <c r="S124" s="240"/>
      <c r="T124" s="240"/>
      <c r="U124" s="240"/>
      <c r="V124" s="240">
        <f>SUM(V125:V126)</f>
        <v>0</v>
      </c>
      <c r="W124" s="240"/>
      <c r="X124" s="240"/>
      <c r="Y124" s="240"/>
      <c r="AG124" t="s">
        <v>118</v>
      </c>
    </row>
    <row r="125" spans="1:60" outlineLevel="1" x14ac:dyDescent="0.2">
      <c r="A125" s="254">
        <v>52</v>
      </c>
      <c r="B125" s="255" t="s">
        <v>302</v>
      </c>
      <c r="C125" s="264" t="s">
        <v>303</v>
      </c>
      <c r="D125" s="256" t="s">
        <v>299</v>
      </c>
      <c r="E125" s="257">
        <v>1</v>
      </c>
      <c r="F125" s="258"/>
      <c r="G125" s="259">
        <f>ROUND(E125*F125,2)</f>
        <v>0</v>
      </c>
      <c r="H125" s="236"/>
      <c r="I125" s="235">
        <f>ROUND(E125*H125,2)</f>
        <v>0</v>
      </c>
      <c r="J125" s="236"/>
      <c r="K125" s="235">
        <f>ROUND(E125*J125,2)</f>
        <v>0</v>
      </c>
      <c r="L125" s="235">
        <v>21</v>
      </c>
      <c r="M125" s="235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5"/>
      <c r="S125" s="235" t="s">
        <v>122</v>
      </c>
      <c r="T125" s="235" t="s">
        <v>161</v>
      </c>
      <c r="U125" s="235">
        <v>0</v>
      </c>
      <c r="V125" s="235">
        <f>ROUND(E125*U125,2)</f>
        <v>0</v>
      </c>
      <c r="W125" s="235"/>
      <c r="X125" s="235" t="s">
        <v>300</v>
      </c>
      <c r="Y125" s="235" t="s">
        <v>124</v>
      </c>
      <c r="Z125" s="214"/>
      <c r="AA125" s="214"/>
      <c r="AB125" s="214"/>
      <c r="AC125" s="214"/>
      <c r="AD125" s="214"/>
      <c r="AE125" s="214"/>
      <c r="AF125" s="214"/>
      <c r="AG125" s="214" t="s">
        <v>301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48">
        <v>53</v>
      </c>
      <c r="B126" s="249" t="s">
        <v>304</v>
      </c>
      <c r="C126" s="262" t="s">
        <v>305</v>
      </c>
      <c r="D126" s="250" t="s">
        <v>299</v>
      </c>
      <c r="E126" s="251">
        <v>1</v>
      </c>
      <c r="F126" s="252"/>
      <c r="G126" s="253">
        <f>ROUND(E126*F126,2)</f>
        <v>0</v>
      </c>
      <c r="H126" s="236"/>
      <c r="I126" s="235">
        <f>ROUND(E126*H126,2)</f>
        <v>0</v>
      </c>
      <c r="J126" s="236"/>
      <c r="K126" s="235">
        <f>ROUND(E126*J126,2)</f>
        <v>0</v>
      </c>
      <c r="L126" s="235">
        <v>21</v>
      </c>
      <c r="M126" s="235">
        <f>G126*(1+L126/100)</f>
        <v>0</v>
      </c>
      <c r="N126" s="234">
        <v>0</v>
      </c>
      <c r="O126" s="234">
        <f>ROUND(E126*N126,2)</f>
        <v>0</v>
      </c>
      <c r="P126" s="234">
        <v>0</v>
      </c>
      <c r="Q126" s="234">
        <f>ROUND(E126*P126,2)</f>
        <v>0</v>
      </c>
      <c r="R126" s="235"/>
      <c r="S126" s="235" t="s">
        <v>122</v>
      </c>
      <c r="T126" s="235" t="s">
        <v>161</v>
      </c>
      <c r="U126" s="235">
        <v>0</v>
      </c>
      <c r="V126" s="235">
        <f>ROUND(E126*U126,2)</f>
        <v>0</v>
      </c>
      <c r="W126" s="235"/>
      <c r="X126" s="235" t="s">
        <v>300</v>
      </c>
      <c r="Y126" s="235" t="s">
        <v>124</v>
      </c>
      <c r="Z126" s="214"/>
      <c r="AA126" s="214"/>
      <c r="AB126" s="214"/>
      <c r="AC126" s="214"/>
      <c r="AD126" s="214"/>
      <c r="AE126" s="214"/>
      <c r="AF126" s="214"/>
      <c r="AG126" s="214" t="s">
        <v>301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x14ac:dyDescent="0.2">
      <c r="A127" s="3"/>
      <c r="B127" s="4"/>
      <c r="C127" s="266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15</v>
      </c>
      <c r="AF127">
        <v>21</v>
      </c>
      <c r="AG127" t="s">
        <v>103</v>
      </c>
    </row>
    <row r="128" spans="1:60" x14ac:dyDescent="0.2">
      <c r="A128" s="217"/>
      <c r="B128" s="218" t="s">
        <v>31</v>
      </c>
      <c r="C128" s="267"/>
      <c r="D128" s="219"/>
      <c r="E128" s="220"/>
      <c r="F128" s="220"/>
      <c r="G128" s="247">
        <f>G8+G17+G32+G48+G55+G63+G70+G87+G94+G98+G115+G122+G124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306</v>
      </c>
    </row>
    <row r="129" spans="1:33" x14ac:dyDescent="0.2">
      <c r="A129" s="3"/>
      <c r="B129" s="4"/>
      <c r="C129" s="266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266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21" t="s">
        <v>307</v>
      </c>
      <c r="B131" s="221"/>
      <c r="C131" s="268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22"/>
      <c r="B132" s="223"/>
      <c r="C132" s="269"/>
      <c r="D132" s="223"/>
      <c r="E132" s="223"/>
      <c r="F132" s="223"/>
      <c r="G132" s="22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308</v>
      </c>
    </row>
    <row r="133" spans="1:33" x14ac:dyDescent="0.2">
      <c r="A133" s="225"/>
      <c r="B133" s="226"/>
      <c r="C133" s="270"/>
      <c r="D133" s="226"/>
      <c r="E133" s="226"/>
      <c r="F133" s="226"/>
      <c r="G133" s="22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25"/>
      <c r="B134" s="226"/>
      <c r="C134" s="270"/>
      <c r="D134" s="226"/>
      <c r="E134" s="226"/>
      <c r="F134" s="226"/>
      <c r="G134" s="22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25"/>
      <c r="B135" s="226"/>
      <c r="C135" s="270"/>
      <c r="D135" s="226"/>
      <c r="E135" s="226"/>
      <c r="F135" s="226"/>
      <c r="G135" s="22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28"/>
      <c r="B136" s="229"/>
      <c r="C136" s="271"/>
      <c r="D136" s="229"/>
      <c r="E136" s="229"/>
      <c r="F136" s="229"/>
      <c r="G136" s="23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3"/>
      <c r="B137" s="4"/>
      <c r="C137" s="266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C138" s="272"/>
      <c r="D138" s="10"/>
      <c r="AG138" t="s">
        <v>309</v>
      </c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31:C131"/>
    <mergeCell ref="A132:G1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2237_01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2237_01 Pol'!Názvy_tisku</vt:lpstr>
      <vt:lpstr>oadresa</vt:lpstr>
      <vt:lpstr>Stavba!Objednatel</vt:lpstr>
      <vt:lpstr>Stavba!Objekt</vt:lpstr>
      <vt:lpstr>'01 2237_01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2022-10-20T12:31:19Z</dcterms:modified>
</cp:coreProperties>
</file>