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20" yWindow="435" windowWidth="24120" windowHeight="13620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list'!$F$4</definedName>
    <definedName name="MJ">'Krycí list'!$G$4</definedName>
    <definedName name="Mont">Rekapitulace!$H$29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Položky!$A$1:$G$573</definedName>
    <definedName name="_xlnm.Print_Area" localSheetId="1">Rekapitulace!$A$1:$I$36</definedName>
    <definedName name="PocetMJ">'Krycí list'!$G$7</definedName>
    <definedName name="Poznamka">'Krycí list'!$B$37</definedName>
    <definedName name="Projektant">'Krycí list'!$C$7</definedName>
    <definedName name="PSV">Rekapitulace!$F$29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5" i="1"/>
  <c r="F31"/>
  <c r="G8"/>
  <c r="BA8" i="3"/>
  <c r="BA11"/>
  <c r="BA14"/>
  <c r="BA17"/>
  <c r="BA20"/>
  <c r="BA23"/>
  <c r="BA26"/>
  <c r="BA29"/>
  <c r="BA32"/>
  <c r="BA35"/>
  <c r="BA38"/>
  <c r="BA41"/>
  <c r="BA46"/>
  <c r="BA51"/>
  <c r="BA54"/>
  <c r="BA59"/>
  <c r="BA62"/>
  <c r="BA65"/>
  <c r="BA68"/>
  <c r="BA71"/>
  <c r="BA76"/>
  <c r="BA82"/>
  <c r="BA87"/>
  <c r="BA90"/>
  <c r="BA97"/>
  <c r="BA105"/>
  <c r="BA109"/>
  <c r="BA120"/>
  <c r="BA129"/>
  <c r="BA132"/>
  <c r="BA135"/>
  <c r="BA138"/>
  <c r="BA141"/>
  <c r="BA145"/>
  <c r="BA148"/>
  <c r="BA151"/>
  <c r="BA154"/>
  <c r="BA162"/>
  <c r="BA165"/>
  <c r="BA168"/>
  <c r="BA171"/>
  <c r="BA174"/>
  <c r="BA177"/>
  <c r="BA181"/>
  <c r="BA186"/>
  <c r="BA189"/>
  <c r="BA192"/>
  <c r="BA196"/>
  <c r="BA199"/>
  <c r="BA202"/>
  <c r="BA205"/>
  <c r="BA208"/>
  <c r="BA211"/>
  <c r="BA214"/>
  <c r="BA221"/>
  <c r="BA223"/>
  <c r="BA226"/>
  <c r="BA229"/>
  <c r="BA231"/>
  <c r="BA233"/>
  <c r="BA236"/>
  <c r="BA239"/>
  <c r="BA241"/>
  <c r="BA244"/>
  <c r="BA247"/>
  <c r="BA250"/>
  <c r="BA253"/>
  <c r="BA256"/>
  <c r="BA259"/>
  <c r="BA266"/>
  <c r="BA269"/>
  <c r="BA273"/>
  <c r="BA278"/>
  <c r="BA281"/>
  <c r="BA284"/>
  <c r="BA290"/>
  <c r="BA291"/>
  <c r="BA292"/>
  <c r="BA293"/>
  <c r="BA295"/>
  <c r="BA296"/>
  <c r="BA297"/>
  <c r="BA299"/>
  <c r="BA302"/>
  <c r="BA305"/>
  <c r="BA308"/>
  <c r="BA311"/>
  <c r="BA314"/>
  <c r="BA317"/>
  <c r="BA320"/>
  <c r="BA323"/>
  <c r="BA326"/>
  <c r="BA329"/>
  <c r="BA332"/>
  <c r="BA335"/>
  <c r="BA339"/>
  <c r="BA342"/>
  <c r="BA346"/>
  <c r="BA349"/>
  <c r="BA352"/>
  <c r="BA355"/>
  <c r="BA359"/>
  <c r="BA362"/>
  <c r="BA366"/>
  <c r="BA369"/>
  <c r="BA372"/>
  <c r="BA375"/>
  <c r="BA378"/>
  <c r="BA382"/>
  <c r="BA385"/>
  <c r="BA389"/>
  <c r="BA392"/>
  <c r="BA395"/>
  <c r="BA398"/>
  <c r="BA401"/>
  <c r="BA404"/>
  <c r="BA407"/>
  <c r="BA410"/>
  <c r="BA413"/>
  <c r="BA417"/>
  <c r="BA420"/>
  <c r="BA423"/>
  <c r="BA426"/>
  <c r="BA429"/>
  <c r="BA432"/>
  <c r="BA436"/>
  <c r="BA439"/>
  <c r="BA442"/>
  <c r="BA445"/>
  <c r="BA448"/>
  <c r="BA451"/>
  <c r="BA454"/>
  <c r="BA457"/>
  <c r="BA460"/>
  <c r="BA463"/>
  <c r="BA466"/>
  <c r="BA469"/>
  <c r="BA472"/>
  <c r="BA475"/>
  <c r="BA478"/>
  <c r="BA481"/>
  <c r="BA487" s="1"/>
  <c r="E23" i="2" s="1"/>
  <c r="BA484" i="3"/>
  <c r="BA489"/>
  <c r="BA492"/>
  <c r="BA495"/>
  <c r="BA498"/>
  <c r="BA501"/>
  <c r="BA506"/>
  <c r="BA513"/>
  <c r="BA516"/>
  <c r="BA517"/>
  <c r="E25" i="2" s="1"/>
  <c r="BA519" i="3"/>
  <c r="BA523"/>
  <c r="BA528"/>
  <c r="BA534"/>
  <c r="BA537"/>
  <c r="BA542"/>
  <c r="BA547"/>
  <c r="BA550"/>
  <c r="BA555"/>
  <c r="BA559"/>
  <c r="BA563"/>
  <c r="BA567"/>
  <c r="BA570"/>
  <c r="BB8"/>
  <c r="BB11"/>
  <c r="BB14"/>
  <c r="BB17"/>
  <c r="BB20"/>
  <c r="BB23"/>
  <c r="BB26"/>
  <c r="BB29"/>
  <c r="BB32"/>
  <c r="BB35"/>
  <c r="BB38"/>
  <c r="BB41"/>
  <c r="BB46"/>
  <c r="BB51"/>
  <c r="BB54"/>
  <c r="BB59"/>
  <c r="BB62"/>
  <c r="BB65"/>
  <c r="BB68"/>
  <c r="BB71"/>
  <c r="BB76"/>
  <c r="BB85" s="1"/>
  <c r="F10" i="2" s="1"/>
  <c r="BB79" i="3"/>
  <c r="BB82"/>
  <c r="BB87"/>
  <c r="BB90"/>
  <c r="BB97"/>
  <c r="BB105"/>
  <c r="BB109"/>
  <c r="BB120"/>
  <c r="BB129"/>
  <c r="BB132"/>
  <c r="BB135"/>
  <c r="BB138"/>
  <c r="BB141"/>
  <c r="BB145"/>
  <c r="BB148"/>
  <c r="BB151"/>
  <c r="BB154"/>
  <c r="BB162"/>
  <c r="BB165"/>
  <c r="BB168"/>
  <c r="BB171"/>
  <c r="BB174"/>
  <c r="BB177"/>
  <c r="BB181"/>
  <c r="BB186"/>
  <c r="BB189"/>
  <c r="BB192"/>
  <c r="BB196"/>
  <c r="BB199"/>
  <c r="BB202"/>
  <c r="BB205"/>
  <c r="BB208"/>
  <c r="BB211"/>
  <c r="BB214"/>
  <c r="BB221"/>
  <c r="BB223"/>
  <c r="BB226"/>
  <c r="BB229"/>
  <c r="BB231"/>
  <c r="BB233"/>
  <c r="BB236"/>
  <c r="BB239"/>
  <c r="BB241"/>
  <c r="BB244"/>
  <c r="BB247"/>
  <c r="BB250"/>
  <c r="BB253"/>
  <c r="BB256"/>
  <c r="BB259"/>
  <c r="BB266"/>
  <c r="BB269"/>
  <c r="BB273"/>
  <c r="BB278"/>
  <c r="BB281"/>
  <c r="BB284"/>
  <c r="BB290"/>
  <c r="BB291"/>
  <c r="BB292"/>
  <c r="BB293"/>
  <c r="BB295"/>
  <c r="BB296"/>
  <c r="BB297"/>
  <c r="BB299"/>
  <c r="BB302"/>
  <c r="BB305"/>
  <c r="BB308"/>
  <c r="BB311"/>
  <c r="BB314"/>
  <c r="BB317"/>
  <c r="BB320"/>
  <c r="BB326"/>
  <c r="BB329"/>
  <c r="BB332"/>
  <c r="BB335"/>
  <c r="BB339"/>
  <c r="BB342"/>
  <c r="BB346"/>
  <c r="BB349"/>
  <c r="BB352"/>
  <c r="BB355"/>
  <c r="BB359"/>
  <c r="BB362"/>
  <c r="BB366"/>
  <c r="BB369"/>
  <c r="BB372"/>
  <c r="BB378"/>
  <c r="BB382"/>
  <c r="BB385"/>
  <c r="BB389"/>
  <c r="BB392"/>
  <c r="BB395"/>
  <c r="BB398"/>
  <c r="BB404"/>
  <c r="BB407"/>
  <c r="BB410"/>
  <c r="BB413"/>
  <c r="BB417"/>
  <c r="BB420"/>
  <c r="BB423"/>
  <c r="BB426"/>
  <c r="BB429"/>
  <c r="BB432"/>
  <c r="BB436"/>
  <c r="BB439"/>
  <c r="BB442"/>
  <c r="BB445"/>
  <c r="BB448"/>
  <c r="BB451"/>
  <c r="BB454"/>
  <c r="BB457"/>
  <c r="BB460"/>
  <c r="BB463"/>
  <c r="BB466"/>
  <c r="BB469"/>
  <c r="BB472"/>
  <c r="BB475"/>
  <c r="BB478"/>
  <c r="BB481"/>
  <c r="BB484"/>
  <c r="BB489"/>
  <c r="BB492"/>
  <c r="BB495"/>
  <c r="BB498"/>
  <c r="BB501"/>
  <c r="BB506"/>
  <c r="BB513"/>
  <c r="BB516"/>
  <c r="BB519"/>
  <c r="BB523"/>
  <c r="BB528"/>
  <c r="BB534"/>
  <c r="BB537"/>
  <c r="BB542"/>
  <c r="BB547"/>
  <c r="BB553" s="1"/>
  <c r="F27" i="2" s="1"/>
  <c r="BB550" i="3"/>
  <c r="BB555"/>
  <c r="BB559"/>
  <c r="BB563"/>
  <c r="BB567"/>
  <c r="BB570"/>
  <c r="BD8"/>
  <c r="BD11"/>
  <c r="BD14"/>
  <c r="BD17"/>
  <c r="BD20"/>
  <c r="BD23"/>
  <c r="BD26"/>
  <c r="BD29"/>
  <c r="BD32"/>
  <c r="BD35"/>
  <c r="BD38"/>
  <c r="BD41"/>
  <c r="BD46"/>
  <c r="BD51"/>
  <c r="BD54"/>
  <c r="BD59"/>
  <c r="BD62"/>
  <c r="BD65"/>
  <c r="BD68"/>
  <c r="BD71"/>
  <c r="BD76"/>
  <c r="BD79"/>
  <c r="BD82"/>
  <c r="BD87"/>
  <c r="BD90"/>
  <c r="BD97"/>
  <c r="BD105"/>
  <c r="BD109"/>
  <c r="BD120"/>
  <c r="BD129"/>
  <c r="BD132"/>
  <c r="BD135"/>
  <c r="BD138"/>
  <c r="BD141"/>
  <c r="BD145"/>
  <c r="BD148"/>
  <c r="BD151"/>
  <c r="BD154"/>
  <c r="BD162"/>
  <c r="BD165"/>
  <c r="BD168"/>
  <c r="BD171"/>
  <c r="BD174"/>
  <c r="BD177"/>
  <c r="BD181"/>
  <c r="BD186"/>
  <c r="BD189"/>
  <c r="BD192"/>
  <c r="BD196"/>
  <c r="BD199"/>
  <c r="BD202"/>
  <c r="BD205"/>
  <c r="BD208"/>
  <c r="BD211"/>
  <c r="BD214"/>
  <c r="BD221"/>
  <c r="BD223"/>
  <c r="BD226"/>
  <c r="BD229"/>
  <c r="BD231"/>
  <c r="BD233"/>
  <c r="BD236"/>
  <c r="BD239"/>
  <c r="BD241"/>
  <c r="BD244"/>
  <c r="BD247"/>
  <c r="BD250"/>
  <c r="BD253"/>
  <c r="BD256"/>
  <c r="BD259"/>
  <c r="BD266"/>
  <c r="BD269"/>
  <c r="BD273"/>
  <c r="BD278"/>
  <c r="BD281"/>
  <c r="BD284"/>
  <c r="BD290"/>
  <c r="BD291"/>
  <c r="BD292"/>
  <c r="BD293"/>
  <c r="BD295"/>
  <c r="BD296"/>
  <c r="BD297"/>
  <c r="BD299"/>
  <c r="BD302"/>
  <c r="BD305"/>
  <c r="BD308"/>
  <c r="BD311"/>
  <c r="BD314"/>
  <c r="BD317"/>
  <c r="BD320"/>
  <c r="BD323"/>
  <c r="BD326"/>
  <c r="BD329"/>
  <c r="BD332"/>
  <c r="BD335"/>
  <c r="BD339"/>
  <c r="BD342"/>
  <c r="BD346"/>
  <c r="BD349"/>
  <c r="BD352"/>
  <c r="BD355"/>
  <c r="BD359"/>
  <c r="BD362"/>
  <c r="BD366"/>
  <c r="BD369"/>
  <c r="BD372"/>
  <c r="BD375"/>
  <c r="BD378"/>
  <c r="BD382"/>
  <c r="BD385"/>
  <c r="BD389"/>
  <c r="BD392"/>
  <c r="BD395"/>
  <c r="BD398"/>
  <c r="BD401"/>
  <c r="BD404"/>
  <c r="BD407"/>
  <c r="BD410"/>
  <c r="BD413"/>
  <c r="BD417"/>
  <c r="BD420"/>
  <c r="BD423"/>
  <c r="BD426"/>
  <c r="BD429"/>
  <c r="BD432"/>
  <c r="BD436"/>
  <c r="BD439"/>
  <c r="BD442"/>
  <c r="BD445"/>
  <c r="BD448"/>
  <c r="BD451"/>
  <c r="BD454"/>
  <c r="BD457"/>
  <c r="BD460"/>
  <c r="BD463"/>
  <c r="BD466"/>
  <c r="BD469"/>
  <c r="BD472"/>
  <c r="BD475"/>
  <c r="BD478"/>
  <c r="BD481"/>
  <c r="BD484"/>
  <c r="BD489"/>
  <c r="BD492"/>
  <c r="BD495"/>
  <c r="BD498"/>
  <c r="BD501"/>
  <c r="BD506"/>
  <c r="BD517" s="1"/>
  <c r="H25" i="2" s="1"/>
  <c r="BD513" i="3"/>
  <c r="BD516"/>
  <c r="BD519"/>
  <c r="BD523"/>
  <c r="BD528"/>
  <c r="BD534"/>
  <c r="BD537"/>
  <c r="BD542"/>
  <c r="BD547"/>
  <c r="BD553" s="1"/>
  <c r="H27" i="2" s="1"/>
  <c r="BD550" i="3"/>
  <c r="BD555"/>
  <c r="BD559"/>
  <c r="BD563"/>
  <c r="BD567"/>
  <c r="BD570"/>
  <c r="BE8"/>
  <c r="BE11"/>
  <c r="BE14"/>
  <c r="BE17"/>
  <c r="BE20"/>
  <c r="BE23"/>
  <c r="BE26"/>
  <c r="BE29"/>
  <c r="BE32"/>
  <c r="BE35"/>
  <c r="BE38"/>
  <c r="BE41"/>
  <c r="BE46"/>
  <c r="BE51"/>
  <c r="BE57" s="1"/>
  <c r="I8" i="2" s="1"/>
  <c r="BE54" i="3"/>
  <c r="BE59"/>
  <c r="BE62"/>
  <c r="BE65"/>
  <c r="BE68"/>
  <c r="BE71"/>
  <c r="BE76"/>
  <c r="BE79"/>
  <c r="BE82"/>
  <c r="BE87"/>
  <c r="BE90"/>
  <c r="BE97"/>
  <c r="BE105"/>
  <c r="BE109"/>
  <c r="BE120"/>
  <c r="BE129"/>
  <c r="BE132"/>
  <c r="BE135"/>
  <c r="BE138"/>
  <c r="BE141"/>
  <c r="BE145"/>
  <c r="BE148"/>
  <c r="BE151"/>
  <c r="BE154"/>
  <c r="BE162"/>
  <c r="BE165"/>
  <c r="BE168"/>
  <c r="BE171"/>
  <c r="BE174"/>
  <c r="BE177"/>
  <c r="BE181"/>
  <c r="BE186"/>
  <c r="BE189"/>
  <c r="BE192"/>
  <c r="BE196"/>
  <c r="BE199"/>
  <c r="BE202"/>
  <c r="BE205"/>
  <c r="BE208"/>
  <c r="BE211"/>
  <c r="BE214"/>
  <c r="BE221"/>
  <c r="BE223"/>
  <c r="BE226"/>
  <c r="BE229"/>
  <c r="BE231"/>
  <c r="BE233"/>
  <c r="BE236"/>
  <c r="BE239"/>
  <c r="BE241"/>
  <c r="BE244"/>
  <c r="BE247"/>
  <c r="BE250"/>
  <c r="BE253"/>
  <c r="BE256"/>
  <c r="BE259"/>
  <c r="BE266"/>
  <c r="BE269"/>
  <c r="BE273"/>
  <c r="BE278"/>
  <c r="BE281"/>
  <c r="BE284"/>
  <c r="BE290"/>
  <c r="BE291"/>
  <c r="BE300" s="1"/>
  <c r="I16" i="2" s="1"/>
  <c r="BE292" i="3"/>
  <c r="BE293"/>
  <c r="BE295"/>
  <c r="BE296"/>
  <c r="BE297"/>
  <c r="BE299"/>
  <c r="BE302"/>
  <c r="BE305"/>
  <c r="BE308"/>
  <c r="BE311"/>
  <c r="BE314"/>
  <c r="BE317"/>
  <c r="BE320"/>
  <c r="BE323"/>
  <c r="BE326"/>
  <c r="BE329"/>
  <c r="BE332"/>
  <c r="BE335"/>
  <c r="BE339"/>
  <c r="BE342"/>
  <c r="BE346"/>
  <c r="BE349"/>
  <c r="BE352"/>
  <c r="BE355"/>
  <c r="BE359"/>
  <c r="BE362"/>
  <c r="BE366"/>
  <c r="BE369"/>
  <c r="BE372"/>
  <c r="BE375"/>
  <c r="BE378"/>
  <c r="BE382"/>
  <c r="BE385"/>
  <c r="BE389"/>
  <c r="BE392"/>
  <c r="BE395"/>
  <c r="BE398"/>
  <c r="BE401"/>
  <c r="BE404"/>
  <c r="BE407"/>
  <c r="BE410"/>
  <c r="BE413"/>
  <c r="BE417"/>
  <c r="BE420"/>
  <c r="BE423"/>
  <c r="BE426"/>
  <c r="BE429"/>
  <c r="BE432"/>
  <c r="BE436"/>
  <c r="BE439"/>
  <c r="BE442"/>
  <c r="BE445"/>
  <c r="BE448"/>
  <c r="BE451"/>
  <c r="BE454"/>
  <c r="BE457"/>
  <c r="BE460"/>
  <c r="BE463"/>
  <c r="BE466"/>
  <c r="BE469"/>
  <c r="BE472"/>
  <c r="BE475"/>
  <c r="BE478"/>
  <c r="BE481"/>
  <c r="BE484"/>
  <c r="BE487"/>
  <c r="I23" i="2" s="1"/>
  <c r="BE489" i="3"/>
  <c r="BE492"/>
  <c r="BE495"/>
  <c r="BE498"/>
  <c r="BE501"/>
  <c r="BE506"/>
  <c r="BE513"/>
  <c r="BE516"/>
  <c r="BE519"/>
  <c r="BE523"/>
  <c r="BE528"/>
  <c r="BE534"/>
  <c r="BE537"/>
  <c r="BE542"/>
  <c r="BE547"/>
  <c r="BE553" s="1"/>
  <c r="I27" i="2" s="1"/>
  <c r="BE550" i="3"/>
  <c r="BE555"/>
  <c r="BE559"/>
  <c r="BE563"/>
  <c r="BE567"/>
  <c r="BE570"/>
  <c r="BC8"/>
  <c r="BC11"/>
  <c r="BC14"/>
  <c r="BC17"/>
  <c r="BC20"/>
  <c r="BC23"/>
  <c r="BC26"/>
  <c r="BC29"/>
  <c r="BC32"/>
  <c r="BC35"/>
  <c r="BC38"/>
  <c r="BC41"/>
  <c r="BC46"/>
  <c r="BC51"/>
  <c r="BC54"/>
  <c r="BC59"/>
  <c r="BC62"/>
  <c r="BC65"/>
  <c r="BC68"/>
  <c r="BC71"/>
  <c r="BC76"/>
  <c r="BC79"/>
  <c r="BC82"/>
  <c r="BC87"/>
  <c r="BC90"/>
  <c r="BC97"/>
  <c r="BC105"/>
  <c r="BC109"/>
  <c r="BC120"/>
  <c r="BC129"/>
  <c r="BC132"/>
  <c r="BC135"/>
  <c r="BC138"/>
  <c r="BC141"/>
  <c r="BC145"/>
  <c r="BC148"/>
  <c r="BC151"/>
  <c r="BC154"/>
  <c r="BC162"/>
  <c r="BC165"/>
  <c r="BC168"/>
  <c r="BC171"/>
  <c r="BC174"/>
  <c r="BC177"/>
  <c r="BC181"/>
  <c r="BC186"/>
  <c r="BC189"/>
  <c r="BC192"/>
  <c r="BC196"/>
  <c r="BC199"/>
  <c r="BC202"/>
  <c r="BC205"/>
  <c r="BC208"/>
  <c r="BC211"/>
  <c r="BC214"/>
  <c r="BC221"/>
  <c r="BC223"/>
  <c r="BC226"/>
  <c r="BC229"/>
  <c r="BC231"/>
  <c r="BC233"/>
  <c r="BC236"/>
  <c r="BC239"/>
  <c r="BC241"/>
  <c r="BC244"/>
  <c r="BC247"/>
  <c r="BC250"/>
  <c r="BC253"/>
  <c r="BC256"/>
  <c r="BC259"/>
  <c r="BC266"/>
  <c r="BC269"/>
  <c r="BC273"/>
  <c r="BC278"/>
  <c r="BC281"/>
  <c r="BC284"/>
  <c r="BC290"/>
  <c r="BC291"/>
  <c r="BC292"/>
  <c r="BC293"/>
  <c r="BC295"/>
  <c r="BC296"/>
  <c r="BC297"/>
  <c r="BC299"/>
  <c r="BC302"/>
  <c r="BC305"/>
  <c r="BC308"/>
  <c r="BC311"/>
  <c r="BC314"/>
  <c r="BC317"/>
  <c r="BC320"/>
  <c r="BC323"/>
  <c r="BC326"/>
  <c r="BC329"/>
  <c r="BC332"/>
  <c r="BC335"/>
  <c r="BC339"/>
  <c r="BC342"/>
  <c r="BC346"/>
  <c r="BC349"/>
  <c r="BC352"/>
  <c r="BC355"/>
  <c r="BC359"/>
  <c r="BC362"/>
  <c r="BC366"/>
  <c r="BC369"/>
  <c r="BC372"/>
  <c r="BC375"/>
  <c r="BC378"/>
  <c r="BC382"/>
  <c r="BC385"/>
  <c r="BC389"/>
  <c r="BC392"/>
  <c r="BC395"/>
  <c r="BC398"/>
  <c r="BC401"/>
  <c r="BC404"/>
  <c r="BC407"/>
  <c r="BC410"/>
  <c r="BC413"/>
  <c r="BC417"/>
  <c r="BC420"/>
  <c r="BC423"/>
  <c r="BC426"/>
  <c r="BC429"/>
  <c r="BC432"/>
  <c r="BC436"/>
  <c r="BC439"/>
  <c r="BC442"/>
  <c r="BC445"/>
  <c r="BC448"/>
  <c r="BC451"/>
  <c r="BC454"/>
  <c r="BC457"/>
  <c r="BC460"/>
  <c r="BC463"/>
  <c r="BC466"/>
  <c r="BC469"/>
  <c r="BC472"/>
  <c r="BC475"/>
  <c r="BC478"/>
  <c r="BC481"/>
  <c r="BC484"/>
  <c r="BC489"/>
  <c r="BC492"/>
  <c r="BC495"/>
  <c r="BC498"/>
  <c r="BC501"/>
  <c r="BC506"/>
  <c r="BC513"/>
  <c r="BC516"/>
  <c r="BC519"/>
  <c r="BC523"/>
  <c r="BC528"/>
  <c r="BC534"/>
  <c r="BC537"/>
  <c r="BC542"/>
  <c r="BC547"/>
  <c r="BC550"/>
  <c r="BC555"/>
  <c r="BC559"/>
  <c r="BC563"/>
  <c r="BC567"/>
  <c r="BC570"/>
  <c r="C573"/>
  <c r="C553"/>
  <c r="C545"/>
  <c r="C517"/>
  <c r="C504"/>
  <c r="C487"/>
  <c r="C479"/>
  <c r="C396"/>
  <c r="C383"/>
  <c r="C367"/>
  <c r="C353"/>
  <c r="C318"/>
  <c r="C300"/>
  <c r="C288"/>
  <c r="C271"/>
  <c r="C242"/>
  <c r="C212"/>
  <c r="C184"/>
  <c r="C85"/>
  <c r="C74"/>
  <c r="C57"/>
  <c r="F3"/>
  <c r="C44"/>
  <c r="C4"/>
  <c r="C3"/>
  <c r="B28" i="2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C2"/>
  <c r="C1"/>
  <c r="BE573" i="3" l="1"/>
  <c r="I28" i="2" s="1"/>
  <c r="BD573" i="3"/>
  <c r="H28" i="2" s="1"/>
  <c r="BA553" i="3"/>
  <c r="E27" i="2" s="1"/>
  <c r="BC573" i="3"/>
  <c r="G28" i="2" s="1"/>
  <c r="BC504" i="3"/>
  <c r="G24" i="2" s="1"/>
  <c r="BC487" i="3"/>
  <c r="G23" i="2" s="1"/>
  <c r="BE545" i="3"/>
  <c r="I26" i="2" s="1"/>
  <c r="BA479" i="3"/>
  <c r="E22" i="2" s="1"/>
  <c r="BA545" i="3"/>
  <c r="E26" i="2" s="1"/>
  <c r="BE517" i="3"/>
  <c r="I25" i="2" s="1"/>
  <c r="BD487" i="3"/>
  <c r="H23" i="2" s="1"/>
  <c r="BE479" i="3"/>
  <c r="I22" i="2" s="1"/>
  <c r="BD383" i="3"/>
  <c r="H20" i="2" s="1"/>
  <c r="BC396" i="3"/>
  <c r="G21" i="2" s="1"/>
  <c r="BC383" i="3"/>
  <c r="G20" i="2" s="1"/>
  <c r="BA383" i="3"/>
  <c r="E20" i="2" s="1"/>
  <c r="BE353" i="3"/>
  <c r="I18" i="2" s="1"/>
  <c r="BA353" i="3"/>
  <c r="E18" i="2" s="1"/>
  <c r="BC318" i="3"/>
  <c r="G17" i="2" s="1"/>
  <c r="BA318" i="3"/>
  <c r="E17" i="2" s="1"/>
  <c r="BB300" i="3"/>
  <c r="F16" i="2" s="1"/>
  <c r="BC300" i="3"/>
  <c r="G16" i="2" s="1"/>
  <c r="BD288" i="3"/>
  <c r="H15" i="2" s="1"/>
  <c r="BC288" i="3"/>
  <c r="G15" i="2" s="1"/>
  <c r="BB271" i="3"/>
  <c r="F14" i="2" s="1"/>
  <c r="BC271" i="3"/>
  <c r="G14" i="2" s="1"/>
  <c r="BE288" i="3"/>
  <c r="I15" i="2" s="1"/>
  <c r="BE271" i="3"/>
  <c r="I14" i="2" s="1"/>
  <c r="BD242" i="3"/>
  <c r="H13" i="2" s="1"/>
  <c r="BD212" i="3"/>
  <c r="H12" i="2" s="1"/>
  <c r="BE212" i="3"/>
  <c r="I12" i="2" s="1"/>
  <c r="BD85" i="3"/>
  <c r="H10" i="2" s="1"/>
  <c r="BE85" i="3"/>
  <c r="I10" i="2" s="1"/>
  <c r="BD74" i="3"/>
  <c r="H9" i="2" s="1"/>
  <c r="BB57" i="3"/>
  <c r="F8" i="2" s="1"/>
  <c r="BD44" i="3"/>
  <c r="H7" i="2" s="1"/>
  <c r="BE44" i="3"/>
  <c r="I7" i="2" s="1"/>
  <c r="BA271" i="3"/>
  <c r="E14" i="2" s="1"/>
  <c r="BA57" i="3"/>
  <c r="E8" i="2" s="1"/>
  <c r="BC545" i="3"/>
  <c r="G26" i="2" s="1"/>
  <c r="BC212" i="3"/>
  <c r="G12" i="2" s="1"/>
  <c r="BC184" i="3"/>
  <c r="G11" i="2" s="1"/>
  <c r="BC85" i="3"/>
  <c r="G10" i="2" s="1"/>
  <c r="BC57" i="3"/>
  <c r="G8" i="2" s="1"/>
  <c r="BE504" i="3"/>
  <c r="I24" i="2" s="1"/>
  <c r="BE383" i="3"/>
  <c r="I20" i="2" s="1"/>
  <c r="BE242" i="3"/>
  <c r="I13" i="2" s="1"/>
  <c r="BD367" i="3"/>
  <c r="H19" i="2" s="1"/>
  <c r="BD318" i="3"/>
  <c r="H17" i="2" s="1"/>
  <c r="BB573" i="3"/>
  <c r="F28" i="2" s="1"/>
  <c r="BB401" i="3"/>
  <c r="BB375"/>
  <c r="BB323"/>
  <c r="BB74"/>
  <c r="F9" i="2" s="1"/>
  <c r="BB44" i="3"/>
  <c r="F7" i="2" s="1"/>
  <c r="BA573" i="3"/>
  <c r="E28" i="2" s="1"/>
  <c r="BA367" i="3"/>
  <c r="E19" i="2" s="1"/>
  <c r="BA212" i="3"/>
  <c r="E12" i="2" s="1"/>
  <c r="BA79" i="3"/>
  <c r="BA74"/>
  <c r="E9" i="2" s="1"/>
  <c r="BC517" i="3"/>
  <c r="G25" i="2" s="1"/>
  <c r="BC367" i="3"/>
  <c r="G19" i="2" s="1"/>
  <c r="BC353" i="3"/>
  <c r="G18" i="2" s="1"/>
  <c r="BE184" i="3"/>
  <c r="I11" i="2" s="1"/>
  <c r="BE74" i="3"/>
  <c r="I9" i="2" s="1"/>
  <c r="BD545" i="3"/>
  <c r="H26" i="2" s="1"/>
  <c r="BD504" i="3"/>
  <c r="H24" i="2" s="1"/>
  <c r="BD396" i="3"/>
  <c r="H21" i="2" s="1"/>
  <c r="BD271" i="3"/>
  <c r="H14" i="2" s="1"/>
  <c r="BD184" i="3"/>
  <c r="H11" i="2" s="1"/>
  <c r="BB288" i="3"/>
  <c r="F15" i="2" s="1"/>
  <c r="BB242" i="3"/>
  <c r="F13" i="2" s="1"/>
  <c r="BB184" i="3"/>
  <c r="F11" i="2" s="1"/>
  <c r="BA504" i="3"/>
  <c r="E24" i="2" s="1"/>
  <c r="BA396" i="3"/>
  <c r="E21" i="2" s="1"/>
  <c r="BA300" i="3"/>
  <c r="E16" i="2" s="1"/>
  <c r="BA288" i="3"/>
  <c r="E15" i="2" s="1"/>
  <c r="BE318" i="3"/>
  <c r="I17" i="2" s="1"/>
  <c r="BD479" i="3"/>
  <c r="H22" i="2" s="1"/>
  <c r="BB517" i="3"/>
  <c r="F25" i="2" s="1"/>
  <c r="G545" i="3"/>
  <c r="BC553"/>
  <c r="G27" i="2" s="1"/>
  <c r="BC479" i="3"/>
  <c r="G22" i="2" s="1"/>
  <c r="BC242" i="3"/>
  <c r="G13" i="2" s="1"/>
  <c r="BC74" i="3"/>
  <c r="G9" i="2" s="1"/>
  <c r="BC44" i="3"/>
  <c r="G7" i="2" s="1"/>
  <c r="BE396" i="3"/>
  <c r="I21" i="2" s="1"/>
  <c r="BE367" i="3"/>
  <c r="I19" i="2" s="1"/>
  <c r="BD353" i="3"/>
  <c r="H18" i="2" s="1"/>
  <c r="BD300" i="3"/>
  <c r="H16" i="2" s="1"/>
  <c r="BD57" i="3"/>
  <c r="H8" i="2" s="1"/>
  <c r="BB487" i="3"/>
  <c r="F23" i="2" s="1"/>
  <c r="BB212" i="3"/>
  <c r="F12" i="2" s="1"/>
  <c r="BB545" i="3"/>
  <c r="F26" i="2" s="1"/>
  <c r="BB504" i="3"/>
  <c r="F24" i="2" s="1"/>
  <c r="BB396" i="3"/>
  <c r="F21" i="2" s="1"/>
  <c r="BA242" i="3"/>
  <c r="E13" i="2" s="1"/>
  <c r="BB479" i="3"/>
  <c r="F22" i="2" s="1"/>
  <c r="BB383" i="3"/>
  <c r="F20" i="2" s="1"/>
  <c r="BB367" i="3"/>
  <c r="F19" i="2" s="1"/>
  <c r="BB353" i="3"/>
  <c r="F18" i="2" s="1"/>
  <c r="BB318" i="3"/>
  <c r="F17" i="2" s="1"/>
  <c r="BA184" i="3"/>
  <c r="E11" i="2" s="1"/>
  <c r="BA85" i="3"/>
  <c r="E10" i="2" s="1"/>
  <c r="BA44" i="3"/>
  <c r="E7" i="2" s="1"/>
  <c r="G29" l="1"/>
  <c r="C14" i="1" s="1"/>
  <c r="H29" i="2"/>
  <c r="C15" i="1" s="1"/>
  <c r="I29" i="2"/>
  <c r="C20" i="1" s="1"/>
  <c r="F29" i="2"/>
  <c r="C17" i="1" s="1"/>
  <c r="E29" i="2"/>
  <c r="G34" l="1"/>
  <c r="I34" s="1"/>
  <c r="G15" i="1" s="1"/>
  <c r="G22" s="1"/>
  <c r="C16"/>
  <c r="C18" s="1"/>
  <c r="C21" s="1"/>
  <c r="H35" i="2" l="1"/>
  <c r="C22" i="1" l="1"/>
  <c r="F32" s="1"/>
  <c r="F33" l="1"/>
  <c r="F34" s="1"/>
</calcChain>
</file>

<file path=xl/sharedStrings.xml><?xml version="1.0" encoding="utf-8"?>
<sst xmlns="http://schemas.openxmlformats.org/spreadsheetml/2006/main" count="1316" uniqueCount="734">
  <si>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</si>
  <si>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</si>
  <si>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</si>
  <si>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</si>
  <si>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</si>
  <si>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</si>
  <si>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</si>
  <si>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</si>
  <si>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</si>
  <si>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</si>
  <si>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</si>
  <si>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</si>
  <si>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</si>
  <si>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</si>
  <si>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</si>
  <si>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</si>
  <si>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</si>
  <si>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</si>
  <si>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</si>
  <si>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</si>
  <si>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</si>
  <si>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</si>
  <si>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</si>
  <si>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</si>
  <si>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</si>
  <si>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</si>
  <si>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</si>
  <si>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</si>
  <si>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</si>
  <si>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</si>
  <si>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</si>
  <si>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</si>
  <si>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</si>
  <si>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</si>
  <si>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</si>
  <si>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</si>
  <si>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</si>
  <si>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</si>
  <si>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</si>
  <si>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</si>
  <si>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</si>
  <si>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</si>
  <si>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</si>
  <si>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</si>
  <si>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</si>
  <si>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</si>
  <si>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</si>
  <si>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</si>
  <si>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</si>
  <si>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</si>
  <si>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</si>
  <si>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</si>
  <si>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</si>
  <si>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</si>
  <si>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</si>
  <si>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</si>
  <si>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</si>
  <si>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</si>
  <si>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</si>
  <si>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</si>
  <si>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</si>
  <si>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</si>
  <si>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</si>
  <si>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</si>
  <si>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</si>
  <si>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</si>
  <si>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</si>
  <si>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Zateplení admin. budovy cestmistrovství Hodonín</t>
  </si>
  <si>
    <t>Administrativní budova</t>
  </si>
  <si>
    <t>33</t>
  </si>
  <si>
    <t>Sloupy a pilíře,stožáry,stojky</t>
  </si>
  <si>
    <t>314 84-3127.R00</t>
  </si>
  <si>
    <t>Stolička komínu d 300 mm bez dodávky komínové stoličky</t>
  </si>
  <si>
    <t>kus</t>
  </si>
  <si>
    <t>;zpětná montáž původní zakládací konzoly venkovního komínu</t>
  </si>
  <si>
    <t>314 84-3207.R00</t>
  </si>
  <si>
    <t>Komín.díl s kontrol.otvorem d 300 mm bez dodávky komín. dílu</t>
  </si>
  <si>
    <t xml:space="preserve">;zpětná montáž původního komín. dílu s kontr. otvorem </t>
  </si>
  <si>
    <t>314 84-3427.R00</t>
  </si>
  <si>
    <t>Komínový díl 950 mm, d 300 mm bez dodávky komínového dílu</t>
  </si>
  <si>
    <t>;zpětná montáž původních komínových dílů</t>
  </si>
  <si>
    <t>314 84-3547.R00</t>
  </si>
  <si>
    <t>Prostup stropem pro komín d 300 mm bez dodávky prostupu</t>
  </si>
  <si>
    <t>;zpětná montáž přes prostup původní střešní římsou</t>
  </si>
  <si>
    <t>314 84-3587.R00</t>
  </si>
  <si>
    <t>Lemování 0° komínu d 300 mm bez dodávky lemování</t>
  </si>
  <si>
    <t>;zpětná montáž lemování prostupu střešní římsou</t>
  </si>
  <si>
    <t>314 84-3607.R00</t>
  </si>
  <si>
    <t>Lemování 5÷30° komínu d 300 mm bez dodávky lemování</t>
  </si>
  <si>
    <t>;zpětná montáž lemování okolo manžety</t>
  </si>
  <si>
    <t>314 84-3527.R00</t>
  </si>
  <si>
    <t>Protidešťová manžeta komínu d 300 mm bez dodávky protidešťové manžety</t>
  </si>
  <si>
    <t>;zpětná montáž původní protidešť. manžety v krytině</t>
  </si>
  <si>
    <t>314 84-3687.R00</t>
  </si>
  <si>
    <t>Koncový komínový díl d 300 mm bez dodávky koncového dílu</t>
  </si>
  <si>
    <t>;zpětná montáž původního koncového dílu</t>
  </si>
  <si>
    <t>314 84-3727.R00</t>
  </si>
  <si>
    <t>Spona pro komín d 300 mm bez dodávky spony</t>
  </si>
  <si>
    <t>;zpětná montáž původních spon</t>
  </si>
  <si>
    <t>314 84-3867.R00</t>
  </si>
  <si>
    <t>Kotvicí objímka komínu d 300 mm bez dodávky kotvící objímky</t>
  </si>
  <si>
    <t>;zpětná montáž původních kotev. objímek</t>
  </si>
  <si>
    <t>314 84-3845.R00</t>
  </si>
  <si>
    <t>Kotevní element komínu d 225÷800 mm bez dodávky kotevního elementu</t>
  </si>
  <si>
    <t>pár</t>
  </si>
  <si>
    <t>;zpětná montáž původních kotev. elementů (táhla)</t>
  </si>
  <si>
    <t>314 84-3227.R00</t>
  </si>
  <si>
    <t>Sopouch 90°nebo 84° d 300 mm bez dodávky sopouchu</t>
  </si>
  <si>
    <t>;zpětná montáž původního sopouchu</t>
  </si>
  <si>
    <t>34</t>
  </si>
  <si>
    <t>Stěny a příčky</t>
  </si>
  <si>
    <t>311 27-1170.R00</t>
  </si>
  <si>
    <t xml:space="preserve">Dozdívky z tvárnic pórobeton. hladkých tl. 30 cm </t>
  </si>
  <si>
    <t xml:space="preserve"> m2</t>
  </si>
  <si>
    <t>0,8*1,5*2</t>
  </si>
  <si>
    <t>;dozdívky parapetů nových oken 1/PL ve 2.NP</t>
  </si>
  <si>
    <t>3,75*2,75-1*0,75*2</t>
  </si>
  <si>
    <t>;dozdívka v obvod. zdivu jednopodlaž. přístavku</t>
  </si>
  <si>
    <t>342 66-8111.R00</t>
  </si>
  <si>
    <t xml:space="preserve">Těsnění styku příčky se stáv. konstrukcí PU pěnou </t>
  </si>
  <si>
    <t>m</t>
  </si>
  <si>
    <t>0,8*4+2,75*2+3,75</t>
  </si>
  <si>
    <t>;utěsnění nových dozdívek s původ. stěnami a stropem</t>
  </si>
  <si>
    <t>317 12-1044.R00</t>
  </si>
  <si>
    <t>Překlad nosný porobeton, světlost otv. do 180 cm překlad 150/25/25 cm</t>
  </si>
  <si>
    <t>1+1</t>
  </si>
  <si>
    <t>;nové překlady nad okny 2/PL</t>
  </si>
  <si>
    <t>46</t>
  </si>
  <si>
    <t>Zpevněné plochy</t>
  </si>
  <si>
    <t>451 57-7877.R00</t>
  </si>
  <si>
    <t xml:space="preserve">Podklad pod dlažbu ze štěrkopísku tl. do 10 cm </t>
  </si>
  <si>
    <t>m2</t>
  </si>
  <si>
    <t>35,85*0,5</t>
  </si>
  <si>
    <t>;lože pod novým okapovým chodníkem</t>
  </si>
  <si>
    <t>596 81-1111.RT4</t>
  </si>
  <si>
    <t>Kladení dlaždic kom.pro pěší, lože z kameniva těž. včetně dlaždic betonových 50/50/5 cm</t>
  </si>
  <si>
    <t>;dlažba nového okapového chodníku</t>
  </si>
  <si>
    <t>916 53-1111.RT4</t>
  </si>
  <si>
    <t>Osazení záhon.obrubníků do lože z B 12,5 bez opěry včetně obrubníku 50/5/25 cm</t>
  </si>
  <si>
    <t>35,85</t>
  </si>
  <si>
    <t>;pro nový okapový chodník</t>
  </si>
  <si>
    <t>182 00-1131.R00</t>
  </si>
  <si>
    <t xml:space="preserve">Plošná úprava terénu, nerovnosti do 20 cm v rovině </t>
  </si>
  <si>
    <t>35,85*1</t>
  </si>
  <si>
    <t>;terén v šířce 1 m před novým okapovým chodníkem</t>
  </si>
  <si>
    <t>181 30-1101.R00</t>
  </si>
  <si>
    <t xml:space="preserve">Rozprostření ornice, rovina, tl. do 10 cm do 500m2 </t>
  </si>
  <si>
    <t>;doplnění terénu před okap. chodníkem</t>
  </si>
  <si>
    <t>61</t>
  </si>
  <si>
    <t>Upravy povrchů vnitřní</t>
  </si>
  <si>
    <t>612 48-1211.RT2</t>
  </si>
  <si>
    <t>Montáž výztužné sítě (perlinky) do stěrky-stěny včetně výztužné sítě a stěrkového tmelu</t>
  </si>
  <si>
    <t>11,21+0,2*1,5*2+0,2*2*3,5</t>
  </si>
  <si>
    <t>;vnitřní povrchy nových dozdívek z pórobet. tvárnic</t>
  </si>
  <si>
    <t>602 01-1141.RT3</t>
  </si>
  <si>
    <t>Štuk vnitřní ručně tloušťka vrstvy 4 mm</t>
  </si>
  <si>
    <t>;vnitřní povrchy pórobet. zazdívek</t>
  </si>
  <si>
    <t>612 42-5931.RT2</t>
  </si>
  <si>
    <t>Omítka vápenná vnitřního ostění - štuková s použitím suché maltové směsi</t>
  </si>
  <si>
    <t>0,3*(2,8*2+2,7+4,6*4+6,2*2)</t>
  </si>
  <si>
    <t>;po vybouraných původních výplní - vchod. dveře, skleněné tvárnice</t>
  </si>
  <si>
    <t>62</t>
  </si>
  <si>
    <t>Upravy povrchů vnější</t>
  </si>
  <si>
    <t>622 90-4112.R00</t>
  </si>
  <si>
    <t xml:space="preserve">Očištění fasád tlakovou vodou složitost 1 - 2 </t>
  </si>
  <si>
    <t>36,99+3,9+473,9+124,66+17,89+3,38+1,85</t>
  </si>
  <si>
    <t>;omytí původní fasády - sokl, fasáda, ostění</t>
  </si>
  <si>
    <t>620 99-1121.R00</t>
  </si>
  <si>
    <t xml:space="preserve">Zakrývání výplní vnějších otvorů z lešení </t>
  </si>
  <si>
    <t>1,5*1,75*27+1,5*0,8*7+1,55*1,5*4</t>
  </si>
  <si>
    <t>;okna ve východní fasádě</t>
  </si>
  <si>
    <t>2,1*1,75*3+1,75*1,5</t>
  </si>
  <si>
    <t>;okna na jižní fasádě</t>
  </si>
  <si>
    <t>2*1*0,75+2*1,55*1,5+1,75*1,5*16+1,5*0,8*20</t>
  </si>
  <si>
    <t>;okna na západní fasádě</t>
  </si>
  <si>
    <t>622 32-1122.RV1</t>
  </si>
  <si>
    <t>Zateplovací systém, sokl, EPS P tl. 100 mm zakončený stěrkou s výztužnou tkaninou</t>
  </si>
  <si>
    <t>0,3*36,3</t>
  </si>
  <si>
    <t>;zateplení soklu na straně východní</t>
  </si>
  <si>
    <t>0,2*7,35+0,2*2,25+0,47*3,85+0,45*0,3</t>
  </si>
  <si>
    <t>;zateplení soklu na straně jižní a severní</t>
  </si>
  <si>
    <t>5*0,45+0,55*31,7+0,1*1,5*17</t>
  </si>
  <si>
    <t>;zateplení soklu na straně západní</t>
  </si>
  <si>
    <t>622 32-1124.RT1</t>
  </si>
  <si>
    <t>Zateplovací systém, sokl, EPS P tl. 140 mm s omítkou silikonovou</t>
  </si>
  <si>
    <t>13*0,3</t>
  </si>
  <si>
    <t>;obvodová stěna na severní straně nad plochou střechou provozní budovy</t>
  </si>
  <si>
    <t>;pás ETICS vysoký 300 mm nad plochou střechou</t>
  </si>
  <si>
    <t>622 32-3334.RT3</t>
  </si>
  <si>
    <t>Zateplovací syst.,fasáda, EPS šedý,tl.140 mm s omítkou silikonovou</t>
  </si>
  <si>
    <t>36,3*6,55-1,42*0,77*7-1,42*1,47*4-1,42*1,67*27</t>
  </si>
  <si>
    <t>1,42*0,15*19+6,3*0,15*5</t>
  </si>
  <si>
    <t>;fasáda východní strany včetně odskoků</t>
  </si>
  <si>
    <t>14,25*6,75-2,02*1,67*3-1,42*1,67-2,62*2,8-2,9+2,25*3,45</t>
  </si>
  <si>
    <t>;fasáda jižní včetně části přístavku</t>
  </si>
  <si>
    <t>4,75*0,3+14,25*2,45+1,3*1,3+0,75*0,75+2,03*2,75-1,65*2,2+14,25*0,15-3,9</t>
  </si>
  <si>
    <t>;fasáda severní včetně části přístavku bez zateplení s perimterem</t>
  </si>
  <si>
    <t>36,45*6,75-1,42*1,67*12-1,42*0,72*20-1,42*1,64*4-1,42*1,55*2-1*0,75*2</t>
  </si>
  <si>
    <t>1,42*0,15*19+6,5*0,15+3,05*0,15</t>
  </si>
  <si>
    <t>;fasáda západní včetně části přístavku a odskoků</t>
  </si>
  <si>
    <t>622 32-3353.RT3</t>
  </si>
  <si>
    <t>Zatepl.systém, ostění, EPS šedý tl. 30 mm s omítkou silikonovou</t>
  </si>
  <si>
    <t>6,3*38*0,15+0,15*(4,6*4+3,2*7+5*27)</t>
  </si>
  <si>
    <t>;fasáda východní - meziokenní pilíře, ostění a nadpraží oken</t>
  </si>
  <si>
    <t>0,15*(5,6*3+5+8,3+3,85)</t>
  </si>
  <si>
    <t>;fasáda jižní a severní - ostění a nadpraží oken a vchodových dveří</t>
  </si>
  <si>
    <t>6,5*0,15*33+2,8*0,15*4+0,15*(4,6*2+2,5*2+3,1*20+5*16)</t>
  </si>
  <si>
    <t>;fasáda západní - meziokenní pilíře, ostění a nadpraží oken</t>
  </si>
  <si>
    <t>1,6*0,65+4,7*0,4</t>
  </si>
  <si>
    <t>;zateplení za sloupem branky a za komínem - západní fasáda</t>
  </si>
  <si>
    <t>622 32-1163.R00</t>
  </si>
  <si>
    <t xml:space="preserve">Zateplovací systém, parapet, EPS S tl. 30 mm </t>
  </si>
  <si>
    <t>119,3*0,15</t>
  </si>
  <si>
    <t>;zateplení pod novými parapety 1/KL</t>
  </si>
  <si>
    <t>622 32-3153.RV1</t>
  </si>
  <si>
    <t>Zateplovací systém, ostění, EPS P tl. 30 mm zakončený stěrkou s výztužnou tkaninou</t>
  </si>
  <si>
    <t>0,3*0,15*(2*17+7)</t>
  </si>
  <si>
    <t>;zateplení soklu na straně východní - boční stěny mezioken. pilířů</t>
  </si>
  <si>
    <t>622 32-3331.RT3</t>
  </si>
  <si>
    <t>Zateplovací syst.,fasáda, EPS šedý,tl. 50 mm s omítkou silikonovou</t>
  </si>
  <si>
    <t>(0,15+0,3)*7,5</t>
  </si>
  <si>
    <t>;podhled a čelo římsy jednopodl. přístavku</t>
  </si>
  <si>
    <t>622 32-3331.RV1</t>
  </si>
  <si>
    <t>Zateplovací syst.,fasáda, EPS šedý,tl. 50 mm zakončený stěrkou s výztužnou tkaninou</t>
  </si>
  <si>
    <t>0,3*7,5</t>
  </si>
  <si>
    <t>;horní povrch římsy jednopodl. přístavku</t>
  </si>
  <si>
    <t>622 39-1122.R00</t>
  </si>
  <si>
    <t xml:space="preserve">Příplatek za hmoždinky STR U 8 ks/m2 </t>
  </si>
  <si>
    <t>36,99+3,9+473,9</t>
  </si>
  <si>
    <t>;za použití hmoždin pro zápustnou montáž</t>
  </si>
  <si>
    <t>;u desek EPS tl. 100 a 140 mm</t>
  </si>
  <si>
    <t>713 13-2111.R00</t>
  </si>
  <si>
    <t xml:space="preserve">Přebroušení izolantu </t>
  </si>
  <si>
    <t>473,9</t>
  </si>
  <si>
    <t>;pro šedé polystyrenové desky tl. 140 mm</t>
  </si>
  <si>
    <t>622 32-1014.R00</t>
  </si>
  <si>
    <t xml:space="preserve">Soklová lišta hliník KZS tl. 140 mm </t>
  </si>
  <si>
    <t>36,3+0,15*5+14,25-2,7+14,25+36,45+2,4+5+0,5</t>
  </si>
  <si>
    <t>;založení ETICS tl. 140 mm po obvodou fasády</t>
  </si>
  <si>
    <t>622 42-1491.R00</t>
  </si>
  <si>
    <t xml:space="preserve">Doplňky zatepl. systémů, rohová lišta s okapničkou </t>
  </si>
  <si>
    <t>119,3+2,7+1,65</t>
  </si>
  <si>
    <t>;nadpraží oken a vchodových dveří</t>
  </si>
  <si>
    <t>622 42-1492.R00</t>
  </si>
  <si>
    <t xml:space="preserve">Doplňky zatepl. systémů, okenní lišta s tkaninou </t>
  </si>
  <si>
    <t>4,6*4+3,2*7+5*27</t>
  </si>
  <si>
    <t>;fasáda východní - ostění a nadpraží oken</t>
  </si>
  <si>
    <t>5,6*3+5+8,3+3,85</t>
  </si>
  <si>
    <t>4,6*2+2,5*2+3,1*20+5*16</t>
  </si>
  <si>
    <t>;fasáda západní - ostění a nadpraží oken</t>
  </si>
  <si>
    <t>622 42-1494.R00</t>
  </si>
  <si>
    <t xml:space="preserve">Doplňky zatepl. systémů, podparapetní lišta s tkan </t>
  </si>
  <si>
    <t>119,3</t>
  </si>
  <si>
    <t>;pod novými parapety 1/KL</t>
  </si>
  <si>
    <t>602 01-1193.R00</t>
  </si>
  <si>
    <t xml:space="preserve">Kontaktní nátěr pod omítky </t>
  </si>
  <si>
    <t>;penetrační nátěr původní fasády - sokl, fasáda, ostění</t>
  </si>
  <si>
    <t>622 47-1317.R00</t>
  </si>
  <si>
    <t xml:space="preserve">Nátěr nebo nástřik stěn vnějších, složitost 1 - 2 </t>
  </si>
  <si>
    <t>1,55*4,7+2,9</t>
  </si>
  <si>
    <t>;fasádní silikonový nátěr podhledu a čela obloukové stříšky</t>
  </si>
  <si>
    <t>622 45-4121.R00</t>
  </si>
  <si>
    <t xml:space="preserve">Oprava vnějších omítek cement.,štukových do 10 % </t>
  </si>
  <si>
    <t>;oprava zvětralých částí původní fasády</t>
  </si>
  <si>
    <t>62-R1</t>
  </si>
  <si>
    <t xml:space="preserve">Příplatek za použití desek PIR tl. 30 mm </t>
  </si>
  <si>
    <t>127,58+17,89</t>
  </si>
  <si>
    <t>;desky PIR tl. 30 mm ve fasádě - mezioken. pilíře, ostění výplní otvorů</t>
  </si>
  <si>
    <t>622 48-1291.R00</t>
  </si>
  <si>
    <t>Montáž výztužné lišty rohové a dilatační příplatek za členitost fasády - rohy a kouty</t>
  </si>
  <si>
    <t>(6,3*38+6,5*33+2,8*4+2*19*1,42)*2</t>
  </si>
  <si>
    <t>;meziokenní pilíře, rohové pilíře, průvlaky pod střešní římsou</t>
  </si>
  <si>
    <t>553-92760</t>
  </si>
  <si>
    <t xml:space="preserve">Lišta rohová Al s tkaninou 10/10 / 2,5 m </t>
  </si>
  <si>
    <t>(6,3*38+6,5*33+2,8*4+2*19*1,42)*2*1,05</t>
  </si>
  <si>
    <t>;dodávka rohových lišt včetně ztratného 5 %</t>
  </si>
  <si>
    <t>64</t>
  </si>
  <si>
    <t>Výplně otvorů</t>
  </si>
  <si>
    <t>766 71-1001.R00</t>
  </si>
  <si>
    <t xml:space="preserve">Montáž plastových oken a balk.dveří s vypěněním </t>
  </si>
  <si>
    <t>6*(1,5*2+0,8*2)+2*(1*2+0,75*2)</t>
  </si>
  <si>
    <t>;montáž nových plast. oken 1/PL a 2/PL</t>
  </si>
  <si>
    <t>766 71-1021.R00</t>
  </si>
  <si>
    <t xml:space="preserve">Montáž plastových vstupních dveří s vypěněním </t>
  </si>
  <si>
    <t>2*2,8+2,7</t>
  </si>
  <si>
    <t>;montáž hliníkových dveří 1/AL</t>
  </si>
  <si>
    <t>766 60-1213.R00</t>
  </si>
  <si>
    <t xml:space="preserve">Těsnění okenní spáry, ostění,PT-Z folie+PP-Z folie </t>
  </si>
  <si>
    <t>6*(1,5+0,8*2)+2*(1+0,75*2)</t>
  </si>
  <si>
    <t>;ostění a nadpraží nových oken a dveří</t>
  </si>
  <si>
    <t>766 60-1229.R00</t>
  </si>
  <si>
    <t xml:space="preserve">Těsnění oken.spáry,parapet,PT folie+PP folie+páska </t>
  </si>
  <si>
    <t>1,5*6+1*2</t>
  </si>
  <si>
    <t>;parapety nových oken 1/PL, 2/PL</t>
  </si>
  <si>
    <t>648 99-1113.RT2</t>
  </si>
  <si>
    <t>Osazení parapet.desek plast. a lamin. š.nad 20cm včetně dodávky plastové parapetní desky š. 250 mm</t>
  </si>
  <si>
    <t>;pro nové okna 1/PL a 2/PL</t>
  </si>
  <si>
    <t>611-43595</t>
  </si>
  <si>
    <t xml:space="preserve">Okno plastové 1křídlové 150x80 cm </t>
  </si>
  <si>
    <t>;dodávka nových oken 1/PL</t>
  </si>
  <si>
    <t>611-43590</t>
  </si>
  <si>
    <t xml:space="preserve">Okno plastové 1křídlové 100x75 cm </t>
  </si>
  <si>
    <t>;dodávka nových oken 2/PL</t>
  </si>
  <si>
    <t>64-R1</t>
  </si>
  <si>
    <t>Hliníkové vstupní dveře dle přílohy VÝPIS OKEN A DVEŘÍ</t>
  </si>
  <si>
    <t>;dodávka nových vstupních dveří 1/AL</t>
  </si>
  <si>
    <t>998 76-6102.R00</t>
  </si>
  <si>
    <t xml:space="preserve">Přesun hmot pro truhlářské konstr., výšky do 12 m </t>
  </si>
  <si>
    <t>t</t>
  </si>
  <si>
    <t>94</t>
  </si>
  <si>
    <t>Lešení a stavební výtahy</t>
  </si>
  <si>
    <t>941 94-1031.R00</t>
  </si>
  <si>
    <t xml:space="preserve">Montáž lešení leh.řad.s podlahami,š.do 1 m, H 10 m </t>
  </si>
  <si>
    <t>6,85*(36,3+1+1)</t>
  </si>
  <si>
    <t>;fasáda na východní straně</t>
  </si>
  <si>
    <t>7,1*14,25-4,7*3,3+14,25*2,45</t>
  </si>
  <si>
    <t>;fasáda na jižní a severní straně</t>
  </si>
  <si>
    <t>7,3*(36,45+1+1)+3,7*(2,5+1,7)</t>
  </si>
  <si>
    <t>;fasáda na západní straně</t>
  </si>
  <si>
    <t>941 94-1191.R00</t>
  </si>
  <si>
    <t xml:space="preserve">Příplatek za každý měsíc použití lešení k pol.1031 </t>
  </si>
  <si>
    <t>679,15*2</t>
  </si>
  <si>
    <t>941 95-5001.R00</t>
  </si>
  <si>
    <t xml:space="preserve">Lešení lehké pomocné, výška podlahy do 1,2 m </t>
  </si>
  <si>
    <t>4,7*2,8</t>
  </si>
  <si>
    <t>;pod venkovní obloukovou stříškou</t>
  </si>
  <si>
    <t>941 95-5004.R00</t>
  </si>
  <si>
    <t xml:space="preserve">Lešení lehké pomocné, výška podlahy do 3,5 m </t>
  </si>
  <si>
    <t>3,3*(4,6+5)</t>
  </si>
  <si>
    <t>;na vnitřních schodištích - provádění omítek, výměny oken</t>
  </si>
  <si>
    <t>944 94-4011.R00</t>
  </si>
  <si>
    <t xml:space="preserve">Montáž ochranné sítě z umělých vláken </t>
  </si>
  <si>
    <t>679,15</t>
  </si>
  <si>
    <t>944 94-4031.R00</t>
  </si>
  <si>
    <t xml:space="preserve">Příplatek za každý měsíc použití sítí k pol. 4011 </t>
  </si>
  <si>
    <t>949 94-2101.R00</t>
  </si>
  <si>
    <t xml:space="preserve">Nájem za hydraulickou zvedací plošinu, H do 27 m </t>
  </si>
  <si>
    <t>h</t>
  </si>
  <si>
    <t>3*8</t>
  </si>
  <si>
    <t>;pro dmtž a mtž venkov. komínu, ostatní</t>
  </si>
  <si>
    <t>941 94-1831.R00</t>
  </si>
  <si>
    <t xml:space="preserve">Demontáž lešení leh.řad.s podlahami,š.1 m, H 10 m </t>
  </si>
  <si>
    <t>679,15+13,16+31,68</t>
  </si>
  <si>
    <t>;fasádní a pomocné lešení</t>
  </si>
  <si>
    <t>944 94-4081.R00</t>
  </si>
  <si>
    <t xml:space="preserve">Demontáž ochranné sítě z umělých vláken </t>
  </si>
  <si>
    <t>998 00-9101.R00</t>
  </si>
  <si>
    <t xml:space="preserve">Přesun hmot lešení samostatně budovaného </t>
  </si>
  <si>
    <t>95</t>
  </si>
  <si>
    <t>Dokončovací kce na pozem.stav.</t>
  </si>
  <si>
    <t>953 92-2112.R00</t>
  </si>
  <si>
    <t xml:space="preserve">Montáž tvarovky větrací - vnější </t>
  </si>
  <si>
    <t>2+1</t>
  </si>
  <si>
    <t>;nové větrací mřížky na fasádě východní, západní a jižní</t>
  </si>
  <si>
    <t>429-72814</t>
  </si>
  <si>
    <t>Mřížka čtyřhranná vel. 300x300 mm plastová se sítí proti hmyzu</t>
  </si>
  <si>
    <t>;nová mřížka v jižní fasádě jednopodl. přístavku</t>
  </si>
  <si>
    <t>429-72820</t>
  </si>
  <si>
    <t>Mřížka čtyřhranná vel. 450x150 mm plastová se sítí proti hmyzu</t>
  </si>
  <si>
    <t>;nová mřížka do východní a západní fasády budovy</t>
  </si>
  <si>
    <t>953 94-2728.R00</t>
  </si>
  <si>
    <t>Osazování praporových žerdí včetně dodávky nových žerdí</t>
  </si>
  <si>
    <t>;jižní fasáda nad obloukovou stříškou</t>
  </si>
  <si>
    <t>953 94-2526.R00</t>
  </si>
  <si>
    <t xml:space="preserve">Osazování podpěr pro nástěnné skříňky </t>
  </si>
  <si>
    <t>;zpětná montáž venkovní plechové skříně pro HUP na východní fasádě</t>
  </si>
  <si>
    <t>952 90-1110.R00</t>
  </si>
  <si>
    <t xml:space="preserve">Čištění mytím vnějších ploch oken a dveří </t>
  </si>
  <si>
    <t>1,55*1,5*4+1,75*1,5*27+1,5*0,8*7</t>
  </si>
  <si>
    <t>;plocha oken na východní fasádě</t>
  </si>
  <si>
    <t>2,1*1,75*3+1,5*1,75+2,8*2,7+1,65*2,2</t>
  </si>
  <si>
    <t>;plocha oken a dveří na jižní a severní fasádě</t>
  </si>
  <si>
    <t>1,75*1,5*16+1,5*0,8*20+1,5*1,55*2+1*0,75*2</t>
  </si>
  <si>
    <t>;plocha oken na západní fasádě</t>
  </si>
  <si>
    <t>952 90-1111.R00</t>
  </si>
  <si>
    <t xml:space="preserve">Vyčištění budov o výšce podlaží do 4 m </t>
  </si>
  <si>
    <t>3,3*4,5*2</t>
  </si>
  <si>
    <t>;vnitřní chodišťové prostory po opravách</t>
  </si>
  <si>
    <t>900   -    .R00</t>
  </si>
  <si>
    <t>HZS rezerva na nespecifikované a skryté práce</t>
  </si>
  <si>
    <t>96</t>
  </si>
  <si>
    <t>Bourání konstrukcí</t>
  </si>
  <si>
    <t>962 08-1131.R00</t>
  </si>
  <si>
    <t xml:space="preserve">Bourání příček ze skleněných tvárnic tl. 10 cm </t>
  </si>
  <si>
    <t>4*0,8*1,5+2*1,6*1,5</t>
  </si>
  <si>
    <t>;původní okenní výplně ze skleněných tvárnic na schodištích</t>
  </si>
  <si>
    <t>3,75*2,75</t>
  </si>
  <si>
    <t>;původní výplň v jednopodlažním přístavku</t>
  </si>
  <si>
    <t>968 09-1001.R00</t>
  </si>
  <si>
    <t xml:space="preserve">Bourání parapetů teracových š. do 30 cm tl.3 cm </t>
  </si>
  <si>
    <t>6*1,5</t>
  </si>
  <si>
    <t>;původní vnitřní parapety u výplní ze skleněných tvárnic</t>
  </si>
  <si>
    <t>965 04-2241.R00</t>
  </si>
  <si>
    <t xml:space="preserve">Bourání mazanin betonových tl. nad 10 cm, nad 4 m2 </t>
  </si>
  <si>
    <t>m3</t>
  </si>
  <si>
    <t>35,85*0,8*0,15</t>
  </si>
  <si>
    <t xml:space="preserve">;původní venkovní beton. okapový chodník </t>
  </si>
  <si>
    <t>973 04-2261.R00</t>
  </si>
  <si>
    <t xml:space="preserve">Vysekání kapes zeď betonová pl. 0,1 m2, hl. 45 cm </t>
  </si>
  <si>
    <t>2+2</t>
  </si>
  <si>
    <t>;vybourání původních venkovních ocel. sloupků z bet. základu</t>
  </si>
  <si>
    <t>;kapsy v bet. základu pro zpětnou montáž sloupků</t>
  </si>
  <si>
    <t>99</t>
  </si>
  <si>
    <t>Staveništní přesun hmot</t>
  </si>
  <si>
    <t>999 28-1108.R00</t>
  </si>
  <si>
    <t xml:space="preserve">Přesun hmot pro opravy a údržbu do výšky 12 m </t>
  </si>
  <si>
    <t>979 01-1111.R00</t>
  </si>
  <si>
    <t xml:space="preserve">Svislá doprava suti a vybour. hmot za 2.NP a 1.PP </t>
  </si>
  <si>
    <t>979 08-1111.R00</t>
  </si>
  <si>
    <t xml:space="preserve">Odvoz suti a vybour. hmot na skládku do 1 km </t>
  </si>
  <si>
    <t>979 08-1121.R00</t>
  </si>
  <si>
    <t>15*12,8</t>
  </si>
  <si>
    <t>979 98-1104.R00</t>
  </si>
  <si>
    <t xml:space="preserve">Kontejner, suť bez příměsí, odvoz a likvidace, 9 t </t>
  </si>
  <si>
    <t>979 08-2111.R00</t>
  </si>
  <si>
    <t xml:space="preserve">Vnitrostaveništní doprava suti do 10 m </t>
  </si>
  <si>
    <t>979 08-2121.R00</t>
  </si>
  <si>
    <t>Příplatek k vnitrost. dopravě suti za dalších 5 m za dalších 10 m</t>
  </si>
  <si>
    <t>12,8*2</t>
  </si>
  <si>
    <t>979 99-0109.R00</t>
  </si>
  <si>
    <t xml:space="preserve">Poplatek za skládku suti - skleněné tvárnice,beton </t>
  </si>
  <si>
    <t>712</t>
  </si>
  <si>
    <t>Živičné krytiny</t>
  </si>
  <si>
    <t>712 37-2111.RT3</t>
  </si>
  <si>
    <t>Krytina střech do 10° fólie, 4 kotvy/m2, na beton tl. izolace do 200 mm, PVC střešní fólie tl.1,5 mm</t>
  </si>
  <si>
    <t>13,1</t>
  </si>
  <si>
    <t>;nová krytina ploché střechy jednpodl. přístavku</t>
  </si>
  <si>
    <t>712 39-1171.RZ1</t>
  </si>
  <si>
    <t>Povlaková krytina střech do 10°, podklad. textilie 1 vrstva - včetně dodávky textilie 300 g/m2</t>
  </si>
  <si>
    <t>;podkladní geotextilie pod novou PVC střešní fólií</t>
  </si>
  <si>
    <t>712 37-8007.R00</t>
  </si>
  <si>
    <t>Rohová lišta vnitřní RŠ 100 mm z poplastovaného plechu</t>
  </si>
  <si>
    <t>5,25+0,15*4+0,9</t>
  </si>
  <si>
    <t>;na styku střešní fólie a obvodové stěny budovy</t>
  </si>
  <si>
    <t>712 37-8004.R00</t>
  </si>
  <si>
    <t>Závětrná lišta RŠ 250 mm příslušenství střešní krytiny</t>
  </si>
  <si>
    <t>;nový prvek 4/KL</t>
  </si>
  <si>
    <t>712 37-8003.R00</t>
  </si>
  <si>
    <t>Okapnice RŠ 250 mm příslušenství střešní krytiny</t>
  </si>
  <si>
    <t>;nový prvek 5/KL</t>
  </si>
  <si>
    <t>998 71-2102.R00</t>
  </si>
  <si>
    <t xml:space="preserve">Přesun hmot pro povlakové krytiny, výšky do 12 m </t>
  </si>
  <si>
    <t>713</t>
  </si>
  <si>
    <t>Izolace tepelné</t>
  </si>
  <si>
    <t>713 10-0832.R00</t>
  </si>
  <si>
    <t xml:space="preserve">Odstr. tepelné izolace z min. desek tl. do 200 mm </t>
  </si>
  <si>
    <t>485,62</t>
  </si>
  <si>
    <t>;původní izolace v půdním prostoru valbové střechy</t>
  </si>
  <si>
    <t>713 11-1111.RT2</t>
  </si>
  <si>
    <t>Izolace tepelné stropů vrchem kladené volně 2 vrstvy - materiál ve specifikaci</t>
  </si>
  <si>
    <t>485,62+13,1</t>
  </si>
  <si>
    <t>;montáž zateplení půdního prostoru a ploché střechy přístavku</t>
  </si>
  <si>
    <t>713 11-1111.RT1</t>
  </si>
  <si>
    <t>Izolace tepelné stropů vrchem kladené volně 1 vrstva - materiál ve specifikaci</t>
  </si>
  <si>
    <t>0,5*(13,65*2+36,15*2)</t>
  </si>
  <si>
    <t>;položení tepel. izolace ke střešní římse</t>
  </si>
  <si>
    <t>713 14-1221.R00</t>
  </si>
  <si>
    <t xml:space="preserve">Montáž parozábrany, ploché střechy, přelep. spojů </t>
  </si>
  <si>
    <t>485,62+49,8</t>
  </si>
  <si>
    <t>;montáž parozábrany na půdě až ke střešní římse</t>
  </si>
  <si>
    <t>713 11-1264.RS2</t>
  </si>
  <si>
    <t>Utěsnění prostupu parozábranou přířezem fólie včetně fólie a dotěsnění páskou</t>
  </si>
  <si>
    <t>1+9</t>
  </si>
  <si>
    <t>;prostupy antény a kanalizačních větracích potrubí na půdě</t>
  </si>
  <si>
    <t>283-75870</t>
  </si>
  <si>
    <t>0,3*(2,26+4,97+1,73)*1,1</t>
  </si>
  <si>
    <t>;plochá střecha přístavku - dodávka zateplení pod deskami OSB</t>
  </si>
  <si>
    <t>;včetně 10 % ztratného</t>
  </si>
  <si>
    <t>283-75871</t>
  </si>
  <si>
    <t>(13,1*2-2,96)*1,1</t>
  </si>
  <si>
    <t>;plochá střecha přístavku - dodávka zateplení vč. 10 % ztratného</t>
  </si>
  <si>
    <t>631-50859.41</t>
  </si>
  <si>
    <t>Pás izolační minerální tl.140mm se součinitelem tepel. vodivosti 0,036 W/mK</t>
  </si>
  <si>
    <t>0,25*485,62</t>
  </si>
  <si>
    <t>;výměna původní tepel. izolace v půdním prostoru valbové střechy</t>
  </si>
  <si>
    <t>;odhad cca. 25 % původní plochy</t>
  </si>
  <si>
    <t>631-50859.51</t>
  </si>
  <si>
    <t>Pás izolační minerální 160mm se součinitelem tepel. vodivosti 0,036 W/mK</t>
  </si>
  <si>
    <t>535,42*1,1</t>
  </si>
  <si>
    <t>;dodávka minerálních rolí na zateplení půdy vč. 10 % ztratného</t>
  </si>
  <si>
    <t>673-52186</t>
  </si>
  <si>
    <t xml:space="preserve">Fólie hydroizolační difuzní š. 1500 mm </t>
  </si>
  <si>
    <t>;dodávka pojistné difuzní fólie na tepel. izolaci půdy</t>
  </si>
  <si>
    <t>998 71-3102.R00</t>
  </si>
  <si>
    <t xml:space="preserve">Přesun hmot pro izolace tepelné, výšky do 12 m </t>
  </si>
  <si>
    <t>721</t>
  </si>
  <si>
    <t>Vnitřní kanalizace</t>
  </si>
  <si>
    <t>721 24-2804.R00</t>
  </si>
  <si>
    <t xml:space="preserve">Demontáž lapače střešních splavenin DN 125 </t>
  </si>
  <si>
    <t>2+2+1</t>
  </si>
  <si>
    <t>;původní plastové lapače na východní a západní straně objektu</t>
  </si>
  <si>
    <t>;původní litinový lapač na západní fasádě přístavku</t>
  </si>
  <si>
    <t>721 14-0802.R00</t>
  </si>
  <si>
    <t xml:space="preserve">Demontáž potrubí litinového DN 100 </t>
  </si>
  <si>
    <t>;původní venkovní dešťový svod na západní fasádě přístavku</t>
  </si>
  <si>
    <t>721 24-2111.R00</t>
  </si>
  <si>
    <t>Lapač střešních splavenin DN 100 včetně zápachové klapky a koše na listí</t>
  </si>
  <si>
    <t>;nové lapače splavenin na východní a západní straně objektu</t>
  </si>
  <si>
    <t>;nový lapač na západní fasádě přístavku</t>
  </si>
  <si>
    <t>998 72-1102.R00</t>
  </si>
  <si>
    <t xml:space="preserve">Přesun hmot pro vnitřní kanalizaci, výšky do 12 m </t>
  </si>
  <si>
    <t>723</t>
  </si>
  <si>
    <t>Vnitřní plynovod</t>
  </si>
  <si>
    <t>723 12-0805.R00</t>
  </si>
  <si>
    <t xml:space="preserve">Demontáž potrubí svařovaného závitového DN 25-50 </t>
  </si>
  <si>
    <t>0,5+2</t>
  </si>
  <si>
    <t>;původní venkovní plynové potrubí na východní fasádě</t>
  </si>
  <si>
    <t>723 12-0205.R00</t>
  </si>
  <si>
    <t xml:space="preserve">Potrubí ocelové závitové černé svařované DN 32 </t>
  </si>
  <si>
    <t>;nové venkovní plynové potrubí na východní fasádě</t>
  </si>
  <si>
    <t>733 12-3914.R00</t>
  </si>
  <si>
    <t xml:space="preserve">Svařovaný spoj potrubí ocelového hladkéh D 31,8 mm </t>
  </si>
  <si>
    <t>;propojení s původním potrubím</t>
  </si>
  <si>
    <t>936 17-3111.R00</t>
  </si>
  <si>
    <t xml:space="preserve">Osazení doplňkových ocel. konstrukcí do 20 kg </t>
  </si>
  <si>
    <t>;původní venk. skříň pro HUP</t>
  </si>
  <si>
    <t>;zpětná montáž</t>
  </si>
  <si>
    <t>998 72-3102.R00</t>
  </si>
  <si>
    <t xml:space="preserve">Přesun hmot pro vnitřní plynovod, výšky do 12 m </t>
  </si>
  <si>
    <t>762</t>
  </si>
  <si>
    <t>Konstrukce tesařské</t>
  </si>
  <si>
    <t>762 36-1114.R00</t>
  </si>
  <si>
    <t xml:space="preserve">Montáž spádových klínů plochy do 120 cm2 </t>
  </si>
  <si>
    <t>2,26+4,97+1,73</t>
  </si>
  <si>
    <t>;montáž podkladních OSB desek na ploché střeše</t>
  </si>
  <si>
    <t>;pod okapní plech a závětrné lišty</t>
  </si>
  <si>
    <t>762 39-5000.R00</t>
  </si>
  <si>
    <t xml:space="preserve">Spojovací a ochranné prostředky pro střechy </t>
  </si>
  <si>
    <t>8,96*0,025</t>
  </si>
  <si>
    <t>;pro montáž podkladních OSB desek</t>
  </si>
  <si>
    <t>607-25017</t>
  </si>
  <si>
    <t xml:space="preserve">Deska dřevoštěpková OSB tl. 25 mm </t>
  </si>
  <si>
    <t>;dodávka desek OSB vč. 10 % zratného</t>
  </si>
  <si>
    <t>998 76-2102.R00</t>
  </si>
  <si>
    <t xml:space="preserve">Přesun hmot pro tesařské konstrukce, výšky do 12 m </t>
  </si>
  <si>
    <t>764</t>
  </si>
  <si>
    <t>Konstrukce klempířské</t>
  </si>
  <si>
    <t>764 41-0850.R00</t>
  </si>
  <si>
    <t xml:space="preserve">Demontáž oplechování parapetů,rš od 100 do 330 mm </t>
  </si>
  <si>
    <t>119,3-2*1</t>
  </si>
  <si>
    <t>;v místech nových parapetů 1/KL bez nových oken 2/PL</t>
  </si>
  <si>
    <t>764 42-2810.R00</t>
  </si>
  <si>
    <t xml:space="preserve">Demontáž oplechování říms,rš od 600 do 800 mm </t>
  </si>
  <si>
    <t>7,5</t>
  </si>
  <si>
    <t>;v místě nového oplechování 8/KL</t>
  </si>
  <si>
    <t>764 32-3830.R00</t>
  </si>
  <si>
    <t xml:space="preserve">Demont. oplech. okapů, živičná krytina, rš 330 mm </t>
  </si>
  <si>
    <t>4+5</t>
  </si>
  <si>
    <t>;v místech nových prvků 4/KL a 5/KL</t>
  </si>
  <si>
    <t>764 33-1830.R00</t>
  </si>
  <si>
    <t xml:space="preserve">Demontáž lemování zdí, rš 250 a 330 mm, do 30° </t>
  </si>
  <si>
    <t>5,5</t>
  </si>
  <si>
    <t>;v místě nového prvku 2/KL</t>
  </si>
  <si>
    <t>764 35-2810.R00</t>
  </si>
  <si>
    <t xml:space="preserve">Demontáž žlabů půlkruh. rovných, rš 330 mm, do 30° </t>
  </si>
  <si>
    <t>13+4+1,7*2</t>
  </si>
  <si>
    <t>;původní žlaby jednopol. přístavku a obloukové stříšky nad vstupem</t>
  </si>
  <si>
    <t>764 35-9810.R00</t>
  </si>
  <si>
    <t xml:space="preserve">Demontáž kotlíku kónického, sklon do 30° </t>
  </si>
  <si>
    <t>1+1+1+1</t>
  </si>
  <si>
    <t>;původní kotlíky žlabů obloukové stříšky</t>
  </si>
  <si>
    <t>;původní kotlíky žlabu přístavku</t>
  </si>
  <si>
    <t>764 45-4801.R00</t>
  </si>
  <si>
    <t xml:space="preserve">Demontáž odpadních trub kruhových,D 75 a 100 mm </t>
  </si>
  <si>
    <t>3,3+2,8+2</t>
  </si>
  <si>
    <t>;původní svody na obloukové stříšky a jednopodl. přístavku</t>
  </si>
  <si>
    <t>764 45-4802.R00</t>
  </si>
  <si>
    <t xml:space="preserve">Demontáž odpadních trub kruhových,D 120 mm </t>
  </si>
  <si>
    <t>6,85*2+7,3*2</t>
  </si>
  <si>
    <t>;původní svody na budově</t>
  </si>
  <si>
    <t>764 90-8304.R00</t>
  </si>
  <si>
    <t>Oplechování parapetů, rš 400 mm včetně rohů z plechů s barevnou úpravou</t>
  </si>
  <si>
    <t>;nové klempířské prvky 1/KL</t>
  </si>
  <si>
    <t>764 90-4204.R00</t>
  </si>
  <si>
    <t>Štítové lemování spodní stěnová lišta atypická oblouková</t>
  </si>
  <si>
    <t>;nový klempířský prvek 2/KL</t>
  </si>
  <si>
    <t>764 90-4204.RT1</t>
  </si>
  <si>
    <t>Štítové lemování spodní, stěnová lišta rovná</t>
  </si>
  <si>
    <t>;nový prvek 3/KL</t>
  </si>
  <si>
    <t>764 90-8102.RT2</t>
  </si>
  <si>
    <t>Kotlík žlabový kónický, vel.žlabu 150 mm v ostatních barvách, plech s barev. úpravou</t>
  </si>
  <si>
    <t>;pro plochou střechu a římsu jednopodl. přístavku</t>
  </si>
  <si>
    <t>;součást nového prvku 6/KL</t>
  </si>
  <si>
    <t>764 90-8105.RT2</t>
  </si>
  <si>
    <t>Žlab podokapní půlkruhový,velikost 150 mm v ostatních barvách</t>
  </si>
  <si>
    <t>;nový prvek 6/KL</t>
  </si>
  <si>
    <t>764 90-8109.RT2</t>
  </si>
  <si>
    <t>Odpadní trouby kruhové, D 100 mm v ostatních barvách</t>
  </si>
  <si>
    <t>;nový prvek 7/KL</t>
  </si>
  <si>
    <t>764 90-4010.R00</t>
  </si>
  <si>
    <t>Zastřešení hladkými plechy, do 30° oplechování říms</t>
  </si>
  <si>
    <t>7,5*0,6</t>
  </si>
  <si>
    <t>;nový prvek 8/KL</t>
  </si>
  <si>
    <t>764 35-2292.R00</t>
  </si>
  <si>
    <t xml:space="preserve">Montáž háků Pz půlkruhových </t>
  </si>
  <si>
    <t>13+2</t>
  </si>
  <si>
    <t>;pro nový žlab 6/KL</t>
  </si>
  <si>
    <t>764 35-2294.R00</t>
  </si>
  <si>
    <t xml:space="preserve">Montáž čel žlabů Pz půlkruhových </t>
  </si>
  <si>
    <t>2+2+2</t>
  </si>
  <si>
    <t>;pro nové žlaby 6/KL a původní žlaby obloukové stříšky</t>
  </si>
  <si>
    <t>553-51265.A</t>
  </si>
  <si>
    <t xml:space="preserve">Hák žlabový, velikost 150 mm základní barvy </t>
  </si>
  <si>
    <t>;dodávka nových háků pro žlab 6/KL</t>
  </si>
  <si>
    <t>553-51281.A</t>
  </si>
  <si>
    <t xml:space="preserve">Čelo žlabové, velikost 150 základní barvy </t>
  </si>
  <si>
    <t>;dodávka čel ke žlabům 6/KL</t>
  </si>
  <si>
    <t>764 35-2291.R00</t>
  </si>
  <si>
    <t xml:space="preserve">Montáž žlabů Pz podokapních půlkruhových </t>
  </si>
  <si>
    <t>1,55*2</t>
  </si>
  <si>
    <t>;původní žlaby obloukové stříšky</t>
  </si>
  <si>
    <t>764 45-4291.R00</t>
  </si>
  <si>
    <t xml:space="preserve">Montáž trub Pz odpadních kruhových </t>
  </si>
  <si>
    <t>3,3+2,8+28,3</t>
  </si>
  <si>
    <t>;původní svody na budově a obloukové stříšky</t>
  </si>
  <si>
    <t>764 45-4292.R00</t>
  </si>
  <si>
    <t xml:space="preserve">Montáž zděře Pz kruhové </t>
  </si>
  <si>
    <t>4*5+2*3</t>
  </si>
  <si>
    <t>;zděře pro zpětnou montáž původních dešťových svodů</t>
  </si>
  <si>
    <t>553-51285.11</t>
  </si>
  <si>
    <t xml:space="preserve">Objímka DN 100 základní barvy </t>
  </si>
  <si>
    <t>2*3</t>
  </si>
  <si>
    <t>;dodávka nových zděří pro původní svody obloukové stříšky</t>
  </si>
  <si>
    <t>553-51285.21</t>
  </si>
  <si>
    <t xml:space="preserve">Objímka DN 120 základní barvy </t>
  </si>
  <si>
    <t>4*5</t>
  </si>
  <si>
    <t>;dodávka objímek pro původní dešťové svody na budově</t>
  </si>
  <si>
    <t>764 35-2917.R00</t>
  </si>
  <si>
    <t xml:space="preserve">Oprava čela žlabů Pz půlkruhových, rš 330 mm </t>
  </si>
  <si>
    <t>;zkrácení původních žlabů obloukové stříšky a provozní budovy</t>
  </si>
  <si>
    <t>764 43-0951.R00</t>
  </si>
  <si>
    <t xml:space="preserve">Oprava oplechování rohů zdí z Pz plechu,rš 600 mm </t>
  </si>
  <si>
    <t>;zkrácení původního oplechování atiky provozní budovy</t>
  </si>
  <si>
    <t>998 76-4102.R00</t>
  </si>
  <si>
    <t xml:space="preserve">Přesun hmot pro klempířské konstr., výšky do 12 m </t>
  </si>
  <si>
    <t>766</t>
  </si>
  <si>
    <t>Konstrukce truhlářské</t>
  </si>
  <si>
    <t>766 21-1100.R00</t>
  </si>
  <si>
    <t xml:space="preserve">Montáž madel schodišťových dřevěných dílčích </t>
  </si>
  <si>
    <t>2,5+2,5</t>
  </si>
  <si>
    <t>;madlo venkovního schodiště pod obloukovou stříškou</t>
  </si>
  <si>
    <t>611-91425</t>
  </si>
  <si>
    <t xml:space="preserve">Madla buková 50 x 50 mm </t>
  </si>
  <si>
    <t>;dodávka madla k venkovnímu zábradlí</t>
  </si>
  <si>
    <t>767</t>
  </si>
  <si>
    <t>Konstrukce zámečnické</t>
  </si>
  <si>
    <t>767 92-0810.R00</t>
  </si>
  <si>
    <t xml:space="preserve">Demontáž vrat k oplocení plochy do 2 m2 </t>
  </si>
  <si>
    <t>;původní venkovní branka v oplocení na východní straně</t>
  </si>
  <si>
    <t>767 99-6801.R00</t>
  </si>
  <si>
    <t xml:space="preserve">Demontáž atypických ocelových konstr. do 50 kg </t>
  </si>
  <si>
    <t>kg</t>
  </si>
  <si>
    <t>;původní venkovní nerezový komín</t>
  </si>
  <si>
    <t>767 92-0210.R00</t>
  </si>
  <si>
    <t xml:space="preserve">Montáž vrat na ocelové sloupky, plochy do 2 m2 </t>
  </si>
  <si>
    <t>;zpětná montáž původní branky v oplocení</t>
  </si>
  <si>
    <t>338 17-1122.R00</t>
  </si>
  <si>
    <t xml:space="preserve">Osazení sloupků plot.ocel. do 2,6 m, zabet.C 25/30 </t>
  </si>
  <si>
    <t>;zpětná montáž původních ocel. sloupků pro venkovní branku</t>
  </si>
  <si>
    <t>767 12-1901.R00</t>
  </si>
  <si>
    <t xml:space="preserve">Výměna pletiva, stěny a příčky s drátěnou sítí </t>
  </si>
  <si>
    <t>;zkrácení původní venkovní plotové výplně</t>
  </si>
  <si>
    <t>781</t>
  </si>
  <si>
    <t>Obklady keramické</t>
  </si>
  <si>
    <t>781 73-5012.R00</t>
  </si>
  <si>
    <t xml:space="preserve">Montáž cihelných pásků 250x65x15 mm, do tmele </t>
  </si>
  <si>
    <t>0,3*36,3+0,3*0,15*(2*17+7)</t>
  </si>
  <si>
    <t>;obklad soklu na straně východní</t>
  </si>
  <si>
    <t>;obklad soklu na straně jižní a severní</t>
  </si>
  <si>
    <t>;obklad soklu na straně západní</t>
  </si>
  <si>
    <t>596-35024</t>
  </si>
  <si>
    <t>Pásek cihelný obkladový 250/65/15 mm mrazuvzdorný</t>
  </si>
  <si>
    <t>38,83*1,1</t>
  </si>
  <si>
    <t>;dodávka cihelných pásků vč. 10 % ztratného</t>
  </si>
  <si>
    <t>998 78-1102.R00</t>
  </si>
  <si>
    <t xml:space="preserve">Přesun hmot pro obklady keramické, výšky do 12 m </t>
  </si>
  <si>
    <t>783</t>
  </si>
  <si>
    <t>Nátěry</t>
  </si>
  <si>
    <t>783 20-1811.R00</t>
  </si>
  <si>
    <t xml:space="preserve">Odstranění nátěrů z kovových konstrukcí oškrábáním </t>
  </si>
  <si>
    <t>7,99+4,33</t>
  </si>
  <si>
    <t>;původní venkovní plechová skříň pro HUP</t>
  </si>
  <si>
    <t>;původní ocelové sloupky, žlaby a svody obloukové stříšky</t>
  </si>
  <si>
    <t>783 22-6100.R00</t>
  </si>
  <si>
    <t xml:space="preserve">Nátěr syntetický kovových konstrukcí základní </t>
  </si>
  <si>
    <t>0,3*0,3+0,3*3*0,85</t>
  </si>
  <si>
    <t>2*3,14*0,15*2,8+0,9*(2,5+2,5)</t>
  </si>
  <si>
    <t>;původní venkovní ocelové sloupy a zábradlí pod oblouk. stříškou</t>
  </si>
  <si>
    <t>783 22-5600.R00</t>
  </si>
  <si>
    <t xml:space="preserve">Nátěr syntetický kovových konstrukcí 2x email </t>
  </si>
  <si>
    <t>783 42-4140.R00</t>
  </si>
  <si>
    <t xml:space="preserve">Nátěr syntetický potrubí do DN 50 mm  Z + 2x </t>
  </si>
  <si>
    <t>783 52-2000.R00</t>
  </si>
  <si>
    <t xml:space="preserve">Nátěr syntet. klempířských konstrukcí, Z + 2 x </t>
  </si>
  <si>
    <t>2*2*1,55*3,14*0,075</t>
  </si>
  <si>
    <t>;původní venkovní žlaby obloukové stříšky</t>
  </si>
  <si>
    <t>(3,3+2,8)*3,14*0,15</t>
  </si>
  <si>
    <t>;původní venkovní svody obloukové stříšky</t>
  </si>
  <si>
    <t>783 62-6200.R00</t>
  </si>
  <si>
    <t xml:space="preserve">Nátěr lazurovací truhlářských výrobků 2x lakování </t>
  </si>
  <si>
    <t>0,15*5</t>
  </si>
  <si>
    <t>;nové madlo na původním venkovním zábradlí</t>
  </si>
  <si>
    <t>784</t>
  </si>
  <si>
    <t>Malby</t>
  </si>
  <si>
    <t>784 19-1101.R00</t>
  </si>
  <si>
    <t>13,21+11,73</t>
  </si>
  <si>
    <t>;po nových vnitřních štukových omítkách a opravách omítek ostění</t>
  </si>
  <si>
    <t>784 19-5312.R00</t>
  </si>
  <si>
    <t xml:space="preserve">Malba tekutá, bílá, 2 x </t>
  </si>
  <si>
    <t>M21</t>
  </si>
  <si>
    <t>Elektromontáže</t>
  </si>
  <si>
    <t>210 22-0101.R00</t>
  </si>
  <si>
    <t xml:space="preserve">Vodiče svodové FeZn D do 10,Al 10,Cu 8 +podpěry </t>
  </si>
  <si>
    <t>2*(6,85+0,45)+(2,45+0,45)+2*(7,3+0,45)</t>
  </si>
  <si>
    <t>;původní fasádní hromosvody - viz pohledy</t>
  </si>
  <si>
    <t>;demontáž, zpětná montáž, podpěry</t>
  </si>
  <si>
    <t>210 22-0301.R00</t>
  </si>
  <si>
    <t xml:space="preserve">Svorka hromosvodová do 2 šroubů /SS, SZ, SO/ </t>
  </si>
  <si>
    <t>;původní svorky - pohled východní a západní</t>
  </si>
  <si>
    <t>;demontáž a zpětná montáž</t>
  </si>
  <si>
    <t>210 22-0372.R00</t>
  </si>
  <si>
    <t xml:space="preserve">Úhelník ochranný nebo trubka s držáky do zdiva </t>
  </si>
  <si>
    <t>;původní ochranné úhelníky - pohled východní a západní</t>
  </si>
  <si>
    <t>210 20-0006.RT1</t>
  </si>
  <si>
    <t>Svítidlo žárovkové venkovní s pohyb. čidlem včetně stropního svítidla a žárovky</t>
  </si>
  <si>
    <t>;nové venkovní stropní svítidlo nad hlavním vstupem</t>
  </si>
  <si>
    <t>210 20-0107.RT1</t>
  </si>
  <si>
    <t>Svítidlo žárovkové venkovní s pohyb. čidlem včetně nástěnného svítidla a žárovky</t>
  </si>
  <si>
    <t>;nové venkovní nástěnné svítidlo nad bočními vchod. dveřmi</t>
  </si>
  <si>
    <t>Vedlejší a ostatní náklady</t>
  </si>
  <si>
    <t>Příplatek k odvozu za každý další 1 km dalších 15 km</t>
  </si>
  <si>
    <t xml:space="preserve">Deska polystyren. EPS 100 S tl. 80 mm </t>
  </si>
  <si>
    <t xml:space="preserve">Deska polystyren. EPS 100 S tl. 100 mm </t>
  </si>
  <si>
    <t xml:space="preserve">Penetrace podkladu univerzální 1x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</si>
</sst>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dd/mm/yy"/>
    <numFmt numFmtId="166" formatCode="#,##0.00\ &quot;Kč&quot;"/>
  </numFmts>
  <fonts count="39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0"/>
    <xf numFmtId="0" fontId="2" fillId="4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3" borderId="8" applyNumberFormat="0" applyAlignment="0" applyProtection="0"/>
    <xf numFmtId="0" fontId="18" fillId="13" borderId="9" applyNumberFormat="0" applyAlignment="0" applyProtection="0"/>
    <xf numFmtId="0" fontId="19" fillId="0" borderId="0" applyNumberFormat="0" applyFill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</cellStyleXfs>
  <cellXfs count="202">
    <xf numFmtId="0" fontId="0" fillId="0" borderId="0" xfId="0"/>
    <xf numFmtId="0" fontId="2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21" fillId="18" borderId="14" xfId="0" applyNumberFormat="1" applyFont="1" applyFill="1" applyBorder="1"/>
    <xf numFmtId="49" fontId="0" fillId="18" borderId="15" xfId="0" applyNumberFormat="1" applyFill="1" applyBorder="1"/>
    <xf numFmtId="0" fontId="22" fillId="18" borderId="0" xfId="0" applyFont="1" applyFill="1" applyBorder="1"/>
    <xf numFmtId="0" fontId="0" fillId="18" borderId="0" xfId="0" applyFill="1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49" fontId="0" fillId="0" borderId="22" xfId="0" applyNumberFormat="1" applyBorder="1" applyAlignment="1">
      <alignment horizontal="left"/>
    </xf>
    <xf numFmtId="0" fontId="0" fillId="0" borderId="20" xfId="0" applyNumberFormat="1" applyBorder="1"/>
    <xf numFmtId="0" fontId="0" fillId="0" borderId="19" xfId="0" applyNumberFormat="1" applyBorder="1"/>
    <xf numFmtId="0" fontId="0" fillId="0" borderId="21" xfId="0" applyNumberFormat="1" applyBorder="1"/>
    <xf numFmtId="0" fontId="0" fillId="0" borderId="0" xfId="0" applyNumberFormat="1"/>
    <xf numFmtId="3" fontId="0" fillId="0" borderId="21" xfId="0" applyNumberForma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0" fillId="0" borderId="22" xfId="0" applyBorder="1"/>
    <xf numFmtId="3" fontId="0" fillId="0" borderId="0" xfId="0" applyNumberFormat="1"/>
    <xf numFmtId="0" fontId="20" fillId="0" borderId="27" xfId="0" applyFont="1" applyBorder="1" applyAlignment="1">
      <alignment horizontal="centerContinuous" vertical="center"/>
    </xf>
    <xf numFmtId="0" fontId="25" fillId="0" borderId="28" xfId="0" applyFont="1" applyBorder="1" applyAlignment="1">
      <alignment horizontal="centerContinuous" vertical="center"/>
    </xf>
    <xf numFmtId="0" fontId="0" fillId="0" borderId="28" xfId="0" applyBorder="1" applyAlignment="1">
      <alignment horizontal="centerContinuous" vertical="center"/>
    </xf>
    <xf numFmtId="0" fontId="0" fillId="0" borderId="29" xfId="0" applyBorder="1" applyAlignment="1">
      <alignment horizontal="centerContinuous" vertical="center"/>
    </xf>
    <xf numFmtId="0" fontId="24" fillId="0" borderId="30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centerContinuous"/>
    </xf>
    <xf numFmtId="0" fontId="24" fillId="0" borderId="31" xfId="0" applyFont="1" applyBorder="1" applyAlignment="1">
      <alignment horizontal="centerContinuous"/>
    </xf>
    <xf numFmtId="0" fontId="0" fillId="0" borderId="31" xfId="0" applyBorder="1" applyAlignment="1">
      <alignment horizontal="centerContinuous"/>
    </xf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3" fontId="0" fillId="0" borderId="24" xfId="0" applyNumberForma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6" fillId="0" borderId="23" xfId="0" applyFont="1" applyBorder="1"/>
    <xf numFmtId="3" fontId="0" fillId="0" borderId="42" xfId="0" applyNumberFormat="1" applyBorder="1"/>
    <xf numFmtId="0" fontId="0" fillId="0" borderId="43" xfId="0" applyBorder="1"/>
    <xf numFmtId="3" fontId="0" fillId="0" borderId="44" xfId="0" applyNumberFormat="1" applyBorder="1"/>
    <xf numFmtId="0" fontId="0" fillId="0" borderId="45" xfId="0" applyBorder="1"/>
    <xf numFmtId="0" fontId="0" fillId="0" borderId="46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20" xfId="0" applyNumberFormat="1" applyBorder="1" applyAlignment="1">
      <alignment horizontal="right"/>
    </xf>
    <xf numFmtId="166" fontId="0" fillId="0" borderId="24" xfId="0" applyNumberFormat="1" applyBorder="1"/>
    <xf numFmtId="166" fontId="0" fillId="0" borderId="0" xfId="0" applyNumberFormat="1" applyBorder="1"/>
    <xf numFmtId="0" fontId="25" fillId="0" borderId="43" xfId="0" applyFont="1" applyFill="1" applyBorder="1"/>
    <xf numFmtId="0" fontId="25" fillId="0" borderId="44" xfId="0" applyFont="1" applyFill="1" applyBorder="1"/>
    <xf numFmtId="0" fontId="25" fillId="0" borderId="47" xfId="0" applyFont="1" applyFill="1" applyBorder="1"/>
    <xf numFmtId="166" fontId="25" fillId="0" borderId="44" xfId="0" applyNumberFormat="1" applyFont="1" applyFill="1" applyBorder="1"/>
    <xf numFmtId="0" fontId="25" fillId="0" borderId="4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2" fillId="0" borderId="49" xfId="28" applyFont="1" applyBorder="1"/>
    <xf numFmtId="0" fontId="13" fillId="0" borderId="49" xfId="28" applyBorder="1"/>
    <xf numFmtId="0" fontId="13" fillId="0" borderId="49" xfId="28" applyBorder="1" applyAlignment="1">
      <alignment horizontal="right"/>
    </xf>
    <xf numFmtId="0" fontId="13" fillId="0" borderId="49" xfId="28" applyFont="1" applyBorder="1"/>
    <xf numFmtId="0" fontId="0" fillId="0" borderId="49" xfId="0" applyNumberFormat="1" applyBorder="1" applyAlignment="1">
      <alignment horizontal="left"/>
    </xf>
    <xf numFmtId="0" fontId="0" fillId="0" borderId="50" xfId="0" applyNumberFormat="1" applyBorder="1"/>
    <xf numFmtId="0" fontId="22" fillId="0" borderId="51" xfId="28" applyFont="1" applyBorder="1"/>
    <xf numFmtId="0" fontId="13" fillId="0" borderId="51" xfId="28" applyBorder="1"/>
    <xf numFmtId="0" fontId="13" fillId="0" borderId="51" xfId="28" applyBorder="1" applyAlignment="1">
      <alignment horizontal="right"/>
    </xf>
    <xf numFmtId="49" fontId="20" fillId="0" borderId="0" xfId="0" applyNumberFormat="1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49" fontId="24" fillId="0" borderId="30" xfId="0" applyNumberFormat="1" applyFont="1" applyFill="1" applyBorder="1"/>
    <xf numFmtId="0" fontId="24" fillId="0" borderId="31" xfId="0" applyFont="1" applyFill="1" applyBorder="1"/>
    <xf numFmtId="0" fontId="24" fillId="0" borderId="32" xfId="0" applyFont="1" applyFill="1" applyBorder="1"/>
    <xf numFmtId="0" fontId="24" fillId="0" borderId="52" xfId="0" applyFont="1" applyFill="1" applyBorder="1"/>
    <xf numFmtId="0" fontId="24" fillId="0" borderId="53" xfId="0" applyFont="1" applyFill="1" applyBorder="1"/>
    <xf numFmtId="0" fontId="24" fillId="0" borderId="54" xfId="0" applyFont="1" applyFill="1" applyBorder="1"/>
    <xf numFmtId="0" fontId="28" fillId="0" borderId="0" xfId="0" applyFont="1" applyFill="1" applyBorder="1"/>
    <xf numFmtId="0" fontId="0" fillId="0" borderId="0" xfId="0" applyFill="1" applyBorder="1"/>
    <xf numFmtId="3" fontId="26" fillId="0" borderId="16" xfId="0" applyNumberFormat="1" applyFont="1" applyFill="1" applyBorder="1"/>
    <xf numFmtId="0" fontId="24" fillId="0" borderId="30" xfId="0" applyFont="1" applyFill="1" applyBorder="1"/>
    <xf numFmtId="3" fontId="24" fillId="0" borderId="32" xfId="0" applyNumberFormat="1" applyFont="1" applyFill="1" applyBorder="1"/>
    <xf numFmtId="3" fontId="24" fillId="0" borderId="52" xfId="0" applyNumberFormat="1" applyFont="1" applyFill="1" applyBorder="1"/>
    <xf numFmtId="3" fontId="24" fillId="0" borderId="53" xfId="0" applyNumberFormat="1" applyFont="1" applyFill="1" applyBorder="1"/>
    <xf numFmtId="3" fontId="24" fillId="0" borderId="54" xfId="0" applyNumberFormat="1" applyFont="1" applyFill="1" applyBorder="1"/>
    <xf numFmtId="0" fontId="24" fillId="0" borderId="0" xfId="0" applyFont="1"/>
    <xf numFmtId="0" fontId="20" fillId="0" borderId="0" xfId="0" applyFont="1" applyFill="1" applyAlignment="1">
      <alignment horizontal="centerContinuous"/>
    </xf>
    <xf numFmtId="3" fontId="20" fillId="0" borderId="0" xfId="0" applyNumberFormat="1" applyFont="1" applyFill="1" applyAlignment="1">
      <alignment horizontal="centerContinuous"/>
    </xf>
    <xf numFmtId="0" fontId="0" fillId="0" borderId="0" xfId="0" applyFill="1"/>
    <xf numFmtId="0" fontId="1" fillId="0" borderId="36" xfId="0" applyFont="1" applyFill="1" applyBorder="1"/>
    <xf numFmtId="0" fontId="1" fillId="0" borderId="37" xfId="0" applyFont="1" applyFill="1" applyBorder="1"/>
    <xf numFmtId="0" fontId="0" fillId="0" borderId="55" xfId="0" applyFill="1" applyBorder="1"/>
    <xf numFmtId="0" fontId="1" fillId="0" borderId="56" xfId="0" applyFont="1" applyFill="1" applyBorder="1" applyAlignment="1">
      <alignment horizontal="right"/>
    </xf>
    <xf numFmtId="0" fontId="1" fillId="0" borderId="37" xfId="0" applyFont="1" applyFill="1" applyBorder="1" applyAlignment="1">
      <alignment horizontal="right"/>
    </xf>
    <xf numFmtId="0" fontId="1" fillId="0" borderId="38" xfId="0" applyFont="1" applyFill="1" applyBorder="1" applyAlignment="1">
      <alignment horizontal="center"/>
    </xf>
    <xf numFmtId="4" fontId="29" fillId="0" borderId="37" xfId="0" applyNumberFormat="1" applyFont="1" applyFill="1" applyBorder="1" applyAlignment="1">
      <alignment horizontal="right"/>
    </xf>
    <xf numFmtId="4" fontId="29" fillId="0" borderId="55" xfId="0" applyNumberFormat="1" applyFont="1" applyFill="1" applyBorder="1" applyAlignment="1">
      <alignment horizontal="right"/>
    </xf>
    <xf numFmtId="0" fontId="26" fillId="0" borderId="41" xfId="0" applyFont="1" applyFill="1" applyBorder="1"/>
    <xf numFmtId="0" fontId="26" fillId="0" borderId="34" xfId="0" applyFont="1" applyFill="1" applyBorder="1"/>
    <xf numFmtId="0" fontId="26" fillId="0" borderId="57" xfId="0" applyFont="1" applyFill="1" applyBorder="1"/>
    <xf numFmtId="3" fontId="26" fillId="0" borderId="40" xfId="0" applyNumberFormat="1" applyFont="1" applyFill="1" applyBorder="1" applyAlignment="1">
      <alignment horizontal="right"/>
    </xf>
    <xf numFmtId="164" fontId="26" fillId="0" borderId="58" xfId="0" applyNumberFormat="1" applyFont="1" applyFill="1" applyBorder="1" applyAlignment="1">
      <alignment horizontal="right"/>
    </xf>
    <xf numFmtId="3" fontId="26" fillId="0" borderId="59" xfId="0" applyNumberFormat="1" applyFont="1" applyFill="1" applyBorder="1" applyAlignment="1">
      <alignment horizontal="right"/>
    </xf>
    <xf numFmtId="4" fontId="26" fillId="0" borderId="34" xfId="0" applyNumberFormat="1" applyFont="1" applyFill="1" applyBorder="1" applyAlignment="1">
      <alignment horizontal="right"/>
    </xf>
    <xf numFmtId="3" fontId="26" fillId="0" borderId="57" xfId="0" applyNumberFormat="1" applyFont="1" applyFill="1" applyBorder="1" applyAlignment="1">
      <alignment horizontal="right"/>
    </xf>
    <xf numFmtId="0" fontId="0" fillId="0" borderId="43" xfId="0" applyFill="1" applyBorder="1"/>
    <xf numFmtId="0" fontId="24" fillId="0" borderId="44" xfId="0" applyFont="1" applyFill="1" applyBorder="1"/>
    <xf numFmtId="0" fontId="0" fillId="0" borderId="44" xfId="0" applyFill="1" applyBorder="1"/>
    <xf numFmtId="4" fontId="0" fillId="0" borderId="60" xfId="0" applyNumberFormat="1" applyFill="1" applyBorder="1"/>
    <xf numFmtId="4" fontId="0" fillId="0" borderId="43" xfId="0" applyNumberFormat="1" applyFill="1" applyBorder="1"/>
    <xf numFmtId="4" fontId="0" fillId="0" borderId="44" xfId="0" applyNumberForma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3" fillId="0" borderId="0" xfId="28"/>
    <xf numFmtId="0" fontId="13" fillId="0" borderId="0" xfId="28" applyFill="1"/>
    <xf numFmtId="0" fontId="31" fillId="0" borderId="0" xfId="28" applyFont="1" applyFill="1" applyAlignment="1">
      <alignment horizontal="centerContinuous"/>
    </xf>
    <xf numFmtId="0" fontId="32" fillId="0" borderId="0" xfId="28" applyFont="1" applyFill="1" applyAlignment="1">
      <alignment horizontal="centerContinuous"/>
    </xf>
    <xf numFmtId="0" fontId="32" fillId="0" borderId="0" xfId="28" applyFont="1" applyFill="1" applyAlignment="1">
      <alignment horizontal="right"/>
    </xf>
    <xf numFmtId="0" fontId="22" fillId="0" borderId="49" xfId="28" applyFont="1" applyFill="1" applyBorder="1"/>
    <xf numFmtId="0" fontId="13" fillId="0" borderId="49" xfId="28" applyFill="1" applyBorder="1"/>
    <xf numFmtId="0" fontId="28" fillId="0" borderId="49" xfId="28" applyFont="1" applyFill="1" applyBorder="1" applyAlignment="1">
      <alignment horizontal="right"/>
    </xf>
    <xf numFmtId="0" fontId="13" fillId="0" borderId="49" xfId="28" applyFill="1" applyBorder="1" applyAlignment="1">
      <alignment horizontal="left"/>
    </xf>
    <xf numFmtId="0" fontId="13" fillId="0" borderId="50" xfId="28" applyFill="1" applyBorder="1"/>
    <xf numFmtId="0" fontId="22" fillId="0" borderId="51" xfId="28" applyFont="1" applyFill="1" applyBorder="1"/>
    <xf numFmtId="0" fontId="13" fillId="0" borderId="51" xfId="28" applyFill="1" applyBorder="1"/>
    <xf numFmtId="0" fontId="28" fillId="0" borderId="0" xfId="28" applyFont="1" applyFill="1"/>
    <xf numFmtId="0" fontId="13" fillId="0" borderId="0" xfId="28" applyFont="1" applyFill="1"/>
    <xf numFmtId="0" fontId="13" fillId="0" borderId="0" xfId="28" applyFill="1" applyAlignment="1">
      <alignment horizontal="right"/>
    </xf>
    <xf numFmtId="0" fontId="13" fillId="0" borderId="0" xfId="28" applyFill="1" applyAlignment="1"/>
    <xf numFmtId="49" fontId="23" fillId="0" borderId="58" xfId="28" applyNumberFormat="1" applyFont="1" applyFill="1" applyBorder="1"/>
    <xf numFmtId="0" fontId="23" fillId="0" borderId="39" xfId="28" applyFont="1" applyFill="1" applyBorder="1" applyAlignment="1">
      <alignment horizontal="center"/>
    </xf>
    <xf numFmtId="0" fontId="23" fillId="0" borderId="39" xfId="28" applyNumberFormat="1" applyFont="1" applyFill="1" applyBorder="1" applyAlignment="1">
      <alignment horizontal="center"/>
    </xf>
    <xf numFmtId="0" fontId="23" fillId="0" borderId="58" xfId="28" applyFont="1" applyFill="1" applyBorder="1" applyAlignment="1">
      <alignment horizontal="center"/>
    </xf>
    <xf numFmtId="0" fontId="24" fillId="0" borderId="61" xfId="28" applyFont="1" applyFill="1" applyBorder="1" applyAlignment="1">
      <alignment horizontal="center"/>
    </xf>
    <xf numFmtId="49" fontId="24" fillId="0" borderId="61" xfId="28" applyNumberFormat="1" applyFont="1" applyFill="1" applyBorder="1" applyAlignment="1">
      <alignment horizontal="left"/>
    </xf>
    <xf numFmtId="0" fontId="24" fillId="0" borderId="61" xfId="28" applyFont="1" applyFill="1" applyBorder="1"/>
    <xf numFmtId="0" fontId="13" fillId="0" borderId="61" xfId="28" applyFill="1" applyBorder="1" applyAlignment="1">
      <alignment horizontal="center"/>
    </xf>
    <xf numFmtId="0" fontId="13" fillId="0" borderId="61" xfId="28" applyNumberFormat="1" applyFill="1" applyBorder="1" applyAlignment="1">
      <alignment horizontal="right"/>
    </xf>
    <xf numFmtId="0" fontId="13" fillId="0" borderId="61" xfId="28" applyNumberFormat="1" applyFill="1" applyBorder="1"/>
    <xf numFmtId="0" fontId="13" fillId="0" borderId="0" xfId="28" applyNumberFormat="1"/>
    <xf numFmtId="0" fontId="33" fillId="0" borderId="0" xfId="28" applyFont="1"/>
    <xf numFmtId="0" fontId="26" fillId="0" borderId="61" xfId="28" applyFont="1" applyFill="1" applyBorder="1" applyAlignment="1">
      <alignment horizontal="center"/>
    </xf>
    <xf numFmtId="49" fontId="27" fillId="0" borderId="61" xfId="28" applyNumberFormat="1" applyFont="1" applyFill="1" applyBorder="1" applyAlignment="1">
      <alignment horizontal="left"/>
    </xf>
    <xf numFmtId="0" fontId="27" fillId="0" borderId="61" xfId="28" applyFont="1" applyFill="1" applyBorder="1" applyAlignment="1">
      <alignment wrapText="1"/>
    </xf>
    <xf numFmtId="49" fontId="34" fillId="0" borderId="61" xfId="28" applyNumberFormat="1" applyFont="1" applyFill="1" applyBorder="1" applyAlignment="1">
      <alignment horizontal="center" shrinkToFit="1"/>
    </xf>
    <xf numFmtId="4" fontId="34" fillId="0" borderId="61" xfId="28" applyNumberFormat="1" applyFont="1" applyFill="1" applyBorder="1" applyAlignment="1">
      <alignment horizontal="right"/>
    </xf>
    <xf numFmtId="4" fontId="34" fillId="0" borderId="61" xfId="28" applyNumberFormat="1" applyFont="1" applyFill="1" applyBorder="1"/>
    <xf numFmtId="0" fontId="28" fillId="0" borderId="61" xfId="28" applyFont="1" applyFill="1" applyBorder="1" applyAlignment="1">
      <alignment horizontal="center"/>
    </xf>
    <xf numFmtId="49" fontId="28" fillId="0" borderId="61" xfId="28" applyNumberFormat="1" applyFont="1" applyFill="1" applyBorder="1" applyAlignment="1">
      <alignment horizontal="left"/>
    </xf>
    <xf numFmtId="4" fontId="35" fillId="0" borderId="61" xfId="28" applyNumberFormat="1" applyFont="1" applyFill="1" applyBorder="1" applyAlignment="1">
      <alignment horizontal="right" wrapText="1"/>
    </xf>
    <xf numFmtId="0" fontId="35" fillId="0" borderId="61" xfId="28" applyFont="1" applyFill="1" applyBorder="1" applyAlignment="1">
      <alignment horizontal="left" wrapText="1"/>
    </xf>
    <xf numFmtId="0" fontId="35" fillId="0" borderId="61" xfId="0" applyFont="1" applyFill="1" applyBorder="1" applyAlignment="1">
      <alignment horizontal="right"/>
    </xf>
    <xf numFmtId="0" fontId="36" fillId="0" borderId="0" xfId="28" applyFont="1"/>
    <xf numFmtId="0" fontId="13" fillId="0" borderId="62" xfId="28" applyFill="1" applyBorder="1" applyAlignment="1">
      <alignment horizontal="center"/>
    </xf>
    <xf numFmtId="49" fontId="22" fillId="0" borderId="62" xfId="28" applyNumberFormat="1" applyFont="1" applyFill="1" applyBorder="1" applyAlignment="1">
      <alignment horizontal="left"/>
    </xf>
    <xf numFmtId="0" fontId="22" fillId="0" borderId="62" xfId="28" applyFont="1" applyFill="1" applyBorder="1"/>
    <xf numFmtId="4" fontId="13" fillId="0" borderId="62" xfId="28" applyNumberFormat="1" applyFill="1" applyBorder="1" applyAlignment="1">
      <alignment horizontal="right"/>
    </xf>
    <xf numFmtId="4" fontId="24" fillId="0" borderId="62" xfId="28" applyNumberFormat="1" applyFont="1" applyFill="1" applyBorder="1"/>
    <xf numFmtId="3" fontId="13" fillId="0" borderId="0" xfId="28" applyNumberFormat="1"/>
    <xf numFmtId="0" fontId="13" fillId="0" borderId="0" xfId="28" applyBorder="1"/>
    <xf numFmtId="0" fontId="37" fillId="0" borderId="0" xfId="28" applyFont="1" applyAlignment="1"/>
    <xf numFmtId="0" fontId="13" fillId="0" borderId="0" xfId="28" applyAlignment="1">
      <alignment horizontal="right"/>
    </xf>
    <xf numFmtId="0" fontId="38" fillId="0" borderId="0" xfId="28" applyFont="1" applyBorder="1"/>
    <xf numFmtId="3" fontId="38" fillId="0" borderId="0" xfId="28" applyNumberFormat="1" applyFont="1" applyBorder="1" applyAlignment="1">
      <alignment horizontal="right"/>
    </xf>
    <xf numFmtId="4" fontId="38" fillId="0" borderId="0" xfId="28" applyNumberFormat="1" applyFont="1" applyBorder="1"/>
    <xf numFmtId="0" fontId="37" fillId="0" borderId="0" xfId="28" applyFont="1" applyBorder="1" applyAlignment="1"/>
    <xf numFmtId="0" fontId="13" fillId="0" borderId="0" xfId="28" applyBorder="1" applyAlignment="1">
      <alignment horizontal="right"/>
    </xf>
    <xf numFmtId="49" fontId="28" fillId="0" borderId="14" xfId="0" applyNumberFormat="1" applyFont="1" applyFill="1" applyBorder="1"/>
    <xf numFmtId="3" fontId="26" fillId="0" borderId="15" xfId="0" applyNumberFormat="1" applyFont="1" applyFill="1" applyBorder="1"/>
    <xf numFmtId="3" fontId="26" fillId="0" borderId="61" xfId="0" applyNumberFormat="1" applyFont="1" applyFill="1" applyBorder="1"/>
    <xf numFmtId="3" fontId="26" fillId="0" borderId="63" xfId="0" applyNumberFormat="1" applyFont="1" applyFill="1" applyBorder="1"/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vertical="top" wrapText="1"/>
    </xf>
    <xf numFmtId="0" fontId="23" fillId="0" borderId="24" xfId="0" applyFont="1" applyBorder="1" applyAlignment="1">
      <alignment horizontal="left"/>
    </xf>
    <xf numFmtId="0" fontId="23" fillId="0" borderId="39" xfId="0" applyFont="1" applyBorder="1" applyAlignment="1">
      <alignment horizontal="left"/>
    </xf>
    <xf numFmtId="0" fontId="24" fillId="0" borderId="64" xfId="0" applyFont="1" applyBorder="1" applyAlignment="1">
      <alignment horizontal="left"/>
    </xf>
    <xf numFmtId="0" fontId="24" fillId="0" borderId="34" xfId="0" applyFont="1" applyBorder="1" applyAlignment="1">
      <alignment horizontal="left"/>
    </xf>
    <xf numFmtId="0" fontId="24" fillId="0" borderId="57" xfId="0" applyFont="1" applyBorder="1" applyAlignment="1">
      <alignment horizontal="left"/>
    </xf>
    <xf numFmtId="3" fontId="24" fillId="0" borderId="44" xfId="0" applyNumberFormat="1" applyFont="1" applyFill="1" applyBorder="1" applyAlignment="1">
      <alignment horizontal="right"/>
    </xf>
    <xf numFmtId="3" fontId="24" fillId="0" borderId="60" xfId="0" applyNumberFormat="1" applyFont="1" applyFill="1" applyBorder="1" applyAlignment="1">
      <alignment horizontal="right"/>
    </xf>
    <xf numFmtId="0" fontId="13" fillId="0" borderId="65" xfId="28" applyFont="1" applyBorder="1" applyAlignment="1">
      <alignment horizontal="center"/>
    </xf>
    <xf numFmtId="0" fontId="13" fillId="0" borderId="66" xfId="28" applyFont="1" applyBorder="1" applyAlignment="1">
      <alignment horizontal="center"/>
    </xf>
    <xf numFmtId="0" fontId="13" fillId="0" borderId="67" xfId="28" applyFont="1" applyBorder="1" applyAlignment="1">
      <alignment horizontal="center"/>
    </xf>
    <xf numFmtId="0" fontId="13" fillId="0" borderId="68" xfId="28" applyFont="1" applyBorder="1" applyAlignment="1">
      <alignment horizontal="center"/>
    </xf>
    <xf numFmtId="0" fontId="13" fillId="0" borderId="51" xfId="28" applyFont="1" applyBorder="1" applyAlignment="1">
      <alignment horizontal="left"/>
    </xf>
    <xf numFmtId="0" fontId="13" fillId="0" borderId="69" xfId="28" applyFont="1" applyBorder="1" applyAlignment="1">
      <alignment horizontal="left"/>
    </xf>
    <xf numFmtId="0" fontId="30" fillId="0" borderId="0" xfId="28" applyFont="1" applyAlignment="1">
      <alignment horizontal="center"/>
    </xf>
    <xf numFmtId="0" fontId="13" fillId="0" borderId="65" xfId="28" applyFont="1" applyFill="1" applyBorder="1" applyAlignment="1">
      <alignment horizontal="center"/>
    </xf>
    <xf numFmtId="0" fontId="13" fillId="0" borderId="66" xfId="28" applyFont="1" applyFill="1" applyBorder="1" applyAlignment="1">
      <alignment horizontal="center"/>
    </xf>
    <xf numFmtId="49" fontId="13" fillId="0" borderId="67" xfId="28" applyNumberFormat="1" applyFont="1" applyFill="1" applyBorder="1" applyAlignment="1">
      <alignment horizontal="center"/>
    </xf>
    <xf numFmtId="0" fontId="13" fillId="0" borderId="68" xfId="28" applyFont="1" applyFill="1" applyBorder="1" applyAlignment="1">
      <alignment horizontal="center"/>
    </xf>
    <xf numFmtId="0" fontId="13" fillId="0" borderId="51" xfId="28" applyFill="1" applyBorder="1" applyAlignment="1">
      <alignment horizontal="center" shrinkToFit="1"/>
    </xf>
    <xf numFmtId="0" fontId="13" fillId="0" borderId="69" xfId="28" applyFill="1" applyBorder="1" applyAlignment="1">
      <alignment horizontal="center" shrinkToFit="1"/>
    </xf>
    <xf numFmtId="0" fontId="35" fillId="0" borderId="22" xfId="28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I3" sqref="I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67</v>
      </c>
      <c r="D6" s="10"/>
      <c r="E6" s="10"/>
      <c r="F6" s="18"/>
      <c r="G6" s="12"/>
    </row>
    <row r="7" spans="1:57">
      <c r="A7" s="13" t="s">
        <v>8</v>
      </c>
      <c r="B7" s="15"/>
      <c r="C7" s="180"/>
      <c r="D7" s="181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80"/>
      <c r="D8" s="181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82"/>
      <c r="F11" s="183"/>
      <c r="G11" s="184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24"/>
      <c r="E14" s="43"/>
      <c r="F14" s="44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 t="str">
        <f>Rekapitulace!A34</f>
        <v>Vedlejší a ostatní náklady</v>
      </c>
      <c r="E15" s="43"/>
      <c r="F15" s="44"/>
      <c r="G15" s="42">
        <f>Rekapitulace!I34</f>
        <v>0</v>
      </c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3"/>
      <c r="F16" s="44"/>
      <c r="G16" s="42"/>
    </row>
    <row r="17" spans="1:7" ht="15.95" customHeight="1">
      <c r="A17" s="45" t="s">
        <v>24</v>
      </c>
      <c r="B17" s="41" t="s">
        <v>25</v>
      </c>
      <c r="C17" s="42">
        <f>PSV</f>
        <v>0</v>
      </c>
      <c r="D17" s="24"/>
      <c r="E17" s="43"/>
      <c r="F17" s="44"/>
      <c r="G17" s="42"/>
    </row>
    <row r="18" spans="1:7" ht="15.95" customHeight="1">
      <c r="A18" s="46" t="s">
        <v>26</v>
      </c>
      <c r="B18" s="41"/>
      <c r="C18" s="42">
        <f>SUM(C14:C17)</f>
        <v>0</v>
      </c>
      <c r="D18" s="47"/>
      <c r="E18" s="43"/>
      <c r="F18" s="44"/>
      <c r="G18" s="42"/>
    </row>
    <row r="19" spans="1:7" ht="15.95" customHeight="1">
      <c r="A19" s="46"/>
      <c r="B19" s="41"/>
      <c r="C19" s="42"/>
      <c r="D19" s="24"/>
      <c r="E19" s="43"/>
      <c r="F19" s="44"/>
      <c r="G19" s="42"/>
    </row>
    <row r="20" spans="1:7" ht="15.95" customHeight="1">
      <c r="A20" s="46" t="s">
        <v>27</v>
      </c>
      <c r="B20" s="41"/>
      <c r="C20" s="42">
        <f>HZS</f>
        <v>0</v>
      </c>
      <c r="D20" s="24"/>
      <c r="E20" s="43"/>
      <c r="F20" s="44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/>
      <c r="E21" s="43"/>
      <c r="F21" s="44"/>
      <c r="G21" s="42"/>
    </row>
    <row r="22" spans="1:7" ht="15.95" customHeight="1" thickBot="1">
      <c r="A22" s="24" t="s">
        <v>29</v>
      </c>
      <c r="B22" s="25"/>
      <c r="C22" s="48">
        <f>C21+G22</f>
        <v>0</v>
      </c>
      <c r="D22" s="49" t="s">
        <v>30</v>
      </c>
      <c r="E22" s="50"/>
      <c r="F22" s="51"/>
      <c r="G22" s="42">
        <f>SUM(G15:G21)</f>
        <v>0</v>
      </c>
    </row>
    <row r="23" spans="1:7">
      <c r="A23" s="3" t="s">
        <v>31</v>
      </c>
      <c r="B23" s="5"/>
      <c r="C23" s="52" t="s">
        <v>32</v>
      </c>
      <c r="D23" s="5"/>
      <c r="E23" s="52" t="s">
        <v>33</v>
      </c>
      <c r="F23" s="5"/>
      <c r="G23" s="6"/>
    </row>
    <row r="24" spans="1:7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>
      <c r="A25" s="28" t="s">
        <v>35</v>
      </c>
      <c r="B25" s="53"/>
      <c r="C25" s="29" t="s">
        <v>35</v>
      </c>
      <c r="D25" s="11"/>
      <c r="E25" s="29" t="s">
        <v>35</v>
      </c>
      <c r="F25" s="11"/>
      <c r="G25" s="12"/>
    </row>
    <row r="26" spans="1:7">
      <c r="A26" s="28"/>
      <c r="B26" s="54"/>
      <c r="C26" s="29" t="s">
        <v>36</v>
      </c>
      <c r="D26" s="11"/>
      <c r="E26" s="29" t="s">
        <v>37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38</v>
      </c>
      <c r="B29" s="15"/>
      <c r="C29" s="55">
        <v>0</v>
      </c>
      <c r="D29" s="15" t="s">
        <v>39</v>
      </c>
      <c r="E29" s="16"/>
      <c r="F29" s="56">
        <v>0</v>
      </c>
      <c r="G29" s="17"/>
    </row>
    <row r="30" spans="1:7">
      <c r="A30" s="13" t="s">
        <v>38</v>
      </c>
      <c r="B30" s="15"/>
      <c r="C30" s="55">
        <v>15</v>
      </c>
      <c r="D30" s="15" t="s">
        <v>39</v>
      </c>
      <c r="E30" s="16"/>
      <c r="F30" s="56">
        <v>0</v>
      </c>
      <c r="G30" s="17"/>
    </row>
    <row r="31" spans="1:7">
      <c r="A31" s="13" t="s">
        <v>40</v>
      </c>
      <c r="B31" s="15"/>
      <c r="C31" s="55">
        <v>15</v>
      </c>
      <c r="D31" s="15" t="s">
        <v>39</v>
      </c>
      <c r="E31" s="16"/>
      <c r="F31" s="57">
        <f>ROUND(PRODUCT(F30,C31/100),0)</f>
        <v>0</v>
      </c>
      <c r="G31" s="27"/>
    </row>
    <row r="32" spans="1:7">
      <c r="A32" s="13" t="s">
        <v>38</v>
      </c>
      <c r="B32" s="15"/>
      <c r="C32" s="55">
        <v>21</v>
      </c>
      <c r="D32" s="15" t="s">
        <v>39</v>
      </c>
      <c r="E32" s="16"/>
      <c r="F32" s="56">
        <f>SUM(C22)</f>
        <v>0</v>
      </c>
      <c r="G32" s="17"/>
    </row>
    <row r="33" spans="1:8">
      <c r="A33" s="13" t="s">
        <v>40</v>
      </c>
      <c r="B33" s="15"/>
      <c r="C33" s="55">
        <v>21</v>
      </c>
      <c r="D33" s="15" t="s">
        <v>39</v>
      </c>
      <c r="E33" s="16"/>
      <c r="F33" s="57">
        <f>SUM(Zaklad22)*0.21</f>
        <v>0</v>
      </c>
      <c r="G33" s="27"/>
    </row>
    <row r="34" spans="1:8" s="63" customFormat="1" ht="19.5" customHeight="1" thickBot="1">
      <c r="A34" s="58" t="s">
        <v>41</v>
      </c>
      <c r="B34" s="59"/>
      <c r="C34" s="59"/>
      <c r="D34" s="59"/>
      <c r="E34" s="60"/>
      <c r="F34" s="61">
        <f>SUM(F32:F33)</f>
        <v>0</v>
      </c>
      <c r="G34" s="62"/>
    </row>
    <row r="36" spans="1:8">
      <c r="A36" s="64" t="s">
        <v>42</v>
      </c>
      <c r="B36" s="64"/>
      <c r="C36" s="64"/>
      <c r="D36" s="64"/>
      <c r="E36" s="64"/>
      <c r="F36" s="64"/>
      <c r="G36" s="64"/>
      <c r="H36" t="s">
        <v>4</v>
      </c>
    </row>
    <row r="37" spans="1:8" ht="14.25" customHeight="1">
      <c r="A37" s="64"/>
      <c r="B37" s="179"/>
      <c r="C37" s="179"/>
      <c r="D37" s="179"/>
      <c r="E37" s="179"/>
      <c r="F37" s="179"/>
      <c r="G37" s="179"/>
      <c r="H37" t="s">
        <v>4</v>
      </c>
    </row>
    <row r="38" spans="1:8" ht="12.75" customHeight="1">
      <c r="A38" s="65"/>
      <c r="B38" s="179"/>
      <c r="C38" s="179"/>
      <c r="D38" s="179"/>
      <c r="E38" s="179"/>
      <c r="F38" s="179"/>
      <c r="G38" s="179"/>
      <c r="H38" t="s">
        <v>4</v>
      </c>
    </row>
    <row r="39" spans="1:8">
      <c r="A39" s="65"/>
      <c r="B39" s="179"/>
      <c r="C39" s="179"/>
      <c r="D39" s="179"/>
      <c r="E39" s="179"/>
      <c r="F39" s="179"/>
      <c r="G39" s="179"/>
      <c r="H39" t="s">
        <v>4</v>
      </c>
    </row>
    <row r="40" spans="1:8">
      <c r="A40" s="65"/>
      <c r="B40" s="179"/>
      <c r="C40" s="179"/>
      <c r="D40" s="179"/>
      <c r="E40" s="179"/>
      <c r="F40" s="179"/>
      <c r="G40" s="179"/>
      <c r="H40" t="s">
        <v>4</v>
      </c>
    </row>
    <row r="41" spans="1:8">
      <c r="A41" s="65"/>
      <c r="B41" s="179"/>
      <c r="C41" s="179"/>
      <c r="D41" s="179"/>
      <c r="E41" s="179"/>
      <c r="F41" s="179"/>
      <c r="G41" s="179"/>
      <c r="H41" t="s">
        <v>4</v>
      </c>
    </row>
    <row r="42" spans="1:8">
      <c r="A42" s="65"/>
      <c r="B42" s="179"/>
      <c r="C42" s="179"/>
      <c r="D42" s="179"/>
      <c r="E42" s="179"/>
      <c r="F42" s="179"/>
      <c r="G42" s="179"/>
      <c r="H42" t="s">
        <v>4</v>
      </c>
    </row>
    <row r="43" spans="1:8">
      <c r="A43" s="65"/>
      <c r="B43" s="179"/>
      <c r="C43" s="179"/>
      <c r="D43" s="179"/>
      <c r="E43" s="179"/>
      <c r="F43" s="179"/>
      <c r="G43" s="179"/>
      <c r="H43" t="s">
        <v>4</v>
      </c>
    </row>
    <row r="44" spans="1:8">
      <c r="A44" s="65"/>
      <c r="B44" s="179"/>
      <c r="C44" s="179"/>
      <c r="D44" s="179"/>
      <c r="E44" s="179"/>
      <c r="F44" s="179"/>
      <c r="G44" s="179"/>
      <c r="H44" t="s">
        <v>4</v>
      </c>
    </row>
    <row r="45" spans="1:8" ht="3" customHeight="1">
      <c r="A45" s="65"/>
      <c r="B45" s="179"/>
      <c r="C45" s="179"/>
      <c r="D45" s="179"/>
      <c r="E45" s="179"/>
      <c r="F45" s="179"/>
      <c r="G45" s="179"/>
      <c r="H45" t="s">
        <v>4</v>
      </c>
    </row>
    <row r="46" spans="1:8">
      <c r="B46" s="178"/>
      <c r="C46" s="178"/>
      <c r="D46" s="178"/>
      <c r="E46" s="178"/>
      <c r="F46" s="178"/>
      <c r="G46" s="178"/>
    </row>
    <row r="47" spans="1:8">
      <c r="B47" s="178"/>
      <c r="C47" s="178"/>
      <c r="D47" s="178"/>
      <c r="E47" s="178"/>
      <c r="F47" s="178"/>
      <c r="G47" s="178"/>
    </row>
    <row r="48" spans="1:8">
      <c r="B48" s="178"/>
      <c r="C48" s="178"/>
      <c r="D48" s="178"/>
      <c r="E48" s="178"/>
      <c r="F48" s="178"/>
      <c r="G48" s="178"/>
    </row>
    <row r="49" spans="2:7">
      <c r="B49" s="178"/>
      <c r="C49" s="178"/>
      <c r="D49" s="178"/>
      <c r="E49" s="178"/>
      <c r="F49" s="178"/>
      <c r="G49" s="178"/>
    </row>
    <row r="50" spans="2:7">
      <c r="B50" s="178"/>
      <c r="C50" s="178"/>
      <c r="D50" s="178"/>
      <c r="E50" s="178"/>
      <c r="F50" s="178"/>
      <c r="G50" s="178"/>
    </row>
    <row r="51" spans="2:7">
      <c r="B51" s="178"/>
      <c r="C51" s="178"/>
      <c r="D51" s="178"/>
      <c r="E51" s="178"/>
      <c r="F51" s="178"/>
      <c r="G51" s="178"/>
    </row>
    <row r="52" spans="2:7">
      <c r="B52" s="178"/>
      <c r="C52" s="178"/>
      <c r="D52" s="178"/>
      <c r="E52" s="178"/>
      <c r="F52" s="178"/>
      <c r="G52" s="178"/>
    </row>
    <row r="53" spans="2:7">
      <c r="B53" s="178"/>
      <c r="C53" s="178"/>
      <c r="D53" s="178"/>
      <c r="E53" s="178"/>
      <c r="F53" s="178"/>
      <c r="G53" s="178"/>
    </row>
    <row r="54" spans="2:7">
      <c r="B54" s="178"/>
      <c r="C54" s="178"/>
      <c r="D54" s="178"/>
      <c r="E54" s="178"/>
      <c r="F54" s="178"/>
      <c r="G54" s="178"/>
    </row>
    <row r="55" spans="2:7">
      <c r="B55" s="178"/>
      <c r="C55" s="178"/>
      <c r="D55" s="178"/>
      <c r="E55" s="178"/>
      <c r="F55" s="178"/>
      <c r="G55" s="178"/>
    </row>
  </sheetData>
  <mergeCells count="14">
    <mergeCell ref="C7:D7"/>
    <mergeCell ref="C8:D8"/>
    <mergeCell ref="E11:G11"/>
    <mergeCell ref="B46:G46"/>
    <mergeCell ref="B47:G47"/>
    <mergeCell ref="B48:G48"/>
    <mergeCell ref="B37:G45"/>
    <mergeCell ref="B54:G54"/>
    <mergeCell ref="B55:G55"/>
    <mergeCell ref="B49:G49"/>
    <mergeCell ref="B50:G50"/>
    <mergeCell ref="B51:G51"/>
    <mergeCell ref="B52:G52"/>
    <mergeCell ref="B53:G5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6"/>
  <sheetViews>
    <sheetView tabSelected="1" workbookViewId="0">
      <selection activeCell="K2" sqref="K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7" t="s">
        <v>5</v>
      </c>
      <c r="B1" s="188"/>
      <c r="C1" s="66" t="str">
        <f>CONCATENATE(cislostavby," ",nazevstavby)</f>
        <v xml:space="preserve"> Zateplení admin. budovy cestmistrovství Hodonín</v>
      </c>
      <c r="D1" s="67"/>
      <c r="E1" s="68"/>
      <c r="F1" s="67"/>
      <c r="G1" s="69"/>
      <c r="H1" s="70"/>
      <c r="I1" s="71"/>
    </row>
    <row r="2" spans="1:9" ht="13.5" thickBot="1">
      <c r="A2" s="189" t="s">
        <v>1</v>
      </c>
      <c r="B2" s="190"/>
      <c r="C2" s="72" t="str">
        <f>CONCATENATE(cisloobjektu," ",nazevobjektu)</f>
        <v xml:space="preserve"> Administrativní budova</v>
      </c>
      <c r="D2" s="73"/>
      <c r="E2" s="74"/>
      <c r="F2" s="73"/>
      <c r="G2" s="191"/>
      <c r="H2" s="191"/>
      <c r="I2" s="192"/>
    </row>
    <row r="3" spans="1:9" ht="13.5" thickTop="1">
      <c r="F3" s="11"/>
    </row>
    <row r="4" spans="1:9" ht="19.5" customHeight="1">
      <c r="A4" s="75" t="s">
        <v>43</v>
      </c>
      <c r="B4" s="1"/>
      <c r="C4" s="1"/>
      <c r="D4" s="1"/>
      <c r="E4" s="76"/>
      <c r="F4" s="1"/>
      <c r="G4" s="1"/>
      <c r="H4" s="1"/>
      <c r="I4" s="1"/>
    </row>
    <row r="5" spans="1:9" ht="13.5" thickBot="1"/>
    <row r="6" spans="1:9" s="11" customFormat="1" ht="13.5" thickBot="1">
      <c r="A6" s="77"/>
      <c r="B6" s="78" t="s">
        <v>44</v>
      </c>
      <c r="C6" s="78"/>
      <c r="D6" s="79"/>
      <c r="E6" s="80" t="s">
        <v>45</v>
      </c>
      <c r="F6" s="81" t="s">
        <v>46</v>
      </c>
      <c r="G6" s="81" t="s">
        <v>47</v>
      </c>
      <c r="H6" s="81" t="s">
        <v>48</v>
      </c>
      <c r="I6" s="82" t="s">
        <v>27</v>
      </c>
    </row>
    <row r="7" spans="1:9" s="11" customFormat="1">
      <c r="A7" s="174" t="str">
        <f>Položky!B7</f>
        <v>33</v>
      </c>
      <c r="B7" s="83" t="str">
        <f>Položky!C7</f>
        <v>Sloupy a pilíře,stožáry,stojky</v>
      </c>
      <c r="C7" s="84"/>
      <c r="D7" s="85"/>
      <c r="E7" s="175">
        <f>Položky!BA44</f>
        <v>0</v>
      </c>
      <c r="F7" s="176">
        <f>Položky!BB44</f>
        <v>0</v>
      </c>
      <c r="G7" s="176">
        <f>Položky!BC44</f>
        <v>0</v>
      </c>
      <c r="H7" s="176">
        <f>Položky!BD44</f>
        <v>0</v>
      </c>
      <c r="I7" s="177">
        <f>Položky!BE44</f>
        <v>0</v>
      </c>
    </row>
    <row r="8" spans="1:9" s="11" customFormat="1">
      <c r="A8" s="174" t="str">
        <f>Položky!B45</f>
        <v>34</v>
      </c>
      <c r="B8" s="83" t="str">
        <f>Položky!C45</f>
        <v>Stěny a příčky</v>
      </c>
      <c r="C8" s="84"/>
      <c r="D8" s="85"/>
      <c r="E8" s="175">
        <f>Položky!BA57</f>
        <v>0</v>
      </c>
      <c r="F8" s="176">
        <f>Položky!BB57</f>
        <v>0</v>
      </c>
      <c r="G8" s="176">
        <f>Položky!BC57</f>
        <v>0</v>
      </c>
      <c r="H8" s="176">
        <f>Položky!BD57</f>
        <v>0</v>
      </c>
      <c r="I8" s="177">
        <f>Položky!BE57</f>
        <v>0</v>
      </c>
    </row>
    <row r="9" spans="1:9" s="11" customFormat="1">
      <c r="A9" s="174" t="str">
        <f>Položky!B58</f>
        <v>46</v>
      </c>
      <c r="B9" s="83" t="str">
        <f>Položky!C58</f>
        <v>Zpevněné plochy</v>
      </c>
      <c r="C9" s="84"/>
      <c r="D9" s="85"/>
      <c r="E9" s="175">
        <f>Položky!BA74</f>
        <v>0</v>
      </c>
      <c r="F9" s="176">
        <f>Položky!BB74</f>
        <v>0</v>
      </c>
      <c r="G9" s="176">
        <f>Položky!BC74</f>
        <v>0</v>
      </c>
      <c r="H9" s="176">
        <f>Položky!BD74</f>
        <v>0</v>
      </c>
      <c r="I9" s="177">
        <f>Položky!BE74</f>
        <v>0</v>
      </c>
    </row>
    <row r="10" spans="1:9" s="11" customFormat="1">
      <c r="A10" s="174" t="str">
        <f>Položky!B75</f>
        <v>61</v>
      </c>
      <c r="B10" s="83" t="str">
        <f>Položky!C75</f>
        <v>Upravy povrchů vnitřní</v>
      </c>
      <c r="C10" s="84"/>
      <c r="D10" s="85"/>
      <c r="E10" s="175">
        <f>Položky!BA85</f>
        <v>0</v>
      </c>
      <c r="F10" s="176">
        <f>Položky!BB85</f>
        <v>0</v>
      </c>
      <c r="G10" s="176">
        <f>Položky!BC85</f>
        <v>0</v>
      </c>
      <c r="H10" s="176">
        <f>Položky!BD85</f>
        <v>0</v>
      </c>
      <c r="I10" s="177">
        <f>Položky!BE85</f>
        <v>0</v>
      </c>
    </row>
    <row r="11" spans="1:9" s="11" customFormat="1">
      <c r="A11" s="174" t="str">
        <f>Položky!B86</f>
        <v>62</v>
      </c>
      <c r="B11" s="83" t="str">
        <f>Položky!C86</f>
        <v>Upravy povrchů vnější</v>
      </c>
      <c r="C11" s="84"/>
      <c r="D11" s="85"/>
      <c r="E11" s="175">
        <f>Položky!BA184</f>
        <v>0</v>
      </c>
      <c r="F11" s="176">
        <f>Položky!BB184</f>
        <v>0</v>
      </c>
      <c r="G11" s="176">
        <f>Položky!BC184</f>
        <v>0</v>
      </c>
      <c r="H11" s="176">
        <f>Položky!BD184</f>
        <v>0</v>
      </c>
      <c r="I11" s="177">
        <f>Položky!BE184</f>
        <v>0</v>
      </c>
    </row>
    <row r="12" spans="1:9" s="11" customFormat="1">
      <c r="A12" s="174" t="str">
        <f>Položky!B185</f>
        <v>64</v>
      </c>
      <c r="B12" s="83" t="str">
        <f>Položky!C185</f>
        <v>Výplně otvorů</v>
      </c>
      <c r="C12" s="84"/>
      <c r="D12" s="85"/>
      <c r="E12" s="175">
        <f>Položky!BA212</f>
        <v>0</v>
      </c>
      <c r="F12" s="176">
        <f>Položky!BB212</f>
        <v>0</v>
      </c>
      <c r="G12" s="176">
        <f>Položky!BC212</f>
        <v>0</v>
      </c>
      <c r="H12" s="176">
        <f>Položky!BD212</f>
        <v>0</v>
      </c>
      <c r="I12" s="177">
        <f>Položky!BE212</f>
        <v>0</v>
      </c>
    </row>
    <row r="13" spans="1:9" s="11" customFormat="1">
      <c r="A13" s="174" t="str">
        <f>Položky!B213</f>
        <v>94</v>
      </c>
      <c r="B13" s="83" t="str">
        <f>Položky!C213</f>
        <v>Lešení a stavební výtahy</v>
      </c>
      <c r="C13" s="84"/>
      <c r="D13" s="85"/>
      <c r="E13" s="175">
        <f>Položky!BA242</f>
        <v>0</v>
      </c>
      <c r="F13" s="176">
        <f>Položky!BB242</f>
        <v>0</v>
      </c>
      <c r="G13" s="176">
        <f>Položky!BC242</f>
        <v>0</v>
      </c>
      <c r="H13" s="176">
        <f>Položky!BD242</f>
        <v>0</v>
      </c>
      <c r="I13" s="177">
        <f>Položky!BE242</f>
        <v>0</v>
      </c>
    </row>
    <row r="14" spans="1:9" s="11" customFormat="1">
      <c r="A14" s="174" t="str">
        <f>Položky!B243</f>
        <v>95</v>
      </c>
      <c r="B14" s="83" t="str">
        <f>Položky!C243</f>
        <v>Dokončovací kce na pozem.stav.</v>
      </c>
      <c r="C14" s="84"/>
      <c r="D14" s="85"/>
      <c r="E14" s="175">
        <f>Položky!BA271</f>
        <v>0</v>
      </c>
      <c r="F14" s="176">
        <f>Položky!BB271</f>
        <v>0</v>
      </c>
      <c r="G14" s="176">
        <f>Položky!BC271</f>
        <v>0</v>
      </c>
      <c r="H14" s="176">
        <f>Položky!BD271</f>
        <v>0</v>
      </c>
      <c r="I14" s="177">
        <f>Položky!BE271</f>
        <v>0</v>
      </c>
    </row>
    <row r="15" spans="1:9" s="11" customFormat="1">
      <c r="A15" s="174" t="str">
        <f>Položky!B272</f>
        <v>96</v>
      </c>
      <c r="B15" s="83" t="str">
        <f>Položky!C272</f>
        <v>Bourání konstrukcí</v>
      </c>
      <c r="C15" s="84"/>
      <c r="D15" s="85"/>
      <c r="E15" s="175">
        <f>Položky!BA288</f>
        <v>0</v>
      </c>
      <c r="F15" s="176">
        <f>Položky!BB288</f>
        <v>0</v>
      </c>
      <c r="G15" s="176">
        <f>Položky!BC288</f>
        <v>0</v>
      </c>
      <c r="H15" s="176">
        <f>Položky!BD288</f>
        <v>0</v>
      </c>
      <c r="I15" s="177">
        <f>Položky!BE288</f>
        <v>0</v>
      </c>
    </row>
    <row r="16" spans="1:9" s="11" customFormat="1">
      <c r="A16" s="174" t="str">
        <f>Položky!B289</f>
        <v>99</v>
      </c>
      <c r="B16" s="83" t="str">
        <f>Položky!C289</f>
        <v>Staveništní přesun hmot</v>
      </c>
      <c r="C16" s="84"/>
      <c r="D16" s="85"/>
      <c r="E16" s="175">
        <f>Položky!BA300</f>
        <v>0</v>
      </c>
      <c r="F16" s="176">
        <f>Položky!BB300</f>
        <v>0</v>
      </c>
      <c r="G16" s="176">
        <f>Položky!BC300</f>
        <v>0</v>
      </c>
      <c r="H16" s="176">
        <f>Položky!BD300</f>
        <v>0</v>
      </c>
      <c r="I16" s="177">
        <f>Položky!BE300</f>
        <v>0</v>
      </c>
    </row>
    <row r="17" spans="1:57" s="11" customFormat="1">
      <c r="A17" s="174" t="str">
        <f>Položky!B301</f>
        <v>712</v>
      </c>
      <c r="B17" s="83" t="str">
        <f>Položky!C301</f>
        <v>Živičné krytiny</v>
      </c>
      <c r="C17" s="84"/>
      <c r="D17" s="85"/>
      <c r="E17" s="175">
        <f>Položky!BA318</f>
        <v>0</v>
      </c>
      <c r="F17" s="176">
        <f>Položky!BB318</f>
        <v>0</v>
      </c>
      <c r="G17" s="176">
        <f>Položky!BC318</f>
        <v>0</v>
      </c>
      <c r="H17" s="176">
        <f>Položky!BD318</f>
        <v>0</v>
      </c>
      <c r="I17" s="177">
        <f>Položky!BE318</f>
        <v>0</v>
      </c>
    </row>
    <row r="18" spans="1:57" s="11" customFormat="1">
      <c r="A18" s="174" t="str">
        <f>Položky!B319</f>
        <v>713</v>
      </c>
      <c r="B18" s="83" t="str">
        <f>Položky!C319</f>
        <v>Izolace tepelné</v>
      </c>
      <c r="C18" s="84"/>
      <c r="D18" s="85"/>
      <c r="E18" s="175">
        <f>Položky!BA353</f>
        <v>0</v>
      </c>
      <c r="F18" s="176">
        <f>Položky!BB353</f>
        <v>0</v>
      </c>
      <c r="G18" s="176">
        <f>Položky!BC353</f>
        <v>0</v>
      </c>
      <c r="H18" s="176">
        <f>Položky!BD353</f>
        <v>0</v>
      </c>
      <c r="I18" s="177">
        <f>Položky!BE353</f>
        <v>0</v>
      </c>
    </row>
    <row r="19" spans="1:57" s="11" customFormat="1">
      <c r="A19" s="174" t="str">
        <f>Položky!B354</f>
        <v>721</v>
      </c>
      <c r="B19" s="83" t="str">
        <f>Položky!C354</f>
        <v>Vnitřní kanalizace</v>
      </c>
      <c r="C19" s="84"/>
      <c r="D19" s="85"/>
      <c r="E19" s="175">
        <f>Položky!BA367</f>
        <v>0</v>
      </c>
      <c r="F19" s="176">
        <f>Položky!BB367</f>
        <v>0</v>
      </c>
      <c r="G19" s="176">
        <f>Položky!BC367</f>
        <v>0</v>
      </c>
      <c r="H19" s="176">
        <f>Položky!BD367</f>
        <v>0</v>
      </c>
      <c r="I19" s="177">
        <f>Položky!BE367</f>
        <v>0</v>
      </c>
    </row>
    <row r="20" spans="1:57" s="11" customFormat="1">
      <c r="A20" s="174" t="str">
        <f>Položky!B368</f>
        <v>723</v>
      </c>
      <c r="B20" s="83" t="str">
        <f>Položky!C368</f>
        <v>Vnitřní plynovod</v>
      </c>
      <c r="C20" s="84"/>
      <c r="D20" s="85"/>
      <c r="E20" s="175">
        <f>Položky!BA383</f>
        <v>0</v>
      </c>
      <c r="F20" s="176">
        <f>Položky!BB383</f>
        <v>0</v>
      </c>
      <c r="G20" s="176">
        <f>Položky!BC383</f>
        <v>0</v>
      </c>
      <c r="H20" s="176">
        <f>Položky!BD383</f>
        <v>0</v>
      </c>
      <c r="I20" s="177">
        <f>Položky!BE383</f>
        <v>0</v>
      </c>
    </row>
    <row r="21" spans="1:57" s="11" customFormat="1">
      <c r="A21" s="174" t="str">
        <f>Položky!B384</f>
        <v>762</v>
      </c>
      <c r="B21" s="83" t="str">
        <f>Položky!C384</f>
        <v>Konstrukce tesařské</v>
      </c>
      <c r="C21" s="84"/>
      <c r="D21" s="85"/>
      <c r="E21" s="175">
        <f>Položky!BA396</f>
        <v>0</v>
      </c>
      <c r="F21" s="176">
        <f>Položky!BB396</f>
        <v>0</v>
      </c>
      <c r="G21" s="176">
        <f>Položky!BC396</f>
        <v>0</v>
      </c>
      <c r="H21" s="176">
        <f>Položky!BD396</f>
        <v>0</v>
      </c>
      <c r="I21" s="177">
        <f>Položky!BE396</f>
        <v>0</v>
      </c>
    </row>
    <row r="22" spans="1:57" s="11" customFormat="1">
      <c r="A22" s="174" t="str">
        <f>Položky!B397</f>
        <v>764</v>
      </c>
      <c r="B22" s="83" t="str">
        <f>Položky!C397</f>
        <v>Konstrukce klempířské</v>
      </c>
      <c r="C22" s="84"/>
      <c r="D22" s="85"/>
      <c r="E22" s="175">
        <f>Položky!BA479</f>
        <v>0</v>
      </c>
      <c r="F22" s="176">
        <f>Položky!BB479</f>
        <v>0</v>
      </c>
      <c r="G22" s="176">
        <f>Položky!BC479</f>
        <v>0</v>
      </c>
      <c r="H22" s="176">
        <f>Položky!BD479</f>
        <v>0</v>
      </c>
      <c r="I22" s="177">
        <f>Položky!BE479</f>
        <v>0</v>
      </c>
    </row>
    <row r="23" spans="1:57" s="11" customFormat="1">
      <c r="A23" s="174" t="str">
        <f>Položky!B480</f>
        <v>766</v>
      </c>
      <c r="B23" s="83" t="str">
        <f>Položky!C480</f>
        <v>Konstrukce truhlářské</v>
      </c>
      <c r="C23" s="84"/>
      <c r="D23" s="85"/>
      <c r="E23" s="175">
        <f>Položky!BA487</f>
        <v>0</v>
      </c>
      <c r="F23" s="176">
        <f>Položky!BB487</f>
        <v>0</v>
      </c>
      <c r="G23" s="176">
        <f>Položky!BC487</f>
        <v>0</v>
      </c>
      <c r="H23" s="176">
        <f>Položky!BD487</f>
        <v>0</v>
      </c>
      <c r="I23" s="177">
        <f>Položky!BE487</f>
        <v>0</v>
      </c>
    </row>
    <row r="24" spans="1:57" s="11" customFormat="1">
      <c r="A24" s="174" t="str">
        <f>Položky!B488</f>
        <v>767</v>
      </c>
      <c r="B24" s="83" t="str">
        <f>Položky!C488</f>
        <v>Konstrukce zámečnické</v>
      </c>
      <c r="C24" s="84"/>
      <c r="D24" s="85"/>
      <c r="E24" s="175">
        <f>Položky!BA504</f>
        <v>0</v>
      </c>
      <c r="F24" s="176">
        <f>Položky!BB504</f>
        <v>0</v>
      </c>
      <c r="G24" s="176">
        <f>Položky!BC504</f>
        <v>0</v>
      </c>
      <c r="H24" s="176">
        <f>Položky!BD504</f>
        <v>0</v>
      </c>
      <c r="I24" s="177">
        <f>Položky!BE504</f>
        <v>0</v>
      </c>
    </row>
    <row r="25" spans="1:57" s="11" customFormat="1">
      <c r="A25" s="174" t="str">
        <f>Položky!B505</f>
        <v>781</v>
      </c>
      <c r="B25" s="83" t="str">
        <f>Položky!C505</f>
        <v>Obklady keramické</v>
      </c>
      <c r="C25" s="84"/>
      <c r="D25" s="85"/>
      <c r="E25" s="175">
        <f>Položky!BA517</f>
        <v>0</v>
      </c>
      <c r="F25" s="176">
        <f>Položky!BB517</f>
        <v>0</v>
      </c>
      <c r="G25" s="176">
        <f>Položky!BC517</f>
        <v>0</v>
      </c>
      <c r="H25" s="176">
        <f>Položky!BD517</f>
        <v>0</v>
      </c>
      <c r="I25" s="177">
        <f>Položky!BE517</f>
        <v>0</v>
      </c>
    </row>
    <row r="26" spans="1:57" s="11" customFormat="1">
      <c r="A26" s="174" t="str">
        <f>Položky!B518</f>
        <v>783</v>
      </c>
      <c r="B26" s="83" t="str">
        <f>Položky!C518</f>
        <v>Nátěry</v>
      </c>
      <c r="C26" s="84"/>
      <c r="D26" s="85"/>
      <c r="E26" s="175">
        <f>Položky!BA545</f>
        <v>0</v>
      </c>
      <c r="F26" s="176">
        <f>Položky!BB545</f>
        <v>0</v>
      </c>
      <c r="G26" s="176">
        <f>Položky!BC545</f>
        <v>0</v>
      </c>
      <c r="H26" s="176">
        <f>Položky!BD545</f>
        <v>0</v>
      </c>
      <c r="I26" s="177">
        <f>Položky!BE545</f>
        <v>0</v>
      </c>
    </row>
    <row r="27" spans="1:57" s="11" customFormat="1">
      <c r="A27" s="174" t="str">
        <f>Položky!B546</f>
        <v>784</v>
      </c>
      <c r="B27" s="83" t="str">
        <f>Položky!C546</f>
        <v>Malby</v>
      </c>
      <c r="C27" s="84"/>
      <c r="D27" s="85"/>
      <c r="E27" s="175">
        <f>Položky!BA553</f>
        <v>0</v>
      </c>
      <c r="F27" s="176">
        <f>Položky!BB553</f>
        <v>0</v>
      </c>
      <c r="G27" s="176">
        <f>Položky!BC553</f>
        <v>0</v>
      </c>
      <c r="H27" s="176">
        <f>Položky!BD553</f>
        <v>0</v>
      </c>
      <c r="I27" s="177">
        <f>Položky!BE553</f>
        <v>0</v>
      </c>
    </row>
    <row r="28" spans="1:57" s="11" customFormat="1" ht="13.5" thickBot="1">
      <c r="A28" s="174" t="str">
        <f>Položky!B554</f>
        <v>M21</v>
      </c>
      <c r="B28" s="83" t="str">
        <f>Položky!C554</f>
        <v>Elektromontáže</v>
      </c>
      <c r="C28" s="84"/>
      <c r="D28" s="85"/>
      <c r="E28" s="175">
        <f>Položky!BA573</f>
        <v>0</v>
      </c>
      <c r="F28" s="176">
        <f>Položky!BB573</f>
        <v>0</v>
      </c>
      <c r="G28" s="176">
        <f>Položky!BC573</f>
        <v>0</v>
      </c>
      <c r="H28" s="176">
        <f>Položky!BD573</f>
        <v>0</v>
      </c>
      <c r="I28" s="177">
        <f>Položky!BE573</f>
        <v>0</v>
      </c>
    </row>
    <row r="29" spans="1:57" s="91" customFormat="1" ht="13.5" thickBot="1">
      <c r="A29" s="86"/>
      <c r="B29" s="78" t="s">
        <v>49</v>
      </c>
      <c r="C29" s="78"/>
      <c r="D29" s="87"/>
      <c r="E29" s="88">
        <f>SUM(E7:E28)</f>
        <v>0</v>
      </c>
      <c r="F29" s="89">
        <f>SUM(F7:F28)</f>
        <v>0</v>
      </c>
      <c r="G29" s="89">
        <f>SUM(G7:G28)</f>
        <v>0</v>
      </c>
      <c r="H29" s="89">
        <f>SUM(H7:H28)</f>
        <v>0</v>
      </c>
      <c r="I29" s="90">
        <f>SUM(I7:I28)</f>
        <v>0</v>
      </c>
    </row>
    <row r="30" spans="1:57">
      <c r="A30" s="84"/>
      <c r="B30" s="84"/>
      <c r="C30" s="84"/>
      <c r="D30" s="84"/>
      <c r="E30" s="84"/>
      <c r="F30" s="84"/>
      <c r="G30" s="84"/>
      <c r="H30" s="84"/>
      <c r="I30" s="84"/>
    </row>
    <row r="31" spans="1:57" ht="19.5" customHeight="1">
      <c r="A31" s="92" t="s">
        <v>50</v>
      </c>
      <c r="B31" s="92"/>
      <c r="C31" s="92"/>
      <c r="D31" s="92"/>
      <c r="E31" s="92"/>
      <c r="F31" s="92"/>
      <c r="G31" s="93"/>
      <c r="H31" s="92"/>
      <c r="I31" s="92"/>
      <c r="BA31" s="30"/>
      <c r="BB31" s="30"/>
      <c r="BC31" s="30"/>
      <c r="BD31" s="30"/>
      <c r="BE31" s="30"/>
    </row>
    <row r="32" spans="1:57" ht="13.5" thickBot="1">
      <c r="A32" s="94"/>
      <c r="B32" s="94"/>
      <c r="C32" s="94"/>
      <c r="D32" s="94"/>
      <c r="E32" s="94"/>
      <c r="F32" s="94"/>
      <c r="G32" s="94"/>
      <c r="H32" s="94"/>
      <c r="I32" s="94"/>
    </row>
    <row r="33" spans="1:53">
      <c r="A33" s="95" t="s">
        <v>51</v>
      </c>
      <c r="B33" s="96"/>
      <c r="C33" s="96"/>
      <c r="D33" s="97"/>
      <c r="E33" s="98" t="s">
        <v>52</v>
      </c>
      <c r="F33" s="99" t="s">
        <v>53</v>
      </c>
      <c r="G33" s="100" t="s">
        <v>54</v>
      </c>
      <c r="H33" s="101"/>
      <c r="I33" s="102" t="s">
        <v>52</v>
      </c>
    </row>
    <row r="34" spans="1:53">
      <c r="A34" s="103" t="s">
        <v>729</v>
      </c>
      <c r="B34" s="104"/>
      <c r="C34" s="104"/>
      <c r="D34" s="105"/>
      <c r="E34" s="106">
        <v>0</v>
      </c>
      <c r="F34" s="107">
        <v>0</v>
      </c>
      <c r="G34" s="108">
        <f>CHOOSE(BA34+1,HSV+PSV,HSV+PSV+Mont,HSV+PSV+Dodavka+Mont,HSV,PSV,Mont,Dodavka,Mont+Dodavka,0)</f>
        <v>0</v>
      </c>
      <c r="H34" s="109"/>
      <c r="I34" s="110">
        <f>E34+F34*G34/100</f>
        <v>0</v>
      </c>
      <c r="BA34">
        <v>0</v>
      </c>
    </row>
    <row r="35" spans="1:53" ht="13.5" thickBot="1">
      <c r="A35" s="111"/>
      <c r="B35" s="112" t="s">
        <v>55</v>
      </c>
      <c r="C35" s="113"/>
      <c r="D35" s="114"/>
      <c r="E35" s="115"/>
      <c r="F35" s="116"/>
      <c r="G35" s="116"/>
      <c r="H35" s="185">
        <f>SUM(I34:I34)</f>
        <v>0</v>
      </c>
      <c r="I35" s="186"/>
    </row>
    <row r="36" spans="1:53">
      <c r="A36" s="94"/>
      <c r="B36" s="94"/>
      <c r="C36" s="94"/>
      <c r="D36" s="94"/>
      <c r="E36" s="94"/>
      <c r="F36" s="94"/>
      <c r="G36" s="94"/>
      <c r="H36" s="94"/>
      <c r="I36" s="94"/>
    </row>
    <row r="37" spans="1:53">
      <c r="B37" s="91"/>
      <c r="F37" s="117"/>
      <c r="G37" s="118"/>
      <c r="H37" s="118"/>
      <c r="I37" s="119"/>
    </row>
    <row r="38" spans="1:53">
      <c r="F38" s="117"/>
      <c r="G38" s="118"/>
      <c r="H38" s="118"/>
      <c r="I38" s="119"/>
    </row>
    <row r="39" spans="1:53">
      <c r="F39" s="117"/>
      <c r="G39" s="118"/>
      <c r="H39" s="118"/>
      <c r="I39" s="119"/>
    </row>
    <row r="40" spans="1:53">
      <c r="F40" s="117"/>
      <c r="G40" s="118"/>
      <c r="H40" s="118"/>
      <c r="I40" s="119"/>
    </row>
    <row r="41" spans="1:53">
      <c r="F41" s="117"/>
      <c r="G41" s="118"/>
      <c r="H41" s="118"/>
      <c r="I41" s="119"/>
    </row>
    <row r="42" spans="1:53">
      <c r="F42" s="117"/>
      <c r="G42" s="118"/>
      <c r="H42" s="118"/>
      <c r="I42" s="119"/>
    </row>
    <row r="43" spans="1:53">
      <c r="F43" s="117"/>
      <c r="G43" s="118"/>
      <c r="H43" s="118"/>
      <c r="I43" s="119"/>
    </row>
    <row r="44" spans="1:53">
      <c r="F44" s="117"/>
      <c r="G44" s="118"/>
      <c r="H44" s="118"/>
      <c r="I44" s="119"/>
    </row>
    <row r="45" spans="1:53">
      <c r="F45" s="117"/>
      <c r="G45" s="118"/>
      <c r="H45" s="118"/>
      <c r="I45" s="119"/>
    </row>
    <row r="46" spans="1:53">
      <c r="F46" s="117"/>
      <c r="G46" s="118"/>
      <c r="H46" s="118"/>
      <c r="I46" s="119"/>
    </row>
    <row r="47" spans="1:53">
      <c r="F47" s="117"/>
      <c r="G47" s="118"/>
      <c r="H47" s="118"/>
      <c r="I47" s="119"/>
    </row>
    <row r="48" spans="1:53">
      <c r="F48" s="117"/>
      <c r="G48" s="118"/>
      <c r="H48" s="118"/>
      <c r="I48" s="119"/>
    </row>
    <row r="49" spans="6:9">
      <c r="F49" s="117"/>
      <c r="G49" s="118"/>
      <c r="H49" s="118"/>
      <c r="I49" s="119"/>
    </row>
    <row r="50" spans="6:9">
      <c r="F50" s="117"/>
      <c r="G50" s="118"/>
      <c r="H50" s="118"/>
      <c r="I50" s="119"/>
    </row>
    <row r="51" spans="6:9">
      <c r="F51" s="117"/>
      <c r="G51" s="118"/>
      <c r="H51" s="118"/>
      <c r="I51" s="119"/>
    </row>
    <row r="52" spans="6:9">
      <c r="F52" s="117"/>
      <c r="G52" s="118"/>
      <c r="H52" s="118"/>
      <c r="I52" s="119"/>
    </row>
    <row r="53" spans="6:9">
      <c r="F53" s="117"/>
      <c r="G53" s="118"/>
      <c r="H53" s="118"/>
      <c r="I53" s="119"/>
    </row>
    <row r="54" spans="6:9">
      <c r="F54" s="117"/>
      <c r="G54" s="118"/>
      <c r="H54" s="118"/>
      <c r="I54" s="119"/>
    </row>
    <row r="55" spans="6:9">
      <c r="F55" s="117"/>
      <c r="G55" s="118"/>
      <c r="H55" s="118"/>
      <c r="I55" s="119"/>
    </row>
    <row r="56" spans="6:9">
      <c r="F56" s="117"/>
      <c r="G56" s="118"/>
      <c r="H56" s="118"/>
      <c r="I56" s="119"/>
    </row>
    <row r="57" spans="6:9">
      <c r="F57" s="117"/>
      <c r="G57" s="118"/>
      <c r="H57" s="118"/>
      <c r="I57" s="119"/>
    </row>
    <row r="58" spans="6:9">
      <c r="F58" s="117"/>
      <c r="G58" s="118"/>
      <c r="H58" s="118"/>
      <c r="I58" s="119"/>
    </row>
    <row r="59" spans="6:9">
      <c r="F59" s="117"/>
      <c r="G59" s="118"/>
      <c r="H59" s="118"/>
      <c r="I59" s="119"/>
    </row>
    <row r="60" spans="6:9">
      <c r="F60" s="117"/>
      <c r="G60" s="118"/>
      <c r="H60" s="118"/>
      <c r="I60" s="119"/>
    </row>
    <row r="61" spans="6:9">
      <c r="F61" s="117"/>
      <c r="G61" s="118"/>
      <c r="H61" s="118"/>
      <c r="I61" s="119"/>
    </row>
    <row r="62" spans="6:9">
      <c r="F62" s="117"/>
      <c r="G62" s="118"/>
      <c r="H62" s="118"/>
      <c r="I62" s="119"/>
    </row>
    <row r="63" spans="6:9">
      <c r="F63" s="117"/>
      <c r="G63" s="118"/>
      <c r="H63" s="118"/>
      <c r="I63" s="119"/>
    </row>
    <row r="64" spans="6:9">
      <c r="F64" s="117"/>
      <c r="G64" s="118"/>
      <c r="H64" s="118"/>
      <c r="I64" s="119"/>
    </row>
    <row r="65" spans="6:9">
      <c r="F65" s="117"/>
      <c r="G65" s="118"/>
      <c r="H65" s="118"/>
      <c r="I65" s="119"/>
    </row>
    <row r="66" spans="6:9">
      <c r="F66" s="117"/>
      <c r="G66" s="118"/>
      <c r="H66" s="118"/>
      <c r="I66" s="119"/>
    </row>
    <row r="67" spans="6:9">
      <c r="F67" s="117"/>
      <c r="G67" s="118"/>
      <c r="H67" s="118"/>
      <c r="I67" s="119"/>
    </row>
    <row r="68" spans="6:9">
      <c r="F68" s="117"/>
      <c r="G68" s="118"/>
      <c r="H68" s="118"/>
      <c r="I68" s="119"/>
    </row>
    <row r="69" spans="6:9">
      <c r="F69" s="117"/>
      <c r="G69" s="118"/>
      <c r="H69" s="118"/>
      <c r="I69" s="119"/>
    </row>
    <row r="70" spans="6:9">
      <c r="F70" s="117"/>
      <c r="G70" s="118"/>
      <c r="H70" s="118"/>
      <c r="I70" s="119"/>
    </row>
    <row r="71" spans="6:9">
      <c r="F71" s="117"/>
      <c r="G71" s="118"/>
      <c r="H71" s="118"/>
      <c r="I71" s="119"/>
    </row>
    <row r="72" spans="6:9">
      <c r="F72" s="117"/>
      <c r="G72" s="118"/>
      <c r="H72" s="118"/>
      <c r="I72" s="119"/>
    </row>
    <row r="73" spans="6:9">
      <c r="F73" s="117"/>
      <c r="G73" s="118"/>
      <c r="H73" s="118"/>
      <c r="I73" s="119"/>
    </row>
    <row r="74" spans="6:9">
      <c r="F74" s="117"/>
      <c r="G74" s="118"/>
      <c r="H74" s="118"/>
      <c r="I74" s="119"/>
    </row>
    <row r="75" spans="6:9">
      <c r="F75" s="117"/>
      <c r="G75" s="118"/>
      <c r="H75" s="118"/>
      <c r="I75" s="119"/>
    </row>
    <row r="76" spans="6:9">
      <c r="F76" s="117"/>
      <c r="G76" s="118"/>
      <c r="H76" s="118"/>
      <c r="I76" s="119"/>
    </row>
    <row r="77" spans="6:9">
      <c r="F77" s="117"/>
      <c r="G77" s="118"/>
      <c r="H77" s="118"/>
      <c r="I77" s="119"/>
    </row>
    <row r="78" spans="6:9">
      <c r="F78" s="117"/>
      <c r="G78" s="118"/>
      <c r="H78" s="118"/>
      <c r="I78" s="119"/>
    </row>
    <row r="79" spans="6:9">
      <c r="F79" s="117"/>
      <c r="G79" s="118"/>
      <c r="H79" s="118"/>
      <c r="I79" s="119"/>
    </row>
    <row r="80" spans="6:9">
      <c r="F80" s="117"/>
      <c r="G80" s="118"/>
      <c r="H80" s="118"/>
      <c r="I80" s="119"/>
    </row>
    <row r="81" spans="6:9">
      <c r="F81" s="117"/>
      <c r="G81" s="118"/>
      <c r="H81" s="118"/>
      <c r="I81" s="119"/>
    </row>
    <row r="82" spans="6:9">
      <c r="F82" s="117"/>
      <c r="G82" s="118"/>
      <c r="H82" s="118"/>
      <c r="I82" s="119"/>
    </row>
    <row r="83" spans="6:9">
      <c r="F83" s="117"/>
      <c r="G83" s="118"/>
      <c r="H83" s="118"/>
      <c r="I83" s="119"/>
    </row>
    <row r="84" spans="6:9">
      <c r="F84" s="117"/>
      <c r="G84" s="118"/>
      <c r="H84" s="118"/>
      <c r="I84" s="119"/>
    </row>
    <row r="85" spans="6:9">
      <c r="F85" s="117"/>
      <c r="G85" s="118"/>
      <c r="H85" s="118"/>
      <c r="I85" s="119"/>
    </row>
    <row r="86" spans="6:9">
      <c r="F86" s="117"/>
      <c r="G86" s="118"/>
      <c r="H86" s="118"/>
      <c r="I86" s="119"/>
    </row>
  </sheetData>
  <mergeCells count="4">
    <mergeCell ref="H35:I35"/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646"/>
  <sheetViews>
    <sheetView showGridLines="0" showZeros="0" zoomScaleNormal="100" workbookViewId="0">
      <selection activeCell="I3" sqref="I3"/>
    </sheetView>
  </sheetViews>
  <sheetFormatPr defaultRowHeight="12.75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68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>
      <c r="A1" s="193" t="s">
        <v>56</v>
      </c>
      <c r="B1" s="193"/>
      <c r="C1" s="193"/>
      <c r="D1" s="193"/>
      <c r="E1" s="193"/>
      <c r="F1" s="193"/>
      <c r="G1" s="193"/>
    </row>
    <row r="2" spans="1:104" ht="13.5" thickBot="1">
      <c r="A2" s="121"/>
      <c r="B2" s="122"/>
      <c r="C2" s="123"/>
      <c r="D2" s="123"/>
      <c r="E2" s="124"/>
      <c r="F2" s="123"/>
      <c r="G2" s="123"/>
    </row>
    <row r="3" spans="1:104" ht="13.5" thickTop="1">
      <c r="A3" s="194" t="s">
        <v>5</v>
      </c>
      <c r="B3" s="195"/>
      <c r="C3" s="125" t="str">
        <f>CONCATENATE(cislostavby," ",nazevstavby)</f>
        <v xml:space="preserve"> Zateplení admin. budovy cestmistrovství Hodonín</v>
      </c>
      <c r="D3" s="126"/>
      <c r="E3" s="127"/>
      <c r="F3" s="128">
        <f>Rekapitulace!H1</f>
        <v>0</v>
      </c>
      <c r="G3" s="129"/>
    </row>
    <row r="4" spans="1:104" ht="13.5" thickBot="1">
      <c r="A4" s="196" t="s">
        <v>1</v>
      </c>
      <c r="B4" s="197"/>
      <c r="C4" s="130" t="str">
        <f>CONCATENATE(cisloobjektu," ",nazevobjektu)</f>
        <v xml:space="preserve"> Administrativní budova</v>
      </c>
      <c r="D4" s="131"/>
      <c r="E4" s="198"/>
      <c r="F4" s="198"/>
      <c r="G4" s="199"/>
    </row>
    <row r="5" spans="1:104" ht="13.5" thickTop="1">
      <c r="A5" s="132"/>
      <c r="B5" s="133"/>
      <c r="C5" s="133"/>
      <c r="D5" s="121"/>
      <c r="E5" s="134"/>
      <c r="F5" s="121"/>
      <c r="G5" s="135"/>
    </row>
    <row r="6" spans="1:104">
      <c r="A6" s="136" t="s">
        <v>57</v>
      </c>
      <c r="B6" s="137" t="s">
        <v>58</v>
      </c>
      <c r="C6" s="137" t="s">
        <v>59</v>
      </c>
      <c r="D6" s="137" t="s">
        <v>60</v>
      </c>
      <c r="E6" s="138" t="s">
        <v>61</v>
      </c>
      <c r="F6" s="137" t="s">
        <v>62</v>
      </c>
      <c r="G6" s="139" t="s">
        <v>63</v>
      </c>
    </row>
    <row r="7" spans="1:104">
      <c r="A7" s="140" t="s">
        <v>64</v>
      </c>
      <c r="B7" s="141" t="s">
        <v>69</v>
      </c>
      <c r="C7" s="142" t="s">
        <v>70</v>
      </c>
      <c r="D7" s="143"/>
      <c r="E7" s="144"/>
      <c r="F7" s="144"/>
      <c r="G7" s="145"/>
      <c r="H7" s="146"/>
      <c r="I7" s="146"/>
      <c r="O7" s="147">
        <v>1</v>
      </c>
    </row>
    <row r="8" spans="1:104" ht="22.5">
      <c r="A8" s="148">
        <v>1</v>
      </c>
      <c r="B8" s="149" t="s">
        <v>71</v>
      </c>
      <c r="C8" s="150" t="s">
        <v>72</v>
      </c>
      <c r="D8" s="151" t="s">
        <v>73</v>
      </c>
      <c r="E8" s="152">
        <v>1</v>
      </c>
      <c r="F8" s="152"/>
      <c r="G8" s="153"/>
      <c r="O8" s="147">
        <v>2</v>
      </c>
      <c r="AA8" s="120">
        <v>12</v>
      </c>
      <c r="AB8" s="120">
        <v>0</v>
      </c>
      <c r="AC8" s="120">
        <v>1</v>
      </c>
      <c r="AZ8" s="120">
        <v>1</v>
      </c>
      <c r="BA8" s="120">
        <f>IF(AZ8=1,G8,0)</f>
        <v>0</v>
      </c>
      <c r="BB8" s="120">
        <f>IF(AZ8=2,G8,0)</f>
        <v>0</v>
      </c>
      <c r="BC8" s="120">
        <f>IF(AZ8=3,G8,0)</f>
        <v>0</v>
      </c>
      <c r="BD8" s="120">
        <f>IF(AZ8=4,G8,0)</f>
        <v>0</v>
      </c>
      <c r="BE8" s="120">
        <f>IF(AZ8=5,G8,0)</f>
        <v>0</v>
      </c>
      <c r="CZ8" s="120">
        <v>2.104E-2</v>
      </c>
    </row>
    <row r="9" spans="1:104">
      <c r="A9" s="154"/>
      <c r="B9" s="155"/>
      <c r="C9" s="200">
        <v>1</v>
      </c>
      <c r="D9" s="201"/>
      <c r="E9" s="156">
        <v>1</v>
      </c>
      <c r="F9" s="157"/>
      <c r="G9" s="158"/>
      <c r="M9" s="159">
        <v>1</v>
      </c>
      <c r="O9" s="147"/>
    </row>
    <row r="10" spans="1:104">
      <c r="A10" s="154"/>
      <c r="B10" s="155"/>
      <c r="C10" s="200" t="s">
        <v>74</v>
      </c>
      <c r="D10" s="201"/>
      <c r="E10" s="156">
        <v>0</v>
      </c>
      <c r="F10" s="157"/>
      <c r="G10" s="158"/>
      <c r="M10" s="159" t="s">
        <v>74</v>
      </c>
      <c r="O10" s="147"/>
    </row>
    <row r="11" spans="1:104" ht="22.5">
      <c r="A11" s="148">
        <v>2</v>
      </c>
      <c r="B11" s="149" t="s">
        <v>75</v>
      </c>
      <c r="C11" s="150" t="s">
        <v>76</v>
      </c>
      <c r="D11" s="151" t="s">
        <v>73</v>
      </c>
      <c r="E11" s="152">
        <v>1</v>
      </c>
      <c r="F11" s="152"/>
      <c r="G11" s="153"/>
      <c r="O11" s="147">
        <v>2</v>
      </c>
      <c r="AA11" s="120">
        <v>12</v>
      </c>
      <c r="AB11" s="120">
        <v>0</v>
      </c>
      <c r="AC11" s="120">
        <v>2</v>
      </c>
      <c r="AZ11" s="120">
        <v>1</v>
      </c>
      <c r="BA11" s="120">
        <f>IF(AZ11=1,G11,0)</f>
        <v>0</v>
      </c>
      <c r="BB11" s="120">
        <f>IF(AZ11=2,G11,0)</f>
        <v>0</v>
      </c>
      <c r="BC11" s="120">
        <f>IF(AZ11=3,G11,0)</f>
        <v>0</v>
      </c>
      <c r="BD11" s="120">
        <f>IF(AZ11=4,G11,0)</f>
        <v>0</v>
      </c>
      <c r="BE11" s="120">
        <f>IF(AZ11=5,G11,0)</f>
        <v>0</v>
      </c>
      <c r="CZ11" s="120">
        <v>8.9499999999999996E-3</v>
      </c>
    </row>
    <row r="12" spans="1:104">
      <c r="A12" s="154"/>
      <c r="B12" s="155"/>
      <c r="C12" s="200">
        <v>1</v>
      </c>
      <c r="D12" s="201"/>
      <c r="E12" s="156">
        <v>1</v>
      </c>
      <c r="F12" s="157"/>
      <c r="G12" s="158"/>
      <c r="M12" s="159">
        <v>1</v>
      </c>
      <c r="O12" s="147"/>
    </row>
    <row r="13" spans="1:104">
      <c r="A13" s="154"/>
      <c r="B13" s="155"/>
      <c r="C13" s="200" t="s">
        <v>77</v>
      </c>
      <c r="D13" s="201"/>
      <c r="E13" s="156">
        <v>0</v>
      </c>
      <c r="F13" s="157"/>
      <c r="G13" s="158"/>
      <c r="M13" s="159" t="s">
        <v>77</v>
      </c>
      <c r="O13" s="147"/>
    </row>
    <row r="14" spans="1:104" ht="22.5">
      <c r="A14" s="148">
        <v>3</v>
      </c>
      <c r="B14" s="149" t="s">
        <v>78</v>
      </c>
      <c r="C14" s="150" t="s">
        <v>79</v>
      </c>
      <c r="D14" s="151" t="s">
        <v>73</v>
      </c>
      <c r="E14" s="152">
        <v>8</v>
      </c>
      <c r="F14" s="152"/>
      <c r="G14" s="153"/>
      <c r="O14" s="147">
        <v>2</v>
      </c>
      <c r="AA14" s="120">
        <v>12</v>
      </c>
      <c r="AB14" s="120">
        <v>0</v>
      </c>
      <c r="AC14" s="120">
        <v>3</v>
      </c>
      <c r="AZ14" s="120">
        <v>1</v>
      </c>
      <c r="BA14" s="120">
        <f>IF(AZ14=1,G14,0)</f>
        <v>0</v>
      </c>
      <c r="BB14" s="120">
        <f>IF(AZ14=2,G14,0)</f>
        <v>0</v>
      </c>
      <c r="BC14" s="120">
        <f>IF(AZ14=3,G14,0)</f>
        <v>0</v>
      </c>
      <c r="BD14" s="120">
        <f>IF(AZ14=4,G14,0)</f>
        <v>0</v>
      </c>
      <c r="BE14" s="120">
        <f>IF(AZ14=5,G14,0)</f>
        <v>0</v>
      </c>
      <c r="CZ14" s="120">
        <v>1.6559999999999998E-2</v>
      </c>
    </row>
    <row r="15" spans="1:104">
      <c r="A15" s="154"/>
      <c r="B15" s="155"/>
      <c r="C15" s="200">
        <v>8</v>
      </c>
      <c r="D15" s="201"/>
      <c r="E15" s="156">
        <v>8</v>
      </c>
      <c r="F15" s="157"/>
      <c r="G15" s="158"/>
      <c r="M15" s="159">
        <v>8</v>
      </c>
      <c r="O15" s="147"/>
    </row>
    <row r="16" spans="1:104">
      <c r="A16" s="154"/>
      <c r="B16" s="155"/>
      <c r="C16" s="200" t="s">
        <v>80</v>
      </c>
      <c r="D16" s="201"/>
      <c r="E16" s="156">
        <v>0</v>
      </c>
      <c r="F16" s="157"/>
      <c r="G16" s="158"/>
      <c r="M16" s="159" t="s">
        <v>80</v>
      </c>
      <c r="O16" s="147"/>
    </row>
    <row r="17" spans="1:104" ht="22.5">
      <c r="A17" s="148">
        <v>4</v>
      </c>
      <c r="B17" s="149" t="s">
        <v>81</v>
      </c>
      <c r="C17" s="150" t="s">
        <v>82</v>
      </c>
      <c r="D17" s="151" t="s">
        <v>73</v>
      </c>
      <c r="E17" s="152">
        <v>1</v>
      </c>
      <c r="F17" s="152"/>
      <c r="G17" s="153"/>
      <c r="O17" s="147">
        <v>2</v>
      </c>
      <c r="AA17" s="120">
        <v>12</v>
      </c>
      <c r="AB17" s="120">
        <v>0</v>
      </c>
      <c r="AC17" s="120">
        <v>4</v>
      </c>
      <c r="AZ17" s="120">
        <v>1</v>
      </c>
      <c r="BA17" s="120">
        <f>IF(AZ17=1,G17,0)</f>
        <v>0</v>
      </c>
      <c r="BB17" s="120">
        <f>IF(AZ17=2,G17,0)</f>
        <v>0</v>
      </c>
      <c r="BC17" s="120">
        <f>IF(AZ17=3,G17,0)</f>
        <v>0</v>
      </c>
      <c r="BD17" s="120">
        <f>IF(AZ17=4,G17,0)</f>
        <v>0</v>
      </c>
      <c r="BE17" s="120">
        <f>IF(AZ17=5,G17,0)</f>
        <v>0</v>
      </c>
      <c r="CZ17" s="120">
        <v>1.7700000000000001E-3</v>
      </c>
    </row>
    <row r="18" spans="1:104">
      <c r="A18" s="154"/>
      <c r="B18" s="155"/>
      <c r="C18" s="200">
        <v>1</v>
      </c>
      <c r="D18" s="201"/>
      <c r="E18" s="156">
        <v>1</v>
      </c>
      <c r="F18" s="157"/>
      <c r="G18" s="158"/>
      <c r="M18" s="159">
        <v>1</v>
      </c>
      <c r="O18" s="147"/>
    </row>
    <row r="19" spans="1:104">
      <c r="A19" s="154"/>
      <c r="B19" s="155"/>
      <c r="C19" s="200" t="s">
        <v>83</v>
      </c>
      <c r="D19" s="201"/>
      <c r="E19" s="156">
        <v>0</v>
      </c>
      <c r="F19" s="157"/>
      <c r="G19" s="158"/>
      <c r="M19" s="159" t="s">
        <v>83</v>
      </c>
      <c r="O19" s="147"/>
    </row>
    <row r="20" spans="1:104">
      <c r="A20" s="148">
        <v>5</v>
      </c>
      <c r="B20" s="149" t="s">
        <v>84</v>
      </c>
      <c r="C20" s="150" t="s">
        <v>85</v>
      </c>
      <c r="D20" s="151" t="s">
        <v>73</v>
      </c>
      <c r="E20" s="152">
        <v>1</v>
      </c>
      <c r="F20" s="152"/>
      <c r="G20" s="153"/>
      <c r="O20" s="147">
        <v>2</v>
      </c>
      <c r="AA20" s="120">
        <v>12</v>
      </c>
      <c r="AB20" s="120">
        <v>0</v>
      </c>
      <c r="AC20" s="120">
        <v>5</v>
      </c>
      <c r="AZ20" s="120">
        <v>1</v>
      </c>
      <c r="BA20" s="120">
        <f>IF(AZ20=1,G20,0)</f>
        <v>0</v>
      </c>
      <c r="BB20" s="120">
        <f>IF(AZ20=2,G20,0)</f>
        <v>0</v>
      </c>
      <c r="BC20" s="120">
        <f>IF(AZ20=3,G20,0)</f>
        <v>0</v>
      </c>
      <c r="BD20" s="120">
        <f>IF(AZ20=4,G20,0)</f>
        <v>0</v>
      </c>
      <c r="BE20" s="120">
        <f>IF(AZ20=5,G20,0)</f>
        <v>0</v>
      </c>
      <c r="CZ20" s="120">
        <v>3.13E-3</v>
      </c>
    </row>
    <row r="21" spans="1:104">
      <c r="A21" s="154"/>
      <c r="B21" s="155"/>
      <c r="C21" s="200">
        <v>1</v>
      </c>
      <c r="D21" s="201"/>
      <c r="E21" s="156">
        <v>1</v>
      </c>
      <c r="F21" s="157"/>
      <c r="G21" s="158"/>
      <c r="M21" s="159">
        <v>1</v>
      </c>
      <c r="O21" s="147"/>
    </row>
    <row r="22" spans="1:104">
      <c r="A22" s="154"/>
      <c r="B22" s="155"/>
      <c r="C22" s="200" t="s">
        <v>86</v>
      </c>
      <c r="D22" s="201"/>
      <c r="E22" s="156">
        <v>0</v>
      </c>
      <c r="F22" s="157"/>
      <c r="G22" s="158"/>
      <c r="M22" s="159" t="s">
        <v>86</v>
      </c>
      <c r="O22" s="147"/>
    </row>
    <row r="23" spans="1:104" ht="22.5">
      <c r="A23" s="148">
        <v>6</v>
      </c>
      <c r="B23" s="149" t="s">
        <v>87</v>
      </c>
      <c r="C23" s="150" t="s">
        <v>88</v>
      </c>
      <c r="D23" s="151" t="s">
        <v>73</v>
      </c>
      <c r="E23" s="152">
        <v>1</v>
      </c>
      <c r="F23" s="152"/>
      <c r="G23" s="153"/>
      <c r="O23" s="147">
        <v>2</v>
      </c>
      <c r="AA23" s="120">
        <v>12</v>
      </c>
      <c r="AB23" s="120">
        <v>0</v>
      </c>
      <c r="AC23" s="120">
        <v>6</v>
      </c>
      <c r="AZ23" s="120">
        <v>1</v>
      </c>
      <c r="BA23" s="120">
        <f>IF(AZ23=1,G23,0)</f>
        <v>0</v>
      </c>
      <c r="BB23" s="120">
        <f>IF(AZ23=2,G23,0)</f>
        <v>0</v>
      </c>
      <c r="BC23" s="120">
        <f>IF(AZ23=3,G23,0)</f>
        <v>0</v>
      </c>
      <c r="BD23" s="120">
        <f>IF(AZ23=4,G23,0)</f>
        <v>0</v>
      </c>
      <c r="BE23" s="120">
        <f>IF(AZ23=5,G23,0)</f>
        <v>0</v>
      </c>
      <c r="CZ23" s="120">
        <v>3.3600000000000001E-3</v>
      </c>
    </row>
    <row r="24" spans="1:104">
      <c r="A24" s="154"/>
      <c r="B24" s="155"/>
      <c r="C24" s="200">
        <v>1</v>
      </c>
      <c r="D24" s="201"/>
      <c r="E24" s="156">
        <v>1</v>
      </c>
      <c r="F24" s="157"/>
      <c r="G24" s="158"/>
      <c r="M24" s="159">
        <v>1</v>
      </c>
      <c r="O24" s="147"/>
    </row>
    <row r="25" spans="1:104">
      <c r="A25" s="154"/>
      <c r="B25" s="155"/>
      <c r="C25" s="200" t="s">
        <v>89</v>
      </c>
      <c r="D25" s="201"/>
      <c r="E25" s="156">
        <v>0</v>
      </c>
      <c r="F25" s="157"/>
      <c r="G25" s="158"/>
      <c r="M25" s="159" t="s">
        <v>89</v>
      </c>
      <c r="O25" s="147"/>
    </row>
    <row r="26" spans="1:104" ht="22.5">
      <c r="A26" s="148">
        <v>7</v>
      </c>
      <c r="B26" s="149" t="s">
        <v>90</v>
      </c>
      <c r="C26" s="150" t="s">
        <v>91</v>
      </c>
      <c r="D26" s="151" t="s">
        <v>73</v>
      </c>
      <c r="E26" s="152">
        <v>1</v>
      </c>
      <c r="F26" s="152"/>
      <c r="G26" s="153"/>
      <c r="O26" s="147">
        <v>2</v>
      </c>
      <c r="AA26" s="120">
        <v>12</v>
      </c>
      <c r="AB26" s="120">
        <v>0</v>
      </c>
      <c r="AC26" s="120">
        <v>7</v>
      </c>
      <c r="AZ26" s="120">
        <v>1</v>
      </c>
      <c r="BA26" s="120">
        <f>IF(AZ26=1,G26,0)</f>
        <v>0</v>
      </c>
      <c r="BB26" s="120">
        <f>IF(AZ26=2,G26,0)</f>
        <v>0</v>
      </c>
      <c r="BC26" s="120">
        <f>IF(AZ26=3,G26,0)</f>
        <v>0</v>
      </c>
      <c r="BD26" s="120">
        <f>IF(AZ26=4,G26,0)</f>
        <v>0</v>
      </c>
      <c r="BE26" s="120">
        <f>IF(AZ26=5,G26,0)</f>
        <v>0</v>
      </c>
      <c r="CZ26" s="120">
        <v>2.9999999999999997E-4</v>
      </c>
    </row>
    <row r="27" spans="1:104">
      <c r="A27" s="154"/>
      <c r="B27" s="155"/>
      <c r="C27" s="200">
        <v>1</v>
      </c>
      <c r="D27" s="201"/>
      <c r="E27" s="156">
        <v>1</v>
      </c>
      <c r="F27" s="157"/>
      <c r="G27" s="158"/>
      <c r="M27" s="159">
        <v>1</v>
      </c>
      <c r="O27" s="147"/>
    </row>
    <row r="28" spans="1:104">
      <c r="A28" s="154"/>
      <c r="B28" s="155"/>
      <c r="C28" s="200" t="s">
        <v>92</v>
      </c>
      <c r="D28" s="201"/>
      <c r="E28" s="156">
        <v>0</v>
      </c>
      <c r="F28" s="157"/>
      <c r="G28" s="158"/>
      <c r="M28" s="159" t="s">
        <v>92</v>
      </c>
      <c r="O28" s="147"/>
    </row>
    <row r="29" spans="1:104" ht="22.5">
      <c r="A29" s="148">
        <v>8</v>
      </c>
      <c r="B29" s="149" t="s">
        <v>93</v>
      </c>
      <c r="C29" s="150" t="s">
        <v>94</v>
      </c>
      <c r="D29" s="151" t="s">
        <v>73</v>
      </c>
      <c r="E29" s="152">
        <v>1</v>
      </c>
      <c r="F29" s="152"/>
      <c r="G29" s="153"/>
      <c r="O29" s="147">
        <v>2</v>
      </c>
      <c r="AA29" s="120">
        <v>12</v>
      </c>
      <c r="AB29" s="120">
        <v>0</v>
      </c>
      <c r="AC29" s="120">
        <v>8</v>
      </c>
      <c r="AZ29" s="120">
        <v>1</v>
      </c>
      <c r="BA29" s="120">
        <f>IF(AZ29=1,G29,0)</f>
        <v>0</v>
      </c>
      <c r="BB29" s="120">
        <f>IF(AZ29=2,G29,0)</f>
        <v>0</v>
      </c>
      <c r="BC29" s="120">
        <f>IF(AZ29=3,G29,0)</f>
        <v>0</v>
      </c>
      <c r="BD29" s="120">
        <f>IF(AZ29=4,G29,0)</f>
        <v>0</v>
      </c>
      <c r="BE29" s="120">
        <f>IF(AZ29=5,G29,0)</f>
        <v>0</v>
      </c>
      <c r="CZ29" s="120">
        <v>8.2799999999999992E-3</v>
      </c>
    </row>
    <row r="30" spans="1:104">
      <c r="A30" s="154"/>
      <c r="B30" s="155"/>
      <c r="C30" s="200">
        <v>1</v>
      </c>
      <c r="D30" s="201"/>
      <c r="E30" s="156">
        <v>1</v>
      </c>
      <c r="F30" s="157"/>
      <c r="G30" s="158"/>
      <c r="M30" s="159">
        <v>1</v>
      </c>
      <c r="O30" s="147"/>
    </row>
    <row r="31" spans="1:104">
      <c r="A31" s="154"/>
      <c r="B31" s="155"/>
      <c r="C31" s="200" t="s">
        <v>95</v>
      </c>
      <c r="D31" s="201"/>
      <c r="E31" s="156">
        <v>0</v>
      </c>
      <c r="F31" s="157"/>
      <c r="G31" s="158"/>
      <c r="M31" s="159" t="s">
        <v>95</v>
      </c>
      <c r="O31" s="147"/>
    </row>
    <row r="32" spans="1:104">
      <c r="A32" s="148">
        <v>9</v>
      </c>
      <c r="B32" s="149" t="s">
        <v>96</v>
      </c>
      <c r="C32" s="150" t="s">
        <v>97</v>
      </c>
      <c r="D32" s="151" t="s">
        <v>73</v>
      </c>
      <c r="E32" s="152">
        <v>4</v>
      </c>
      <c r="F32" s="152"/>
      <c r="G32" s="153"/>
      <c r="O32" s="147">
        <v>2</v>
      </c>
      <c r="AA32" s="120">
        <v>12</v>
      </c>
      <c r="AB32" s="120">
        <v>0</v>
      </c>
      <c r="AC32" s="120">
        <v>9</v>
      </c>
      <c r="AZ32" s="120">
        <v>1</v>
      </c>
      <c r="BA32" s="120">
        <f>IF(AZ32=1,G32,0)</f>
        <v>0</v>
      </c>
      <c r="BB32" s="120">
        <f>IF(AZ32=2,G32,0)</f>
        <v>0</v>
      </c>
      <c r="BC32" s="120">
        <f>IF(AZ32=3,G32,0)</f>
        <v>0</v>
      </c>
      <c r="BD32" s="120">
        <f>IF(AZ32=4,G32,0)</f>
        <v>0</v>
      </c>
      <c r="BE32" s="120">
        <f>IF(AZ32=5,G32,0)</f>
        <v>0</v>
      </c>
      <c r="CZ32" s="120">
        <v>5.5999999999999995E-4</v>
      </c>
    </row>
    <row r="33" spans="1:104">
      <c r="A33" s="154"/>
      <c r="B33" s="155"/>
      <c r="C33" s="200">
        <v>4</v>
      </c>
      <c r="D33" s="201"/>
      <c r="E33" s="156">
        <v>4</v>
      </c>
      <c r="F33" s="157"/>
      <c r="G33" s="158"/>
      <c r="M33" s="159">
        <v>4</v>
      </c>
      <c r="O33" s="147"/>
    </row>
    <row r="34" spans="1:104">
      <c r="A34" s="154"/>
      <c r="B34" s="155"/>
      <c r="C34" s="200" t="s">
        <v>98</v>
      </c>
      <c r="D34" s="201"/>
      <c r="E34" s="156">
        <v>0</v>
      </c>
      <c r="F34" s="157"/>
      <c r="G34" s="158"/>
      <c r="M34" s="159" t="s">
        <v>98</v>
      </c>
      <c r="O34" s="147"/>
    </row>
    <row r="35" spans="1:104" ht="22.5">
      <c r="A35" s="148">
        <v>10</v>
      </c>
      <c r="B35" s="149" t="s">
        <v>99</v>
      </c>
      <c r="C35" s="150" t="s">
        <v>100</v>
      </c>
      <c r="D35" s="151" t="s">
        <v>73</v>
      </c>
      <c r="E35" s="152">
        <v>4</v>
      </c>
      <c r="F35" s="152"/>
      <c r="G35" s="153"/>
      <c r="O35" s="147">
        <v>2</v>
      </c>
      <c r="AA35" s="120">
        <v>12</v>
      </c>
      <c r="AB35" s="120">
        <v>0</v>
      </c>
      <c r="AC35" s="120">
        <v>10</v>
      </c>
      <c r="AZ35" s="120">
        <v>1</v>
      </c>
      <c r="BA35" s="120">
        <f>IF(AZ35=1,G35,0)</f>
        <v>0</v>
      </c>
      <c r="BB35" s="120">
        <f>IF(AZ35=2,G35,0)</f>
        <v>0</v>
      </c>
      <c r="BC35" s="120">
        <f>IF(AZ35=3,G35,0)</f>
        <v>0</v>
      </c>
      <c r="BD35" s="120">
        <f>IF(AZ35=4,G35,0)</f>
        <v>0</v>
      </c>
      <c r="BE35" s="120">
        <f>IF(AZ35=5,G35,0)</f>
        <v>0</v>
      </c>
      <c r="CZ35" s="120">
        <v>6.7000000000000002E-4</v>
      </c>
    </row>
    <row r="36" spans="1:104">
      <c r="A36" s="154"/>
      <c r="B36" s="155"/>
      <c r="C36" s="200">
        <v>4</v>
      </c>
      <c r="D36" s="201"/>
      <c r="E36" s="156">
        <v>4</v>
      </c>
      <c r="F36" s="157"/>
      <c r="G36" s="158"/>
      <c r="M36" s="159">
        <v>4</v>
      </c>
      <c r="O36" s="147"/>
    </row>
    <row r="37" spans="1:104">
      <c r="A37" s="154"/>
      <c r="B37" s="155"/>
      <c r="C37" s="200" t="s">
        <v>101</v>
      </c>
      <c r="D37" s="201"/>
      <c r="E37" s="156">
        <v>0</v>
      </c>
      <c r="F37" s="157"/>
      <c r="G37" s="158"/>
      <c r="M37" s="159" t="s">
        <v>101</v>
      </c>
      <c r="O37" s="147"/>
    </row>
    <row r="38" spans="1:104" ht="22.5">
      <c r="A38" s="148">
        <v>11</v>
      </c>
      <c r="B38" s="149" t="s">
        <v>102</v>
      </c>
      <c r="C38" s="150" t="s">
        <v>103</v>
      </c>
      <c r="D38" s="151" t="s">
        <v>104</v>
      </c>
      <c r="E38" s="152">
        <v>1</v>
      </c>
      <c r="F38" s="152"/>
      <c r="G38" s="153"/>
      <c r="O38" s="147">
        <v>2</v>
      </c>
      <c r="AA38" s="120">
        <v>12</v>
      </c>
      <c r="AB38" s="120">
        <v>0</v>
      </c>
      <c r="AC38" s="120">
        <v>11</v>
      </c>
      <c r="AZ38" s="120">
        <v>1</v>
      </c>
      <c r="BA38" s="120">
        <f>IF(AZ38=1,G38,0)</f>
        <v>0</v>
      </c>
      <c r="BB38" s="120">
        <f>IF(AZ38=2,G38,0)</f>
        <v>0</v>
      </c>
      <c r="BC38" s="120">
        <f>IF(AZ38=3,G38,0)</f>
        <v>0</v>
      </c>
      <c r="BD38" s="120">
        <f>IF(AZ38=4,G38,0)</f>
        <v>0</v>
      </c>
      <c r="BE38" s="120">
        <f>IF(AZ38=5,G38,0)</f>
        <v>0</v>
      </c>
      <c r="CZ38" s="120">
        <v>5.7000000000000002E-3</v>
      </c>
    </row>
    <row r="39" spans="1:104">
      <c r="A39" s="154"/>
      <c r="B39" s="155"/>
      <c r="C39" s="200">
        <v>1</v>
      </c>
      <c r="D39" s="201"/>
      <c r="E39" s="156">
        <v>1</v>
      </c>
      <c r="F39" s="157"/>
      <c r="G39" s="158"/>
      <c r="M39" s="159">
        <v>1</v>
      </c>
      <c r="O39" s="147"/>
    </row>
    <row r="40" spans="1:104">
      <c r="A40" s="154"/>
      <c r="B40" s="155"/>
      <c r="C40" s="200" t="s">
        <v>105</v>
      </c>
      <c r="D40" s="201"/>
      <c r="E40" s="156">
        <v>0</v>
      </c>
      <c r="F40" s="157"/>
      <c r="G40" s="158"/>
      <c r="M40" s="159" t="s">
        <v>105</v>
      </c>
      <c r="O40" s="147"/>
    </row>
    <row r="41" spans="1:104" ht="22.5">
      <c r="A41" s="148">
        <v>12</v>
      </c>
      <c r="B41" s="149" t="s">
        <v>106</v>
      </c>
      <c r="C41" s="150" t="s">
        <v>107</v>
      </c>
      <c r="D41" s="151" t="s">
        <v>73</v>
      </c>
      <c r="E41" s="152">
        <v>1</v>
      </c>
      <c r="F41" s="152"/>
      <c r="G41" s="153"/>
      <c r="O41" s="147">
        <v>2</v>
      </c>
      <c r="AA41" s="120">
        <v>12</v>
      </c>
      <c r="AB41" s="120">
        <v>0</v>
      </c>
      <c r="AC41" s="120">
        <v>12</v>
      </c>
      <c r="AZ41" s="120">
        <v>1</v>
      </c>
      <c r="BA41" s="120">
        <f>IF(AZ41=1,G41,0)</f>
        <v>0</v>
      </c>
      <c r="BB41" s="120">
        <f>IF(AZ41=2,G41,0)</f>
        <v>0</v>
      </c>
      <c r="BC41" s="120">
        <f>IF(AZ41=3,G41,0)</f>
        <v>0</v>
      </c>
      <c r="BD41" s="120">
        <f>IF(AZ41=4,G41,0)</f>
        <v>0</v>
      </c>
      <c r="BE41" s="120">
        <f>IF(AZ41=5,G41,0)</f>
        <v>0</v>
      </c>
      <c r="CZ41" s="120">
        <v>1.242E-2</v>
      </c>
    </row>
    <row r="42" spans="1:104">
      <c r="A42" s="154"/>
      <c r="B42" s="155"/>
      <c r="C42" s="200">
        <v>1</v>
      </c>
      <c r="D42" s="201"/>
      <c r="E42" s="156">
        <v>1</v>
      </c>
      <c r="F42" s="157"/>
      <c r="G42" s="158"/>
      <c r="M42" s="159">
        <v>1</v>
      </c>
      <c r="O42" s="147"/>
    </row>
    <row r="43" spans="1:104">
      <c r="A43" s="154"/>
      <c r="B43" s="155"/>
      <c r="C43" s="200" t="s">
        <v>108</v>
      </c>
      <c r="D43" s="201"/>
      <c r="E43" s="156">
        <v>0</v>
      </c>
      <c r="F43" s="157"/>
      <c r="G43" s="158"/>
      <c r="M43" s="159" t="s">
        <v>108</v>
      </c>
      <c r="O43" s="147"/>
    </row>
    <row r="44" spans="1:104">
      <c r="A44" s="160"/>
      <c r="B44" s="161" t="s">
        <v>66</v>
      </c>
      <c r="C44" s="162" t="str">
        <f>CONCATENATE(B7," ",C7)</f>
        <v>33 Sloupy a pilíře,stožáry,stojky</v>
      </c>
      <c r="D44" s="160"/>
      <c r="E44" s="163"/>
      <c r="F44" s="163"/>
      <c r="G44" s="164"/>
      <c r="O44" s="147">
        <v>4</v>
      </c>
      <c r="BA44" s="165">
        <f>SUM(BA7:BA43)</f>
        <v>0</v>
      </c>
      <c r="BB44" s="165">
        <f>SUM(BB7:BB43)</f>
        <v>0</v>
      </c>
      <c r="BC44" s="165">
        <f>SUM(BC7:BC43)</f>
        <v>0</v>
      </c>
      <c r="BD44" s="165">
        <f>SUM(BD7:BD43)</f>
        <v>0</v>
      </c>
      <c r="BE44" s="165">
        <f>SUM(BE7:BE43)</f>
        <v>0</v>
      </c>
    </row>
    <row r="45" spans="1:104">
      <c r="A45" s="140" t="s">
        <v>64</v>
      </c>
      <c r="B45" s="141" t="s">
        <v>109</v>
      </c>
      <c r="C45" s="142" t="s">
        <v>110</v>
      </c>
      <c r="D45" s="143"/>
      <c r="E45" s="144"/>
      <c r="F45" s="144"/>
      <c r="G45" s="145"/>
      <c r="H45" s="146"/>
      <c r="I45" s="146"/>
      <c r="O45" s="147">
        <v>1</v>
      </c>
    </row>
    <row r="46" spans="1:104">
      <c r="A46" s="148">
        <v>13</v>
      </c>
      <c r="B46" s="149" t="s">
        <v>111</v>
      </c>
      <c r="C46" s="150" t="s">
        <v>112</v>
      </c>
      <c r="D46" s="151" t="s">
        <v>113</v>
      </c>
      <c r="E46" s="152">
        <v>11.2125</v>
      </c>
      <c r="F46" s="152"/>
      <c r="G46" s="153"/>
      <c r="O46" s="147">
        <v>2</v>
      </c>
      <c r="AA46" s="120">
        <v>12</v>
      </c>
      <c r="AB46" s="120">
        <v>0</v>
      </c>
      <c r="AC46" s="120">
        <v>13</v>
      </c>
      <c r="AZ46" s="120">
        <v>1</v>
      </c>
      <c r="BA46" s="120">
        <f>IF(AZ46=1,G46,0)</f>
        <v>0</v>
      </c>
      <c r="BB46" s="120">
        <f>IF(AZ46=2,G46,0)</f>
        <v>0</v>
      </c>
      <c r="BC46" s="120">
        <f>IF(AZ46=3,G46,0)</f>
        <v>0</v>
      </c>
      <c r="BD46" s="120">
        <f>IF(AZ46=4,G46,0)</f>
        <v>0</v>
      </c>
      <c r="BE46" s="120">
        <f>IF(AZ46=5,G46,0)</f>
        <v>0</v>
      </c>
      <c r="CZ46" s="120">
        <v>0.16483</v>
      </c>
    </row>
    <row r="47" spans="1:104">
      <c r="A47" s="154"/>
      <c r="B47" s="155"/>
      <c r="C47" s="200" t="s">
        <v>114</v>
      </c>
      <c r="D47" s="201"/>
      <c r="E47" s="156">
        <v>2.4</v>
      </c>
      <c r="F47" s="157"/>
      <c r="G47" s="158"/>
      <c r="M47" s="159" t="s">
        <v>114</v>
      </c>
      <c r="O47" s="147"/>
    </row>
    <row r="48" spans="1:104">
      <c r="A48" s="154"/>
      <c r="B48" s="155"/>
      <c r="C48" s="200" t="s">
        <v>115</v>
      </c>
      <c r="D48" s="201"/>
      <c r="E48" s="156">
        <v>0</v>
      </c>
      <c r="F48" s="157"/>
      <c r="G48" s="158"/>
      <c r="M48" s="159" t="s">
        <v>115</v>
      </c>
      <c r="O48" s="147"/>
    </row>
    <row r="49" spans="1:104">
      <c r="A49" s="154"/>
      <c r="B49" s="155"/>
      <c r="C49" s="200" t="s">
        <v>116</v>
      </c>
      <c r="D49" s="201"/>
      <c r="E49" s="156">
        <v>8.8125</v>
      </c>
      <c r="F49" s="157"/>
      <c r="G49" s="158"/>
      <c r="M49" s="159" t="s">
        <v>116</v>
      </c>
      <c r="O49" s="147"/>
    </row>
    <row r="50" spans="1:104">
      <c r="A50" s="154"/>
      <c r="B50" s="155"/>
      <c r="C50" s="200" t="s">
        <v>117</v>
      </c>
      <c r="D50" s="201"/>
      <c r="E50" s="156">
        <v>0</v>
      </c>
      <c r="F50" s="157"/>
      <c r="G50" s="158"/>
      <c r="M50" s="159" t="s">
        <v>117</v>
      </c>
      <c r="O50" s="147"/>
    </row>
    <row r="51" spans="1:104">
      <c r="A51" s="148">
        <v>14</v>
      </c>
      <c r="B51" s="149" t="s">
        <v>118</v>
      </c>
      <c r="C51" s="150" t="s">
        <v>119</v>
      </c>
      <c r="D51" s="151" t="s">
        <v>120</v>
      </c>
      <c r="E51" s="152">
        <v>12.45</v>
      </c>
      <c r="F51" s="152"/>
      <c r="G51" s="153"/>
      <c r="O51" s="147">
        <v>2</v>
      </c>
      <c r="AA51" s="120">
        <v>12</v>
      </c>
      <c r="AB51" s="120">
        <v>0</v>
      </c>
      <c r="AC51" s="120">
        <v>14</v>
      </c>
      <c r="AZ51" s="120">
        <v>1</v>
      </c>
      <c r="BA51" s="120">
        <f>IF(AZ51=1,G51,0)</f>
        <v>0</v>
      </c>
      <c r="BB51" s="120">
        <f>IF(AZ51=2,G51,0)</f>
        <v>0</v>
      </c>
      <c r="BC51" s="120">
        <f>IF(AZ51=3,G51,0)</f>
        <v>0</v>
      </c>
      <c r="BD51" s="120">
        <f>IF(AZ51=4,G51,0)</f>
        <v>0</v>
      </c>
      <c r="BE51" s="120">
        <f>IF(AZ51=5,G51,0)</f>
        <v>0</v>
      </c>
      <c r="CZ51" s="120">
        <v>8.0000000000000007E-5</v>
      </c>
    </row>
    <row r="52" spans="1:104">
      <c r="A52" s="154"/>
      <c r="B52" s="155"/>
      <c r="C52" s="200" t="s">
        <v>121</v>
      </c>
      <c r="D52" s="201"/>
      <c r="E52" s="156">
        <v>12.45</v>
      </c>
      <c r="F52" s="157"/>
      <c r="G52" s="158"/>
      <c r="M52" s="159" t="s">
        <v>121</v>
      </c>
      <c r="O52" s="147"/>
    </row>
    <row r="53" spans="1:104">
      <c r="A53" s="154"/>
      <c r="B53" s="155"/>
      <c r="C53" s="200" t="s">
        <v>122</v>
      </c>
      <c r="D53" s="201"/>
      <c r="E53" s="156">
        <v>0</v>
      </c>
      <c r="F53" s="157"/>
      <c r="G53" s="158"/>
      <c r="M53" s="159" t="s">
        <v>122</v>
      </c>
      <c r="O53" s="147"/>
    </row>
    <row r="54" spans="1:104" ht="22.5">
      <c r="A54" s="148">
        <v>15</v>
      </c>
      <c r="B54" s="149" t="s">
        <v>123</v>
      </c>
      <c r="C54" s="150" t="s">
        <v>124</v>
      </c>
      <c r="D54" s="151" t="s">
        <v>73</v>
      </c>
      <c r="E54" s="152">
        <v>2</v>
      </c>
      <c r="F54" s="152"/>
      <c r="G54" s="153"/>
      <c r="O54" s="147">
        <v>2</v>
      </c>
      <c r="AA54" s="120">
        <v>12</v>
      </c>
      <c r="AB54" s="120">
        <v>0</v>
      </c>
      <c r="AC54" s="120">
        <v>15</v>
      </c>
      <c r="AZ54" s="120">
        <v>1</v>
      </c>
      <c r="BA54" s="120">
        <f>IF(AZ54=1,G54,0)</f>
        <v>0</v>
      </c>
      <c r="BB54" s="120">
        <f>IF(AZ54=2,G54,0)</f>
        <v>0</v>
      </c>
      <c r="BC54" s="120">
        <f>IF(AZ54=3,G54,0)</f>
        <v>0</v>
      </c>
      <c r="BD54" s="120">
        <f>IF(AZ54=4,G54,0)</f>
        <v>0</v>
      </c>
      <c r="BE54" s="120">
        <f>IF(AZ54=5,G54,0)</f>
        <v>0</v>
      </c>
      <c r="CZ54" s="120">
        <v>8.5430000000000006E-2</v>
      </c>
    </row>
    <row r="55" spans="1:104">
      <c r="A55" s="154"/>
      <c r="B55" s="155"/>
      <c r="C55" s="200" t="s">
        <v>125</v>
      </c>
      <c r="D55" s="201"/>
      <c r="E55" s="156">
        <v>2</v>
      </c>
      <c r="F55" s="157"/>
      <c r="G55" s="158"/>
      <c r="M55" s="159" t="s">
        <v>125</v>
      </c>
      <c r="O55" s="147"/>
    </row>
    <row r="56" spans="1:104">
      <c r="A56" s="154"/>
      <c r="B56" s="155"/>
      <c r="C56" s="200" t="s">
        <v>126</v>
      </c>
      <c r="D56" s="201"/>
      <c r="E56" s="156">
        <v>0</v>
      </c>
      <c r="F56" s="157"/>
      <c r="G56" s="158"/>
      <c r="M56" s="159" t="s">
        <v>126</v>
      </c>
      <c r="O56" s="147"/>
    </row>
    <row r="57" spans="1:104">
      <c r="A57" s="160"/>
      <c r="B57" s="161" t="s">
        <v>66</v>
      </c>
      <c r="C57" s="162" t="str">
        <f>CONCATENATE(B45," ",C45)</f>
        <v>34 Stěny a příčky</v>
      </c>
      <c r="D57" s="160"/>
      <c r="E57" s="163"/>
      <c r="F57" s="163"/>
      <c r="G57" s="164"/>
      <c r="O57" s="147">
        <v>4</v>
      </c>
      <c r="BA57" s="165">
        <f>SUM(BA45:BA56)</f>
        <v>0</v>
      </c>
      <c r="BB57" s="165">
        <f>SUM(BB45:BB56)</f>
        <v>0</v>
      </c>
      <c r="BC57" s="165">
        <f>SUM(BC45:BC56)</f>
        <v>0</v>
      </c>
      <c r="BD57" s="165">
        <f>SUM(BD45:BD56)</f>
        <v>0</v>
      </c>
      <c r="BE57" s="165">
        <f>SUM(BE45:BE56)</f>
        <v>0</v>
      </c>
    </row>
    <row r="58" spans="1:104">
      <c r="A58" s="140" t="s">
        <v>64</v>
      </c>
      <c r="B58" s="141" t="s">
        <v>127</v>
      </c>
      <c r="C58" s="142" t="s">
        <v>128</v>
      </c>
      <c r="D58" s="143"/>
      <c r="E58" s="144"/>
      <c r="F58" s="144"/>
      <c r="G58" s="145"/>
      <c r="H58" s="146"/>
      <c r="I58" s="146"/>
      <c r="O58" s="147">
        <v>1</v>
      </c>
    </row>
    <row r="59" spans="1:104">
      <c r="A59" s="148">
        <v>16</v>
      </c>
      <c r="B59" s="149" t="s">
        <v>129</v>
      </c>
      <c r="C59" s="150" t="s">
        <v>130</v>
      </c>
      <c r="D59" s="151" t="s">
        <v>131</v>
      </c>
      <c r="E59" s="152">
        <v>17.925000000000001</v>
      </c>
      <c r="F59" s="152"/>
      <c r="G59" s="153"/>
      <c r="O59" s="147">
        <v>2</v>
      </c>
      <c r="AA59" s="120">
        <v>12</v>
      </c>
      <c r="AB59" s="120">
        <v>0</v>
      </c>
      <c r="AC59" s="120">
        <v>16</v>
      </c>
      <c r="AZ59" s="120">
        <v>1</v>
      </c>
      <c r="BA59" s="120">
        <f>IF(AZ59=1,G59,0)</f>
        <v>0</v>
      </c>
      <c r="BB59" s="120">
        <f>IF(AZ59=2,G59,0)</f>
        <v>0</v>
      </c>
      <c r="BC59" s="120">
        <f>IF(AZ59=3,G59,0)</f>
        <v>0</v>
      </c>
      <c r="BD59" s="120">
        <f>IF(AZ59=4,G59,0)</f>
        <v>0</v>
      </c>
      <c r="BE59" s="120">
        <f>IF(AZ59=5,G59,0)</f>
        <v>0</v>
      </c>
      <c r="CZ59" s="120">
        <v>0.16192000000000001</v>
      </c>
    </row>
    <row r="60" spans="1:104">
      <c r="A60" s="154"/>
      <c r="B60" s="155"/>
      <c r="C60" s="200" t="s">
        <v>132</v>
      </c>
      <c r="D60" s="201"/>
      <c r="E60" s="156">
        <v>17.925000000000001</v>
      </c>
      <c r="F60" s="157"/>
      <c r="G60" s="158"/>
      <c r="M60" s="159" t="s">
        <v>132</v>
      </c>
      <c r="O60" s="147"/>
    </row>
    <row r="61" spans="1:104">
      <c r="A61" s="154"/>
      <c r="B61" s="155"/>
      <c r="C61" s="200" t="s">
        <v>133</v>
      </c>
      <c r="D61" s="201"/>
      <c r="E61" s="156">
        <v>0</v>
      </c>
      <c r="F61" s="157"/>
      <c r="G61" s="158"/>
      <c r="M61" s="159" t="s">
        <v>133</v>
      </c>
      <c r="O61" s="147"/>
    </row>
    <row r="62" spans="1:104" ht="22.5">
      <c r="A62" s="148">
        <v>17</v>
      </c>
      <c r="B62" s="149" t="s">
        <v>134</v>
      </c>
      <c r="C62" s="150" t="s">
        <v>135</v>
      </c>
      <c r="D62" s="151" t="s">
        <v>131</v>
      </c>
      <c r="E62" s="152">
        <v>17.925000000000001</v>
      </c>
      <c r="F62" s="152"/>
      <c r="G62" s="153"/>
      <c r="O62" s="147">
        <v>2</v>
      </c>
      <c r="AA62" s="120">
        <v>12</v>
      </c>
      <c r="AB62" s="120">
        <v>0</v>
      </c>
      <c r="AC62" s="120">
        <v>17</v>
      </c>
      <c r="AZ62" s="120">
        <v>1</v>
      </c>
      <c r="BA62" s="120">
        <f>IF(AZ62=1,G62,0)</f>
        <v>0</v>
      </c>
      <c r="BB62" s="120">
        <f>IF(AZ62=2,G62,0)</f>
        <v>0</v>
      </c>
      <c r="BC62" s="120">
        <f>IF(AZ62=3,G62,0)</f>
        <v>0</v>
      </c>
      <c r="BD62" s="120">
        <f>IF(AZ62=4,G62,0)</f>
        <v>0</v>
      </c>
      <c r="BE62" s="120">
        <f>IF(AZ62=5,G62,0)</f>
        <v>0</v>
      </c>
      <c r="CZ62" s="120">
        <v>0.18107999999999999</v>
      </c>
    </row>
    <row r="63" spans="1:104">
      <c r="A63" s="154"/>
      <c r="B63" s="155"/>
      <c r="C63" s="200" t="s">
        <v>132</v>
      </c>
      <c r="D63" s="201"/>
      <c r="E63" s="156">
        <v>17.925000000000001</v>
      </c>
      <c r="F63" s="157"/>
      <c r="G63" s="158"/>
      <c r="M63" s="159" t="s">
        <v>132</v>
      </c>
      <c r="O63" s="147"/>
    </row>
    <row r="64" spans="1:104">
      <c r="A64" s="154"/>
      <c r="B64" s="155"/>
      <c r="C64" s="200" t="s">
        <v>136</v>
      </c>
      <c r="D64" s="201"/>
      <c r="E64" s="156">
        <v>0</v>
      </c>
      <c r="F64" s="157"/>
      <c r="G64" s="158"/>
      <c r="M64" s="159" t="s">
        <v>136</v>
      </c>
      <c r="O64" s="147"/>
    </row>
    <row r="65" spans="1:104" ht="22.5">
      <c r="A65" s="148">
        <v>18</v>
      </c>
      <c r="B65" s="149" t="s">
        <v>137</v>
      </c>
      <c r="C65" s="150" t="s">
        <v>138</v>
      </c>
      <c r="D65" s="151" t="s">
        <v>120</v>
      </c>
      <c r="E65" s="152">
        <v>35.85</v>
      </c>
      <c r="F65" s="152"/>
      <c r="G65" s="153"/>
      <c r="O65" s="147">
        <v>2</v>
      </c>
      <c r="AA65" s="120">
        <v>12</v>
      </c>
      <c r="AB65" s="120">
        <v>0</v>
      </c>
      <c r="AC65" s="120">
        <v>18</v>
      </c>
      <c r="AZ65" s="120">
        <v>1</v>
      </c>
      <c r="BA65" s="120">
        <f>IF(AZ65=1,G65,0)</f>
        <v>0</v>
      </c>
      <c r="BB65" s="120">
        <f>IF(AZ65=2,G65,0)</f>
        <v>0</v>
      </c>
      <c r="BC65" s="120">
        <f>IF(AZ65=3,G65,0)</f>
        <v>0</v>
      </c>
      <c r="BD65" s="120">
        <f>IF(AZ65=4,G65,0)</f>
        <v>0</v>
      </c>
      <c r="BE65" s="120">
        <f>IF(AZ65=5,G65,0)</f>
        <v>0</v>
      </c>
      <c r="CZ65" s="120">
        <v>0.12501000000000001</v>
      </c>
    </row>
    <row r="66" spans="1:104">
      <c r="A66" s="154"/>
      <c r="B66" s="155"/>
      <c r="C66" s="200" t="s">
        <v>139</v>
      </c>
      <c r="D66" s="201"/>
      <c r="E66" s="156">
        <v>35.85</v>
      </c>
      <c r="F66" s="157"/>
      <c r="G66" s="158"/>
      <c r="M66" s="159" t="s">
        <v>139</v>
      </c>
      <c r="O66" s="147"/>
    </row>
    <row r="67" spans="1:104">
      <c r="A67" s="154"/>
      <c r="B67" s="155"/>
      <c r="C67" s="200" t="s">
        <v>140</v>
      </c>
      <c r="D67" s="201"/>
      <c r="E67" s="156">
        <v>0</v>
      </c>
      <c r="F67" s="157"/>
      <c r="G67" s="158"/>
      <c r="M67" s="159" t="s">
        <v>140</v>
      </c>
      <c r="O67" s="147"/>
    </row>
    <row r="68" spans="1:104">
      <c r="A68" s="148">
        <v>19</v>
      </c>
      <c r="B68" s="149" t="s">
        <v>141</v>
      </c>
      <c r="C68" s="150" t="s">
        <v>142</v>
      </c>
      <c r="D68" s="151" t="s">
        <v>131</v>
      </c>
      <c r="E68" s="152">
        <v>35.85</v>
      </c>
      <c r="F68" s="152"/>
      <c r="G68" s="153"/>
      <c r="O68" s="147">
        <v>2</v>
      </c>
      <c r="AA68" s="120">
        <v>12</v>
      </c>
      <c r="AB68" s="120">
        <v>0</v>
      </c>
      <c r="AC68" s="120">
        <v>19</v>
      </c>
      <c r="AZ68" s="120">
        <v>1</v>
      </c>
      <c r="BA68" s="120">
        <f>IF(AZ68=1,G68,0)</f>
        <v>0</v>
      </c>
      <c r="BB68" s="120">
        <f>IF(AZ68=2,G68,0)</f>
        <v>0</v>
      </c>
      <c r="BC68" s="120">
        <f>IF(AZ68=3,G68,0)</f>
        <v>0</v>
      </c>
      <c r="BD68" s="120">
        <f>IF(AZ68=4,G68,0)</f>
        <v>0</v>
      </c>
      <c r="BE68" s="120">
        <f>IF(AZ68=5,G68,0)</f>
        <v>0</v>
      </c>
      <c r="CZ68" s="120">
        <v>0</v>
      </c>
    </row>
    <row r="69" spans="1:104">
      <c r="A69" s="154"/>
      <c r="B69" s="155"/>
      <c r="C69" s="200" t="s">
        <v>143</v>
      </c>
      <c r="D69" s="201"/>
      <c r="E69" s="156">
        <v>35.85</v>
      </c>
      <c r="F69" s="157"/>
      <c r="G69" s="158"/>
      <c r="M69" s="159" t="s">
        <v>143</v>
      </c>
      <c r="O69" s="147"/>
    </row>
    <row r="70" spans="1:104">
      <c r="A70" s="154"/>
      <c r="B70" s="155"/>
      <c r="C70" s="200" t="s">
        <v>144</v>
      </c>
      <c r="D70" s="201"/>
      <c r="E70" s="156">
        <v>0</v>
      </c>
      <c r="F70" s="157"/>
      <c r="G70" s="158"/>
      <c r="M70" s="159" t="s">
        <v>144</v>
      </c>
      <c r="O70" s="147"/>
    </row>
    <row r="71" spans="1:104">
      <c r="A71" s="148">
        <v>20</v>
      </c>
      <c r="B71" s="149" t="s">
        <v>145</v>
      </c>
      <c r="C71" s="150" t="s">
        <v>146</v>
      </c>
      <c r="D71" s="151" t="s">
        <v>131</v>
      </c>
      <c r="E71" s="152">
        <v>35.85</v>
      </c>
      <c r="F71" s="152"/>
      <c r="G71" s="153"/>
      <c r="O71" s="147">
        <v>2</v>
      </c>
      <c r="AA71" s="120">
        <v>12</v>
      </c>
      <c r="AB71" s="120">
        <v>0</v>
      </c>
      <c r="AC71" s="120">
        <v>20</v>
      </c>
      <c r="AZ71" s="120">
        <v>1</v>
      </c>
      <c r="BA71" s="120">
        <f>IF(AZ71=1,G71,0)</f>
        <v>0</v>
      </c>
      <c r="BB71" s="120">
        <f>IF(AZ71=2,G71,0)</f>
        <v>0</v>
      </c>
      <c r="BC71" s="120">
        <f>IF(AZ71=3,G71,0)</f>
        <v>0</v>
      </c>
      <c r="BD71" s="120">
        <f>IF(AZ71=4,G71,0)</f>
        <v>0</v>
      </c>
      <c r="BE71" s="120">
        <f>IF(AZ71=5,G71,0)</f>
        <v>0</v>
      </c>
      <c r="CZ71" s="120">
        <v>0</v>
      </c>
    </row>
    <row r="72" spans="1:104">
      <c r="A72" s="154"/>
      <c r="B72" s="155"/>
      <c r="C72" s="200" t="s">
        <v>143</v>
      </c>
      <c r="D72" s="201"/>
      <c r="E72" s="156">
        <v>35.85</v>
      </c>
      <c r="F72" s="157"/>
      <c r="G72" s="158"/>
      <c r="M72" s="159" t="s">
        <v>143</v>
      </c>
      <c r="O72" s="147"/>
    </row>
    <row r="73" spans="1:104">
      <c r="A73" s="154"/>
      <c r="B73" s="155"/>
      <c r="C73" s="200" t="s">
        <v>147</v>
      </c>
      <c r="D73" s="201"/>
      <c r="E73" s="156">
        <v>0</v>
      </c>
      <c r="F73" s="157"/>
      <c r="G73" s="158"/>
      <c r="M73" s="159" t="s">
        <v>147</v>
      </c>
      <c r="O73" s="147"/>
    </row>
    <row r="74" spans="1:104">
      <c r="A74" s="160"/>
      <c r="B74" s="161" t="s">
        <v>66</v>
      </c>
      <c r="C74" s="162" t="str">
        <f>CONCATENATE(B58," ",C58)</f>
        <v>46 Zpevněné plochy</v>
      </c>
      <c r="D74" s="160"/>
      <c r="E74" s="163"/>
      <c r="F74" s="163"/>
      <c r="G74" s="164"/>
      <c r="O74" s="147">
        <v>4</v>
      </c>
      <c r="BA74" s="165">
        <f>SUM(BA58:BA73)</f>
        <v>0</v>
      </c>
      <c r="BB74" s="165">
        <f>SUM(BB58:BB73)</f>
        <v>0</v>
      </c>
      <c r="BC74" s="165">
        <f>SUM(BC58:BC73)</f>
        <v>0</v>
      </c>
      <c r="BD74" s="165">
        <f>SUM(BD58:BD73)</f>
        <v>0</v>
      </c>
      <c r="BE74" s="165">
        <f>SUM(BE58:BE73)</f>
        <v>0</v>
      </c>
    </row>
    <row r="75" spans="1:104">
      <c r="A75" s="140" t="s">
        <v>64</v>
      </c>
      <c r="B75" s="141" t="s">
        <v>148</v>
      </c>
      <c r="C75" s="142" t="s">
        <v>149</v>
      </c>
      <c r="D75" s="143"/>
      <c r="E75" s="144"/>
      <c r="F75" s="144"/>
      <c r="G75" s="145"/>
      <c r="H75" s="146"/>
      <c r="I75" s="146"/>
      <c r="O75" s="147">
        <v>1</v>
      </c>
    </row>
    <row r="76" spans="1:104" ht="22.5">
      <c r="A76" s="148">
        <v>21</v>
      </c>
      <c r="B76" s="149" t="s">
        <v>150</v>
      </c>
      <c r="C76" s="150" t="s">
        <v>151</v>
      </c>
      <c r="D76" s="151" t="s">
        <v>131</v>
      </c>
      <c r="E76" s="152">
        <v>13.21</v>
      </c>
      <c r="F76" s="152"/>
      <c r="G76" s="153"/>
      <c r="O76" s="147">
        <v>2</v>
      </c>
      <c r="AA76" s="120">
        <v>12</v>
      </c>
      <c r="AB76" s="120">
        <v>0</v>
      </c>
      <c r="AC76" s="120">
        <v>21</v>
      </c>
      <c r="AZ76" s="120">
        <v>1</v>
      </c>
      <c r="BA76" s="120">
        <f>IF(AZ76=1,G76,0)</f>
        <v>0</v>
      </c>
      <c r="BB76" s="120">
        <f>IF(AZ76=2,G76,0)</f>
        <v>0</v>
      </c>
      <c r="BC76" s="120">
        <f>IF(AZ76=3,G76,0)</f>
        <v>0</v>
      </c>
      <c r="BD76" s="120">
        <f>IF(AZ76=4,G76,0)</f>
        <v>0</v>
      </c>
      <c r="BE76" s="120">
        <f>IF(AZ76=5,G76,0)</f>
        <v>0</v>
      </c>
      <c r="CZ76" s="120">
        <v>3.6700000000000001E-3</v>
      </c>
    </row>
    <row r="77" spans="1:104">
      <c r="A77" s="154"/>
      <c r="B77" s="155"/>
      <c r="C77" s="200" t="s">
        <v>152</v>
      </c>
      <c r="D77" s="201"/>
      <c r="E77" s="156">
        <v>13.21</v>
      </c>
      <c r="F77" s="157"/>
      <c r="G77" s="158"/>
      <c r="M77" s="159" t="s">
        <v>152</v>
      </c>
      <c r="O77" s="147"/>
    </row>
    <row r="78" spans="1:104">
      <c r="A78" s="154"/>
      <c r="B78" s="155"/>
      <c r="C78" s="200" t="s">
        <v>153</v>
      </c>
      <c r="D78" s="201"/>
      <c r="E78" s="156">
        <v>0</v>
      </c>
      <c r="F78" s="157"/>
      <c r="G78" s="158"/>
      <c r="M78" s="159" t="s">
        <v>153</v>
      </c>
      <c r="O78" s="147"/>
    </row>
    <row r="79" spans="1:104">
      <c r="A79" s="148">
        <v>22</v>
      </c>
      <c r="B79" s="149" t="s">
        <v>154</v>
      </c>
      <c r="C79" s="150" t="s">
        <v>155</v>
      </c>
      <c r="D79" s="151" t="s">
        <v>131</v>
      </c>
      <c r="E79" s="152">
        <v>13.21</v>
      </c>
      <c r="F79" s="152"/>
      <c r="G79" s="153"/>
      <c r="O79" s="147">
        <v>2</v>
      </c>
      <c r="AA79" s="120">
        <v>12</v>
      </c>
      <c r="AB79" s="120">
        <v>0</v>
      </c>
      <c r="AC79" s="120">
        <v>22</v>
      </c>
      <c r="AZ79" s="120">
        <v>1</v>
      </c>
      <c r="BA79" s="120">
        <f>IF(AZ79=1,G79,0)</f>
        <v>0</v>
      </c>
      <c r="BB79" s="120">
        <f>IF(AZ79=2,G79,0)</f>
        <v>0</v>
      </c>
      <c r="BC79" s="120">
        <f>IF(AZ79=3,G79,0)</f>
        <v>0</v>
      </c>
      <c r="BD79" s="120">
        <f>IF(AZ79=4,G79,0)</f>
        <v>0</v>
      </c>
      <c r="BE79" s="120">
        <f>IF(AZ79=5,G79,0)</f>
        <v>0</v>
      </c>
      <c r="CZ79" s="120">
        <v>4.8999999999999998E-3</v>
      </c>
    </row>
    <row r="80" spans="1:104">
      <c r="A80" s="154"/>
      <c r="B80" s="155"/>
      <c r="C80" s="200" t="s">
        <v>152</v>
      </c>
      <c r="D80" s="201"/>
      <c r="E80" s="156">
        <v>13.21</v>
      </c>
      <c r="F80" s="157"/>
      <c r="G80" s="158"/>
      <c r="M80" s="159" t="s">
        <v>152</v>
      </c>
      <c r="O80" s="147"/>
    </row>
    <row r="81" spans="1:104">
      <c r="A81" s="154"/>
      <c r="B81" s="155"/>
      <c r="C81" s="200" t="s">
        <v>156</v>
      </c>
      <c r="D81" s="201"/>
      <c r="E81" s="156">
        <v>0</v>
      </c>
      <c r="F81" s="157"/>
      <c r="G81" s="158"/>
      <c r="M81" s="159" t="s">
        <v>156</v>
      </c>
      <c r="O81" s="147"/>
    </row>
    <row r="82" spans="1:104" ht="22.5">
      <c r="A82" s="148">
        <v>23</v>
      </c>
      <c r="B82" s="149" t="s">
        <v>157</v>
      </c>
      <c r="C82" s="150" t="s">
        <v>158</v>
      </c>
      <c r="D82" s="151" t="s">
        <v>131</v>
      </c>
      <c r="E82" s="152">
        <v>11.73</v>
      </c>
      <c r="F82" s="152"/>
      <c r="G82" s="153"/>
      <c r="O82" s="147">
        <v>2</v>
      </c>
      <c r="AA82" s="120">
        <v>12</v>
      </c>
      <c r="AB82" s="120">
        <v>0</v>
      </c>
      <c r="AC82" s="120">
        <v>23</v>
      </c>
      <c r="AZ82" s="120">
        <v>1</v>
      </c>
      <c r="BA82" s="120">
        <f>IF(AZ82=1,G82,0)</f>
        <v>0</v>
      </c>
      <c r="BB82" s="120">
        <f>IF(AZ82=2,G82,0)</f>
        <v>0</v>
      </c>
      <c r="BC82" s="120">
        <f>IF(AZ82=3,G82,0)</f>
        <v>0</v>
      </c>
      <c r="BD82" s="120">
        <f>IF(AZ82=4,G82,0)</f>
        <v>0</v>
      </c>
      <c r="BE82" s="120">
        <f>IF(AZ82=5,G82,0)</f>
        <v>0</v>
      </c>
      <c r="CZ82" s="120">
        <v>3.3709999999999997E-2</v>
      </c>
    </row>
    <row r="83" spans="1:104">
      <c r="A83" s="154"/>
      <c r="B83" s="155"/>
      <c r="C83" s="200" t="s">
        <v>159</v>
      </c>
      <c r="D83" s="201"/>
      <c r="E83" s="156">
        <v>11.73</v>
      </c>
      <c r="F83" s="157"/>
      <c r="G83" s="158"/>
      <c r="M83" s="159" t="s">
        <v>159</v>
      </c>
      <c r="O83" s="147"/>
    </row>
    <row r="84" spans="1:104">
      <c r="A84" s="154"/>
      <c r="B84" s="155"/>
      <c r="C84" s="200" t="s">
        <v>160</v>
      </c>
      <c r="D84" s="201"/>
      <c r="E84" s="156">
        <v>0</v>
      </c>
      <c r="F84" s="157"/>
      <c r="G84" s="158"/>
      <c r="M84" s="159" t="s">
        <v>160</v>
      </c>
      <c r="O84" s="147"/>
    </row>
    <row r="85" spans="1:104">
      <c r="A85" s="160"/>
      <c r="B85" s="161" t="s">
        <v>66</v>
      </c>
      <c r="C85" s="162" t="str">
        <f>CONCATENATE(B75," ",C75)</f>
        <v>61 Upravy povrchů vnitřní</v>
      </c>
      <c r="D85" s="160"/>
      <c r="E85" s="163"/>
      <c r="F85" s="163"/>
      <c r="G85" s="164"/>
      <c r="O85" s="147">
        <v>4</v>
      </c>
      <c r="BA85" s="165">
        <f>SUM(BA75:BA84)</f>
        <v>0</v>
      </c>
      <c r="BB85" s="165">
        <f>SUM(BB75:BB84)</f>
        <v>0</v>
      </c>
      <c r="BC85" s="165">
        <f>SUM(BC75:BC84)</f>
        <v>0</v>
      </c>
      <c r="BD85" s="165">
        <f>SUM(BD75:BD84)</f>
        <v>0</v>
      </c>
      <c r="BE85" s="165">
        <f>SUM(BE75:BE84)</f>
        <v>0</v>
      </c>
    </row>
    <row r="86" spans="1:104">
      <c r="A86" s="140" t="s">
        <v>64</v>
      </c>
      <c r="B86" s="141" t="s">
        <v>161</v>
      </c>
      <c r="C86" s="142" t="s">
        <v>162</v>
      </c>
      <c r="D86" s="143"/>
      <c r="E86" s="144"/>
      <c r="F86" s="144"/>
      <c r="G86" s="145"/>
      <c r="H86" s="146"/>
      <c r="I86" s="146"/>
      <c r="O86" s="147">
        <v>1</v>
      </c>
    </row>
    <row r="87" spans="1:104">
      <c r="A87" s="148">
        <v>24</v>
      </c>
      <c r="B87" s="149" t="s">
        <v>163</v>
      </c>
      <c r="C87" s="150" t="s">
        <v>164</v>
      </c>
      <c r="D87" s="151" t="s">
        <v>131</v>
      </c>
      <c r="E87" s="152">
        <v>662.57</v>
      </c>
      <c r="F87" s="152"/>
      <c r="G87" s="153"/>
      <c r="O87" s="147">
        <v>2</v>
      </c>
      <c r="AA87" s="120">
        <v>12</v>
      </c>
      <c r="AB87" s="120">
        <v>0</v>
      </c>
      <c r="AC87" s="120">
        <v>24</v>
      </c>
      <c r="AZ87" s="120">
        <v>1</v>
      </c>
      <c r="BA87" s="120">
        <f>IF(AZ87=1,G87,0)</f>
        <v>0</v>
      </c>
      <c r="BB87" s="120">
        <f>IF(AZ87=2,G87,0)</f>
        <v>0</v>
      </c>
      <c r="BC87" s="120">
        <f>IF(AZ87=3,G87,0)</f>
        <v>0</v>
      </c>
      <c r="BD87" s="120">
        <f>IF(AZ87=4,G87,0)</f>
        <v>0</v>
      </c>
      <c r="BE87" s="120">
        <f>IF(AZ87=5,G87,0)</f>
        <v>0</v>
      </c>
      <c r="CZ87" s="120">
        <v>2.0000000000000002E-5</v>
      </c>
    </row>
    <row r="88" spans="1:104">
      <c r="A88" s="154"/>
      <c r="B88" s="155"/>
      <c r="C88" s="200" t="s">
        <v>165</v>
      </c>
      <c r="D88" s="201"/>
      <c r="E88" s="156">
        <v>662.57</v>
      </c>
      <c r="F88" s="157"/>
      <c r="G88" s="158"/>
      <c r="M88" s="159" t="s">
        <v>165</v>
      </c>
      <c r="O88" s="147"/>
    </row>
    <row r="89" spans="1:104">
      <c r="A89" s="154"/>
      <c r="B89" s="155"/>
      <c r="C89" s="200" t="s">
        <v>166</v>
      </c>
      <c r="D89" s="201"/>
      <c r="E89" s="156">
        <v>0</v>
      </c>
      <c r="F89" s="157"/>
      <c r="G89" s="158"/>
      <c r="M89" s="159" t="s">
        <v>166</v>
      </c>
      <c r="O89" s="147"/>
    </row>
    <row r="90" spans="1:104">
      <c r="A90" s="148">
        <v>25</v>
      </c>
      <c r="B90" s="149" t="s">
        <v>167</v>
      </c>
      <c r="C90" s="150" t="s">
        <v>168</v>
      </c>
      <c r="D90" s="151" t="s">
        <v>131</v>
      </c>
      <c r="E90" s="152">
        <v>174.375</v>
      </c>
      <c r="F90" s="152"/>
      <c r="G90" s="153"/>
      <c r="O90" s="147">
        <v>2</v>
      </c>
      <c r="AA90" s="120">
        <v>12</v>
      </c>
      <c r="AB90" s="120">
        <v>0</v>
      </c>
      <c r="AC90" s="120">
        <v>25</v>
      </c>
      <c r="AZ90" s="120">
        <v>1</v>
      </c>
      <c r="BA90" s="120">
        <f>IF(AZ90=1,G90,0)</f>
        <v>0</v>
      </c>
      <c r="BB90" s="120">
        <f>IF(AZ90=2,G90,0)</f>
        <v>0</v>
      </c>
      <c r="BC90" s="120">
        <f>IF(AZ90=3,G90,0)</f>
        <v>0</v>
      </c>
      <c r="BD90" s="120">
        <f>IF(AZ90=4,G90,0)</f>
        <v>0</v>
      </c>
      <c r="BE90" s="120">
        <f>IF(AZ90=5,G90,0)</f>
        <v>0</v>
      </c>
      <c r="CZ90" s="120">
        <v>4.0000000000000003E-5</v>
      </c>
    </row>
    <row r="91" spans="1:104">
      <c r="A91" s="154"/>
      <c r="B91" s="155"/>
      <c r="C91" s="200" t="s">
        <v>169</v>
      </c>
      <c r="D91" s="201"/>
      <c r="E91" s="156">
        <v>88.575000000000003</v>
      </c>
      <c r="F91" s="157"/>
      <c r="G91" s="158"/>
      <c r="M91" s="159" t="s">
        <v>169</v>
      </c>
      <c r="O91" s="147"/>
    </row>
    <row r="92" spans="1:104">
      <c r="A92" s="154"/>
      <c r="B92" s="155"/>
      <c r="C92" s="200" t="s">
        <v>170</v>
      </c>
      <c r="D92" s="201"/>
      <c r="E92" s="156">
        <v>0</v>
      </c>
      <c r="F92" s="157"/>
      <c r="G92" s="158"/>
      <c r="M92" s="159" t="s">
        <v>170</v>
      </c>
      <c r="O92" s="147"/>
    </row>
    <row r="93" spans="1:104">
      <c r="A93" s="154"/>
      <c r="B93" s="155"/>
      <c r="C93" s="200" t="s">
        <v>171</v>
      </c>
      <c r="D93" s="201"/>
      <c r="E93" s="156">
        <v>13.65</v>
      </c>
      <c r="F93" s="157"/>
      <c r="G93" s="158"/>
      <c r="M93" s="159" t="s">
        <v>171</v>
      </c>
      <c r="O93" s="147"/>
    </row>
    <row r="94" spans="1:104">
      <c r="A94" s="154"/>
      <c r="B94" s="155"/>
      <c r="C94" s="200" t="s">
        <v>172</v>
      </c>
      <c r="D94" s="201"/>
      <c r="E94" s="156">
        <v>0</v>
      </c>
      <c r="F94" s="157"/>
      <c r="G94" s="158"/>
      <c r="M94" s="159" t="s">
        <v>172</v>
      </c>
      <c r="O94" s="147"/>
    </row>
    <row r="95" spans="1:104">
      <c r="A95" s="154"/>
      <c r="B95" s="155"/>
      <c r="C95" s="200" t="s">
        <v>173</v>
      </c>
      <c r="D95" s="201"/>
      <c r="E95" s="156">
        <v>72.150000000000006</v>
      </c>
      <c r="F95" s="157"/>
      <c r="G95" s="158"/>
      <c r="M95" s="159" t="s">
        <v>173</v>
      </c>
      <c r="O95" s="147"/>
    </row>
    <row r="96" spans="1:104">
      <c r="A96" s="154"/>
      <c r="B96" s="155"/>
      <c r="C96" s="200" t="s">
        <v>174</v>
      </c>
      <c r="D96" s="201"/>
      <c r="E96" s="156">
        <v>0</v>
      </c>
      <c r="F96" s="157"/>
      <c r="G96" s="158"/>
      <c r="M96" s="159" t="s">
        <v>174</v>
      </c>
      <c r="O96" s="147"/>
    </row>
    <row r="97" spans="1:104" ht="22.5">
      <c r="A97" s="148">
        <v>26</v>
      </c>
      <c r="B97" s="149" t="s">
        <v>175</v>
      </c>
      <c r="C97" s="150" t="s">
        <v>176</v>
      </c>
      <c r="D97" s="151" t="s">
        <v>131</v>
      </c>
      <c r="E97" s="152">
        <v>36.9895</v>
      </c>
      <c r="F97" s="152"/>
      <c r="G97" s="153"/>
      <c r="O97" s="147">
        <v>2</v>
      </c>
      <c r="AA97" s="120">
        <v>12</v>
      </c>
      <c r="AB97" s="120">
        <v>0</v>
      </c>
      <c r="AC97" s="120">
        <v>26</v>
      </c>
      <c r="AZ97" s="120">
        <v>1</v>
      </c>
      <c r="BA97" s="120">
        <f>IF(AZ97=1,G97,0)</f>
        <v>0</v>
      </c>
      <c r="BB97" s="120">
        <f>IF(AZ97=2,G97,0)</f>
        <v>0</v>
      </c>
      <c r="BC97" s="120">
        <f>IF(AZ97=3,G97,0)</f>
        <v>0</v>
      </c>
      <c r="BD97" s="120">
        <f>IF(AZ97=4,G97,0)</f>
        <v>0</v>
      </c>
      <c r="BE97" s="120">
        <f>IF(AZ97=5,G97,0)</f>
        <v>0</v>
      </c>
      <c r="CZ97" s="120">
        <v>1.061E-2</v>
      </c>
    </row>
    <row r="98" spans="1:104">
      <c r="A98" s="154"/>
      <c r="B98" s="155"/>
      <c r="C98" s="200" t="s">
        <v>177</v>
      </c>
      <c r="D98" s="201"/>
      <c r="E98" s="156">
        <v>10.89</v>
      </c>
      <c r="F98" s="157"/>
      <c r="G98" s="158"/>
      <c r="M98" s="159" t="s">
        <v>177</v>
      </c>
      <c r="O98" s="147"/>
    </row>
    <row r="99" spans="1:104">
      <c r="A99" s="154"/>
      <c r="B99" s="155"/>
      <c r="C99" s="200" t="s">
        <v>178</v>
      </c>
      <c r="D99" s="201"/>
      <c r="E99" s="156">
        <v>0</v>
      </c>
      <c r="F99" s="157"/>
      <c r="G99" s="158"/>
      <c r="M99" s="159" t="s">
        <v>178</v>
      </c>
      <c r="O99" s="147"/>
    </row>
    <row r="100" spans="1:104">
      <c r="A100" s="154"/>
      <c r="B100" s="155"/>
      <c r="C100" s="200" t="s">
        <v>179</v>
      </c>
      <c r="D100" s="201"/>
      <c r="E100" s="156">
        <v>3.8645</v>
      </c>
      <c r="F100" s="157"/>
      <c r="G100" s="158"/>
      <c r="M100" s="159" t="s">
        <v>179</v>
      </c>
      <c r="O100" s="147"/>
    </row>
    <row r="101" spans="1:104">
      <c r="A101" s="154"/>
      <c r="B101" s="155"/>
      <c r="C101" s="200" t="s">
        <v>180</v>
      </c>
      <c r="D101" s="201"/>
      <c r="E101" s="156">
        <v>0</v>
      </c>
      <c r="F101" s="157"/>
      <c r="G101" s="158"/>
      <c r="M101" s="159" t="s">
        <v>180</v>
      </c>
      <c r="O101" s="147"/>
    </row>
    <row r="102" spans="1:104">
      <c r="A102" s="154"/>
      <c r="B102" s="155"/>
      <c r="C102" s="200" t="s">
        <v>181</v>
      </c>
      <c r="D102" s="201"/>
      <c r="E102" s="156">
        <v>22.234999999999999</v>
      </c>
      <c r="F102" s="157"/>
      <c r="G102" s="158"/>
      <c r="M102" s="159" t="s">
        <v>181</v>
      </c>
      <c r="O102" s="147"/>
    </row>
    <row r="103" spans="1:104">
      <c r="A103" s="154"/>
      <c r="B103" s="155"/>
      <c r="C103" s="200" t="s">
        <v>182</v>
      </c>
      <c r="D103" s="201"/>
      <c r="E103" s="156">
        <v>0</v>
      </c>
      <c r="F103" s="157"/>
      <c r="G103" s="158"/>
      <c r="M103" s="159" t="s">
        <v>182</v>
      </c>
      <c r="O103" s="147"/>
    </row>
    <row r="104" spans="1:104">
      <c r="A104" s="154"/>
      <c r="B104" s="155"/>
      <c r="C104" s="200"/>
      <c r="D104" s="201"/>
      <c r="E104" s="156">
        <v>0</v>
      </c>
      <c r="F104" s="157"/>
      <c r="G104" s="158"/>
      <c r="M104" s="159"/>
      <c r="O104" s="147"/>
    </row>
    <row r="105" spans="1:104" ht="22.5">
      <c r="A105" s="148">
        <v>27</v>
      </c>
      <c r="B105" s="149" t="s">
        <v>183</v>
      </c>
      <c r="C105" s="150" t="s">
        <v>184</v>
      </c>
      <c r="D105" s="151" t="s">
        <v>131</v>
      </c>
      <c r="E105" s="152">
        <v>3.9</v>
      </c>
      <c r="F105" s="152"/>
      <c r="G105" s="153"/>
      <c r="O105" s="147">
        <v>2</v>
      </c>
      <c r="AA105" s="120">
        <v>12</v>
      </c>
      <c r="AB105" s="120">
        <v>0</v>
      </c>
      <c r="AC105" s="120">
        <v>27</v>
      </c>
      <c r="AZ105" s="120">
        <v>1</v>
      </c>
      <c r="BA105" s="120">
        <f>IF(AZ105=1,G105,0)</f>
        <v>0</v>
      </c>
      <c r="BB105" s="120">
        <f>IF(AZ105=2,G105,0)</f>
        <v>0</v>
      </c>
      <c r="BC105" s="120">
        <f>IF(AZ105=3,G105,0)</f>
        <v>0</v>
      </c>
      <c r="BD105" s="120">
        <f>IF(AZ105=4,G105,0)</f>
        <v>0</v>
      </c>
      <c r="BE105" s="120">
        <f>IF(AZ105=5,G105,0)</f>
        <v>0</v>
      </c>
      <c r="CZ105" s="120">
        <v>1.499E-2</v>
      </c>
    </row>
    <row r="106" spans="1:104">
      <c r="A106" s="154"/>
      <c r="B106" s="155"/>
      <c r="C106" s="200" t="s">
        <v>185</v>
      </c>
      <c r="D106" s="201"/>
      <c r="E106" s="156">
        <v>3.9</v>
      </c>
      <c r="F106" s="157"/>
      <c r="G106" s="158"/>
      <c r="M106" s="159" t="s">
        <v>185</v>
      </c>
      <c r="O106" s="147"/>
    </row>
    <row r="107" spans="1:104">
      <c r="A107" s="154"/>
      <c r="B107" s="155"/>
      <c r="C107" s="200" t="s">
        <v>186</v>
      </c>
      <c r="D107" s="201"/>
      <c r="E107" s="156">
        <v>0</v>
      </c>
      <c r="F107" s="157"/>
      <c r="G107" s="158"/>
      <c r="M107" s="159" t="s">
        <v>186</v>
      </c>
      <c r="O107" s="147"/>
    </row>
    <row r="108" spans="1:104">
      <c r="A108" s="154"/>
      <c r="B108" s="155"/>
      <c r="C108" s="200" t="s">
        <v>187</v>
      </c>
      <c r="D108" s="201"/>
      <c r="E108" s="156">
        <v>0</v>
      </c>
      <c r="F108" s="157"/>
      <c r="G108" s="158"/>
      <c r="M108" s="159" t="s">
        <v>187</v>
      </c>
      <c r="O108" s="147"/>
    </row>
    <row r="109" spans="1:104" ht="22.5">
      <c r="A109" s="148">
        <v>28</v>
      </c>
      <c r="B109" s="149" t="s">
        <v>188</v>
      </c>
      <c r="C109" s="150" t="s">
        <v>189</v>
      </c>
      <c r="D109" s="151" t="s">
        <v>131</v>
      </c>
      <c r="E109" s="152">
        <v>473.90320000000003</v>
      </c>
      <c r="F109" s="152"/>
      <c r="G109" s="153"/>
      <c r="O109" s="147">
        <v>2</v>
      </c>
      <c r="AA109" s="120">
        <v>12</v>
      </c>
      <c r="AB109" s="120">
        <v>0</v>
      </c>
      <c r="AC109" s="120">
        <v>28</v>
      </c>
      <c r="AZ109" s="120">
        <v>1</v>
      </c>
      <c r="BA109" s="120">
        <f>IF(AZ109=1,G109,0)</f>
        <v>0</v>
      </c>
      <c r="BB109" s="120">
        <f>IF(AZ109=2,G109,0)</f>
        <v>0</v>
      </c>
      <c r="BC109" s="120">
        <f>IF(AZ109=3,G109,0)</f>
        <v>0</v>
      </c>
      <c r="BD109" s="120">
        <f>IF(AZ109=4,G109,0)</f>
        <v>0</v>
      </c>
      <c r="BE109" s="120">
        <f>IF(AZ109=5,G109,0)</f>
        <v>0</v>
      </c>
      <c r="CZ109" s="120">
        <v>1.4250000000000001E-2</v>
      </c>
    </row>
    <row r="110" spans="1:104">
      <c r="A110" s="154"/>
      <c r="B110" s="155"/>
      <c r="C110" s="200" t="s">
        <v>190</v>
      </c>
      <c r="D110" s="201"/>
      <c r="E110" s="156">
        <v>157.7338</v>
      </c>
      <c r="F110" s="157"/>
      <c r="G110" s="158"/>
      <c r="M110" s="159" t="s">
        <v>190</v>
      </c>
      <c r="O110" s="147"/>
    </row>
    <row r="111" spans="1:104">
      <c r="A111" s="154"/>
      <c r="B111" s="155"/>
      <c r="C111" s="200" t="s">
        <v>191</v>
      </c>
      <c r="D111" s="201"/>
      <c r="E111" s="156">
        <v>8.7720000000000002</v>
      </c>
      <c r="F111" s="157"/>
      <c r="G111" s="158"/>
      <c r="M111" s="159" t="s">
        <v>191</v>
      </c>
      <c r="O111" s="147"/>
    </row>
    <row r="112" spans="1:104">
      <c r="A112" s="154"/>
      <c r="B112" s="155"/>
      <c r="C112" s="200" t="s">
        <v>192</v>
      </c>
      <c r="D112" s="201"/>
      <c r="E112" s="156">
        <v>0</v>
      </c>
      <c r="F112" s="157"/>
      <c r="G112" s="158"/>
      <c r="M112" s="159" t="s">
        <v>192</v>
      </c>
      <c r="O112" s="147"/>
    </row>
    <row r="113" spans="1:104">
      <c r="A113" s="154"/>
      <c r="B113" s="155"/>
      <c r="C113" s="200" t="s">
        <v>193</v>
      </c>
      <c r="D113" s="201"/>
      <c r="E113" s="156">
        <v>81.222399999999993</v>
      </c>
      <c r="F113" s="157"/>
      <c r="G113" s="158"/>
      <c r="M113" s="159" t="s">
        <v>193</v>
      </c>
      <c r="O113" s="147"/>
    </row>
    <row r="114" spans="1:104">
      <c r="A114" s="154"/>
      <c r="B114" s="155"/>
      <c r="C114" s="200" t="s">
        <v>194</v>
      </c>
      <c r="D114" s="201"/>
      <c r="E114" s="156">
        <v>0</v>
      </c>
      <c r="F114" s="157"/>
      <c r="G114" s="158"/>
      <c r="M114" s="159" t="s">
        <v>194</v>
      </c>
      <c r="O114" s="147"/>
    </row>
    <row r="115" spans="1:104">
      <c r="A115" s="154"/>
      <c r="B115" s="155"/>
      <c r="C115" s="200" t="s">
        <v>195</v>
      </c>
      <c r="D115" s="201"/>
      <c r="E115" s="156">
        <v>38.78</v>
      </c>
      <c r="F115" s="157"/>
      <c r="G115" s="158"/>
      <c r="M115" s="159" t="s">
        <v>195</v>
      </c>
      <c r="O115" s="147"/>
    </row>
    <row r="116" spans="1:104">
      <c r="A116" s="154"/>
      <c r="B116" s="155"/>
      <c r="C116" s="200" t="s">
        <v>196</v>
      </c>
      <c r="D116" s="201"/>
      <c r="E116" s="156">
        <v>0</v>
      </c>
      <c r="F116" s="157"/>
      <c r="G116" s="158"/>
      <c r="M116" s="159" t="s">
        <v>196</v>
      </c>
      <c r="O116" s="147"/>
    </row>
    <row r="117" spans="1:104">
      <c r="A117" s="154"/>
      <c r="B117" s="155"/>
      <c r="C117" s="200" t="s">
        <v>197</v>
      </c>
      <c r="D117" s="201"/>
      <c r="E117" s="156">
        <v>181.91550000000001</v>
      </c>
      <c r="F117" s="157"/>
      <c r="G117" s="158"/>
      <c r="M117" s="159" t="s">
        <v>197</v>
      </c>
      <c r="O117" s="147"/>
    </row>
    <row r="118" spans="1:104">
      <c r="A118" s="154"/>
      <c r="B118" s="155"/>
      <c r="C118" s="200" t="s">
        <v>198</v>
      </c>
      <c r="D118" s="201"/>
      <c r="E118" s="156">
        <v>5.4794999999999998</v>
      </c>
      <c r="F118" s="157"/>
      <c r="G118" s="158"/>
      <c r="M118" s="159" t="s">
        <v>198</v>
      </c>
      <c r="O118" s="147"/>
    </row>
    <row r="119" spans="1:104">
      <c r="A119" s="154"/>
      <c r="B119" s="155"/>
      <c r="C119" s="200" t="s">
        <v>199</v>
      </c>
      <c r="D119" s="201"/>
      <c r="E119" s="156">
        <v>0</v>
      </c>
      <c r="F119" s="157"/>
      <c r="G119" s="158"/>
      <c r="M119" s="159" t="s">
        <v>199</v>
      </c>
      <c r="O119" s="147"/>
    </row>
    <row r="120" spans="1:104" ht="22.5">
      <c r="A120" s="148">
        <v>29</v>
      </c>
      <c r="B120" s="149" t="s">
        <v>200</v>
      </c>
      <c r="C120" s="150" t="s">
        <v>201</v>
      </c>
      <c r="D120" s="151" t="s">
        <v>131</v>
      </c>
      <c r="E120" s="152">
        <v>127.5775</v>
      </c>
      <c r="F120" s="152"/>
      <c r="G120" s="153"/>
      <c r="O120" s="147">
        <v>2</v>
      </c>
      <c r="AA120" s="120">
        <v>12</v>
      </c>
      <c r="AB120" s="120">
        <v>0</v>
      </c>
      <c r="AC120" s="120">
        <v>29</v>
      </c>
      <c r="AZ120" s="120">
        <v>1</v>
      </c>
      <c r="BA120" s="120">
        <f>IF(AZ120=1,G120,0)</f>
        <v>0</v>
      </c>
      <c r="BB120" s="120">
        <f>IF(AZ120=2,G120,0)</f>
        <v>0</v>
      </c>
      <c r="BC120" s="120">
        <f>IF(AZ120=3,G120,0)</f>
        <v>0</v>
      </c>
      <c r="BD120" s="120">
        <f>IF(AZ120=4,G120,0)</f>
        <v>0</v>
      </c>
      <c r="BE120" s="120">
        <f>IF(AZ120=5,G120,0)</f>
        <v>0</v>
      </c>
      <c r="CZ120" s="120">
        <v>1.3639999999999999E-2</v>
      </c>
    </row>
    <row r="121" spans="1:104">
      <c r="A121" s="154"/>
      <c r="B121" s="155"/>
      <c r="C121" s="200" t="s">
        <v>202</v>
      </c>
      <c r="D121" s="201"/>
      <c r="E121" s="156">
        <v>62.28</v>
      </c>
      <c r="F121" s="157"/>
      <c r="G121" s="158"/>
      <c r="M121" s="159" t="s">
        <v>202</v>
      </c>
      <c r="O121" s="147"/>
    </row>
    <row r="122" spans="1:104">
      <c r="A122" s="154"/>
      <c r="B122" s="155"/>
      <c r="C122" s="200" t="s">
        <v>203</v>
      </c>
      <c r="D122" s="201"/>
      <c r="E122" s="156">
        <v>0</v>
      </c>
      <c r="F122" s="157"/>
      <c r="G122" s="158"/>
      <c r="M122" s="159" t="s">
        <v>203</v>
      </c>
      <c r="O122" s="147"/>
    </row>
    <row r="123" spans="1:104">
      <c r="A123" s="154"/>
      <c r="B123" s="155"/>
      <c r="C123" s="200" t="s">
        <v>204</v>
      </c>
      <c r="D123" s="201"/>
      <c r="E123" s="156">
        <v>5.0925000000000002</v>
      </c>
      <c r="F123" s="157"/>
      <c r="G123" s="158"/>
      <c r="M123" s="159" t="s">
        <v>204</v>
      </c>
      <c r="O123" s="147"/>
    </row>
    <row r="124" spans="1:104">
      <c r="A124" s="154"/>
      <c r="B124" s="155"/>
      <c r="C124" s="200" t="s">
        <v>205</v>
      </c>
      <c r="D124" s="201"/>
      <c r="E124" s="156">
        <v>0</v>
      </c>
      <c r="F124" s="157"/>
      <c r="G124" s="158"/>
      <c r="M124" s="159" t="s">
        <v>205</v>
      </c>
      <c r="O124" s="147"/>
    </row>
    <row r="125" spans="1:104">
      <c r="A125" s="154"/>
      <c r="B125" s="155"/>
      <c r="C125" s="200" t="s">
        <v>206</v>
      </c>
      <c r="D125" s="201"/>
      <c r="E125" s="156">
        <v>57.284999999999997</v>
      </c>
      <c r="F125" s="157"/>
      <c r="G125" s="158"/>
      <c r="M125" s="159" t="s">
        <v>206</v>
      </c>
      <c r="O125" s="147"/>
    </row>
    <row r="126" spans="1:104">
      <c r="A126" s="154"/>
      <c r="B126" s="155"/>
      <c r="C126" s="200" t="s">
        <v>207</v>
      </c>
      <c r="D126" s="201"/>
      <c r="E126" s="156">
        <v>0</v>
      </c>
      <c r="F126" s="157"/>
      <c r="G126" s="158"/>
      <c r="M126" s="159" t="s">
        <v>207</v>
      </c>
      <c r="O126" s="147"/>
    </row>
    <row r="127" spans="1:104">
      <c r="A127" s="154"/>
      <c r="B127" s="155"/>
      <c r="C127" s="200" t="s">
        <v>208</v>
      </c>
      <c r="D127" s="201"/>
      <c r="E127" s="156">
        <v>2.92</v>
      </c>
      <c r="F127" s="157"/>
      <c r="G127" s="158"/>
      <c r="M127" s="159" t="s">
        <v>208</v>
      </c>
      <c r="O127" s="147"/>
    </row>
    <row r="128" spans="1:104">
      <c r="A128" s="154"/>
      <c r="B128" s="155"/>
      <c r="C128" s="200" t="s">
        <v>209</v>
      </c>
      <c r="D128" s="201"/>
      <c r="E128" s="156">
        <v>0</v>
      </c>
      <c r="F128" s="157"/>
      <c r="G128" s="158"/>
      <c r="M128" s="159" t="s">
        <v>209</v>
      </c>
      <c r="O128" s="147"/>
    </row>
    <row r="129" spans="1:104">
      <c r="A129" s="148">
        <v>30</v>
      </c>
      <c r="B129" s="149" t="s">
        <v>210</v>
      </c>
      <c r="C129" s="150" t="s">
        <v>211</v>
      </c>
      <c r="D129" s="151" t="s">
        <v>131</v>
      </c>
      <c r="E129" s="152">
        <v>17.895</v>
      </c>
      <c r="F129" s="152"/>
      <c r="G129" s="153"/>
      <c r="O129" s="147">
        <v>2</v>
      </c>
      <c r="AA129" s="120">
        <v>12</v>
      </c>
      <c r="AB129" s="120">
        <v>0</v>
      </c>
      <c r="AC129" s="120">
        <v>30</v>
      </c>
      <c r="AZ129" s="120">
        <v>1</v>
      </c>
      <c r="BA129" s="120">
        <f>IF(AZ129=1,G129,0)</f>
        <v>0</v>
      </c>
      <c r="BB129" s="120">
        <f>IF(AZ129=2,G129,0)</f>
        <v>0</v>
      </c>
      <c r="BC129" s="120">
        <f>IF(AZ129=3,G129,0)</f>
        <v>0</v>
      </c>
      <c r="BD129" s="120">
        <f>IF(AZ129=4,G129,0)</f>
        <v>0</v>
      </c>
      <c r="BE129" s="120">
        <f>IF(AZ129=5,G129,0)</f>
        <v>0</v>
      </c>
      <c r="CZ129" s="120">
        <v>1.2899999999999999E-3</v>
      </c>
    </row>
    <row r="130" spans="1:104">
      <c r="A130" s="154"/>
      <c r="B130" s="155"/>
      <c r="C130" s="200" t="s">
        <v>212</v>
      </c>
      <c r="D130" s="201"/>
      <c r="E130" s="156">
        <v>17.895</v>
      </c>
      <c r="F130" s="157"/>
      <c r="G130" s="158"/>
      <c r="M130" s="159" t="s">
        <v>212</v>
      </c>
      <c r="O130" s="147"/>
    </row>
    <row r="131" spans="1:104">
      <c r="A131" s="154"/>
      <c r="B131" s="155"/>
      <c r="C131" s="200" t="s">
        <v>213</v>
      </c>
      <c r="D131" s="201"/>
      <c r="E131" s="156">
        <v>0</v>
      </c>
      <c r="F131" s="157"/>
      <c r="G131" s="158"/>
      <c r="M131" s="159" t="s">
        <v>213</v>
      </c>
      <c r="O131" s="147"/>
    </row>
    <row r="132" spans="1:104" ht="22.5">
      <c r="A132" s="148">
        <v>31</v>
      </c>
      <c r="B132" s="149" t="s">
        <v>214</v>
      </c>
      <c r="C132" s="150" t="s">
        <v>215</v>
      </c>
      <c r="D132" s="151" t="s">
        <v>131</v>
      </c>
      <c r="E132" s="152">
        <v>1.845</v>
      </c>
      <c r="F132" s="152"/>
      <c r="G132" s="153"/>
      <c r="O132" s="147">
        <v>2</v>
      </c>
      <c r="AA132" s="120">
        <v>12</v>
      </c>
      <c r="AB132" s="120">
        <v>0</v>
      </c>
      <c r="AC132" s="120">
        <v>31</v>
      </c>
      <c r="AZ132" s="120">
        <v>1</v>
      </c>
      <c r="BA132" s="120">
        <f>IF(AZ132=1,G132,0)</f>
        <v>0</v>
      </c>
      <c r="BB132" s="120">
        <f>IF(AZ132=2,G132,0)</f>
        <v>0</v>
      </c>
      <c r="BC132" s="120">
        <f>IF(AZ132=3,G132,0)</f>
        <v>0</v>
      </c>
      <c r="BD132" s="120">
        <f>IF(AZ132=4,G132,0)</f>
        <v>0</v>
      </c>
      <c r="BE132" s="120">
        <f>IF(AZ132=5,G132,0)</f>
        <v>0</v>
      </c>
      <c r="CZ132" s="120">
        <v>1.023E-2</v>
      </c>
    </row>
    <row r="133" spans="1:104">
      <c r="A133" s="154"/>
      <c r="B133" s="155"/>
      <c r="C133" s="200" t="s">
        <v>216</v>
      </c>
      <c r="D133" s="201"/>
      <c r="E133" s="156">
        <v>1.845</v>
      </c>
      <c r="F133" s="157"/>
      <c r="G133" s="158"/>
      <c r="M133" s="159" t="s">
        <v>216</v>
      </c>
      <c r="O133" s="147"/>
    </row>
    <row r="134" spans="1:104">
      <c r="A134" s="154"/>
      <c r="B134" s="155"/>
      <c r="C134" s="200" t="s">
        <v>217</v>
      </c>
      <c r="D134" s="201"/>
      <c r="E134" s="156">
        <v>0</v>
      </c>
      <c r="F134" s="157"/>
      <c r="G134" s="158"/>
      <c r="M134" s="159" t="s">
        <v>217</v>
      </c>
      <c r="O134" s="147"/>
    </row>
    <row r="135" spans="1:104" ht="22.5">
      <c r="A135" s="148">
        <v>32</v>
      </c>
      <c r="B135" s="149" t="s">
        <v>218</v>
      </c>
      <c r="C135" s="150" t="s">
        <v>219</v>
      </c>
      <c r="D135" s="151" t="s">
        <v>131</v>
      </c>
      <c r="E135" s="152">
        <v>3.375</v>
      </c>
      <c r="F135" s="152"/>
      <c r="G135" s="153"/>
      <c r="O135" s="147">
        <v>2</v>
      </c>
      <c r="AA135" s="120">
        <v>12</v>
      </c>
      <c r="AB135" s="120">
        <v>0</v>
      </c>
      <c r="AC135" s="120">
        <v>32</v>
      </c>
      <c r="AZ135" s="120">
        <v>1</v>
      </c>
      <c r="BA135" s="120">
        <f>IF(AZ135=1,G135,0)</f>
        <v>0</v>
      </c>
      <c r="BB135" s="120">
        <f>IF(AZ135=2,G135,0)</f>
        <v>0</v>
      </c>
      <c r="BC135" s="120">
        <f>IF(AZ135=3,G135,0)</f>
        <v>0</v>
      </c>
      <c r="BD135" s="120">
        <f>IF(AZ135=4,G135,0)</f>
        <v>0</v>
      </c>
      <c r="BE135" s="120">
        <f>IF(AZ135=5,G135,0)</f>
        <v>0</v>
      </c>
      <c r="CZ135" s="120">
        <v>1.333E-2</v>
      </c>
    </row>
    <row r="136" spans="1:104">
      <c r="A136" s="154"/>
      <c r="B136" s="155"/>
      <c r="C136" s="200" t="s">
        <v>220</v>
      </c>
      <c r="D136" s="201"/>
      <c r="E136" s="156">
        <v>3.375</v>
      </c>
      <c r="F136" s="157"/>
      <c r="G136" s="158"/>
      <c r="M136" s="159" t="s">
        <v>220</v>
      </c>
      <c r="O136" s="147"/>
    </row>
    <row r="137" spans="1:104">
      <c r="A137" s="154"/>
      <c r="B137" s="155"/>
      <c r="C137" s="200" t="s">
        <v>221</v>
      </c>
      <c r="D137" s="201"/>
      <c r="E137" s="156">
        <v>0</v>
      </c>
      <c r="F137" s="157"/>
      <c r="G137" s="158"/>
      <c r="M137" s="159" t="s">
        <v>221</v>
      </c>
      <c r="O137" s="147"/>
    </row>
    <row r="138" spans="1:104" ht="22.5">
      <c r="A138" s="148">
        <v>33</v>
      </c>
      <c r="B138" s="149" t="s">
        <v>222</v>
      </c>
      <c r="C138" s="150" t="s">
        <v>223</v>
      </c>
      <c r="D138" s="151" t="s">
        <v>131</v>
      </c>
      <c r="E138" s="152">
        <v>2.25</v>
      </c>
      <c r="F138" s="152"/>
      <c r="G138" s="153"/>
      <c r="O138" s="147">
        <v>2</v>
      </c>
      <c r="AA138" s="120">
        <v>12</v>
      </c>
      <c r="AB138" s="120">
        <v>0</v>
      </c>
      <c r="AC138" s="120">
        <v>33</v>
      </c>
      <c r="AZ138" s="120">
        <v>1</v>
      </c>
      <c r="BA138" s="120">
        <f>IF(AZ138=1,G138,0)</f>
        <v>0</v>
      </c>
      <c r="BB138" s="120">
        <f>IF(AZ138=2,G138,0)</f>
        <v>0</v>
      </c>
      <c r="BC138" s="120">
        <f>IF(AZ138=3,G138,0)</f>
        <v>0</v>
      </c>
      <c r="BD138" s="120">
        <f>IF(AZ138=4,G138,0)</f>
        <v>0</v>
      </c>
      <c r="BE138" s="120">
        <f>IF(AZ138=5,G138,0)</f>
        <v>0</v>
      </c>
      <c r="CZ138" s="120">
        <v>9.8300000000000002E-3</v>
      </c>
    </row>
    <row r="139" spans="1:104">
      <c r="A139" s="154"/>
      <c r="B139" s="155"/>
      <c r="C139" s="200" t="s">
        <v>224</v>
      </c>
      <c r="D139" s="201"/>
      <c r="E139" s="156">
        <v>2.25</v>
      </c>
      <c r="F139" s="157"/>
      <c r="G139" s="158"/>
      <c r="M139" s="159" t="s">
        <v>224</v>
      </c>
      <c r="O139" s="147"/>
    </row>
    <row r="140" spans="1:104">
      <c r="A140" s="154"/>
      <c r="B140" s="155"/>
      <c r="C140" s="200" t="s">
        <v>225</v>
      </c>
      <c r="D140" s="201"/>
      <c r="E140" s="156">
        <v>0</v>
      </c>
      <c r="F140" s="157"/>
      <c r="G140" s="158"/>
      <c r="M140" s="159" t="s">
        <v>225</v>
      </c>
      <c r="O140" s="147"/>
    </row>
    <row r="141" spans="1:104">
      <c r="A141" s="148">
        <v>34</v>
      </c>
      <c r="B141" s="149" t="s">
        <v>226</v>
      </c>
      <c r="C141" s="150" t="s">
        <v>227</v>
      </c>
      <c r="D141" s="151" t="s">
        <v>131</v>
      </c>
      <c r="E141" s="152">
        <v>514.79</v>
      </c>
      <c r="F141" s="152"/>
      <c r="G141" s="153"/>
      <c r="O141" s="147">
        <v>2</v>
      </c>
      <c r="AA141" s="120">
        <v>12</v>
      </c>
      <c r="AB141" s="120">
        <v>0</v>
      </c>
      <c r="AC141" s="120">
        <v>34</v>
      </c>
      <c r="AZ141" s="120">
        <v>1</v>
      </c>
      <c r="BA141" s="120">
        <f>IF(AZ141=1,G141,0)</f>
        <v>0</v>
      </c>
      <c r="BB141" s="120">
        <f>IF(AZ141=2,G141,0)</f>
        <v>0</v>
      </c>
      <c r="BC141" s="120">
        <f>IF(AZ141=3,G141,0)</f>
        <v>0</v>
      </c>
      <c r="BD141" s="120">
        <f>IF(AZ141=4,G141,0)</f>
        <v>0</v>
      </c>
      <c r="BE141" s="120">
        <f>IF(AZ141=5,G141,0)</f>
        <v>0</v>
      </c>
      <c r="CZ141" s="120">
        <v>0</v>
      </c>
    </row>
    <row r="142" spans="1:104">
      <c r="A142" s="154"/>
      <c r="B142" s="155"/>
      <c r="C142" s="200" t="s">
        <v>228</v>
      </c>
      <c r="D142" s="201"/>
      <c r="E142" s="156">
        <v>514.79</v>
      </c>
      <c r="F142" s="157"/>
      <c r="G142" s="158"/>
      <c r="M142" s="159" t="s">
        <v>228</v>
      </c>
      <c r="O142" s="147"/>
    </row>
    <row r="143" spans="1:104">
      <c r="A143" s="154"/>
      <c r="B143" s="155"/>
      <c r="C143" s="200" t="s">
        <v>229</v>
      </c>
      <c r="D143" s="201"/>
      <c r="E143" s="156">
        <v>0</v>
      </c>
      <c r="F143" s="157"/>
      <c r="G143" s="158"/>
      <c r="M143" s="159" t="s">
        <v>229</v>
      </c>
      <c r="O143" s="147"/>
    </row>
    <row r="144" spans="1:104">
      <c r="A144" s="154"/>
      <c r="B144" s="155"/>
      <c r="C144" s="200" t="s">
        <v>230</v>
      </c>
      <c r="D144" s="201"/>
      <c r="E144" s="156">
        <v>0</v>
      </c>
      <c r="F144" s="157"/>
      <c r="G144" s="158"/>
      <c r="M144" s="159" t="s">
        <v>230</v>
      </c>
      <c r="O144" s="147"/>
    </row>
    <row r="145" spans="1:104">
      <c r="A145" s="148">
        <v>35</v>
      </c>
      <c r="B145" s="149" t="s">
        <v>231</v>
      </c>
      <c r="C145" s="150" t="s">
        <v>232</v>
      </c>
      <c r="D145" s="151" t="s">
        <v>131</v>
      </c>
      <c r="E145" s="152">
        <v>473.9</v>
      </c>
      <c r="F145" s="152"/>
      <c r="G145" s="153"/>
      <c r="O145" s="147">
        <v>2</v>
      </c>
      <c r="AA145" s="120">
        <v>12</v>
      </c>
      <c r="AB145" s="120">
        <v>0</v>
      </c>
      <c r="AC145" s="120">
        <v>35</v>
      </c>
      <c r="AZ145" s="120">
        <v>1</v>
      </c>
      <c r="BA145" s="120">
        <f>IF(AZ145=1,G145,0)</f>
        <v>0</v>
      </c>
      <c r="BB145" s="120">
        <f>IF(AZ145=2,G145,0)</f>
        <v>0</v>
      </c>
      <c r="BC145" s="120">
        <f>IF(AZ145=3,G145,0)</f>
        <v>0</v>
      </c>
      <c r="BD145" s="120">
        <f>IF(AZ145=4,G145,0)</f>
        <v>0</v>
      </c>
      <c r="BE145" s="120">
        <f>IF(AZ145=5,G145,0)</f>
        <v>0</v>
      </c>
      <c r="CZ145" s="120">
        <v>0</v>
      </c>
    </row>
    <row r="146" spans="1:104">
      <c r="A146" s="154"/>
      <c r="B146" s="155"/>
      <c r="C146" s="200" t="s">
        <v>233</v>
      </c>
      <c r="D146" s="201"/>
      <c r="E146" s="156">
        <v>473.9</v>
      </c>
      <c r="F146" s="157"/>
      <c r="G146" s="158"/>
      <c r="M146" s="159" t="s">
        <v>233</v>
      </c>
      <c r="O146" s="147"/>
    </row>
    <row r="147" spans="1:104">
      <c r="A147" s="154"/>
      <c r="B147" s="155"/>
      <c r="C147" s="200" t="s">
        <v>234</v>
      </c>
      <c r="D147" s="201"/>
      <c r="E147" s="156">
        <v>0</v>
      </c>
      <c r="F147" s="157"/>
      <c r="G147" s="158"/>
      <c r="M147" s="159" t="s">
        <v>234</v>
      </c>
      <c r="O147" s="147"/>
    </row>
    <row r="148" spans="1:104">
      <c r="A148" s="148">
        <v>36</v>
      </c>
      <c r="B148" s="149" t="s">
        <v>235</v>
      </c>
      <c r="C148" s="150" t="s">
        <v>236</v>
      </c>
      <c r="D148" s="151" t="s">
        <v>120</v>
      </c>
      <c r="E148" s="152">
        <v>107.2</v>
      </c>
      <c r="F148" s="152"/>
      <c r="G148" s="153"/>
      <c r="O148" s="147">
        <v>2</v>
      </c>
      <c r="AA148" s="120">
        <v>12</v>
      </c>
      <c r="AB148" s="120">
        <v>0</v>
      </c>
      <c r="AC148" s="120">
        <v>36</v>
      </c>
      <c r="AZ148" s="120">
        <v>1</v>
      </c>
      <c r="BA148" s="120">
        <f>IF(AZ148=1,G148,0)</f>
        <v>0</v>
      </c>
      <c r="BB148" s="120">
        <f>IF(AZ148=2,G148,0)</f>
        <v>0</v>
      </c>
      <c r="BC148" s="120">
        <f>IF(AZ148=3,G148,0)</f>
        <v>0</v>
      </c>
      <c r="BD148" s="120">
        <f>IF(AZ148=4,G148,0)</f>
        <v>0</v>
      </c>
      <c r="BE148" s="120">
        <f>IF(AZ148=5,G148,0)</f>
        <v>0</v>
      </c>
      <c r="CZ148" s="120">
        <v>5.1999999999999995E-4</v>
      </c>
    </row>
    <row r="149" spans="1:104">
      <c r="A149" s="154"/>
      <c r="B149" s="155"/>
      <c r="C149" s="200" t="s">
        <v>237</v>
      </c>
      <c r="D149" s="201"/>
      <c r="E149" s="156">
        <v>107.2</v>
      </c>
      <c r="F149" s="157"/>
      <c r="G149" s="158"/>
      <c r="M149" s="159" t="s">
        <v>237</v>
      </c>
      <c r="O149" s="147"/>
    </row>
    <row r="150" spans="1:104">
      <c r="A150" s="154"/>
      <c r="B150" s="155"/>
      <c r="C150" s="200" t="s">
        <v>238</v>
      </c>
      <c r="D150" s="201"/>
      <c r="E150" s="156">
        <v>0</v>
      </c>
      <c r="F150" s="157"/>
      <c r="G150" s="158"/>
      <c r="M150" s="159" t="s">
        <v>238</v>
      </c>
      <c r="O150" s="147"/>
    </row>
    <row r="151" spans="1:104">
      <c r="A151" s="148">
        <v>37</v>
      </c>
      <c r="B151" s="149" t="s">
        <v>239</v>
      </c>
      <c r="C151" s="150" t="s">
        <v>240</v>
      </c>
      <c r="D151" s="151" t="s">
        <v>120</v>
      </c>
      <c r="E151" s="152">
        <v>123.65</v>
      </c>
      <c r="F151" s="152"/>
      <c r="G151" s="153"/>
      <c r="O151" s="147">
        <v>2</v>
      </c>
      <c r="AA151" s="120">
        <v>12</v>
      </c>
      <c r="AB151" s="120">
        <v>0</v>
      </c>
      <c r="AC151" s="120">
        <v>37</v>
      </c>
      <c r="AZ151" s="120">
        <v>1</v>
      </c>
      <c r="BA151" s="120">
        <f>IF(AZ151=1,G151,0)</f>
        <v>0</v>
      </c>
      <c r="BB151" s="120">
        <f>IF(AZ151=2,G151,0)</f>
        <v>0</v>
      </c>
      <c r="BC151" s="120">
        <f>IF(AZ151=3,G151,0)</f>
        <v>0</v>
      </c>
      <c r="BD151" s="120">
        <f>IF(AZ151=4,G151,0)</f>
        <v>0</v>
      </c>
      <c r="BE151" s="120">
        <f>IF(AZ151=5,G151,0)</f>
        <v>0</v>
      </c>
      <c r="CZ151" s="120">
        <v>1.1E-4</v>
      </c>
    </row>
    <row r="152" spans="1:104">
      <c r="A152" s="154"/>
      <c r="B152" s="155"/>
      <c r="C152" s="200" t="s">
        <v>241</v>
      </c>
      <c r="D152" s="201"/>
      <c r="E152" s="156">
        <v>123.65</v>
      </c>
      <c r="F152" s="157"/>
      <c r="G152" s="158"/>
      <c r="M152" s="159" t="s">
        <v>241</v>
      </c>
      <c r="O152" s="147"/>
    </row>
    <row r="153" spans="1:104">
      <c r="A153" s="154"/>
      <c r="B153" s="155"/>
      <c r="C153" s="200" t="s">
        <v>242</v>
      </c>
      <c r="D153" s="201"/>
      <c r="E153" s="156">
        <v>0</v>
      </c>
      <c r="F153" s="157"/>
      <c r="G153" s="158"/>
      <c r="M153" s="159" t="s">
        <v>242</v>
      </c>
      <c r="O153" s="147"/>
    </row>
    <row r="154" spans="1:104">
      <c r="A154" s="148">
        <v>38</v>
      </c>
      <c r="B154" s="149" t="s">
        <v>243</v>
      </c>
      <c r="C154" s="150" t="s">
        <v>244</v>
      </c>
      <c r="D154" s="151" t="s">
        <v>120</v>
      </c>
      <c r="E154" s="152">
        <v>365.95</v>
      </c>
      <c r="F154" s="152"/>
      <c r="G154" s="153"/>
      <c r="O154" s="147">
        <v>2</v>
      </c>
      <c r="AA154" s="120">
        <v>12</v>
      </c>
      <c r="AB154" s="120">
        <v>0</v>
      </c>
      <c r="AC154" s="120">
        <v>38</v>
      </c>
      <c r="AZ154" s="120">
        <v>1</v>
      </c>
      <c r="BA154" s="120">
        <f>IF(AZ154=1,G154,0)</f>
        <v>0</v>
      </c>
      <c r="BB154" s="120">
        <f>IF(AZ154=2,G154,0)</f>
        <v>0</v>
      </c>
      <c r="BC154" s="120">
        <f>IF(AZ154=3,G154,0)</f>
        <v>0</v>
      </c>
      <c r="BD154" s="120">
        <f>IF(AZ154=4,G154,0)</f>
        <v>0</v>
      </c>
      <c r="BE154" s="120">
        <f>IF(AZ154=5,G154,0)</f>
        <v>0</v>
      </c>
      <c r="CZ154" s="120">
        <v>0</v>
      </c>
    </row>
    <row r="155" spans="1:104">
      <c r="A155" s="154"/>
      <c r="B155" s="155"/>
      <c r="C155" s="200" t="s">
        <v>245</v>
      </c>
      <c r="D155" s="201"/>
      <c r="E155" s="156">
        <v>175.8</v>
      </c>
      <c r="F155" s="157"/>
      <c r="G155" s="158"/>
      <c r="M155" s="159" t="s">
        <v>245</v>
      </c>
      <c r="O155" s="147"/>
    </row>
    <row r="156" spans="1:104">
      <c r="A156" s="154"/>
      <c r="B156" s="155"/>
      <c r="C156" s="200" t="s">
        <v>246</v>
      </c>
      <c r="D156" s="201"/>
      <c r="E156" s="156">
        <v>0</v>
      </c>
      <c r="F156" s="157"/>
      <c r="G156" s="158"/>
      <c r="M156" s="159" t="s">
        <v>246</v>
      </c>
      <c r="O156" s="147"/>
    </row>
    <row r="157" spans="1:104">
      <c r="A157" s="154"/>
      <c r="B157" s="155"/>
      <c r="C157" s="200" t="s">
        <v>247</v>
      </c>
      <c r="D157" s="201"/>
      <c r="E157" s="156">
        <v>33.950000000000003</v>
      </c>
      <c r="F157" s="157"/>
      <c r="G157" s="158"/>
      <c r="M157" s="159" t="s">
        <v>247</v>
      </c>
      <c r="O157" s="147"/>
    </row>
    <row r="158" spans="1:104">
      <c r="A158" s="154"/>
      <c r="B158" s="155"/>
      <c r="C158" s="200" t="s">
        <v>205</v>
      </c>
      <c r="D158" s="201"/>
      <c r="E158" s="156">
        <v>0</v>
      </c>
      <c r="F158" s="157"/>
      <c r="G158" s="158"/>
      <c r="M158" s="159" t="s">
        <v>205</v>
      </c>
      <c r="O158" s="147"/>
    </row>
    <row r="159" spans="1:104">
      <c r="A159" s="154"/>
      <c r="B159" s="155"/>
      <c r="C159" s="200" t="s">
        <v>248</v>
      </c>
      <c r="D159" s="201"/>
      <c r="E159" s="156">
        <v>156.19999999999999</v>
      </c>
      <c r="F159" s="157"/>
      <c r="G159" s="158"/>
      <c r="M159" s="159" t="s">
        <v>248</v>
      </c>
      <c r="O159" s="147"/>
    </row>
    <row r="160" spans="1:104">
      <c r="A160" s="154"/>
      <c r="B160" s="155"/>
      <c r="C160" s="200" t="s">
        <v>249</v>
      </c>
      <c r="D160" s="201"/>
      <c r="E160" s="156">
        <v>0</v>
      </c>
      <c r="F160" s="157"/>
      <c r="G160" s="158"/>
      <c r="M160" s="159" t="s">
        <v>249</v>
      </c>
      <c r="O160" s="147"/>
    </row>
    <row r="161" spans="1:104">
      <c r="A161" s="154"/>
      <c r="B161" s="155"/>
      <c r="C161" s="200"/>
      <c r="D161" s="201"/>
      <c r="E161" s="156">
        <v>0</v>
      </c>
      <c r="F161" s="157"/>
      <c r="G161" s="158"/>
      <c r="M161" s="159"/>
      <c r="O161" s="147"/>
    </row>
    <row r="162" spans="1:104">
      <c r="A162" s="148">
        <v>39</v>
      </c>
      <c r="B162" s="149" t="s">
        <v>250</v>
      </c>
      <c r="C162" s="150" t="s">
        <v>251</v>
      </c>
      <c r="D162" s="151" t="s">
        <v>120</v>
      </c>
      <c r="E162" s="152">
        <v>119.3</v>
      </c>
      <c r="F162" s="152"/>
      <c r="G162" s="153"/>
      <c r="O162" s="147">
        <v>2</v>
      </c>
      <c r="AA162" s="120">
        <v>12</v>
      </c>
      <c r="AB162" s="120">
        <v>0</v>
      </c>
      <c r="AC162" s="120">
        <v>39</v>
      </c>
      <c r="AZ162" s="120">
        <v>1</v>
      </c>
      <c r="BA162" s="120">
        <f>IF(AZ162=1,G162,0)</f>
        <v>0</v>
      </c>
      <c r="BB162" s="120">
        <f>IF(AZ162=2,G162,0)</f>
        <v>0</v>
      </c>
      <c r="BC162" s="120">
        <f>IF(AZ162=3,G162,0)</f>
        <v>0</v>
      </c>
      <c r="BD162" s="120">
        <f>IF(AZ162=4,G162,0)</f>
        <v>0</v>
      </c>
      <c r="BE162" s="120">
        <f>IF(AZ162=5,G162,0)</f>
        <v>0</v>
      </c>
      <c r="CZ162" s="120">
        <v>0</v>
      </c>
    </row>
    <row r="163" spans="1:104">
      <c r="A163" s="154"/>
      <c r="B163" s="155"/>
      <c r="C163" s="200" t="s">
        <v>252</v>
      </c>
      <c r="D163" s="201"/>
      <c r="E163" s="156">
        <v>119.3</v>
      </c>
      <c r="F163" s="157"/>
      <c r="G163" s="158"/>
      <c r="M163" s="159" t="s">
        <v>252</v>
      </c>
      <c r="O163" s="147"/>
    </row>
    <row r="164" spans="1:104">
      <c r="A164" s="154"/>
      <c r="B164" s="155"/>
      <c r="C164" s="200" t="s">
        <v>253</v>
      </c>
      <c r="D164" s="201"/>
      <c r="E164" s="156">
        <v>0</v>
      </c>
      <c r="F164" s="157"/>
      <c r="G164" s="158"/>
      <c r="M164" s="159" t="s">
        <v>253</v>
      </c>
      <c r="O164" s="147"/>
    </row>
    <row r="165" spans="1:104">
      <c r="A165" s="148">
        <v>40</v>
      </c>
      <c r="B165" s="149" t="s">
        <v>254</v>
      </c>
      <c r="C165" s="150" t="s">
        <v>255</v>
      </c>
      <c r="D165" s="151" t="s">
        <v>131</v>
      </c>
      <c r="E165" s="152">
        <v>662.57</v>
      </c>
      <c r="F165" s="152"/>
      <c r="G165" s="153"/>
      <c r="O165" s="147">
        <v>2</v>
      </c>
      <c r="AA165" s="120">
        <v>12</v>
      </c>
      <c r="AB165" s="120">
        <v>0</v>
      </c>
      <c r="AC165" s="120">
        <v>40</v>
      </c>
      <c r="AZ165" s="120">
        <v>1</v>
      </c>
      <c r="BA165" s="120">
        <f>IF(AZ165=1,G165,0)</f>
        <v>0</v>
      </c>
      <c r="BB165" s="120">
        <f>IF(AZ165=2,G165,0)</f>
        <v>0</v>
      </c>
      <c r="BC165" s="120">
        <f>IF(AZ165=3,G165,0)</f>
        <v>0</v>
      </c>
      <c r="BD165" s="120">
        <f>IF(AZ165=4,G165,0)</f>
        <v>0</v>
      </c>
      <c r="BE165" s="120">
        <f>IF(AZ165=5,G165,0)</f>
        <v>0</v>
      </c>
      <c r="CZ165" s="120">
        <v>3.8000000000000002E-4</v>
      </c>
    </row>
    <row r="166" spans="1:104">
      <c r="A166" s="154"/>
      <c r="B166" s="155"/>
      <c r="C166" s="200" t="s">
        <v>165</v>
      </c>
      <c r="D166" s="201"/>
      <c r="E166" s="156">
        <v>662.57</v>
      </c>
      <c r="F166" s="157"/>
      <c r="G166" s="158"/>
      <c r="M166" s="159" t="s">
        <v>165</v>
      </c>
      <c r="O166" s="147"/>
    </row>
    <row r="167" spans="1:104">
      <c r="A167" s="154"/>
      <c r="B167" s="155"/>
      <c r="C167" s="200" t="s">
        <v>256</v>
      </c>
      <c r="D167" s="201"/>
      <c r="E167" s="156">
        <v>0</v>
      </c>
      <c r="F167" s="157"/>
      <c r="G167" s="158"/>
      <c r="M167" s="159" t="s">
        <v>256</v>
      </c>
      <c r="O167" s="147"/>
    </row>
    <row r="168" spans="1:104">
      <c r="A168" s="148">
        <v>41</v>
      </c>
      <c r="B168" s="149" t="s">
        <v>257</v>
      </c>
      <c r="C168" s="150" t="s">
        <v>258</v>
      </c>
      <c r="D168" s="151" t="s">
        <v>131</v>
      </c>
      <c r="E168" s="152">
        <v>10.185</v>
      </c>
      <c r="F168" s="152"/>
      <c r="G168" s="153"/>
      <c r="O168" s="147">
        <v>2</v>
      </c>
      <c r="AA168" s="120">
        <v>12</v>
      </c>
      <c r="AB168" s="120">
        <v>0</v>
      </c>
      <c r="AC168" s="120">
        <v>41</v>
      </c>
      <c r="AZ168" s="120">
        <v>1</v>
      </c>
      <c r="BA168" s="120">
        <f>IF(AZ168=1,G168,0)</f>
        <v>0</v>
      </c>
      <c r="BB168" s="120">
        <f>IF(AZ168=2,G168,0)</f>
        <v>0</v>
      </c>
      <c r="BC168" s="120">
        <f>IF(AZ168=3,G168,0)</f>
        <v>0</v>
      </c>
      <c r="BD168" s="120">
        <f>IF(AZ168=4,G168,0)</f>
        <v>0</v>
      </c>
      <c r="BE168" s="120">
        <f>IF(AZ168=5,G168,0)</f>
        <v>0</v>
      </c>
      <c r="CZ168" s="120">
        <v>2.0999999999999999E-3</v>
      </c>
    </row>
    <row r="169" spans="1:104">
      <c r="A169" s="154"/>
      <c r="B169" s="155"/>
      <c r="C169" s="200" t="s">
        <v>259</v>
      </c>
      <c r="D169" s="201"/>
      <c r="E169" s="156">
        <v>10.185</v>
      </c>
      <c r="F169" s="157"/>
      <c r="G169" s="158"/>
      <c r="M169" s="159" t="s">
        <v>259</v>
      </c>
      <c r="O169" s="147"/>
    </row>
    <row r="170" spans="1:104">
      <c r="A170" s="154"/>
      <c r="B170" s="155"/>
      <c r="C170" s="200" t="s">
        <v>260</v>
      </c>
      <c r="D170" s="201"/>
      <c r="E170" s="156">
        <v>0</v>
      </c>
      <c r="F170" s="157"/>
      <c r="G170" s="158"/>
      <c r="M170" s="159" t="s">
        <v>260</v>
      </c>
      <c r="O170" s="147"/>
    </row>
    <row r="171" spans="1:104">
      <c r="A171" s="148">
        <v>42</v>
      </c>
      <c r="B171" s="149" t="s">
        <v>261</v>
      </c>
      <c r="C171" s="150" t="s">
        <v>262</v>
      </c>
      <c r="D171" s="151" t="s">
        <v>131</v>
      </c>
      <c r="E171" s="152">
        <v>662.57</v>
      </c>
      <c r="F171" s="152"/>
      <c r="G171" s="153"/>
      <c r="O171" s="147">
        <v>2</v>
      </c>
      <c r="AA171" s="120">
        <v>12</v>
      </c>
      <c r="AB171" s="120">
        <v>0</v>
      </c>
      <c r="AC171" s="120">
        <v>42</v>
      </c>
      <c r="AZ171" s="120">
        <v>1</v>
      </c>
      <c r="BA171" s="120">
        <f>IF(AZ171=1,G171,0)</f>
        <v>0</v>
      </c>
      <c r="BB171" s="120">
        <f>IF(AZ171=2,G171,0)</f>
        <v>0</v>
      </c>
      <c r="BC171" s="120">
        <f>IF(AZ171=3,G171,0)</f>
        <v>0</v>
      </c>
      <c r="BD171" s="120">
        <f>IF(AZ171=4,G171,0)</f>
        <v>0</v>
      </c>
      <c r="BE171" s="120">
        <f>IF(AZ171=5,G171,0)</f>
        <v>0</v>
      </c>
      <c r="CZ171" s="120">
        <v>2.231E-2</v>
      </c>
    </row>
    <row r="172" spans="1:104">
      <c r="A172" s="154"/>
      <c r="B172" s="155"/>
      <c r="C172" s="200" t="s">
        <v>165</v>
      </c>
      <c r="D172" s="201"/>
      <c r="E172" s="156">
        <v>662.57</v>
      </c>
      <c r="F172" s="157"/>
      <c r="G172" s="158"/>
      <c r="M172" s="159" t="s">
        <v>165</v>
      </c>
      <c r="O172" s="147"/>
    </row>
    <row r="173" spans="1:104">
      <c r="A173" s="154"/>
      <c r="B173" s="155"/>
      <c r="C173" s="200" t="s">
        <v>263</v>
      </c>
      <c r="D173" s="201"/>
      <c r="E173" s="156">
        <v>0</v>
      </c>
      <c r="F173" s="157"/>
      <c r="G173" s="158"/>
      <c r="M173" s="159" t="s">
        <v>263</v>
      </c>
      <c r="O173" s="147"/>
    </row>
    <row r="174" spans="1:104">
      <c r="A174" s="148">
        <v>43</v>
      </c>
      <c r="B174" s="149" t="s">
        <v>264</v>
      </c>
      <c r="C174" s="150" t="s">
        <v>265</v>
      </c>
      <c r="D174" s="151" t="s">
        <v>131</v>
      </c>
      <c r="E174" s="152">
        <v>145.47</v>
      </c>
      <c r="F174" s="152"/>
      <c r="G174" s="153"/>
      <c r="O174" s="147">
        <v>2</v>
      </c>
      <c r="AA174" s="120">
        <v>12</v>
      </c>
      <c r="AB174" s="120">
        <v>0</v>
      </c>
      <c r="AC174" s="120">
        <v>43</v>
      </c>
      <c r="AZ174" s="120">
        <v>1</v>
      </c>
      <c r="BA174" s="120">
        <f>IF(AZ174=1,G174,0)</f>
        <v>0</v>
      </c>
      <c r="BB174" s="120">
        <f>IF(AZ174=2,G174,0)</f>
        <v>0</v>
      </c>
      <c r="BC174" s="120">
        <f>IF(AZ174=3,G174,0)</f>
        <v>0</v>
      </c>
      <c r="BD174" s="120">
        <f>IF(AZ174=4,G174,0)</f>
        <v>0</v>
      </c>
      <c r="BE174" s="120">
        <f>IF(AZ174=5,G174,0)</f>
        <v>0</v>
      </c>
      <c r="CZ174" s="120">
        <v>0</v>
      </c>
    </row>
    <row r="175" spans="1:104">
      <c r="A175" s="154"/>
      <c r="B175" s="155"/>
      <c r="C175" s="200" t="s">
        <v>266</v>
      </c>
      <c r="D175" s="201"/>
      <c r="E175" s="156">
        <v>145.47</v>
      </c>
      <c r="F175" s="157"/>
      <c r="G175" s="158"/>
      <c r="M175" s="159" t="s">
        <v>266</v>
      </c>
      <c r="O175" s="147"/>
    </row>
    <row r="176" spans="1:104">
      <c r="A176" s="154"/>
      <c r="B176" s="155"/>
      <c r="C176" s="200" t="s">
        <v>267</v>
      </c>
      <c r="D176" s="201"/>
      <c r="E176" s="156">
        <v>0</v>
      </c>
      <c r="F176" s="157"/>
      <c r="G176" s="158"/>
      <c r="M176" s="159" t="s">
        <v>267</v>
      </c>
      <c r="O176" s="147"/>
    </row>
    <row r="177" spans="1:104" ht="22.5">
      <c r="A177" s="148">
        <v>44</v>
      </c>
      <c r="B177" s="149" t="s">
        <v>268</v>
      </c>
      <c r="C177" s="150" t="s">
        <v>269</v>
      </c>
      <c r="D177" s="151" t="s">
        <v>120</v>
      </c>
      <c r="E177" s="152">
        <v>1038.1199999999999</v>
      </c>
      <c r="F177" s="152"/>
      <c r="G177" s="153"/>
      <c r="O177" s="147">
        <v>2</v>
      </c>
      <c r="AA177" s="120">
        <v>12</v>
      </c>
      <c r="AB177" s="120">
        <v>0</v>
      </c>
      <c r="AC177" s="120">
        <v>44</v>
      </c>
      <c r="AZ177" s="120">
        <v>1</v>
      </c>
      <c r="BA177" s="120">
        <f>IF(AZ177=1,G177,0)</f>
        <v>0</v>
      </c>
      <c r="BB177" s="120">
        <f>IF(AZ177=2,G177,0)</f>
        <v>0</v>
      </c>
      <c r="BC177" s="120">
        <f>IF(AZ177=3,G177,0)</f>
        <v>0</v>
      </c>
      <c r="BD177" s="120">
        <f>IF(AZ177=4,G177,0)</f>
        <v>0</v>
      </c>
      <c r="BE177" s="120">
        <f>IF(AZ177=5,G177,0)</f>
        <v>0</v>
      </c>
      <c r="CZ177" s="120">
        <v>0</v>
      </c>
    </row>
    <row r="178" spans="1:104">
      <c r="A178" s="154"/>
      <c r="B178" s="155"/>
      <c r="C178" s="200" t="s">
        <v>270</v>
      </c>
      <c r="D178" s="201"/>
      <c r="E178" s="156">
        <v>1038.1199999999999</v>
      </c>
      <c r="F178" s="157"/>
      <c r="G178" s="158"/>
      <c r="M178" s="159" t="s">
        <v>270</v>
      </c>
      <c r="O178" s="147"/>
    </row>
    <row r="179" spans="1:104">
      <c r="A179" s="154"/>
      <c r="B179" s="155"/>
      <c r="C179" s="200" t="s">
        <v>271</v>
      </c>
      <c r="D179" s="201"/>
      <c r="E179" s="156">
        <v>0</v>
      </c>
      <c r="F179" s="157"/>
      <c r="G179" s="158"/>
      <c r="M179" s="159" t="s">
        <v>271</v>
      </c>
      <c r="O179" s="147"/>
    </row>
    <row r="180" spans="1:104">
      <c r="A180" s="154"/>
      <c r="B180" s="155"/>
      <c r="C180" s="200"/>
      <c r="D180" s="201"/>
      <c r="E180" s="156">
        <v>0</v>
      </c>
      <c r="F180" s="157"/>
      <c r="G180" s="158"/>
      <c r="M180" s="159"/>
      <c r="O180" s="147"/>
    </row>
    <row r="181" spans="1:104">
      <c r="A181" s="148">
        <v>45</v>
      </c>
      <c r="B181" s="149" t="s">
        <v>272</v>
      </c>
      <c r="C181" s="150" t="s">
        <v>273</v>
      </c>
      <c r="D181" s="151" t="s">
        <v>120</v>
      </c>
      <c r="E181" s="152">
        <v>1090.0260000000001</v>
      </c>
      <c r="F181" s="152"/>
      <c r="G181" s="153"/>
      <c r="O181" s="147">
        <v>2</v>
      </c>
      <c r="AA181" s="120">
        <v>12</v>
      </c>
      <c r="AB181" s="120">
        <v>1</v>
      </c>
      <c r="AC181" s="120">
        <v>45</v>
      </c>
      <c r="AZ181" s="120">
        <v>1</v>
      </c>
      <c r="BA181" s="120">
        <f>IF(AZ181=1,G181,0)</f>
        <v>0</v>
      </c>
      <c r="BB181" s="120">
        <f>IF(AZ181=2,G181,0)</f>
        <v>0</v>
      </c>
      <c r="BC181" s="120">
        <f>IF(AZ181=3,G181,0)</f>
        <v>0</v>
      </c>
      <c r="BD181" s="120">
        <f>IF(AZ181=4,G181,0)</f>
        <v>0</v>
      </c>
      <c r="BE181" s="120">
        <f>IF(AZ181=5,G181,0)</f>
        <v>0</v>
      </c>
      <c r="CZ181" s="120">
        <v>1E-4</v>
      </c>
    </row>
    <row r="182" spans="1:104">
      <c r="A182" s="154"/>
      <c r="B182" s="155"/>
      <c r="C182" s="200" t="s">
        <v>274</v>
      </c>
      <c r="D182" s="201"/>
      <c r="E182" s="156">
        <v>1090.0260000000001</v>
      </c>
      <c r="F182" s="157"/>
      <c r="G182" s="158"/>
      <c r="M182" s="159" t="s">
        <v>274</v>
      </c>
      <c r="O182" s="147"/>
    </row>
    <row r="183" spans="1:104">
      <c r="A183" s="154"/>
      <c r="B183" s="155"/>
      <c r="C183" s="200" t="s">
        <v>275</v>
      </c>
      <c r="D183" s="201"/>
      <c r="E183" s="156">
        <v>0</v>
      </c>
      <c r="F183" s="157"/>
      <c r="G183" s="158"/>
      <c r="M183" s="159" t="s">
        <v>275</v>
      </c>
      <c r="O183" s="147"/>
    </row>
    <row r="184" spans="1:104">
      <c r="A184" s="160"/>
      <c r="B184" s="161" t="s">
        <v>66</v>
      </c>
      <c r="C184" s="162" t="str">
        <f>CONCATENATE(B86," ",C86)</f>
        <v>62 Upravy povrchů vnější</v>
      </c>
      <c r="D184" s="160"/>
      <c r="E184" s="163"/>
      <c r="F184" s="163"/>
      <c r="G184" s="164"/>
      <c r="O184" s="147">
        <v>4</v>
      </c>
      <c r="BA184" s="165">
        <f>SUM(BA86:BA183)</f>
        <v>0</v>
      </c>
      <c r="BB184" s="165">
        <f>SUM(BB86:BB183)</f>
        <v>0</v>
      </c>
      <c r="BC184" s="165">
        <f>SUM(BC86:BC183)</f>
        <v>0</v>
      </c>
      <c r="BD184" s="165">
        <f>SUM(BD86:BD183)</f>
        <v>0</v>
      </c>
      <c r="BE184" s="165">
        <f>SUM(BE86:BE183)</f>
        <v>0</v>
      </c>
    </row>
    <row r="185" spans="1:104">
      <c r="A185" s="140" t="s">
        <v>64</v>
      </c>
      <c r="B185" s="141" t="s">
        <v>276</v>
      </c>
      <c r="C185" s="142" t="s">
        <v>277</v>
      </c>
      <c r="D185" s="143"/>
      <c r="E185" s="144"/>
      <c r="F185" s="144"/>
      <c r="G185" s="145"/>
      <c r="H185" s="146"/>
      <c r="I185" s="146"/>
      <c r="O185" s="147">
        <v>1</v>
      </c>
    </row>
    <row r="186" spans="1:104">
      <c r="A186" s="148">
        <v>46</v>
      </c>
      <c r="B186" s="149" t="s">
        <v>278</v>
      </c>
      <c r="C186" s="150" t="s">
        <v>279</v>
      </c>
      <c r="D186" s="151" t="s">
        <v>120</v>
      </c>
      <c r="E186" s="152">
        <v>34.6</v>
      </c>
      <c r="F186" s="152"/>
      <c r="G186" s="153"/>
      <c r="O186" s="147">
        <v>2</v>
      </c>
      <c r="AA186" s="120">
        <v>12</v>
      </c>
      <c r="AB186" s="120">
        <v>0</v>
      </c>
      <c r="AC186" s="120">
        <v>46</v>
      </c>
      <c r="AZ186" s="120">
        <v>1</v>
      </c>
      <c r="BA186" s="120">
        <f>IF(AZ186=1,G186,0)</f>
        <v>0</v>
      </c>
      <c r="BB186" s="120">
        <f>IF(AZ186=2,G186,0)</f>
        <v>0</v>
      </c>
      <c r="BC186" s="120">
        <f>IF(AZ186=3,G186,0)</f>
        <v>0</v>
      </c>
      <c r="BD186" s="120">
        <f>IF(AZ186=4,G186,0)</f>
        <v>0</v>
      </c>
      <c r="BE186" s="120">
        <f>IF(AZ186=5,G186,0)</f>
        <v>0</v>
      </c>
      <c r="CZ186" s="120">
        <v>6.0000000000000002E-5</v>
      </c>
    </row>
    <row r="187" spans="1:104">
      <c r="A187" s="154"/>
      <c r="B187" s="155"/>
      <c r="C187" s="200" t="s">
        <v>280</v>
      </c>
      <c r="D187" s="201"/>
      <c r="E187" s="156">
        <v>34.6</v>
      </c>
      <c r="F187" s="157"/>
      <c r="G187" s="158"/>
      <c r="M187" s="159" t="s">
        <v>280</v>
      </c>
      <c r="O187" s="147"/>
    </row>
    <row r="188" spans="1:104">
      <c r="A188" s="154"/>
      <c r="B188" s="155"/>
      <c r="C188" s="200" t="s">
        <v>281</v>
      </c>
      <c r="D188" s="201"/>
      <c r="E188" s="156">
        <v>0</v>
      </c>
      <c r="F188" s="157"/>
      <c r="G188" s="158"/>
      <c r="M188" s="159" t="s">
        <v>281</v>
      </c>
      <c r="O188" s="147"/>
    </row>
    <row r="189" spans="1:104">
      <c r="A189" s="148">
        <v>47</v>
      </c>
      <c r="B189" s="149" t="s">
        <v>282</v>
      </c>
      <c r="C189" s="150" t="s">
        <v>283</v>
      </c>
      <c r="D189" s="151" t="s">
        <v>120</v>
      </c>
      <c r="E189" s="152">
        <v>8.3000000000000007</v>
      </c>
      <c r="F189" s="152"/>
      <c r="G189" s="153"/>
      <c r="O189" s="147">
        <v>2</v>
      </c>
      <c r="AA189" s="120">
        <v>12</v>
      </c>
      <c r="AB189" s="120">
        <v>0</v>
      </c>
      <c r="AC189" s="120">
        <v>47</v>
      </c>
      <c r="AZ189" s="120">
        <v>1</v>
      </c>
      <c r="BA189" s="120">
        <f>IF(AZ189=1,G189,0)</f>
        <v>0</v>
      </c>
      <c r="BB189" s="120">
        <f>IF(AZ189=2,G189,0)</f>
        <v>0</v>
      </c>
      <c r="BC189" s="120">
        <f>IF(AZ189=3,G189,0)</f>
        <v>0</v>
      </c>
      <c r="BD189" s="120">
        <f>IF(AZ189=4,G189,0)</f>
        <v>0</v>
      </c>
      <c r="BE189" s="120">
        <f>IF(AZ189=5,G189,0)</f>
        <v>0</v>
      </c>
      <c r="CZ189" s="120">
        <v>8.0000000000000007E-5</v>
      </c>
    </row>
    <row r="190" spans="1:104">
      <c r="A190" s="154"/>
      <c r="B190" s="155"/>
      <c r="C190" s="200" t="s">
        <v>284</v>
      </c>
      <c r="D190" s="201"/>
      <c r="E190" s="156">
        <v>8.3000000000000007</v>
      </c>
      <c r="F190" s="157"/>
      <c r="G190" s="158"/>
      <c r="M190" s="159" t="s">
        <v>284</v>
      </c>
      <c r="O190" s="147"/>
    </row>
    <row r="191" spans="1:104">
      <c r="A191" s="154"/>
      <c r="B191" s="155"/>
      <c r="C191" s="200" t="s">
        <v>285</v>
      </c>
      <c r="D191" s="201"/>
      <c r="E191" s="156">
        <v>0</v>
      </c>
      <c r="F191" s="157"/>
      <c r="G191" s="158"/>
      <c r="M191" s="159" t="s">
        <v>285</v>
      </c>
      <c r="O191" s="147"/>
    </row>
    <row r="192" spans="1:104">
      <c r="A192" s="148">
        <v>48</v>
      </c>
      <c r="B192" s="149" t="s">
        <v>286</v>
      </c>
      <c r="C192" s="150" t="s">
        <v>287</v>
      </c>
      <c r="D192" s="151" t="s">
        <v>120</v>
      </c>
      <c r="E192" s="152">
        <v>31.9</v>
      </c>
      <c r="F192" s="152"/>
      <c r="G192" s="153"/>
      <c r="O192" s="147">
        <v>2</v>
      </c>
      <c r="AA192" s="120">
        <v>12</v>
      </c>
      <c r="AB192" s="120">
        <v>0</v>
      </c>
      <c r="AC192" s="120">
        <v>48</v>
      </c>
      <c r="AZ192" s="120">
        <v>1</v>
      </c>
      <c r="BA192" s="120">
        <f>IF(AZ192=1,G192,0)</f>
        <v>0</v>
      </c>
      <c r="BB192" s="120">
        <f>IF(AZ192=2,G192,0)</f>
        <v>0</v>
      </c>
      <c r="BC192" s="120">
        <f>IF(AZ192=3,G192,0)</f>
        <v>0</v>
      </c>
      <c r="BD192" s="120">
        <f>IF(AZ192=4,G192,0)</f>
        <v>0</v>
      </c>
      <c r="BE192" s="120">
        <f>IF(AZ192=5,G192,0)</f>
        <v>0</v>
      </c>
      <c r="CZ192" s="120">
        <v>4.0000000000000003E-5</v>
      </c>
    </row>
    <row r="193" spans="1:104">
      <c r="A193" s="154"/>
      <c r="B193" s="155"/>
      <c r="C193" s="200" t="s">
        <v>284</v>
      </c>
      <c r="D193" s="201"/>
      <c r="E193" s="156">
        <v>8.3000000000000007</v>
      </c>
      <c r="F193" s="157"/>
      <c r="G193" s="158"/>
      <c r="M193" s="159" t="s">
        <v>284</v>
      </c>
      <c r="O193" s="147"/>
    </row>
    <row r="194" spans="1:104">
      <c r="A194" s="154"/>
      <c r="B194" s="155"/>
      <c r="C194" s="200" t="s">
        <v>288</v>
      </c>
      <c r="D194" s="201"/>
      <c r="E194" s="156">
        <v>23.6</v>
      </c>
      <c r="F194" s="157"/>
      <c r="G194" s="158"/>
      <c r="M194" s="159" t="s">
        <v>288</v>
      </c>
      <c r="O194" s="147"/>
    </row>
    <row r="195" spans="1:104">
      <c r="A195" s="154"/>
      <c r="B195" s="155"/>
      <c r="C195" s="200" t="s">
        <v>289</v>
      </c>
      <c r="D195" s="201"/>
      <c r="E195" s="156">
        <v>0</v>
      </c>
      <c r="F195" s="157"/>
      <c r="G195" s="158"/>
      <c r="M195" s="159" t="s">
        <v>289</v>
      </c>
      <c r="O195" s="147"/>
    </row>
    <row r="196" spans="1:104">
      <c r="A196" s="148">
        <v>49</v>
      </c>
      <c r="B196" s="149" t="s">
        <v>290</v>
      </c>
      <c r="C196" s="150" t="s">
        <v>291</v>
      </c>
      <c r="D196" s="151" t="s">
        <v>120</v>
      </c>
      <c r="E196" s="152">
        <v>11</v>
      </c>
      <c r="F196" s="152"/>
      <c r="G196" s="153"/>
      <c r="O196" s="147">
        <v>2</v>
      </c>
      <c r="AA196" s="120">
        <v>12</v>
      </c>
      <c r="AB196" s="120">
        <v>0</v>
      </c>
      <c r="AC196" s="120">
        <v>49</v>
      </c>
      <c r="AZ196" s="120">
        <v>1</v>
      </c>
      <c r="BA196" s="120">
        <f>IF(AZ196=1,G196,0)</f>
        <v>0</v>
      </c>
      <c r="BB196" s="120">
        <f>IF(AZ196=2,G196,0)</f>
        <v>0</v>
      </c>
      <c r="BC196" s="120">
        <f>IF(AZ196=3,G196,0)</f>
        <v>0</v>
      </c>
      <c r="BD196" s="120">
        <f>IF(AZ196=4,G196,0)</f>
        <v>0</v>
      </c>
      <c r="BE196" s="120">
        <f>IF(AZ196=5,G196,0)</f>
        <v>0</v>
      </c>
      <c r="CZ196" s="120">
        <v>1.6000000000000001E-4</v>
      </c>
    </row>
    <row r="197" spans="1:104">
      <c r="A197" s="154"/>
      <c r="B197" s="155"/>
      <c r="C197" s="200" t="s">
        <v>292</v>
      </c>
      <c r="D197" s="201"/>
      <c r="E197" s="156">
        <v>11</v>
      </c>
      <c r="F197" s="157"/>
      <c r="G197" s="158"/>
      <c r="M197" s="159" t="s">
        <v>292</v>
      </c>
      <c r="O197" s="147"/>
    </row>
    <row r="198" spans="1:104">
      <c r="A198" s="154"/>
      <c r="B198" s="155"/>
      <c r="C198" s="200" t="s">
        <v>293</v>
      </c>
      <c r="D198" s="201"/>
      <c r="E198" s="156">
        <v>0</v>
      </c>
      <c r="F198" s="157"/>
      <c r="G198" s="158"/>
      <c r="M198" s="159" t="s">
        <v>293</v>
      </c>
      <c r="O198" s="147"/>
    </row>
    <row r="199" spans="1:104" ht="22.5">
      <c r="A199" s="148">
        <v>50</v>
      </c>
      <c r="B199" s="149" t="s">
        <v>294</v>
      </c>
      <c r="C199" s="150" t="s">
        <v>295</v>
      </c>
      <c r="D199" s="151" t="s">
        <v>120</v>
      </c>
      <c r="E199" s="152">
        <v>11</v>
      </c>
      <c r="F199" s="152"/>
      <c r="G199" s="153"/>
      <c r="O199" s="147">
        <v>2</v>
      </c>
      <c r="AA199" s="120">
        <v>12</v>
      </c>
      <c r="AB199" s="120">
        <v>0</v>
      </c>
      <c r="AC199" s="120">
        <v>50</v>
      </c>
      <c r="AZ199" s="120">
        <v>1</v>
      </c>
      <c r="BA199" s="120">
        <f>IF(AZ199=1,G199,0)</f>
        <v>0</v>
      </c>
      <c r="BB199" s="120">
        <f>IF(AZ199=2,G199,0)</f>
        <v>0</v>
      </c>
      <c r="BC199" s="120">
        <f>IF(AZ199=3,G199,0)</f>
        <v>0</v>
      </c>
      <c r="BD199" s="120">
        <f>IF(AZ199=4,G199,0)</f>
        <v>0</v>
      </c>
      <c r="BE199" s="120">
        <f>IF(AZ199=5,G199,0)</f>
        <v>0</v>
      </c>
      <c r="CZ199" s="120">
        <v>5.5100000000000001E-3</v>
      </c>
    </row>
    <row r="200" spans="1:104">
      <c r="A200" s="154"/>
      <c r="B200" s="155"/>
      <c r="C200" s="200" t="s">
        <v>292</v>
      </c>
      <c r="D200" s="201"/>
      <c r="E200" s="156">
        <v>11</v>
      </c>
      <c r="F200" s="157"/>
      <c r="G200" s="158"/>
      <c r="M200" s="159" t="s">
        <v>292</v>
      </c>
      <c r="O200" s="147"/>
    </row>
    <row r="201" spans="1:104">
      <c r="A201" s="154"/>
      <c r="B201" s="155"/>
      <c r="C201" s="200" t="s">
        <v>296</v>
      </c>
      <c r="D201" s="201"/>
      <c r="E201" s="156">
        <v>0</v>
      </c>
      <c r="F201" s="157"/>
      <c r="G201" s="158"/>
      <c r="M201" s="159" t="s">
        <v>296</v>
      </c>
      <c r="O201" s="147"/>
    </row>
    <row r="202" spans="1:104">
      <c r="A202" s="148">
        <v>51</v>
      </c>
      <c r="B202" s="149" t="s">
        <v>297</v>
      </c>
      <c r="C202" s="150" t="s">
        <v>298</v>
      </c>
      <c r="D202" s="151" t="s">
        <v>73</v>
      </c>
      <c r="E202" s="152">
        <v>6</v>
      </c>
      <c r="F202" s="152"/>
      <c r="G202" s="153"/>
      <c r="O202" s="147">
        <v>2</v>
      </c>
      <c r="AA202" s="120">
        <v>12</v>
      </c>
      <c r="AB202" s="120">
        <v>1</v>
      </c>
      <c r="AC202" s="120">
        <v>51</v>
      </c>
      <c r="AZ202" s="120">
        <v>1</v>
      </c>
      <c r="BA202" s="120">
        <f>IF(AZ202=1,G202,0)</f>
        <v>0</v>
      </c>
      <c r="BB202" s="120">
        <f>IF(AZ202=2,G202,0)</f>
        <v>0</v>
      </c>
      <c r="BC202" s="120">
        <f>IF(AZ202=3,G202,0)</f>
        <v>0</v>
      </c>
      <c r="BD202" s="120">
        <f>IF(AZ202=4,G202,0)</f>
        <v>0</v>
      </c>
      <c r="BE202" s="120">
        <f>IF(AZ202=5,G202,0)</f>
        <v>0</v>
      </c>
      <c r="CZ202" s="120">
        <v>0.02</v>
      </c>
    </row>
    <row r="203" spans="1:104">
      <c r="A203" s="154"/>
      <c r="B203" s="155"/>
      <c r="C203" s="200">
        <v>6</v>
      </c>
      <c r="D203" s="201"/>
      <c r="E203" s="156">
        <v>6</v>
      </c>
      <c r="F203" s="157"/>
      <c r="G203" s="158"/>
      <c r="M203" s="159">
        <v>6</v>
      </c>
      <c r="O203" s="147"/>
    </row>
    <row r="204" spans="1:104">
      <c r="A204" s="154"/>
      <c r="B204" s="155"/>
      <c r="C204" s="200" t="s">
        <v>299</v>
      </c>
      <c r="D204" s="201"/>
      <c r="E204" s="156">
        <v>0</v>
      </c>
      <c r="F204" s="157"/>
      <c r="G204" s="158"/>
      <c r="M204" s="159" t="s">
        <v>299</v>
      </c>
      <c r="O204" s="147"/>
    </row>
    <row r="205" spans="1:104">
      <c r="A205" s="148">
        <v>52</v>
      </c>
      <c r="B205" s="149" t="s">
        <v>300</v>
      </c>
      <c r="C205" s="150" t="s">
        <v>301</v>
      </c>
      <c r="D205" s="151" t="s">
        <v>73</v>
      </c>
      <c r="E205" s="152">
        <v>2</v>
      </c>
      <c r="F205" s="152"/>
      <c r="G205" s="153"/>
      <c r="O205" s="147">
        <v>2</v>
      </c>
      <c r="AA205" s="120">
        <v>12</v>
      </c>
      <c r="AB205" s="120">
        <v>1</v>
      </c>
      <c r="AC205" s="120">
        <v>52</v>
      </c>
      <c r="AZ205" s="120">
        <v>1</v>
      </c>
      <c r="BA205" s="120">
        <f>IF(AZ205=1,G205,0)</f>
        <v>0</v>
      </c>
      <c r="BB205" s="120">
        <f>IF(AZ205=2,G205,0)</f>
        <v>0</v>
      </c>
      <c r="BC205" s="120">
        <f>IF(AZ205=3,G205,0)</f>
        <v>0</v>
      </c>
      <c r="BD205" s="120">
        <f>IF(AZ205=4,G205,0)</f>
        <v>0</v>
      </c>
      <c r="BE205" s="120">
        <f>IF(AZ205=5,G205,0)</f>
        <v>0</v>
      </c>
      <c r="CZ205" s="120">
        <v>1.7000000000000001E-2</v>
      </c>
    </row>
    <row r="206" spans="1:104">
      <c r="A206" s="154"/>
      <c r="B206" s="155"/>
      <c r="C206" s="200">
        <v>2</v>
      </c>
      <c r="D206" s="201"/>
      <c r="E206" s="156">
        <v>2</v>
      </c>
      <c r="F206" s="157"/>
      <c r="G206" s="158"/>
      <c r="M206" s="159">
        <v>2</v>
      </c>
      <c r="O206" s="147"/>
    </row>
    <row r="207" spans="1:104">
      <c r="A207" s="154"/>
      <c r="B207" s="155"/>
      <c r="C207" s="200" t="s">
        <v>302</v>
      </c>
      <c r="D207" s="201"/>
      <c r="E207" s="156">
        <v>0</v>
      </c>
      <c r="F207" s="157"/>
      <c r="G207" s="158"/>
      <c r="M207" s="159" t="s">
        <v>302</v>
      </c>
      <c r="O207" s="147"/>
    </row>
    <row r="208" spans="1:104" ht="22.5">
      <c r="A208" s="148">
        <v>53</v>
      </c>
      <c r="B208" s="149" t="s">
        <v>303</v>
      </c>
      <c r="C208" s="150" t="s">
        <v>304</v>
      </c>
      <c r="D208" s="151" t="s">
        <v>65</v>
      </c>
      <c r="E208" s="152">
        <v>1</v>
      </c>
      <c r="F208" s="152"/>
      <c r="G208" s="153"/>
      <c r="O208" s="147">
        <v>2</v>
      </c>
      <c r="AA208" s="120">
        <v>12</v>
      </c>
      <c r="AB208" s="120">
        <v>0</v>
      </c>
      <c r="AC208" s="120">
        <v>53</v>
      </c>
      <c r="AZ208" s="120">
        <v>1</v>
      </c>
      <c r="BA208" s="120">
        <f>IF(AZ208=1,G208,0)</f>
        <v>0</v>
      </c>
      <c r="BB208" s="120">
        <f>IF(AZ208=2,G208,0)</f>
        <v>0</v>
      </c>
      <c r="BC208" s="120">
        <f>IF(AZ208=3,G208,0)</f>
        <v>0</v>
      </c>
      <c r="BD208" s="120">
        <f>IF(AZ208=4,G208,0)</f>
        <v>0</v>
      </c>
      <c r="BE208" s="120">
        <f>IF(AZ208=5,G208,0)</f>
        <v>0</v>
      </c>
      <c r="CZ208" s="120">
        <v>0.3</v>
      </c>
    </row>
    <row r="209" spans="1:104">
      <c r="A209" s="154"/>
      <c r="B209" s="155"/>
      <c r="C209" s="200">
        <v>1</v>
      </c>
      <c r="D209" s="201"/>
      <c r="E209" s="156">
        <v>1</v>
      </c>
      <c r="F209" s="157"/>
      <c r="G209" s="158"/>
      <c r="M209" s="159">
        <v>1</v>
      </c>
      <c r="O209" s="147"/>
    </row>
    <row r="210" spans="1:104">
      <c r="A210" s="154"/>
      <c r="B210" s="155"/>
      <c r="C210" s="200" t="s">
        <v>305</v>
      </c>
      <c r="D210" s="201"/>
      <c r="E210" s="156">
        <v>0</v>
      </c>
      <c r="F210" s="157"/>
      <c r="G210" s="158"/>
      <c r="M210" s="159" t="s">
        <v>305</v>
      </c>
      <c r="O210" s="147"/>
    </row>
    <row r="211" spans="1:104">
      <c r="A211" s="148">
        <v>54</v>
      </c>
      <c r="B211" s="149" t="s">
        <v>306</v>
      </c>
      <c r="C211" s="150" t="s">
        <v>307</v>
      </c>
      <c r="D211" s="151" t="s">
        <v>308</v>
      </c>
      <c r="E211" s="152">
        <v>0.52</v>
      </c>
      <c r="F211" s="152"/>
      <c r="G211" s="153"/>
      <c r="O211" s="147">
        <v>2</v>
      </c>
      <c r="AA211" s="120">
        <v>12</v>
      </c>
      <c r="AB211" s="120">
        <v>0</v>
      </c>
      <c r="AC211" s="120">
        <v>54</v>
      </c>
      <c r="AZ211" s="120">
        <v>1</v>
      </c>
      <c r="BA211" s="120">
        <f>IF(AZ211=1,G211,0)</f>
        <v>0</v>
      </c>
      <c r="BB211" s="120">
        <f>IF(AZ211=2,G211,0)</f>
        <v>0</v>
      </c>
      <c r="BC211" s="120">
        <f>IF(AZ211=3,G211,0)</f>
        <v>0</v>
      </c>
      <c r="BD211" s="120">
        <f>IF(AZ211=4,G211,0)</f>
        <v>0</v>
      </c>
      <c r="BE211" s="120">
        <f>IF(AZ211=5,G211,0)</f>
        <v>0</v>
      </c>
      <c r="CZ211" s="120">
        <v>0</v>
      </c>
    </row>
    <row r="212" spans="1:104">
      <c r="A212" s="160"/>
      <c r="B212" s="161" t="s">
        <v>66</v>
      </c>
      <c r="C212" s="162" t="str">
        <f>CONCATENATE(B185," ",C185)</f>
        <v>64 Výplně otvorů</v>
      </c>
      <c r="D212" s="160"/>
      <c r="E212" s="163"/>
      <c r="F212" s="163"/>
      <c r="G212" s="164"/>
      <c r="O212" s="147">
        <v>4</v>
      </c>
      <c r="BA212" s="165">
        <f>SUM(BA185:BA211)</f>
        <v>0</v>
      </c>
      <c r="BB212" s="165">
        <f>SUM(BB185:BB211)</f>
        <v>0</v>
      </c>
      <c r="BC212" s="165">
        <f>SUM(BC185:BC211)</f>
        <v>0</v>
      </c>
      <c r="BD212" s="165">
        <f>SUM(BD185:BD211)</f>
        <v>0</v>
      </c>
      <c r="BE212" s="165">
        <f>SUM(BE185:BE211)</f>
        <v>0</v>
      </c>
    </row>
    <row r="213" spans="1:104">
      <c r="A213" s="140" t="s">
        <v>64</v>
      </c>
      <c r="B213" s="141" t="s">
        <v>309</v>
      </c>
      <c r="C213" s="142" t="s">
        <v>310</v>
      </c>
      <c r="D213" s="143"/>
      <c r="E213" s="144"/>
      <c r="F213" s="144"/>
      <c r="G213" s="145"/>
      <c r="H213" s="146"/>
      <c r="I213" s="146"/>
      <c r="O213" s="147">
        <v>1</v>
      </c>
    </row>
    <row r="214" spans="1:104">
      <c r="A214" s="148">
        <v>55</v>
      </c>
      <c r="B214" s="149" t="s">
        <v>311</v>
      </c>
      <c r="C214" s="150" t="s">
        <v>312</v>
      </c>
      <c r="D214" s="151" t="s">
        <v>131</v>
      </c>
      <c r="E214" s="152">
        <v>679.15750000000003</v>
      </c>
      <c r="F214" s="152"/>
      <c r="G214" s="153"/>
      <c r="O214" s="147">
        <v>2</v>
      </c>
      <c r="AA214" s="120">
        <v>12</v>
      </c>
      <c r="AB214" s="120">
        <v>0</v>
      </c>
      <c r="AC214" s="120">
        <v>55</v>
      </c>
      <c r="AZ214" s="120">
        <v>1</v>
      </c>
      <c r="BA214" s="120">
        <f>IF(AZ214=1,G214,0)</f>
        <v>0</v>
      </c>
      <c r="BB214" s="120">
        <f>IF(AZ214=2,G214,0)</f>
        <v>0</v>
      </c>
      <c r="BC214" s="120">
        <f>IF(AZ214=3,G214,0)</f>
        <v>0</v>
      </c>
      <c r="BD214" s="120">
        <f>IF(AZ214=4,G214,0)</f>
        <v>0</v>
      </c>
      <c r="BE214" s="120">
        <f>IF(AZ214=5,G214,0)</f>
        <v>0</v>
      </c>
      <c r="CZ214" s="120">
        <v>1.8380000000000001E-2</v>
      </c>
    </row>
    <row r="215" spans="1:104">
      <c r="A215" s="154"/>
      <c r="B215" s="155"/>
      <c r="C215" s="200" t="s">
        <v>313</v>
      </c>
      <c r="D215" s="201"/>
      <c r="E215" s="156">
        <v>262.35500000000002</v>
      </c>
      <c r="F215" s="157"/>
      <c r="G215" s="158"/>
      <c r="M215" s="159" t="s">
        <v>313</v>
      </c>
      <c r="O215" s="147"/>
    </row>
    <row r="216" spans="1:104">
      <c r="A216" s="154"/>
      <c r="B216" s="155"/>
      <c r="C216" s="200" t="s">
        <v>314</v>
      </c>
      <c r="D216" s="201"/>
      <c r="E216" s="156">
        <v>0</v>
      </c>
      <c r="F216" s="157"/>
      <c r="G216" s="158"/>
      <c r="M216" s="159" t="s">
        <v>314</v>
      </c>
      <c r="O216" s="147"/>
    </row>
    <row r="217" spans="1:104">
      <c r="A217" s="154"/>
      <c r="B217" s="155"/>
      <c r="C217" s="200" t="s">
        <v>315</v>
      </c>
      <c r="D217" s="201"/>
      <c r="E217" s="156">
        <v>120.5775</v>
      </c>
      <c r="F217" s="157"/>
      <c r="G217" s="158"/>
      <c r="M217" s="159" t="s">
        <v>315</v>
      </c>
      <c r="O217" s="147"/>
    </row>
    <row r="218" spans="1:104">
      <c r="A218" s="154"/>
      <c r="B218" s="155"/>
      <c r="C218" s="200" t="s">
        <v>316</v>
      </c>
      <c r="D218" s="201"/>
      <c r="E218" s="156">
        <v>0</v>
      </c>
      <c r="F218" s="157"/>
      <c r="G218" s="158"/>
      <c r="M218" s="159" t="s">
        <v>316</v>
      </c>
      <c r="O218" s="147"/>
    </row>
    <row r="219" spans="1:104">
      <c r="A219" s="154"/>
      <c r="B219" s="155"/>
      <c r="C219" s="200" t="s">
        <v>317</v>
      </c>
      <c r="D219" s="201"/>
      <c r="E219" s="156">
        <v>296.22500000000002</v>
      </c>
      <c r="F219" s="157"/>
      <c r="G219" s="158"/>
      <c r="M219" s="159" t="s">
        <v>317</v>
      </c>
      <c r="O219" s="147"/>
    </row>
    <row r="220" spans="1:104">
      <c r="A220" s="154"/>
      <c r="B220" s="155"/>
      <c r="C220" s="200" t="s">
        <v>318</v>
      </c>
      <c r="D220" s="201"/>
      <c r="E220" s="156">
        <v>0</v>
      </c>
      <c r="F220" s="157"/>
      <c r="G220" s="158"/>
      <c r="M220" s="159" t="s">
        <v>318</v>
      </c>
      <c r="O220" s="147"/>
    </row>
    <row r="221" spans="1:104">
      <c r="A221" s="148">
        <v>56</v>
      </c>
      <c r="B221" s="149" t="s">
        <v>319</v>
      </c>
      <c r="C221" s="150" t="s">
        <v>320</v>
      </c>
      <c r="D221" s="151" t="s">
        <v>131</v>
      </c>
      <c r="E221" s="152">
        <v>1358.3</v>
      </c>
      <c r="F221" s="152"/>
      <c r="G221" s="153"/>
      <c r="O221" s="147">
        <v>2</v>
      </c>
      <c r="AA221" s="120">
        <v>12</v>
      </c>
      <c r="AB221" s="120">
        <v>0</v>
      </c>
      <c r="AC221" s="120">
        <v>56</v>
      </c>
      <c r="AZ221" s="120">
        <v>1</v>
      </c>
      <c r="BA221" s="120">
        <f>IF(AZ221=1,G221,0)</f>
        <v>0</v>
      </c>
      <c r="BB221" s="120">
        <f>IF(AZ221=2,G221,0)</f>
        <v>0</v>
      </c>
      <c r="BC221" s="120">
        <f>IF(AZ221=3,G221,0)</f>
        <v>0</v>
      </c>
      <c r="BD221" s="120">
        <f>IF(AZ221=4,G221,0)</f>
        <v>0</v>
      </c>
      <c r="BE221" s="120">
        <f>IF(AZ221=5,G221,0)</f>
        <v>0</v>
      </c>
      <c r="CZ221" s="120">
        <v>8.4999999999999995E-4</v>
      </c>
    </row>
    <row r="222" spans="1:104">
      <c r="A222" s="154"/>
      <c r="B222" s="155"/>
      <c r="C222" s="200" t="s">
        <v>321</v>
      </c>
      <c r="D222" s="201"/>
      <c r="E222" s="156">
        <v>1358.3</v>
      </c>
      <c r="F222" s="157"/>
      <c r="G222" s="158"/>
      <c r="M222" s="159" t="s">
        <v>321</v>
      </c>
      <c r="O222" s="147"/>
    </row>
    <row r="223" spans="1:104">
      <c r="A223" s="148">
        <v>57</v>
      </c>
      <c r="B223" s="149" t="s">
        <v>322</v>
      </c>
      <c r="C223" s="150" t="s">
        <v>323</v>
      </c>
      <c r="D223" s="151" t="s">
        <v>131</v>
      </c>
      <c r="E223" s="152">
        <v>13.16</v>
      </c>
      <c r="F223" s="152"/>
      <c r="G223" s="153"/>
      <c r="O223" s="147">
        <v>2</v>
      </c>
      <c r="AA223" s="120">
        <v>12</v>
      </c>
      <c r="AB223" s="120">
        <v>0</v>
      </c>
      <c r="AC223" s="120">
        <v>57</v>
      </c>
      <c r="AZ223" s="120">
        <v>1</v>
      </c>
      <c r="BA223" s="120">
        <f>IF(AZ223=1,G223,0)</f>
        <v>0</v>
      </c>
      <c r="BB223" s="120">
        <f>IF(AZ223=2,G223,0)</f>
        <v>0</v>
      </c>
      <c r="BC223" s="120">
        <f>IF(AZ223=3,G223,0)</f>
        <v>0</v>
      </c>
      <c r="BD223" s="120">
        <f>IF(AZ223=4,G223,0)</f>
        <v>0</v>
      </c>
      <c r="BE223" s="120">
        <f>IF(AZ223=5,G223,0)</f>
        <v>0</v>
      </c>
      <c r="CZ223" s="120">
        <v>1.2099999999999999E-3</v>
      </c>
    </row>
    <row r="224" spans="1:104">
      <c r="A224" s="154"/>
      <c r="B224" s="155"/>
      <c r="C224" s="200" t="s">
        <v>324</v>
      </c>
      <c r="D224" s="201"/>
      <c r="E224" s="156">
        <v>13.16</v>
      </c>
      <c r="F224" s="157"/>
      <c r="G224" s="158"/>
      <c r="M224" s="159" t="s">
        <v>324</v>
      </c>
      <c r="O224" s="147"/>
    </row>
    <row r="225" spans="1:104">
      <c r="A225" s="154"/>
      <c r="B225" s="155"/>
      <c r="C225" s="200" t="s">
        <v>325</v>
      </c>
      <c r="D225" s="201"/>
      <c r="E225" s="156">
        <v>0</v>
      </c>
      <c r="F225" s="157"/>
      <c r="G225" s="158"/>
      <c r="M225" s="159" t="s">
        <v>325</v>
      </c>
      <c r="O225" s="147"/>
    </row>
    <row r="226" spans="1:104">
      <c r="A226" s="148">
        <v>58</v>
      </c>
      <c r="B226" s="149" t="s">
        <v>326</v>
      </c>
      <c r="C226" s="150" t="s">
        <v>327</v>
      </c>
      <c r="D226" s="151" t="s">
        <v>131</v>
      </c>
      <c r="E226" s="152">
        <v>31.68</v>
      </c>
      <c r="F226" s="152"/>
      <c r="G226" s="153"/>
      <c r="O226" s="147">
        <v>2</v>
      </c>
      <c r="AA226" s="120">
        <v>12</v>
      </c>
      <c r="AB226" s="120">
        <v>0</v>
      </c>
      <c r="AC226" s="120">
        <v>58</v>
      </c>
      <c r="AZ226" s="120">
        <v>1</v>
      </c>
      <c r="BA226" s="120">
        <f>IF(AZ226=1,G226,0)</f>
        <v>0</v>
      </c>
      <c r="BB226" s="120">
        <f>IF(AZ226=2,G226,0)</f>
        <v>0</v>
      </c>
      <c r="BC226" s="120">
        <f>IF(AZ226=3,G226,0)</f>
        <v>0</v>
      </c>
      <c r="BD226" s="120">
        <f>IF(AZ226=4,G226,0)</f>
        <v>0</v>
      </c>
      <c r="BE226" s="120">
        <f>IF(AZ226=5,G226,0)</f>
        <v>0</v>
      </c>
      <c r="CZ226" s="120">
        <v>5.9199999999999999E-3</v>
      </c>
    </row>
    <row r="227" spans="1:104">
      <c r="A227" s="154"/>
      <c r="B227" s="155"/>
      <c r="C227" s="200" t="s">
        <v>328</v>
      </c>
      <c r="D227" s="201"/>
      <c r="E227" s="156">
        <v>31.68</v>
      </c>
      <c r="F227" s="157"/>
      <c r="G227" s="158"/>
      <c r="M227" s="159" t="s">
        <v>328</v>
      </c>
      <c r="O227" s="147"/>
    </row>
    <row r="228" spans="1:104">
      <c r="A228" s="154"/>
      <c r="B228" s="155"/>
      <c r="C228" s="200" t="s">
        <v>329</v>
      </c>
      <c r="D228" s="201"/>
      <c r="E228" s="156">
        <v>0</v>
      </c>
      <c r="F228" s="157"/>
      <c r="G228" s="158"/>
      <c r="M228" s="159" t="s">
        <v>329</v>
      </c>
      <c r="O228" s="147"/>
    </row>
    <row r="229" spans="1:104">
      <c r="A229" s="148">
        <v>59</v>
      </c>
      <c r="B229" s="149" t="s">
        <v>330</v>
      </c>
      <c r="C229" s="150" t="s">
        <v>331</v>
      </c>
      <c r="D229" s="151" t="s">
        <v>131</v>
      </c>
      <c r="E229" s="152">
        <v>679.15</v>
      </c>
      <c r="F229" s="152"/>
      <c r="G229" s="153"/>
      <c r="O229" s="147">
        <v>2</v>
      </c>
      <c r="AA229" s="120">
        <v>12</v>
      </c>
      <c r="AB229" s="120">
        <v>0</v>
      </c>
      <c r="AC229" s="120">
        <v>59</v>
      </c>
      <c r="AZ229" s="120">
        <v>1</v>
      </c>
      <c r="BA229" s="120">
        <f>IF(AZ229=1,G229,0)</f>
        <v>0</v>
      </c>
      <c r="BB229" s="120">
        <f>IF(AZ229=2,G229,0)</f>
        <v>0</v>
      </c>
      <c r="BC229" s="120">
        <f>IF(AZ229=3,G229,0)</f>
        <v>0</v>
      </c>
      <c r="BD229" s="120">
        <f>IF(AZ229=4,G229,0)</f>
        <v>0</v>
      </c>
      <c r="BE229" s="120">
        <f>IF(AZ229=5,G229,0)</f>
        <v>0</v>
      </c>
      <c r="CZ229" s="120">
        <v>0</v>
      </c>
    </row>
    <row r="230" spans="1:104">
      <c r="A230" s="154"/>
      <c r="B230" s="155"/>
      <c r="C230" s="200" t="s">
        <v>332</v>
      </c>
      <c r="D230" s="201"/>
      <c r="E230" s="156">
        <v>679.15</v>
      </c>
      <c r="F230" s="157"/>
      <c r="G230" s="158"/>
      <c r="M230" s="159" t="s">
        <v>332</v>
      </c>
      <c r="O230" s="147"/>
    </row>
    <row r="231" spans="1:104">
      <c r="A231" s="148">
        <v>60</v>
      </c>
      <c r="B231" s="149" t="s">
        <v>333</v>
      </c>
      <c r="C231" s="150" t="s">
        <v>334</v>
      </c>
      <c r="D231" s="151" t="s">
        <v>131</v>
      </c>
      <c r="E231" s="152">
        <v>1358.3</v>
      </c>
      <c r="F231" s="152"/>
      <c r="G231" s="153"/>
      <c r="O231" s="147">
        <v>2</v>
      </c>
      <c r="AA231" s="120">
        <v>12</v>
      </c>
      <c r="AB231" s="120">
        <v>0</v>
      </c>
      <c r="AC231" s="120">
        <v>60</v>
      </c>
      <c r="AZ231" s="120">
        <v>1</v>
      </c>
      <c r="BA231" s="120">
        <f>IF(AZ231=1,G231,0)</f>
        <v>0</v>
      </c>
      <c r="BB231" s="120">
        <f>IF(AZ231=2,G231,0)</f>
        <v>0</v>
      </c>
      <c r="BC231" s="120">
        <f>IF(AZ231=3,G231,0)</f>
        <v>0</v>
      </c>
      <c r="BD231" s="120">
        <f>IF(AZ231=4,G231,0)</f>
        <v>0</v>
      </c>
      <c r="BE231" s="120">
        <f>IF(AZ231=5,G231,0)</f>
        <v>0</v>
      </c>
      <c r="CZ231" s="120">
        <v>0</v>
      </c>
    </row>
    <row r="232" spans="1:104">
      <c r="A232" s="154"/>
      <c r="B232" s="155"/>
      <c r="C232" s="200" t="s">
        <v>321</v>
      </c>
      <c r="D232" s="201"/>
      <c r="E232" s="156">
        <v>1358.3</v>
      </c>
      <c r="F232" s="157"/>
      <c r="G232" s="158"/>
      <c r="M232" s="159" t="s">
        <v>321</v>
      </c>
      <c r="O232" s="147"/>
    </row>
    <row r="233" spans="1:104">
      <c r="A233" s="148">
        <v>61</v>
      </c>
      <c r="B233" s="149" t="s">
        <v>335</v>
      </c>
      <c r="C233" s="150" t="s">
        <v>336</v>
      </c>
      <c r="D233" s="151" t="s">
        <v>337</v>
      </c>
      <c r="E233" s="152">
        <v>24</v>
      </c>
      <c r="F233" s="152"/>
      <c r="G233" s="153"/>
      <c r="O233" s="147">
        <v>2</v>
      </c>
      <c r="AA233" s="120">
        <v>12</v>
      </c>
      <c r="AB233" s="120">
        <v>0</v>
      </c>
      <c r="AC233" s="120">
        <v>61</v>
      </c>
      <c r="AZ233" s="120">
        <v>1</v>
      </c>
      <c r="BA233" s="120">
        <f>IF(AZ233=1,G233,0)</f>
        <v>0</v>
      </c>
      <c r="BB233" s="120">
        <f>IF(AZ233=2,G233,0)</f>
        <v>0</v>
      </c>
      <c r="BC233" s="120">
        <f>IF(AZ233=3,G233,0)</f>
        <v>0</v>
      </c>
      <c r="BD233" s="120">
        <f>IF(AZ233=4,G233,0)</f>
        <v>0</v>
      </c>
      <c r="BE233" s="120">
        <f>IF(AZ233=5,G233,0)</f>
        <v>0</v>
      </c>
      <c r="CZ233" s="120">
        <v>0</v>
      </c>
    </row>
    <row r="234" spans="1:104">
      <c r="A234" s="154"/>
      <c r="B234" s="155"/>
      <c r="C234" s="200" t="s">
        <v>338</v>
      </c>
      <c r="D234" s="201"/>
      <c r="E234" s="156">
        <v>24</v>
      </c>
      <c r="F234" s="157"/>
      <c r="G234" s="158"/>
      <c r="M234" s="159" t="s">
        <v>338</v>
      </c>
      <c r="O234" s="147"/>
    </row>
    <row r="235" spans="1:104">
      <c r="A235" s="154"/>
      <c r="B235" s="155"/>
      <c r="C235" s="200" t="s">
        <v>339</v>
      </c>
      <c r="D235" s="201"/>
      <c r="E235" s="156">
        <v>0</v>
      </c>
      <c r="F235" s="157"/>
      <c r="G235" s="158"/>
      <c r="M235" s="159" t="s">
        <v>339</v>
      </c>
      <c r="O235" s="147"/>
    </row>
    <row r="236" spans="1:104">
      <c r="A236" s="148">
        <v>62</v>
      </c>
      <c r="B236" s="149" t="s">
        <v>340</v>
      </c>
      <c r="C236" s="150" t="s">
        <v>341</v>
      </c>
      <c r="D236" s="151" t="s">
        <v>131</v>
      </c>
      <c r="E236" s="152">
        <v>723.99</v>
      </c>
      <c r="F236" s="152"/>
      <c r="G236" s="153"/>
      <c r="O236" s="147">
        <v>2</v>
      </c>
      <c r="AA236" s="120">
        <v>12</v>
      </c>
      <c r="AB236" s="120">
        <v>0</v>
      </c>
      <c r="AC236" s="120">
        <v>62</v>
      </c>
      <c r="AZ236" s="120">
        <v>1</v>
      </c>
      <c r="BA236" s="120">
        <f>IF(AZ236=1,G236,0)</f>
        <v>0</v>
      </c>
      <c r="BB236" s="120">
        <f>IF(AZ236=2,G236,0)</f>
        <v>0</v>
      </c>
      <c r="BC236" s="120">
        <f>IF(AZ236=3,G236,0)</f>
        <v>0</v>
      </c>
      <c r="BD236" s="120">
        <f>IF(AZ236=4,G236,0)</f>
        <v>0</v>
      </c>
      <c r="BE236" s="120">
        <f>IF(AZ236=5,G236,0)</f>
        <v>0</v>
      </c>
      <c r="CZ236" s="120">
        <v>0</v>
      </c>
    </row>
    <row r="237" spans="1:104">
      <c r="A237" s="154"/>
      <c r="B237" s="155"/>
      <c r="C237" s="200" t="s">
        <v>342</v>
      </c>
      <c r="D237" s="201"/>
      <c r="E237" s="156">
        <v>723.99</v>
      </c>
      <c r="F237" s="157"/>
      <c r="G237" s="158"/>
      <c r="M237" s="159" t="s">
        <v>342</v>
      </c>
      <c r="O237" s="147"/>
    </row>
    <row r="238" spans="1:104">
      <c r="A238" s="154"/>
      <c r="B238" s="155"/>
      <c r="C238" s="200" t="s">
        <v>343</v>
      </c>
      <c r="D238" s="201"/>
      <c r="E238" s="156">
        <v>0</v>
      </c>
      <c r="F238" s="157"/>
      <c r="G238" s="158"/>
      <c r="M238" s="159" t="s">
        <v>343</v>
      </c>
      <c r="O238" s="147"/>
    </row>
    <row r="239" spans="1:104">
      <c r="A239" s="148">
        <v>63</v>
      </c>
      <c r="B239" s="149" t="s">
        <v>344</v>
      </c>
      <c r="C239" s="150" t="s">
        <v>345</v>
      </c>
      <c r="D239" s="151" t="s">
        <v>131</v>
      </c>
      <c r="E239" s="152">
        <v>679.15</v>
      </c>
      <c r="F239" s="152"/>
      <c r="G239" s="153"/>
      <c r="O239" s="147">
        <v>2</v>
      </c>
      <c r="AA239" s="120">
        <v>12</v>
      </c>
      <c r="AB239" s="120">
        <v>0</v>
      </c>
      <c r="AC239" s="120">
        <v>63</v>
      </c>
      <c r="AZ239" s="120">
        <v>1</v>
      </c>
      <c r="BA239" s="120">
        <f>IF(AZ239=1,G239,0)</f>
        <v>0</v>
      </c>
      <c r="BB239" s="120">
        <f>IF(AZ239=2,G239,0)</f>
        <v>0</v>
      </c>
      <c r="BC239" s="120">
        <f>IF(AZ239=3,G239,0)</f>
        <v>0</v>
      </c>
      <c r="BD239" s="120">
        <f>IF(AZ239=4,G239,0)</f>
        <v>0</v>
      </c>
      <c r="BE239" s="120">
        <f>IF(AZ239=5,G239,0)</f>
        <v>0</v>
      </c>
      <c r="CZ239" s="120">
        <v>0</v>
      </c>
    </row>
    <row r="240" spans="1:104">
      <c r="A240" s="154"/>
      <c r="B240" s="155"/>
      <c r="C240" s="200" t="s">
        <v>332</v>
      </c>
      <c r="D240" s="201"/>
      <c r="E240" s="156">
        <v>679.15</v>
      </c>
      <c r="F240" s="157"/>
      <c r="G240" s="158"/>
      <c r="M240" s="159" t="s">
        <v>332</v>
      </c>
      <c r="O240" s="147"/>
    </row>
    <row r="241" spans="1:104">
      <c r="A241" s="148">
        <v>64</v>
      </c>
      <c r="B241" s="149" t="s">
        <v>346</v>
      </c>
      <c r="C241" s="150" t="s">
        <v>347</v>
      </c>
      <c r="D241" s="151" t="s">
        <v>308</v>
      </c>
      <c r="E241" s="152">
        <v>13.84</v>
      </c>
      <c r="F241" s="152"/>
      <c r="G241" s="153"/>
      <c r="O241" s="147">
        <v>2</v>
      </c>
      <c r="AA241" s="120">
        <v>12</v>
      </c>
      <c r="AB241" s="120">
        <v>0</v>
      </c>
      <c r="AC241" s="120">
        <v>64</v>
      </c>
      <c r="AZ241" s="120">
        <v>1</v>
      </c>
      <c r="BA241" s="120">
        <f>IF(AZ241=1,G241,0)</f>
        <v>0</v>
      </c>
      <c r="BB241" s="120">
        <f>IF(AZ241=2,G241,0)</f>
        <v>0</v>
      </c>
      <c r="BC241" s="120">
        <f>IF(AZ241=3,G241,0)</f>
        <v>0</v>
      </c>
      <c r="BD241" s="120">
        <f>IF(AZ241=4,G241,0)</f>
        <v>0</v>
      </c>
      <c r="BE241" s="120">
        <f>IF(AZ241=5,G241,0)</f>
        <v>0</v>
      </c>
      <c r="CZ241" s="120">
        <v>0</v>
      </c>
    </row>
    <row r="242" spans="1:104">
      <c r="A242" s="160"/>
      <c r="B242" s="161" t="s">
        <v>66</v>
      </c>
      <c r="C242" s="162" t="str">
        <f>CONCATENATE(B213," ",C213)</f>
        <v>94 Lešení a stavební výtahy</v>
      </c>
      <c r="D242" s="160"/>
      <c r="E242" s="163"/>
      <c r="F242" s="163"/>
      <c r="G242" s="164"/>
      <c r="O242" s="147">
        <v>4</v>
      </c>
      <c r="BA242" s="165">
        <f>SUM(BA213:BA241)</f>
        <v>0</v>
      </c>
      <c r="BB242" s="165">
        <f>SUM(BB213:BB241)</f>
        <v>0</v>
      </c>
      <c r="BC242" s="165">
        <f>SUM(BC213:BC241)</f>
        <v>0</v>
      </c>
      <c r="BD242" s="165">
        <f>SUM(BD213:BD241)</f>
        <v>0</v>
      </c>
      <c r="BE242" s="165">
        <f>SUM(BE213:BE241)</f>
        <v>0</v>
      </c>
    </row>
    <row r="243" spans="1:104">
      <c r="A243" s="140" t="s">
        <v>64</v>
      </c>
      <c r="B243" s="141" t="s">
        <v>348</v>
      </c>
      <c r="C243" s="142" t="s">
        <v>349</v>
      </c>
      <c r="D243" s="143"/>
      <c r="E243" s="144"/>
      <c r="F243" s="144"/>
      <c r="G243" s="145"/>
      <c r="H243" s="146"/>
      <c r="I243" s="146"/>
      <c r="O243" s="147">
        <v>1</v>
      </c>
    </row>
    <row r="244" spans="1:104">
      <c r="A244" s="148">
        <v>65</v>
      </c>
      <c r="B244" s="149" t="s">
        <v>350</v>
      </c>
      <c r="C244" s="150" t="s">
        <v>351</v>
      </c>
      <c r="D244" s="151" t="s">
        <v>73</v>
      </c>
      <c r="E244" s="152">
        <v>3</v>
      </c>
      <c r="F244" s="152"/>
      <c r="G244" s="153"/>
      <c r="O244" s="147">
        <v>2</v>
      </c>
      <c r="AA244" s="120">
        <v>12</v>
      </c>
      <c r="AB244" s="120">
        <v>0</v>
      </c>
      <c r="AC244" s="120">
        <v>65</v>
      </c>
      <c r="AZ244" s="120">
        <v>1</v>
      </c>
      <c r="BA244" s="120">
        <f>IF(AZ244=1,G244,0)</f>
        <v>0</v>
      </c>
      <c r="BB244" s="120">
        <f>IF(AZ244=2,G244,0)</f>
        <v>0</v>
      </c>
      <c r="BC244" s="120">
        <f>IF(AZ244=3,G244,0)</f>
        <v>0</v>
      </c>
      <c r="BD244" s="120">
        <f>IF(AZ244=4,G244,0)</f>
        <v>0</v>
      </c>
      <c r="BE244" s="120">
        <f>IF(AZ244=5,G244,0)</f>
        <v>0</v>
      </c>
      <c r="CZ244" s="120">
        <v>2.81E-3</v>
      </c>
    </row>
    <row r="245" spans="1:104">
      <c r="A245" s="154"/>
      <c r="B245" s="155"/>
      <c r="C245" s="200" t="s">
        <v>352</v>
      </c>
      <c r="D245" s="201"/>
      <c r="E245" s="156">
        <v>3</v>
      </c>
      <c r="F245" s="157"/>
      <c r="G245" s="158"/>
      <c r="M245" s="159" t="s">
        <v>352</v>
      </c>
      <c r="O245" s="147"/>
    </row>
    <row r="246" spans="1:104">
      <c r="A246" s="154"/>
      <c r="B246" s="155"/>
      <c r="C246" s="200" t="s">
        <v>353</v>
      </c>
      <c r="D246" s="201"/>
      <c r="E246" s="156">
        <v>0</v>
      </c>
      <c r="F246" s="157"/>
      <c r="G246" s="158"/>
      <c r="M246" s="159" t="s">
        <v>353</v>
      </c>
      <c r="O246" s="147"/>
    </row>
    <row r="247" spans="1:104" ht="22.5">
      <c r="A247" s="148">
        <v>66</v>
      </c>
      <c r="B247" s="149" t="s">
        <v>354</v>
      </c>
      <c r="C247" s="150" t="s">
        <v>355</v>
      </c>
      <c r="D247" s="151" t="s">
        <v>73</v>
      </c>
      <c r="E247" s="152">
        <v>1</v>
      </c>
      <c r="F247" s="152"/>
      <c r="G247" s="153"/>
      <c r="O247" s="147">
        <v>2</v>
      </c>
      <c r="AA247" s="120">
        <v>12</v>
      </c>
      <c r="AB247" s="120">
        <v>1</v>
      </c>
      <c r="AC247" s="120">
        <v>66</v>
      </c>
      <c r="AZ247" s="120">
        <v>1</v>
      </c>
      <c r="BA247" s="120">
        <f>IF(AZ247=1,G247,0)</f>
        <v>0</v>
      </c>
      <c r="BB247" s="120">
        <f>IF(AZ247=2,G247,0)</f>
        <v>0</v>
      </c>
      <c r="BC247" s="120">
        <f>IF(AZ247=3,G247,0)</f>
        <v>0</v>
      </c>
      <c r="BD247" s="120">
        <f>IF(AZ247=4,G247,0)</f>
        <v>0</v>
      </c>
      <c r="BE247" s="120">
        <f>IF(AZ247=5,G247,0)</f>
        <v>0</v>
      </c>
      <c r="CZ247" s="120">
        <v>9.5E-4</v>
      </c>
    </row>
    <row r="248" spans="1:104">
      <c r="A248" s="154"/>
      <c r="B248" s="155"/>
      <c r="C248" s="200">
        <v>1</v>
      </c>
      <c r="D248" s="201"/>
      <c r="E248" s="156">
        <v>1</v>
      </c>
      <c r="F248" s="157"/>
      <c r="G248" s="158"/>
      <c r="M248" s="159">
        <v>1</v>
      </c>
      <c r="O248" s="147"/>
    </row>
    <row r="249" spans="1:104">
      <c r="A249" s="154"/>
      <c r="B249" s="155"/>
      <c r="C249" s="200" t="s">
        <v>356</v>
      </c>
      <c r="D249" s="201"/>
      <c r="E249" s="156">
        <v>0</v>
      </c>
      <c r="F249" s="157"/>
      <c r="G249" s="158"/>
      <c r="M249" s="159" t="s">
        <v>356</v>
      </c>
      <c r="O249" s="147"/>
    </row>
    <row r="250" spans="1:104" ht="22.5">
      <c r="A250" s="148">
        <v>67</v>
      </c>
      <c r="B250" s="149" t="s">
        <v>357</v>
      </c>
      <c r="C250" s="150" t="s">
        <v>358</v>
      </c>
      <c r="D250" s="151" t="s">
        <v>73</v>
      </c>
      <c r="E250" s="152">
        <v>2</v>
      </c>
      <c r="F250" s="152"/>
      <c r="G250" s="153"/>
      <c r="O250" s="147">
        <v>2</v>
      </c>
      <c r="AA250" s="120">
        <v>12</v>
      </c>
      <c r="AB250" s="120">
        <v>1</v>
      </c>
      <c r="AC250" s="120">
        <v>67</v>
      </c>
      <c r="AZ250" s="120">
        <v>1</v>
      </c>
      <c r="BA250" s="120">
        <f>IF(AZ250=1,G250,0)</f>
        <v>0</v>
      </c>
      <c r="BB250" s="120">
        <f>IF(AZ250=2,G250,0)</f>
        <v>0</v>
      </c>
      <c r="BC250" s="120">
        <f>IF(AZ250=3,G250,0)</f>
        <v>0</v>
      </c>
      <c r="BD250" s="120">
        <f>IF(AZ250=4,G250,0)</f>
        <v>0</v>
      </c>
      <c r="BE250" s="120">
        <f>IF(AZ250=5,G250,0)</f>
        <v>0</v>
      </c>
      <c r="CZ250" s="120">
        <v>1.1000000000000001E-3</v>
      </c>
    </row>
    <row r="251" spans="1:104">
      <c r="A251" s="154"/>
      <c r="B251" s="155"/>
      <c r="C251" s="200" t="s">
        <v>125</v>
      </c>
      <c r="D251" s="201"/>
      <c r="E251" s="156">
        <v>2</v>
      </c>
      <c r="F251" s="157"/>
      <c r="G251" s="158"/>
      <c r="M251" s="159" t="s">
        <v>125</v>
      </c>
      <c r="O251" s="147"/>
    </row>
    <row r="252" spans="1:104">
      <c r="A252" s="154"/>
      <c r="B252" s="155"/>
      <c r="C252" s="200" t="s">
        <v>359</v>
      </c>
      <c r="D252" s="201"/>
      <c r="E252" s="156">
        <v>0</v>
      </c>
      <c r="F252" s="157"/>
      <c r="G252" s="158"/>
      <c r="M252" s="159" t="s">
        <v>359</v>
      </c>
      <c r="O252" s="147"/>
    </row>
    <row r="253" spans="1:104" ht="22.5">
      <c r="A253" s="148">
        <v>68</v>
      </c>
      <c r="B253" s="149" t="s">
        <v>360</v>
      </c>
      <c r="C253" s="150" t="s">
        <v>361</v>
      </c>
      <c r="D253" s="151" t="s">
        <v>73</v>
      </c>
      <c r="E253" s="152">
        <v>2</v>
      </c>
      <c r="F253" s="152"/>
      <c r="G253" s="153"/>
      <c r="O253" s="147">
        <v>2</v>
      </c>
      <c r="AA253" s="120">
        <v>12</v>
      </c>
      <c r="AB253" s="120">
        <v>0</v>
      </c>
      <c r="AC253" s="120">
        <v>68</v>
      </c>
      <c r="AZ253" s="120">
        <v>1</v>
      </c>
      <c r="BA253" s="120">
        <f>IF(AZ253=1,G253,0)</f>
        <v>0</v>
      </c>
      <c r="BB253" s="120">
        <f>IF(AZ253=2,G253,0)</f>
        <v>0</v>
      </c>
      <c r="BC253" s="120">
        <f>IF(AZ253=3,G253,0)</f>
        <v>0</v>
      </c>
      <c r="BD253" s="120">
        <f>IF(AZ253=4,G253,0)</f>
        <v>0</v>
      </c>
      <c r="BE253" s="120">
        <f>IF(AZ253=5,G253,0)</f>
        <v>0</v>
      </c>
      <c r="CZ253" s="120">
        <v>4.5859999999999998E-2</v>
      </c>
    </row>
    <row r="254" spans="1:104">
      <c r="A254" s="154"/>
      <c r="B254" s="155"/>
      <c r="C254" s="200" t="s">
        <v>125</v>
      </c>
      <c r="D254" s="201"/>
      <c r="E254" s="156">
        <v>2</v>
      </c>
      <c r="F254" s="157"/>
      <c r="G254" s="158"/>
      <c r="M254" s="159" t="s">
        <v>125</v>
      </c>
      <c r="O254" s="147"/>
    </row>
    <row r="255" spans="1:104">
      <c r="A255" s="154"/>
      <c r="B255" s="155"/>
      <c r="C255" s="200" t="s">
        <v>362</v>
      </c>
      <c r="D255" s="201"/>
      <c r="E255" s="156">
        <v>0</v>
      </c>
      <c r="F255" s="157"/>
      <c r="G255" s="158"/>
      <c r="M255" s="159" t="s">
        <v>362</v>
      </c>
      <c r="O255" s="147"/>
    </row>
    <row r="256" spans="1:104">
      <c r="A256" s="148">
        <v>69</v>
      </c>
      <c r="B256" s="149" t="s">
        <v>363</v>
      </c>
      <c r="C256" s="150" t="s">
        <v>364</v>
      </c>
      <c r="D256" s="151" t="s">
        <v>73</v>
      </c>
      <c r="E256" s="152">
        <v>1</v>
      </c>
      <c r="F256" s="152"/>
      <c r="G256" s="153"/>
      <c r="O256" s="147">
        <v>2</v>
      </c>
      <c r="AA256" s="120">
        <v>12</v>
      </c>
      <c r="AB256" s="120">
        <v>0</v>
      </c>
      <c r="AC256" s="120">
        <v>69</v>
      </c>
      <c r="AZ256" s="120">
        <v>1</v>
      </c>
      <c r="BA256" s="120">
        <f>IF(AZ256=1,G256,0)</f>
        <v>0</v>
      </c>
      <c r="BB256" s="120">
        <f>IF(AZ256=2,G256,0)</f>
        <v>0</v>
      </c>
      <c r="BC256" s="120">
        <f>IF(AZ256=3,G256,0)</f>
        <v>0</v>
      </c>
      <c r="BD256" s="120">
        <f>IF(AZ256=4,G256,0)</f>
        <v>0</v>
      </c>
      <c r="BE256" s="120">
        <f>IF(AZ256=5,G256,0)</f>
        <v>0</v>
      </c>
      <c r="CZ256" s="120">
        <v>5.7299999999999999E-3</v>
      </c>
    </row>
    <row r="257" spans="1:104">
      <c r="A257" s="154"/>
      <c r="B257" s="155"/>
      <c r="C257" s="200">
        <v>1</v>
      </c>
      <c r="D257" s="201"/>
      <c r="E257" s="156">
        <v>1</v>
      </c>
      <c r="F257" s="157"/>
      <c r="G257" s="158"/>
      <c r="M257" s="159">
        <v>1</v>
      </c>
      <c r="O257" s="147"/>
    </row>
    <row r="258" spans="1:104">
      <c r="A258" s="154"/>
      <c r="B258" s="155"/>
      <c r="C258" s="200" t="s">
        <v>365</v>
      </c>
      <c r="D258" s="201"/>
      <c r="E258" s="156">
        <v>0</v>
      </c>
      <c r="F258" s="157"/>
      <c r="G258" s="158"/>
      <c r="M258" s="159" t="s">
        <v>365</v>
      </c>
      <c r="O258" s="147"/>
    </row>
    <row r="259" spans="1:104">
      <c r="A259" s="148">
        <v>70</v>
      </c>
      <c r="B259" s="149" t="s">
        <v>366</v>
      </c>
      <c r="C259" s="150" t="s">
        <v>367</v>
      </c>
      <c r="D259" s="151" t="s">
        <v>131</v>
      </c>
      <c r="E259" s="152">
        <v>185.565</v>
      </c>
      <c r="F259" s="152"/>
      <c r="G259" s="153"/>
      <c r="O259" s="147">
        <v>2</v>
      </c>
      <c r="AA259" s="120">
        <v>12</v>
      </c>
      <c r="AB259" s="120">
        <v>0</v>
      </c>
      <c r="AC259" s="120">
        <v>70</v>
      </c>
      <c r="AZ259" s="120">
        <v>1</v>
      </c>
      <c r="BA259" s="120">
        <f>IF(AZ259=1,G259,0)</f>
        <v>0</v>
      </c>
      <c r="BB259" s="120">
        <f>IF(AZ259=2,G259,0)</f>
        <v>0</v>
      </c>
      <c r="BC259" s="120">
        <f>IF(AZ259=3,G259,0)</f>
        <v>0</v>
      </c>
      <c r="BD259" s="120">
        <f>IF(AZ259=4,G259,0)</f>
        <v>0</v>
      </c>
      <c r="BE259" s="120">
        <f>IF(AZ259=5,G259,0)</f>
        <v>0</v>
      </c>
      <c r="CZ259" s="120">
        <v>3.0000000000000001E-5</v>
      </c>
    </row>
    <row r="260" spans="1:104">
      <c r="A260" s="154"/>
      <c r="B260" s="155"/>
      <c r="C260" s="200" t="s">
        <v>368</v>
      </c>
      <c r="D260" s="201"/>
      <c r="E260" s="156">
        <v>88.575000000000003</v>
      </c>
      <c r="F260" s="157"/>
      <c r="G260" s="158"/>
      <c r="M260" s="159" t="s">
        <v>368</v>
      </c>
      <c r="O260" s="147"/>
    </row>
    <row r="261" spans="1:104">
      <c r="A261" s="154"/>
      <c r="B261" s="155"/>
      <c r="C261" s="200" t="s">
        <v>369</v>
      </c>
      <c r="D261" s="201"/>
      <c r="E261" s="156">
        <v>0</v>
      </c>
      <c r="F261" s="157"/>
      <c r="G261" s="158"/>
      <c r="M261" s="159" t="s">
        <v>369</v>
      </c>
      <c r="O261" s="147"/>
    </row>
    <row r="262" spans="1:104">
      <c r="A262" s="154"/>
      <c r="B262" s="155"/>
      <c r="C262" s="200" t="s">
        <v>370</v>
      </c>
      <c r="D262" s="201"/>
      <c r="E262" s="156">
        <v>24.84</v>
      </c>
      <c r="F262" s="157"/>
      <c r="G262" s="158"/>
      <c r="M262" s="159" t="s">
        <v>370</v>
      </c>
      <c r="O262" s="147"/>
    </row>
    <row r="263" spans="1:104">
      <c r="A263" s="154"/>
      <c r="B263" s="155"/>
      <c r="C263" s="200" t="s">
        <v>371</v>
      </c>
      <c r="D263" s="201"/>
      <c r="E263" s="156">
        <v>0</v>
      </c>
      <c r="F263" s="157"/>
      <c r="G263" s="158"/>
      <c r="M263" s="159" t="s">
        <v>371</v>
      </c>
      <c r="O263" s="147"/>
    </row>
    <row r="264" spans="1:104">
      <c r="A264" s="154"/>
      <c r="B264" s="155"/>
      <c r="C264" s="200" t="s">
        <v>372</v>
      </c>
      <c r="D264" s="201"/>
      <c r="E264" s="156">
        <v>72.150000000000006</v>
      </c>
      <c r="F264" s="157"/>
      <c r="G264" s="158"/>
      <c r="M264" s="159" t="s">
        <v>372</v>
      </c>
      <c r="O264" s="147"/>
    </row>
    <row r="265" spans="1:104">
      <c r="A265" s="154"/>
      <c r="B265" s="155"/>
      <c r="C265" s="200" t="s">
        <v>373</v>
      </c>
      <c r="D265" s="201"/>
      <c r="E265" s="156">
        <v>0</v>
      </c>
      <c r="F265" s="157"/>
      <c r="G265" s="158"/>
      <c r="M265" s="159" t="s">
        <v>373</v>
      </c>
      <c r="O265" s="147"/>
    </row>
    <row r="266" spans="1:104">
      <c r="A266" s="148">
        <v>71</v>
      </c>
      <c r="B266" s="149" t="s">
        <v>374</v>
      </c>
      <c r="C266" s="150" t="s">
        <v>375</v>
      </c>
      <c r="D266" s="151" t="s">
        <v>131</v>
      </c>
      <c r="E266" s="152">
        <v>29.7</v>
      </c>
      <c r="F266" s="152"/>
      <c r="G266" s="153"/>
      <c r="O266" s="147">
        <v>2</v>
      </c>
      <c r="AA266" s="120">
        <v>12</v>
      </c>
      <c r="AB266" s="120">
        <v>0</v>
      </c>
      <c r="AC266" s="120">
        <v>71</v>
      </c>
      <c r="AZ266" s="120">
        <v>1</v>
      </c>
      <c r="BA266" s="120">
        <f>IF(AZ266=1,G266,0)</f>
        <v>0</v>
      </c>
      <c r="BB266" s="120">
        <f>IF(AZ266=2,G266,0)</f>
        <v>0</v>
      </c>
      <c r="BC266" s="120">
        <f>IF(AZ266=3,G266,0)</f>
        <v>0</v>
      </c>
      <c r="BD266" s="120">
        <f>IF(AZ266=4,G266,0)</f>
        <v>0</v>
      </c>
      <c r="BE266" s="120">
        <f>IF(AZ266=5,G266,0)</f>
        <v>0</v>
      </c>
      <c r="CZ266" s="120">
        <v>4.0000000000000003E-5</v>
      </c>
    </row>
    <row r="267" spans="1:104">
      <c r="A267" s="154"/>
      <c r="B267" s="155"/>
      <c r="C267" s="200" t="s">
        <v>376</v>
      </c>
      <c r="D267" s="201"/>
      <c r="E267" s="156">
        <v>29.7</v>
      </c>
      <c r="F267" s="157"/>
      <c r="G267" s="158"/>
      <c r="M267" s="159" t="s">
        <v>376</v>
      </c>
      <c r="O267" s="147"/>
    </row>
    <row r="268" spans="1:104">
      <c r="A268" s="154"/>
      <c r="B268" s="155"/>
      <c r="C268" s="200" t="s">
        <v>377</v>
      </c>
      <c r="D268" s="201"/>
      <c r="E268" s="156">
        <v>0</v>
      </c>
      <c r="F268" s="157"/>
      <c r="G268" s="158"/>
      <c r="M268" s="159" t="s">
        <v>377</v>
      </c>
      <c r="O268" s="147"/>
    </row>
    <row r="269" spans="1:104">
      <c r="A269" s="148">
        <v>72</v>
      </c>
      <c r="B269" s="149" t="s">
        <v>378</v>
      </c>
      <c r="C269" s="150" t="s">
        <v>379</v>
      </c>
      <c r="D269" s="151" t="s">
        <v>337</v>
      </c>
      <c r="E269" s="152">
        <v>200</v>
      </c>
      <c r="F269" s="152"/>
      <c r="G269" s="153"/>
      <c r="O269" s="147">
        <v>2</v>
      </c>
      <c r="AA269" s="120">
        <v>12</v>
      </c>
      <c r="AB269" s="120">
        <v>0</v>
      </c>
      <c r="AC269" s="120">
        <v>72</v>
      </c>
      <c r="AZ269" s="120">
        <v>1</v>
      </c>
      <c r="BA269" s="120">
        <f>IF(AZ269=1,G269,0)</f>
        <v>0</v>
      </c>
      <c r="BB269" s="120">
        <f>IF(AZ269=2,G269,0)</f>
        <v>0</v>
      </c>
      <c r="BC269" s="120">
        <f>IF(AZ269=3,G269,0)</f>
        <v>0</v>
      </c>
      <c r="BD269" s="120">
        <f>IF(AZ269=4,G269,0)</f>
        <v>0</v>
      </c>
      <c r="BE269" s="120">
        <f>IF(AZ269=5,G269,0)</f>
        <v>0</v>
      </c>
      <c r="CZ269" s="120">
        <v>0</v>
      </c>
    </row>
    <row r="270" spans="1:104">
      <c r="A270" s="154"/>
      <c r="B270" s="155"/>
      <c r="C270" s="200">
        <v>200</v>
      </c>
      <c r="D270" s="201"/>
      <c r="E270" s="156">
        <v>200</v>
      </c>
      <c r="F270" s="157"/>
      <c r="G270" s="158"/>
      <c r="M270" s="159">
        <v>200</v>
      </c>
      <c r="O270" s="147"/>
    </row>
    <row r="271" spans="1:104">
      <c r="A271" s="160"/>
      <c r="B271" s="161" t="s">
        <v>66</v>
      </c>
      <c r="C271" s="162" t="str">
        <f>CONCATENATE(B243," ",C243)</f>
        <v>95 Dokončovací kce na pozem.stav.</v>
      </c>
      <c r="D271" s="160"/>
      <c r="E271" s="163"/>
      <c r="F271" s="163"/>
      <c r="G271" s="164"/>
      <c r="O271" s="147">
        <v>4</v>
      </c>
      <c r="BA271" s="165">
        <f>SUM(BA243:BA270)</f>
        <v>0</v>
      </c>
      <c r="BB271" s="165">
        <f>SUM(BB243:BB270)</f>
        <v>0</v>
      </c>
      <c r="BC271" s="165">
        <f>SUM(BC243:BC270)</f>
        <v>0</v>
      </c>
      <c r="BD271" s="165">
        <f>SUM(BD243:BD270)</f>
        <v>0</v>
      </c>
      <c r="BE271" s="165">
        <f>SUM(BE243:BE270)</f>
        <v>0</v>
      </c>
    </row>
    <row r="272" spans="1:104">
      <c r="A272" s="140" t="s">
        <v>64</v>
      </c>
      <c r="B272" s="141" t="s">
        <v>380</v>
      </c>
      <c r="C272" s="142" t="s">
        <v>381</v>
      </c>
      <c r="D272" s="143"/>
      <c r="E272" s="144"/>
      <c r="F272" s="144"/>
      <c r="G272" s="145"/>
      <c r="H272" s="146"/>
      <c r="I272" s="146"/>
      <c r="O272" s="147">
        <v>1</v>
      </c>
    </row>
    <row r="273" spans="1:104">
      <c r="A273" s="148">
        <v>73</v>
      </c>
      <c r="B273" s="149" t="s">
        <v>382</v>
      </c>
      <c r="C273" s="150" t="s">
        <v>383</v>
      </c>
      <c r="D273" s="151" t="s">
        <v>131</v>
      </c>
      <c r="E273" s="152">
        <v>19.912500000000001</v>
      </c>
      <c r="F273" s="152"/>
      <c r="G273" s="153"/>
      <c r="O273" s="147">
        <v>2</v>
      </c>
      <c r="AA273" s="120">
        <v>12</v>
      </c>
      <c r="AB273" s="120">
        <v>0</v>
      </c>
      <c r="AC273" s="120">
        <v>73</v>
      </c>
      <c r="AZ273" s="120">
        <v>1</v>
      </c>
      <c r="BA273" s="120">
        <f>IF(AZ273=1,G273,0)</f>
        <v>0</v>
      </c>
      <c r="BB273" s="120">
        <f>IF(AZ273=2,G273,0)</f>
        <v>0</v>
      </c>
      <c r="BC273" s="120">
        <f>IF(AZ273=3,G273,0)</f>
        <v>0</v>
      </c>
      <c r="BD273" s="120">
        <f>IF(AZ273=4,G273,0)</f>
        <v>0</v>
      </c>
      <c r="BE273" s="120">
        <f>IF(AZ273=5,G273,0)</f>
        <v>0</v>
      </c>
      <c r="CZ273" s="120">
        <v>6.7000000000000002E-4</v>
      </c>
    </row>
    <row r="274" spans="1:104">
      <c r="A274" s="154"/>
      <c r="B274" s="155"/>
      <c r="C274" s="200" t="s">
        <v>384</v>
      </c>
      <c r="D274" s="201"/>
      <c r="E274" s="156">
        <v>9.6</v>
      </c>
      <c r="F274" s="157"/>
      <c r="G274" s="158"/>
      <c r="M274" s="159" t="s">
        <v>384</v>
      </c>
      <c r="O274" s="147"/>
    </row>
    <row r="275" spans="1:104">
      <c r="A275" s="154"/>
      <c r="B275" s="155"/>
      <c r="C275" s="200" t="s">
        <v>385</v>
      </c>
      <c r="D275" s="201"/>
      <c r="E275" s="156">
        <v>0</v>
      </c>
      <c r="F275" s="157"/>
      <c r="G275" s="158"/>
      <c r="M275" s="159" t="s">
        <v>385</v>
      </c>
      <c r="O275" s="147"/>
    </row>
    <row r="276" spans="1:104">
      <c r="A276" s="154"/>
      <c r="B276" s="155"/>
      <c r="C276" s="200" t="s">
        <v>386</v>
      </c>
      <c r="D276" s="201"/>
      <c r="E276" s="156">
        <v>10.3125</v>
      </c>
      <c r="F276" s="157"/>
      <c r="G276" s="158"/>
      <c r="M276" s="159" t="s">
        <v>386</v>
      </c>
      <c r="O276" s="147"/>
    </row>
    <row r="277" spans="1:104">
      <c r="A277" s="154"/>
      <c r="B277" s="155"/>
      <c r="C277" s="200" t="s">
        <v>387</v>
      </c>
      <c r="D277" s="201"/>
      <c r="E277" s="156">
        <v>0</v>
      </c>
      <c r="F277" s="157"/>
      <c r="G277" s="158"/>
      <c r="M277" s="159" t="s">
        <v>387</v>
      </c>
      <c r="O277" s="147"/>
    </row>
    <row r="278" spans="1:104">
      <c r="A278" s="148">
        <v>74</v>
      </c>
      <c r="B278" s="149" t="s">
        <v>388</v>
      </c>
      <c r="C278" s="150" t="s">
        <v>389</v>
      </c>
      <c r="D278" s="151" t="s">
        <v>120</v>
      </c>
      <c r="E278" s="152">
        <v>9</v>
      </c>
      <c r="F278" s="152"/>
      <c r="G278" s="153"/>
      <c r="O278" s="147">
        <v>2</v>
      </c>
      <c r="AA278" s="120">
        <v>12</v>
      </c>
      <c r="AB278" s="120">
        <v>0</v>
      </c>
      <c r="AC278" s="120">
        <v>74</v>
      </c>
      <c r="AZ278" s="120">
        <v>1</v>
      </c>
      <c r="BA278" s="120">
        <f>IF(AZ278=1,G278,0)</f>
        <v>0</v>
      </c>
      <c r="BB278" s="120">
        <f>IF(AZ278=2,G278,0)</f>
        <v>0</v>
      </c>
      <c r="BC278" s="120">
        <f>IF(AZ278=3,G278,0)</f>
        <v>0</v>
      </c>
      <c r="BD278" s="120">
        <f>IF(AZ278=4,G278,0)</f>
        <v>0</v>
      </c>
      <c r="BE278" s="120">
        <f>IF(AZ278=5,G278,0)</f>
        <v>0</v>
      </c>
      <c r="CZ278" s="120">
        <v>0</v>
      </c>
    </row>
    <row r="279" spans="1:104">
      <c r="A279" s="154"/>
      <c r="B279" s="155"/>
      <c r="C279" s="200" t="s">
        <v>390</v>
      </c>
      <c r="D279" s="201"/>
      <c r="E279" s="156">
        <v>9</v>
      </c>
      <c r="F279" s="157"/>
      <c r="G279" s="158"/>
      <c r="M279" s="159" t="s">
        <v>390</v>
      </c>
      <c r="O279" s="147"/>
    </row>
    <row r="280" spans="1:104">
      <c r="A280" s="154"/>
      <c r="B280" s="155"/>
      <c r="C280" s="200" t="s">
        <v>391</v>
      </c>
      <c r="D280" s="201"/>
      <c r="E280" s="156">
        <v>0</v>
      </c>
      <c r="F280" s="157"/>
      <c r="G280" s="158"/>
      <c r="M280" s="159" t="s">
        <v>391</v>
      </c>
      <c r="O280" s="147"/>
    </row>
    <row r="281" spans="1:104">
      <c r="A281" s="148">
        <v>75</v>
      </c>
      <c r="B281" s="149" t="s">
        <v>392</v>
      </c>
      <c r="C281" s="150" t="s">
        <v>393</v>
      </c>
      <c r="D281" s="151" t="s">
        <v>394</v>
      </c>
      <c r="E281" s="152">
        <v>4.3019999999999996</v>
      </c>
      <c r="F281" s="152"/>
      <c r="G281" s="153"/>
      <c r="O281" s="147">
        <v>2</v>
      </c>
      <c r="AA281" s="120">
        <v>12</v>
      </c>
      <c r="AB281" s="120">
        <v>0</v>
      </c>
      <c r="AC281" s="120">
        <v>75</v>
      </c>
      <c r="AZ281" s="120">
        <v>1</v>
      </c>
      <c r="BA281" s="120">
        <f>IF(AZ281=1,G281,0)</f>
        <v>0</v>
      </c>
      <c r="BB281" s="120">
        <f>IF(AZ281=2,G281,0)</f>
        <v>0</v>
      </c>
      <c r="BC281" s="120">
        <f>IF(AZ281=3,G281,0)</f>
        <v>0</v>
      </c>
      <c r="BD281" s="120">
        <f>IF(AZ281=4,G281,0)</f>
        <v>0</v>
      </c>
      <c r="BE281" s="120">
        <f>IF(AZ281=5,G281,0)</f>
        <v>0</v>
      </c>
      <c r="CZ281" s="120">
        <v>0</v>
      </c>
    </row>
    <row r="282" spans="1:104">
      <c r="A282" s="154"/>
      <c r="B282" s="155"/>
      <c r="C282" s="200" t="s">
        <v>395</v>
      </c>
      <c r="D282" s="201"/>
      <c r="E282" s="156">
        <v>4.3019999999999996</v>
      </c>
      <c r="F282" s="157"/>
      <c r="G282" s="158"/>
      <c r="M282" s="159" t="s">
        <v>395</v>
      </c>
      <c r="O282" s="147"/>
    </row>
    <row r="283" spans="1:104">
      <c r="A283" s="154"/>
      <c r="B283" s="155"/>
      <c r="C283" s="200" t="s">
        <v>396</v>
      </c>
      <c r="D283" s="201"/>
      <c r="E283" s="156">
        <v>0</v>
      </c>
      <c r="F283" s="157"/>
      <c r="G283" s="158"/>
      <c r="M283" s="159" t="s">
        <v>396</v>
      </c>
      <c r="O283" s="147"/>
    </row>
    <row r="284" spans="1:104">
      <c r="A284" s="148">
        <v>76</v>
      </c>
      <c r="B284" s="149" t="s">
        <v>397</v>
      </c>
      <c r="C284" s="150" t="s">
        <v>398</v>
      </c>
      <c r="D284" s="151" t="s">
        <v>73</v>
      </c>
      <c r="E284" s="152">
        <v>4</v>
      </c>
      <c r="F284" s="152"/>
      <c r="G284" s="153"/>
      <c r="O284" s="147">
        <v>2</v>
      </c>
      <c r="AA284" s="120">
        <v>12</v>
      </c>
      <c r="AB284" s="120">
        <v>0</v>
      </c>
      <c r="AC284" s="120">
        <v>76</v>
      </c>
      <c r="AZ284" s="120">
        <v>1</v>
      </c>
      <c r="BA284" s="120">
        <f>IF(AZ284=1,G284,0)</f>
        <v>0</v>
      </c>
      <c r="BB284" s="120">
        <f>IF(AZ284=2,G284,0)</f>
        <v>0</v>
      </c>
      <c r="BC284" s="120">
        <f>IF(AZ284=3,G284,0)</f>
        <v>0</v>
      </c>
      <c r="BD284" s="120">
        <f>IF(AZ284=4,G284,0)</f>
        <v>0</v>
      </c>
      <c r="BE284" s="120">
        <f>IF(AZ284=5,G284,0)</f>
        <v>0</v>
      </c>
      <c r="CZ284" s="120">
        <v>4.8999999999999998E-4</v>
      </c>
    </row>
    <row r="285" spans="1:104">
      <c r="A285" s="154"/>
      <c r="B285" s="155"/>
      <c r="C285" s="200" t="s">
        <v>399</v>
      </c>
      <c r="D285" s="201"/>
      <c r="E285" s="156">
        <v>4</v>
      </c>
      <c r="F285" s="157"/>
      <c r="G285" s="158"/>
      <c r="M285" s="159" t="s">
        <v>399</v>
      </c>
      <c r="O285" s="147"/>
    </row>
    <row r="286" spans="1:104">
      <c r="A286" s="154"/>
      <c r="B286" s="155"/>
      <c r="C286" s="200" t="s">
        <v>400</v>
      </c>
      <c r="D286" s="201"/>
      <c r="E286" s="156">
        <v>0</v>
      </c>
      <c r="F286" s="157"/>
      <c r="G286" s="158"/>
      <c r="M286" s="159" t="s">
        <v>400</v>
      </c>
      <c r="O286" s="147"/>
    </row>
    <row r="287" spans="1:104">
      <c r="A287" s="154"/>
      <c r="B287" s="155"/>
      <c r="C287" s="200" t="s">
        <v>401</v>
      </c>
      <c r="D287" s="201"/>
      <c r="E287" s="156">
        <v>0</v>
      </c>
      <c r="F287" s="157"/>
      <c r="G287" s="158"/>
      <c r="M287" s="159" t="s">
        <v>401</v>
      </c>
      <c r="O287" s="147"/>
    </row>
    <row r="288" spans="1:104">
      <c r="A288" s="160"/>
      <c r="B288" s="161" t="s">
        <v>66</v>
      </c>
      <c r="C288" s="162" t="str">
        <f>CONCATENATE(B272," ",C272)</f>
        <v>96 Bourání konstrukcí</v>
      </c>
      <c r="D288" s="160"/>
      <c r="E288" s="163"/>
      <c r="F288" s="163"/>
      <c r="G288" s="164"/>
      <c r="O288" s="147">
        <v>4</v>
      </c>
      <c r="BA288" s="165">
        <f>SUM(BA272:BA287)</f>
        <v>0</v>
      </c>
      <c r="BB288" s="165">
        <f>SUM(BB272:BB287)</f>
        <v>0</v>
      </c>
      <c r="BC288" s="165">
        <f>SUM(BC272:BC287)</f>
        <v>0</v>
      </c>
      <c r="BD288" s="165">
        <f>SUM(BD272:BD287)</f>
        <v>0</v>
      </c>
      <c r="BE288" s="165">
        <f>SUM(BE272:BE287)</f>
        <v>0</v>
      </c>
    </row>
    <row r="289" spans="1:104">
      <c r="A289" s="140" t="s">
        <v>64</v>
      </c>
      <c r="B289" s="141" t="s">
        <v>402</v>
      </c>
      <c r="C289" s="142" t="s">
        <v>403</v>
      </c>
      <c r="D289" s="143"/>
      <c r="E289" s="144"/>
      <c r="F289" s="144"/>
      <c r="G289" s="145"/>
      <c r="H289" s="146"/>
      <c r="I289" s="146"/>
      <c r="O289" s="147">
        <v>1</v>
      </c>
    </row>
    <row r="290" spans="1:104">
      <c r="A290" s="148">
        <v>77</v>
      </c>
      <c r="B290" s="149" t="s">
        <v>404</v>
      </c>
      <c r="C290" s="150" t="s">
        <v>405</v>
      </c>
      <c r="D290" s="151" t="s">
        <v>308</v>
      </c>
      <c r="E290" s="152">
        <v>38.07</v>
      </c>
      <c r="F290" s="152"/>
      <c r="G290" s="153"/>
      <c r="O290" s="147">
        <v>2</v>
      </c>
      <c r="AA290" s="120">
        <v>12</v>
      </c>
      <c r="AB290" s="120">
        <v>0</v>
      </c>
      <c r="AC290" s="120">
        <v>77</v>
      </c>
      <c r="AZ290" s="120">
        <v>1</v>
      </c>
      <c r="BA290" s="120">
        <f>IF(AZ290=1,G290,0)</f>
        <v>0</v>
      </c>
      <c r="BB290" s="120">
        <f>IF(AZ290=2,G290,0)</f>
        <v>0</v>
      </c>
      <c r="BC290" s="120">
        <f>IF(AZ290=3,G290,0)</f>
        <v>0</v>
      </c>
      <c r="BD290" s="120">
        <f>IF(AZ290=4,G290,0)</f>
        <v>0</v>
      </c>
      <c r="BE290" s="120">
        <f>IF(AZ290=5,G290,0)</f>
        <v>0</v>
      </c>
      <c r="CZ290" s="120">
        <v>0</v>
      </c>
    </row>
    <row r="291" spans="1:104">
      <c r="A291" s="148">
        <v>78</v>
      </c>
      <c r="B291" s="149" t="s">
        <v>406</v>
      </c>
      <c r="C291" s="150" t="s">
        <v>407</v>
      </c>
      <c r="D291" s="151" t="s">
        <v>308</v>
      </c>
      <c r="E291" s="152">
        <v>12.8</v>
      </c>
      <c r="F291" s="152"/>
      <c r="G291" s="153"/>
      <c r="O291" s="147">
        <v>2</v>
      </c>
      <c r="AA291" s="120">
        <v>12</v>
      </c>
      <c r="AB291" s="120">
        <v>0</v>
      </c>
      <c r="AC291" s="120">
        <v>78</v>
      </c>
      <c r="AZ291" s="120">
        <v>1</v>
      </c>
      <c r="BA291" s="120">
        <f>IF(AZ291=1,G291,0)</f>
        <v>0</v>
      </c>
      <c r="BB291" s="120">
        <f>IF(AZ291=2,G291,0)</f>
        <v>0</v>
      </c>
      <c r="BC291" s="120">
        <f>IF(AZ291=3,G291,0)</f>
        <v>0</v>
      </c>
      <c r="BD291" s="120">
        <f>IF(AZ291=4,G291,0)</f>
        <v>0</v>
      </c>
      <c r="BE291" s="120">
        <f>IF(AZ291=5,G291,0)</f>
        <v>0</v>
      </c>
      <c r="CZ291" s="120">
        <v>0</v>
      </c>
    </row>
    <row r="292" spans="1:104">
      <c r="A292" s="148">
        <v>79</v>
      </c>
      <c r="B292" s="149" t="s">
        <v>408</v>
      </c>
      <c r="C292" s="150" t="s">
        <v>409</v>
      </c>
      <c r="D292" s="151" t="s">
        <v>308</v>
      </c>
      <c r="E292" s="152">
        <v>12.8</v>
      </c>
      <c r="F292" s="152"/>
      <c r="G292" s="153"/>
      <c r="O292" s="147">
        <v>2</v>
      </c>
      <c r="AA292" s="120">
        <v>12</v>
      </c>
      <c r="AB292" s="120">
        <v>0</v>
      </c>
      <c r="AC292" s="120">
        <v>79</v>
      </c>
      <c r="AZ292" s="120">
        <v>1</v>
      </c>
      <c r="BA292" s="120">
        <f>IF(AZ292=1,G292,0)</f>
        <v>0</v>
      </c>
      <c r="BB292" s="120">
        <f>IF(AZ292=2,G292,0)</f>
        <v>0</v>
      </c>
      <c r="BC292" s="120">
        <f>IF(AZ292=3,G292,0)</f>
        <v>0</v>
      </c>
      <c r="BD292" s="120">
        <f>IF(AZ292=4,G292,0)</f>
        <v>0</v>
      </c>
      <c r="BE292" s="120">
        <f>IF(AZ292=5,G292,0)</f>
        <v>0</v>
      </c>
      <c r="CZ292" s="120">
        <v>0</v>
      </c>
    </row>
    <row r="293" spans="1:104">
      <c r="A293" s="148">
        <v>80</v>
      </c>
      <c r="B293" s="149" t="s">
        <v>410</v>
      </c>
      <c r="C293" s="150" t="s">
        <v>730</v>
      </c>
      <c r="D293" s="151" t="s">
        <v>308</v>
      </c>
      <c r="E293" s="152">
        <v>192</v>
      </c>
      <c r="F293" s="152"/>
      <c r="G293" s="153"/>
      <c r="O293" s="147">
        <v>2</v>
      </c>
      <c r="AA293" s="120">
        <v>12</v>
      </c>
      <c r="AB293" s="120">
        <v>0</v>
      </c>
      <c r="AC293" s="120">
        <v>80</v>
      </c>
      <c r="AZ293" s="120">
        <v>1</v>
      </c>
      <c r="BA293" s="120">
        <f>IF(AZ293=1,G293,0)</f>
        <v>0</v>
      </c>
      <c r="BB293" s="120">
        <f>IF(AZ293=2,G293,0)</f>
        <v>0</v>
      </c>
      <c r="BC293" s="120">
        <f>IF(AZ293=3,G293,0)</f>
        <v>0</v>
      </c>
      <c r="BD293" s="120">
        <f>IF(AZ293=4,G293,0)</f>
        <v>0</v>
      </c>
      <c r="BE293" s="120">
        <f>IF(AZ293=5,G293,0)</f>
        <v>0</v>
      </c>
      <c r="CZ293" s="120">
        <v>0</v>
      </c>
    </row>
    <row r="294" spans="1:104">
      <c r="A294" s="154"/>
      <c r="B294" s="155"/>
      <c r="C294" s="200" t="s">
        <v>411</v>
      </c>
      <c r="D294" s="201"/>
      <c r="E294" s="156">
        <v>192</v>
      </c>
      <c r="F294" s="157"/>
      <c r="G294" s="158"/>
      <c r="M294" s="159" t="s">
        <v>411</v>
      </c>
      <c r="O294" s="147"/>
    </row>
    <row r="295" spans="1:104">
      <c r="A295" s="148">
        <v>81</v>
      </c>
      <c r="B295" s="149" t="s">
        <v>412</v>
      </c>
      <c r="C295" s="150" t="s">
        <v>413</v>
      </c>
      <c r="D295" s="151" t="s">
        <v>308</v>
      </c>
      <c r="E295" s="152">
        <v>12.8</v>
      </c>
      <c r="F295" s="152"/>
      <c r="G295" s="153"/>
      <c r="O295" s="147">
        <v>2</v>
      </c>
      <c r="AA295" s="120">
        <v>12</v>
      </c>
      <c r="AB295" s="120">
        <v>0</v>
      </c>
      <c r="AC295" s="120">
        <v>81</v>
      </c>
      <c r="AZ295" s="120">
        <v>1</v>
      </c>
      <c r="BA295" s="120">
        <f>IF(AZ295=1,G295,0)</f>
        <v>0</v>
      </c>
      <c r="BB295" s="120">
        <f>IF(AZ295=2,G295,0)</f>
        <v>0</v>
      </c>
      <c r="BC295" s="120">
        <f>IF(AZ295=3,G295,0)</f>
        <v>0</v>
      </c>
      <c r="BD295" s="120">
        <f>IF(AZ295=4,G295,0)</f>
        <v>0</v>
      </c>
      <c r="BE295" s="120">
        <f>IF(AZ295=5,G295,0)</f>
        <v>0</v>
      </c>
      <c r="CZ295" s="120">
        <v>0</v>
      </c>
    </row>
    <row r="296" spans="1:104">
      <c r="A296" s="148">
        <v>82</v>
      </c>
      <c r="B296" s="149" t="s">
        <v>414</v>
      </c>
      <c r="C296" s="150" t="s">
        <v>415</v>
      </c>
      <c r="D296" s="151" t="s">
        <v>308</v>
      </c>
      <c r="E296" s="152">
        <v>12.8</v>
      </c>
      <c r="F296" s="152"/>
      <c r="G296" s="153"/>
      <c r="O296" s="147">
        <v>2</v>
      </c>
      <c r="AA296" s="120">
        <v>12</v>
      </c>
      <c r="AB296" s="120">
        <v>0</v>
      </c>
      <c r="AC296" s="120">
        <v>82</v>
      </c>
      <c r="AZ296" s="120">
        <v>1</v>
      </c>
      <c r="BA296" s="120">
        <f>IF(AZ296=1,G296,0)</f>
        <v>0</v>
      </c>
      <c r="BB296" s="120">
        <f>IF(AZ296=2,G296,0)</f>
        <v>0</v>
      </c>
      <c r="BC296" s="120">
        <f>IF(AZ296=3,G296,0)</f>
        <v>0</v>
      </c>
      <c r="BD296" s="120">
        <f>IF(AZ296=4,G296,0)</f>
        <v>0</v>
      </c>
      <c r="BE296" s="120">
        <f>IF(AZ296=5,G296,0)</f>
        <v>0</v>
      </c>
      <c r="CZ296" s="120">
        <v>0</v>
      </c>
    </row>
    <row r="297" spans="1:104" ht="22.5">
      <c r="A297" s="148">
        <v>83</v>
      </c>
      <c r="B297" s="149" t="s">
        <v>416</v>
      </c>
      <c r="C297" s="150" t="s">
        <v>417</v>
      </c>
      <c r="D297" s="151" t="s">
        <v>308</v>
      </c>
      <c r="E297" s="152">
        <v>25.6</v>
      </c>
      <c r="F297" s="152"/>
      <c r="G297" s="153"/>
      <c r="O297" s="147">
        <v>2</v>
      </c>
      <c r="AA297" s="120">
        <v>12</v>
      </c>
      <c r="AB297" s="120">
        <v>0</v>
      </c>
      <c r="AC297" s="120">
        <v>83</v>
      </c>
      <c r="AZ297" s="120">
        <v>1</v>
      </c>
      <c r="BA297" s="120">
        <f>IF(AZ297=1,G297,0)</f>
        <v>0</v>
      </c>
      <c r="BB297" s="120">
        <f>IF(AZ297=2,G297,0)</f>
        <v>0</v>
      </c>
      <c r="BC297" s="120">
        <f>IF(AZ297=3,G297,0)</f>
        <v>0</v>
      </c>
      <c r="BD297" s="120">
        <f>IF(AZ297=4,G297,0)</f>
        <v>0</v>
      </c>
      <c r="BE297" s="120">
        <f>IF(AZ297=5,G297,0)</f>
        <v>0</v>
      </c>
      <c r="CZ297" s="120">
        <v>0</v>
      </c>
    </row>
    <row r="298" spans="1:104">
      <c r="A298" s="154"/>
      <c r="B298" s="155"/>
      <c r="C298" s="200" t="s">
        <v>418</v>
      </c>
      <c r="D298" s="201"/>
      <c r="E298" s="156">
        <v>25.6</v>
      </c>
      <c r="F298" s="157"/>
      <c r="G298" s="158"/>
      <c r="M298" s="159" t="s">
        <v>418</v>
      </c>
      <c r="O298" s="147"/>
    </row>
    <row r="299" spans="1:104">
      <c r="A299" s="148">
        <v>84</v>
      </c>
      <c r="B299" s="149" t="s">
        <v>419</v>
      </c>
      <c r="C299" s="150" t="s">
        <v>420</v>
      </c>
      <c r="D299" s="151" t="s">
        <v>308</v>
      </c>
      <c r="E299" s="152">
        <v>12.8</v>
      </c>
      <c r="F299" s="152"/>
      <c r="G299" s="153"/>
      <c r="O299" s="147">
        <v>2</v>
      </c>
      <c r="AA299" s="120">
        <v>12</v>
      </c>
      <c r="AB299" s="120">
        <v>0</v>
      </c>
      <c r="AC299" s="120">
        <v>84</v>
      </c>
      <c r="AZ299" s="120">
        <v>1</v>
      </c>
      <c r="BA299" s="120">
        <f>IF(AZ299=1,G299,0)</f>
        <v>0</v>
      </c>
      <c r="BB299" s="120">
        <f>IF(AZ299=2,G299,0)</f>
        <v>0</v>
      </c>
      <c r="BC299" s="120">
        <f>IF(AZ299=3,G299,0)</f>
        <v>0</v>
      </c>
      <c r="BD299" s="120">
        <f>IF(AZ299=4,G299,0)</f>
        <v>0</v>
      </c>
      <c r="BE299" s="120">
        <f>IF(AZ299=5,G299,0)</f>
        <v>0</v>
      </c>
      <c r="CZ299" s="120">
        <v>0</v>
      </c>
    </row>
    <row r="300" spans="1:104">
      <c r="A300" s="160"/>
      <c r="B300" s="161" t="s">
        <v>66</v>
      </c>
      <c r="C300" s="162" t="str">
        <f>CONCATENATE(B289," ",C289)</f>
        <v>99 Staveništní přesun hmot</v>
      </c>
      <c r="D300" s="160"/>
      <c r="E300" s="163"/>
      <c r="F300" s="163"/>
      <c r="G300" s="164"/>
      <c r="O300" s="147">
        <v>4</v>
      </c>
      <c r="BA300" s="165">
        <f>SUM(BA289:BA299)</f>
        <v>0</v>
      </c>
      <c r="BB300" s="165">
        <f>SUM(BB289:BB299)</f>
        <v>0</v>
      </c>
      <c r="BC300" s="165">
        <f>SUM(BC289:BC299)</f>
        <v>0</v>
      </c>
      <c r="BD300" s="165">
        <f>SUM(BD289:BD299)</f>
        <v>0</v>
      </c>
      <c r="BE300" s="165">
        <f>SUM(BE289:BE299)</f>
        <v>0</v>
      </c>
    </row>
    <row r="301" spans="1:104">
      <c r="A301" s="140" t="s">
        <v>64</v>
      </c>
      <c r="B301" s="141" t="s">
        <v>421</v>
      </c>
      <c r="C301" s="142" t="s">
        <v>422</v>
      </c>
      <c r="D301" s="143"/>
      <c r="E301" s="144"/>
      <c r="F301" s="144"/>
      <c r="G301" s="145"/>
      <c r="H301" s="146"/>
      <c r="I301" s="146"/>
      <c r="O301" s="147">
        <v>1</v>
      </c>
    </row>
    <row r="302" spans="1:104" ht="22.5">
      <c r="A302" s="148">
        <v>85</v>
      </c>
      <c r="B302" s="149" t="s">
        <v>423</v>
      </c>
      <c r="C302" s="150" t="s">
        <v>424</v>
      </c>
      <c r="D302" s="151" t="s">
        <v>131</v>
      </c>
      <c r="E302" s="152">
        <v>13.1</v>
      </c>
      <c r="F302" s="152"/>
      <c r="G302" s="153"/>
      <c r="O302" s="147">
        <v>2</v>
      </c>
      <c r="AA302" s="120">
        <v>12</v>
      </c>
      <c r="AB302" s="120">
        <v>0</v>
      </c>
      <c r="AC302" s="120">
        <v>85</v>
      </c>
      <c r="AZ302" s="120">
        <v>2</v>
      </c>
      <c r="BA302" s="120">
        <f>IF(AZ302=1,G302,0)</f>
        <v>0</v>
      </c>
      <c r="BB302" s="120">
        <f>IF(AZ302=2,G302,0)</f>
        <v>0</v>
      </c>
      <c r="BC302" s="120">
        <f>IF(AZ302=3,G302,0)</f>
        <v>0</v>
      </c>
      <c r="BD302" s="120">
        <f>IF(AZ302=4,G302,0)</f>
        <v>0</v>
      </c>
      <c r="BE302" s="120">
        <f>IF(AZ302=5,G302,0)</f>
        <v>0</v>
      </c>
      <c r="CZ302" s="120">
        <v>2.2000000000000001E-3</v>
      </c>
    </row>
    <row r="303" spans="1:104">
      <c r="A303" s="154"/>
      <c r="B303" s="155"/>
      <c r="C303" s="200" t="s">
        <v>425</v>
      </c>
      <c r="D303" s="201"/>
      <c r="E303" s="156">
        <v>13.1</v>
      </c>
      <c r="F303" s="157"/>
      <c r="G303" s="158"/>
      <c r="M303" s="159" t="s">
        <v>425</v>
      </c>
      <c r="O303" s="147"/>
    </row>
    <row r="304" spans="1:104">
      <c r="A304" s="154"/>
      <c r="B304" s="155"/>
      <c r="C304" s="200" t="s">
        <v>426</v>
      </c>
      <c r="D304" s="201"/>
      <c r="E304" s="156">
        <v>0</v>
      </c>
      <c r="F304" s="157"/>
      <c r="G304" s="158"/>
      <c r="M304" s="159" t="s">
        <v>426</v>
      </c>
      <c r="O304" s="147"/>
    </row>
    <row r="305" spans="1:104" ht="22.5">
      <c r="A305" s="148">
        <v>86</v>
      </c>
      <c r="B305" s="149" t="s">
        <v>427</v>
      </c>
      <c r="C305" s="150" t="s">
        <v>428</v>
      </c>
      <c r="D305" s="151" t="s">
        <v>131</v>
      </c>
      <c r="E305" s="152">
        <v>13.1</v>
      </c>
      <c r="F305" s="152"/>
      <c r="G305" s="153"/>
      <c r="O305" s="147">
        <v>2</v>
      </c>
      <c r="AA305" s="120">
        <v>12</v>
      </c>
      <c r="AB305" s="120">
        <v>0</v>
      </c>
      <c r="AC305" s="120">
        <v>86</v>
      </c>
      <c r="AZ305" s="120">
        <v>2</v>
      </c>
      <c r="BA305" s="120">
        <f>IF(AZ305=1,G305,0)</f>
        <v>0</v>
      </c>
      <c r="BB305" s="120">
        <f>IF(AZ305=2,G305,0)</f>
        <v>0</v>
      </c>
      <c r="BC305" s="120">
        <f>IF(AZ305=3,G305,0)</f>
        <v>0</v>
      </c>
      <c r="BD305" s="120">
        <f>IF(AZ305=4,G305,0)</f>
        <v>0</v>
      </c>
      <c r="BE305" s="120">
        <f>IF(AZ305=5,G305,0)</f>
        <v>0</v>
      </c>
      <c r="CZ305" s="120">
        <v>2.3000000000000001E-4</v>
      </c>
    </row>
    <row r="306" spans="1:104">
      <c r="A306" s="154"/>
      <c r="B306" s="155"/>
      <c r="C306" s="200" t="s">
        <v>425</v>
      </c>
      <c r="D306" s="201"/>
      <c r="E306" s="156">
        <v>13.1</v>
      </c>
      <c r="F306" s="157"/>
      <c r="G306" s="158"/>
      <c r="M306" s="159" t="s">
        <v>425</v>
      </c>
      <c r="O306" s="147"/>
    </row>
    <row r="307" spans="1:104">
      <c r="A307" s="154"/>
      <c r="B307" s="155"/>
      <c r="C307" s="200" t="s">
        <v>429</v>
      </c>
      <c r="D307" s="201"/>
      <c r="E307" s="156">
        <v>0</v>
      </c>
      <c r="F307" s="157"/>
      <c r="G307" s="158"/>
      <c r="M307" s="159" t="s">
        <v>429</v>
      </c>
      <c r="O307" s="147"/>
    </row>
    <row r="308" spans="1:104" ht="22.5">
      <c r="A308" s="148">
        <v>87</v>
      </c>
      <c r="B308" s="149" t="s">
        <v>430</v>
      </c>
      <c r="C308" s="150" t="s">
        <v>431</v>
      </c>
      <c r="D308" s="151" t="s">
        <v>120</v>
      </c>
      <c r="E308" s="152">
        <v>6.75</v>
      </c>
      <c r="F308" s="152"/>
      <c r="G308" s="153"/>
      <c r="O308" s="147">
        <v>2</v>
      </c>
      <c r="AA308" s="120">
        <v>12</v>
      </c>
      <c r="AB308" s="120">
        <v>0</v>
      </c>
      <c r="AC308" s="120">
        <v>87</v>
      </c>
      <c r="AZ308" s="120">
        <v>2</v>
      </c>
      <c r="BA308" s="120">
        <f>IF(AZ308=1,G308,0)</f>
        <v>0</v>
      </c>
      <c r="BB308" s="120">
        <f>IF(AZ308=2,G308,0)</f>
        <v>0</v>
      </c>
      <c r="BC308" s="120">
        <f>IF(AZ308=3,G308,0)</f>
        <v>0</v>
      </c>
      <c r="BD308" s="120">
        <f>IF(AZ308=4,G308,0)</f>
        <v>0</v>
      </c>
      <c r="BE308" s="120">
        <f>IF(AZ308=5,G308,0)</f>
        <v>0</v>
      </c>
      <c r="CZ308" s="120">
        <v>6.3000000000000003E-4</v>
      </c>
    </row>
    <row r="309" spans="1:104">
      <c r="A309" s="154"/>
      <c r="B309" s="155"/>
      <c r="C309" s="200" t="s">
        <v>432</v>
      </c>
      <c r="D309" s="201"/>
      <c r="E309" s="156">
        <v>6.75</v>
      </c>
      <c r="F309" s="157"/>
      <c r="G309" s="158"/>
      <c r="M309" s="159" t="s">
        <v>432</v>
      </c>
      <c r="O309" s="147"/>
    </row>
    <row r="310" spans="1:104">
      <c r="A310" s="154"/>
      <c r="B310" s="155"/>
      <c r="C310" s="200" t="s">
        <v>433</v>
      </c>
      <c r="D310" s="201"/>
      <c r="E310" s="156">
        <v>0</v>
      </c>
      <c r="F310" s="157"/>
      <c r="G310" s="158"/>
      <c r="M310" s="159" t="s">
        <v>433</v>
      </c>
      <c r="O310" s="147"/>
    </row>
    <row r="311" spans="1:104">
      <c r="A311" s="148">
        <v>88</v>
      </c>
      <c r="B311" s="149" t="s">
        <v>434</v>
      </c>
      <c r="C311" s="150" t="s">
        <v>435</v>
      </c>
      <c r="D311" s="151" t="s">
        <v>120</v>
      </c>
      <c r="E311" s="152">
        <v>4</v>
      </c>
      <c r="F311" s="152"/>
      <c r="G311" s="153"/>
      <c r="O311" s="147">
        <v>2</v>
      </c>
      <c r="AA311" s="120">
        <v>12</v>
      </c>
      <c r="AB311" s="120">
        <v>0</v>
      </c>
      <c r="AC311" s="120">
        <v>88</v>
      </c>
      <c r="AZ311" s="120">
        <v>2</v>
      </c>
      <c r="BA311" s="120">
        <f>IF(AZ311=1,G311,0)</f>
        <v>0</v>
      </c>
      <c r="BB311" s="120">
        <f>IF(AZ311=2,G311,0)</f>
        <v>0</v>
      </c>
      <c r="BC311" s="120">
        <f>IF(AZ311=3,G311,0)</f>
        <v>0</v>
      </c>
      <c r="BD311" s="120">
        <f>IF(AZ311=4,G311,0)</f>
        <v>0</v>
      </c>
      <c r="BE311" s="120">
        <f>IF(AZ311=5,G311,0)</f>
        <v>0</v>
      </c>
      <c r="CZ311" s="120">
        <v>1.58E-3</v>
      </c>
    </row>
    <row r="312" spans="1:104">
      <c r="A312" s="154"/>
      <c r="B312" s="155"/>
      <c r="C312" s="200">
        <v>4</v>
      </c>
      <c r="D312" s="201"/>
      <c r="E312" s="156">
        <v>4</v>
      </c>
      <c r="F312" s="157"/>
      <c r="G312" s="158"/>
      <c r="M312" s="159">
        <v>4</v>
      </c>
      <c r="O312" s="147"/>
    </row>
    <row r="313" spans="1:104">
      <c r="A313" s="154"/>
      <c r="B313" s="155"/>
      <c r="C313" s="200" t="s">
        <v>436</v>
      </c>
      <c r="D313" s="201"/>
      <c r="E313" s="156">
        <v>0</v>
      </c>
      <c r="F313" s="157"/>
      <c r="G313" s="158"/>
      <c r="M313" s="159" t="s">
        <v>436</v>
      </c>
      <c r="O313" s="147"/>
    </row>
    <row r="314" spans="1:104">
      <c r="A314" s="148">
        <v>89</v>
      </c>
      <c r="B314" s="149" t="s">
        <v>437</v>
      </c>
      <c r="C314" s="150" t="s">
        <v>438</v>
      </c>
      <c r="D314" s="151" t="s">
        <v>120</v>
      </c>
      <c r="E314" s="152">
        <v>5</v>
      </c>
      <c r="F314" s="152"/>
      <c r="G314" s="153"/>
      <c r="O314" s="147">
        <v>2</v>
      </c>
      <c r="AA314" s="120">
        <v>12</v>
      </c>
      <c r="AB314" s="120">
        <v>0</v>
      </c>
      <c r="AC314" s="120">
        <v>89</v>
      </c>
      <c r="AZ314" s="120">
        <v>2</v>
      </c>
      <c r="BA314" s="120">
        <f>IF(AZ314=1,G314,0)</f>
        <v>0</v>
      </c>
      <c r="BB314" s="120">
        <f>IF(AZ314=2,G314,0)</f>
        <v>0</v>
      </c>
      <c r="BC314" s="120">
        <f>IF(AZ314=3,G314,0)</f>
        <v>0</v>
      </c>
      <c r="BD314" s="120">
        <f>IF(AZ314=4,G314,0)</f>
        <v>0</v>
      </c>
      <c r="BE314" s="120">
        <f>IF(AZ314=5,G314,0)</f>
        <v>0</v>
      </c>
      <c r="CZ314" s="120">
        <v>1.58E-3</v>
      </c>
    </row>
    <row r="315" spans="1:104">
      <c r="A315" s="154"/>
      <c r="B315" s="155"/>
      <c r="C315" s="200">
        <v>5</v>
      </c>
      <c r="D315" s="201"/>
      <c r="E315" s="156">
        <v>5</v>
      </c>
      <c r="F315" s="157"/>
      <c r="G315" s="158"/>
      <c r="M315" s="159">
        <v>5</v>
      </c>
      <c r="O315" s="147"/>
    </row>
    <row r="316" spans="1:104">
      <c r="A316" s="154"/>
      <c r="B316" s="155"/>
      <c r="C316" s="200" t="s">
        <v>439</v>
      </c>
      <c r="D316" s="201"/>
      <c r="E316" s="156">
        <v>0</v>
      </c>
      <c r="F316" s="157"/>
      <c r="G316" s="158"/>
      <c r="M316" s="159" t="s">
        <v>439</v>
      </c>
      <c r="O316" s="147"/>
    </row>
    <row r="317" spans="1:104">
      <c r="A317" s="148">
        <v>90</v>
      </c>
      <c r="B317" s="149" t="s">
        <v>440</v>
      </c>
      <c r="C317" s="150" t="s">
        <v>441</v>
      </c>
      <c r="D317" s="151" t="s">
        <v>308</v>
      </c>
      <c r="E317" s="152">
        <v>0.05</v>
      </c>
      <c r="F317" s="152"/>
      <c r="G317" s="153"/>
      <c r="O317" s="147">
        <v>2</v>
      </c>
      <c r="AA317" s="120">
        <v>12</v>
      </c>
      <c r="AB317" s="120">
        <v>0</v>
      </c>
      <c r="AC317" s="120">
        <v>90</v>
      </c>
      <c r="AZ317" s="120">
        <v>2</v>
      </c>
      <c r="BA317" s="120">
        <f>IF(AZ317=1,G317,0)</f>
        <v>0</v>
      </c>
      <c r="BB317" s="120">
        <f>IF(AZ317=2,G317,0)</f>
        <v>0</v>
      </c>
      <c r="BC317" s="120">
        <f>IF(AZ317=3,G317,0)</f>
        <v>0</v>
      </c>
      <c r="BD317" s="120">
        <f>IF(AZ317=4,G317,0)</f>
        <v>0</v>
      </c>
      <c r="BE317" s="120">
        <f>IF(AZ317=5,G317,0)</f>
        <v>0</v>
      </c>
      <c r="CZ317" s="120">
        <v>0</v>
      </c>
    </row>
    <row r="318" spans="1:104">
      <c r="A318" s="160"/>
      <c r="B318" s="161" t="s">
        <v>66</v>
      </c>
      <c r="C318" s="162" t="str">
        <f>CONCATENATE(B301," ",C301)</f>
        <v>712 Živičné krytiny</v>
      </c>
      <c r="D318" s="160"/>
      <c r="E318" s="163"/>
      <c r="F318" s="163"/>
      <c r="G318" s="164"/>
      <c r="O318" s="147">
        <v>4</v>
      </c>
      <c r="BA318" s="165">
        <f>SUM(BA301:BA317)</f>
        <v>0</v>
      </c>
      <c r="BB318" s="165">
        <f>SUM(BB301:BB317)</f>
        <v>0</v>
      </c>
      <c r="BC318" s="165">
        <f>SUM(BC301:BC317)</f>
        <v>0</v>
      </c>
      <c r="BD318" s="165">
        <f>SUM(BD301:BD317)</f>
        <v>0</v>
      </c>
      <c r="BE318" s="165">
        <f>SUM(BE301:BE317)</f>
        <v>0</v>
      </c>
    </row>
    <row r="319" spans="1:104">
      <c r="A319" s="140" t="s">
        <v>64</v>
      </c>
      <c r="B319" s="141" t="s">
        <v>442</v>
      </c>
      <c r="C319" s="142" t="s">
        <v>443</v>
      </c>
      <c r="D319" s="143"/>
      <c r="E319" s="144"/>
      <c r="F319" s="144"/>
      <c r="G319" s="145"/>
      <c r="H319" s="146"/>
      <c r="I319" s="146"/>
      <c r="O319" s="147">
        <v>1</v>
      </c>
    </row>
    <row r="320" spans="1:104">
      <c r="A320" s="148">
        <v>91</v>
      </c>
      <c r="B320" s="149" t="s">
        <v>444</v>
      </c>
      <c r="C320" s="150" t="s">
        <v>445</v>
      </c>
      <c r="D320" s="151" t="s">
        <v>131</v>
      </c>
      <c r="E320" s="152">
        <v>485.62</v>
      </c>
      <c r="F320" s="152"/>
      <c r="G320" s="153"/>
      <c r="O320" s="147">
        <v>2</v>
      </c>
      <c r="AA320" s="120">
        <v>12</v>
      </c>
      <c r="AB320" s="120">
        <v>0</v>
      </c>
      <c r="AC320" s="120">
        <v>91</v>
      </c>
      <c r="AZ320" s="120">
        <v>2</v>
      </c>
      <c r="BA320" s="120">
        <f>IF(AZ320=1,G320,0)</f>
        <v>0</v>
      </c>
      <c r="BB320" s="120">
        <f>IF(AZ320=2,G320,0)</f>
        <v>0</v>
      </c>
      <c r="BC320" s="120">
        <f>IF(AZ320=3,G320,0)</f>
        <v>0</v>
      </c>
      <c r="BD320" s="120">
        <f>IF(AZ320=4,G320,0)</f>
        <v>0</v>
      </c>
      <c r="BE320" s="120">
        <f>IF(AZ320=5,G320,0)</f>
        <v>0</v>
      </c>
      <c r="CZ320" s="120">
        <v>0</v>
      </c>
    </row>
    <row r="321" spans="1:104">
      <c r="A321" s="154"/>
      <c r="B321" s="155"/>
      <c r="C321" s="200" t="s">
        <v>446</v>
      </c>
      <c r="D321" s="201"/>
      <c r="E321" s="156">
        <v>485.62</v>
      </c>
      <c r="F321" s="157"/>
      <c r="G321" s="158"/>
      <c r="M321" s="159" t="s">
        <v>446</v>
      </c>
      <c r="O321" s="147"/>
    </row>
    <row r="322" spans="1:104">
      <c r="A322" s="154"/>
      <c r="B322" s="155"/>
      <c r="C322" s="200" t="s">
        <v>447</v>
      </c>
      <c r="D322" s="201"/>
      <c r="E322" s="156">
        <v>0</v>
      </c>
      <c r="F322" s="157"/>
      <c r="G322" s="158"/>
      <c r="M322" s="159" t="s">
        <v>447</v>
      </c>
      <c r="O322" s="147"/>
    </row>
    <row r="323" spans="1:104" ht="22.5">
      <c r="A323" s="148">
        <v>92</v>
      </c>
      <c r="B323" s="149" t="s">
        <v>448</v>
      </c>
      <c r="C323" s="150" t="s">
        <v>449</v>
      </c>
      <c r="D323" s="151" t="s">
        <v>131</v>
      </c>
      <c r="E323" s="152">
        <v>498.72</v>
      </c>
      <c r="F323" s="152"/>
      <c r="G323" s="153"/>
      <c r="O323" s="147">
        <v>2</v>
      </c>
      <c r="AA323" s="120">
        <v>12</v>
      </c>
      <c r="AB323" s="120">
        <v>0</v>
      </c>
      <c r="AC323" s="120">
        <v>92</v>
      </c>
      <c r="AZ323" s="120">
        <v>2</v>
      </c>
      <c r="BA323" s="120">
        <f>IF(AZ323=1,G323,0)</f>
        <v>0</v>
      </c>
      <c r="BB323" s="120">
        <f>IF(AZ323=2,G323,0)</f>
        <v>0</v>
      </c>
      <c r="BC323" s="120">
        <f>IF(AZ323=3,G323,0)</f>
        <v>0</v>
      </c>
      <c r="BD323" s="120">
        <f>IF(AZ323=4,G323,0)</f>
        <v>0</v>
      </c>
      <c r="BE323" s="120">
        <f>IF(AZ323=5,G323,0)</f>
        <v>0</v>
      </c>
      <c r="CZ323" s="120">
        <v>0</v>
      </c>
    </row>
    <row r="324" spans="1:104">
      <c r="A324" s="154"/>
      <c r="B324" s="155"/>
      <c r="C324" s="200" t="s">
        <v>450</v>
      </c>
      <c r="D324" s="201"/>
      <c r="E324" s="156">
        <v>498.72</v>
      </c>
      <c r="F324" s="157"/>
      <c r="G324" s="158"/>
      <c r="M324" s="159" t="s">
        <v>450</v>
      </c>
      <c r="O324" s="147"/>
    </row>
    <row r="325" spans="1:104">
      <c r="A325" s="154"/>
      <c r="B325" s="155"/>
      <c r="C325" s="200" t="s">
        <v>451</v>
      </c>
      <c r="D325" s="201"/>
      <c r="E325" s="156">
        <v>0</v>
      </c>
      <c r="F325" s="157"/>
      <c r="G325" s="158"/>
      <c r="M325" s="159" t="s">
        <v>451</v>
      </c>
      <c r="O325" s="147"/>
    </row>
    <row r="326" spans="1:104" ht="22.5">
      <c r="A326" s="148">
        <v>93</v>
      </c>
      <c r="B326" s="149" t="s">
        <v>452</v>
      </c>
      <c r="C326" s="150" t="s">
        <v>453</v>
      </c>
      <c r="D326" s="151" t="s">
        <v>131</v>
      </c>
      <c r="E326" s="152">
        <v>49.8</v>
      </c>
      <c r="F326" s="152"/>
      <c r="G326" s="153"/>
      <c r="O326" s="147">
        <v>2</v>
      </c>
      <c r="AA326" s="120">
        <v>12</v>
      </c>
      <c r="AB326" s="120">
        <v>0</v>
      </c>
      <c r="AC326" s="120">
        <v>93</v>
      </c>
      <c r="AZ326" s="120">
        <v>2</v>
      </c>
      <c r="BA326" s="120">
        <f>IF(AZ326=1,G326,0)</f>
        <v>0</v>
      </c>
      <c r="BB326" s="120">
        <f>IF(AZ326=2,G326,0)</f>
        <v>0</v>
      </c>
      <c r="BC326" s="120">
        <f>IF(AZ326=3,G326,0)</f>
        <v>0</v>
      </c>
      <c r="BD326" s="120">
        <f>IF(AZ326=4,G326,0)</f>
        <v>0</v>
      </c>
      <c r="BE326" s="120">
        <f>IF(AZ326=5,G326,0)</f>
        <v>0</v>
      </c>
      <c r="CZ326" s="120">
        <v>0</v>
      </c>
    </row>
    <row r="327" spans="1:104">
      <c r="A327" s="154"/>
      <c r="B327" s="155"/>
      <c r="C327" s="200" t="s">
        <v>454</v>
      </c>
      <c r="D327" s="201"/>
      <c r="E327" s="156">
        <v>49.8</v>
      </c>
      <c r="F327" s="157"/>
      <c r="G327" s="158"/>
      <c r="M327" s="159" t="s">
        <v>454</v>
      </c>
      <c r="O327" s="147"/>
    </row>
    <row r="328" spans="1:104">
      <c r="A328" s="154"/>
      <c r="B328" s="155"/>
      <c r="C328" s="200" t="s">
        <v>455</v>
      </c>
      <c r="D328" s="201"/>
      <c r="E328" s="156">
        <v>0</v>
      </c>
      <c r="F328" s="157"/>
      <c r="G328" s="158"/>
      <c r="M328" s="159" t="s">
        <v>455</v>
      </c>
      <c r="O328" s="147"/>
    </row>
    <row r="329" spans="1:104">
      <c r="A329" s="148">
        <v>94</v>
      </c>
      <c r="B329" s="149" t="s">
        <v>456</v>
      </c>
      <c r="C329" s="150" t="s">
        <v>457</v>
      </c>
      <c r="D329" s="151" t="s">
        <v>131</v>
      </c>
      <c r="E329" s="152">
        <v>535.41999999999996</v>
      </c>
      <c r="F329" s="152"/>
      <c r="G329" s="153"/>
      <c r="O329" s="147">
        <v>2</v>
      </c>
      <c r="AA329" s="120">
        <v>12</v>
      </c>
      <c r="AB329" s="120">
        <v>0</v>
      </c>
      <c r="AC329" s="120">
        <v>94</v>
      </c>
      <c r="AZ329" s="120">
        <v>2</v>
      </c>
      <c r="BA329" s="120">
        <f>IF(AZ329=1,G329,0)</f>
        <v>0</v>
      </c>
      <c r="BB329" s="120">
        <f>IF(AZ329=2,G329,0)</f>
        <v>0</v>
      </c>
      <c r="BC329" s="120">
        <f>IF(AZ329=3,G329,0)</f>
        <v>0</v>
      </c>
      <c r="BD329" s="120">
        <f>IF(AZ329=4,G329,0)</f>
        <v>0</v>
      </c>
      <c r="BE329" s="120">
        <f>IF(AZ329=5,G329,0)</f>
        <v>0</v>
      </c>
      <c r="CZ329" s="120">
        <v>2.0000000000000002E-5</v>
      </c>
    </row>
    <row r="330" spans="1:104">
      <c r="A330" s="154"/>
      <c r="B330" s="155"/>
      <c r="C330" s="200" t="s">
        <v>458</v>
      </c>
      <c r="D330" s="201"/>
      <c r="E330" s="156">
        <v>535.41999999999996</v>
      </c>
      <c r="F330" s="157"/>
      <c r="G330" s="158"/>
      <c r="M330" s="159" t="s">
        <v>458</v>
      </c>
      <c r="O330" s="147"/>
    </row>
    <row r="331" spans="1:104">
      <c r="A331" s="154"/>
      <c r="B331" s="155"/>
      <c r="C331" s="200" t="s">
        <v>459</v>
      </c>
      <c r="D331" s="201"/>
      <c r="E331" s="156">
        <v>0</v>
      </c>
      <c r="F331" s="157"/>
      <c r="G331" s="158"/>
      <c r="M331" s="159" t="s">
        <v>459</v>
      </c>
      <c r="O331" s="147"/>
    </row>
    <row r="332" spans="1:104" ht="22.5">
      <c r="A332" s="148">
        <v>95</v>
      </c>
      <c r="B332" s="149" t="s">
        <v>460</v>
      </c>
      <c r="C332" s="150" t="s">
        <v>461</v>
      </c>
      <c r="D332" s="151" t="s">
        <v>65</v>
      </c>
      <c r="E332" s="152">
        <v>10</v>
      </c>
      <c r="F332" s="152"/>
      <c r="G332" s="153"/>
      <c r="O332" s="147">
        <v>2</v>
      </c>
      <c r="AA332" s="120">
        <v>12</v>
      </c>
      <c r="AB332" s="120">
        <v>0</v>
      </c>
      <c r="AC332" s="120">
        <v>95</v>
      </c>
      <c r="AZ332" s="120">
        <v>2</v>
      </c>
      <c r="BA332" s="120">
        <f>IF(AZ332=1,G332,0)</f>
        <v>0</v>
      </c>
      <c r="BB332" s="120">
        <f>IF(AZ332=2,G332,0)</f>
        <v>0</v>
      </c>
      <c r="BC332" s="120">
        <f>IF(AZ332=3,G332,0)</f>
        <v>0</v>
      </c>
      <c r="BD332" s="120">
        <f>IF(AZ332=4,G332,0)</f>
        <v>0</v>
      </c>
      <c r="BE332" s="120">
        <f>IF(AZ332=5,G332,0)</f>
        <v>0</v>
      </c>
      <c r="CZ332" s="120">
        <v>1.2999999999999999E-4</v>
      </c>
    </row>
    <row r="333" spans="1:104">
      <c r="A333" s="154"/>
      <c r="B333" s="155"/>
      <c r="C333" s="200" t="s">
        <v>462</v>
      </c>
      <c r="D333" s="201"/>
      <c r="E333" s="156">
        <v>10</v>
      </c>
      <c r="F333" s="157"/>
      <c r="G333" s="158"/>
      <c r="M333" s="159" t="s">
        <v>462</v>
      </c>
      <c r="O333" s="147"/>
    </row>
    <row r="334" spans="1:104">
      <c r="A334" s="154"/>
      <c r="B334" s="155"/>
      <c r="C334" s="200" t="s">
        <v>463</v>
      </c>
      <c r="D334" s="201"/>
      <c r="E334" s="156">
        <v>0</v>
      </c>
      <c r="F334" s="157"/>
      <c r="G334" s="158"/>
      <c r="M334" s="159" t="s">
        <v>463</v>
      </c>
      <c r="O334" s="147"/>
    </row>
    <row r="335" spans="1:104">
      <c r="A335" s="148">
        <v>96</v>
      </c>
      <c r="B335" s="149" t="s">
        <v>464</v>
      </c>
      <c r="C335" s="150" t="s">
        <v>731</v>
      </c>
      <c r="D335" s="151" t="s">
        <v>131</v>
      </c>
      <c r="E335" s="152">
        <v>2.9567999999999999</v>
      </c>
      <c r="F335" s="152"/>
      <c r="G335" s="153"/>
      <c r="O335" s="147">
        <v>2</v>
      </c>
      <c r="AA335" s="120">
        <v>12</v>
      </c>
      <c r="AB335" s="120">
        <v>1</v>
      </c>
      <c r="AC335" s="120">
        <v>96</v>
      </c>
      <c r="AZ335" s="120">
        <v>2</v>
      </c>
      <c r="BA335" s="120">
        <f>IF(AZ335=1,G335,0)</f>
        <v>0</v>
      </c>
      <c r="BB335" s="120">
        <f>IF(AZ335=2,G335,0)</f>
        <v>0</v>
      </c>
      <c r="BC335" s="120">
        <f>IF(AZ335=3,G335,0)</f>
        <v>0</v>
      </c>
      <c r="BD335" s="120">
        <f>IF(AZ335=4,G335,0)</f>
        <v>0</v>
      </c>
      <c r="BE335" s="120">
        <f>IF(AZ335=5,G335,0)</f>
        <v>0</v>
      </c>
      <c r="CZ335" s="120">
        <v>1.6000000000000001E-3</v>
      </c>
    </row>
    <row r="336" spans="1:104">
      <c r="A336" s="154"/>
      <c r="B336" s="155"/>
      <c r="C336" s="200" t="s">
        <v>465</v>
      </c>
      <c r="D336" s="201"/>
      <c r="E336" s="156">
        <v>2.9567999999999999</v>
      </c>
      <c r="F336" s="157"/>
      <c r="G336" s="158"/>
      <c r="M336" s="159" t="s">
        <v>465</v>
      </c>
      <c r="O336" s="147"/>
    </row>
    <row r="337" spans="1:104">
      <c r="A337" s="154"/>
      <c r="B337" s="155"/>
      <c r="C337" s="200" t="s">
        <v>466</v>
      </c>
      <c r="D337" s="201"/>
      <c r="E337" s="156">
        <v>0</v>
      </c>
      <c r="F337" s="157"/>
      <c r="G337" s="158"/>
      <c r="M337" s="159" t="s">
        <v>466</v>
      </c>
      <c r="O337" s="147"/>
    </row>
    <row r="338" spans="1:104">
      <c r="A338" s="154"/>
      <c r="B338" s="155"/>
      <c r="C338" s="200" t="s">
        <v>467</v>
      </c>
      <c r="D338" s="201"/>
      <c r="E338" s="156">
        <v>0</v>
      </c>
      <c r="F338" s="157"/>
      <c r="G338" s="158"/>
      <c r="M338" s="159" t="s">
        <v>467</v>
      </c>
      <c r="O338" s="147"/>
    </row>
    <row r="339" spans="1:104">
      <c r="A339" s="148">
        <v>97</v>
      </c>
      <c r="B339" s="149" t="s">
        <v>468</v>
      </c>
      <c r="C339" s="150" t="s">
        <v>732</v>
      </c>
      <c r="D339" s="151" t="s">
        <v>131</v>
      </c>
      <c r="E339" s="152">
        <v>25.564</v>
      </c>
      <c r="F339" s="152"/>
      <c r="G339" s="153"/>
      <c r="O339" s="147">
        <v>2</v>
      </c>
      <c r="AA339" s="120">
        <v>12</v>
      </c>
      <c r="AB339" s="120">
        <v>1</v>
      </c>
      <c r="AC339" s="120">
        <v>97</v>
      </c>
      <c r="AZ339" s="120">
        <v>2</v>
      </c>
      <c r="BA339" s="120">
        <f>IF(AZ339=1,G339,0)</f>
        <v>0</v>
      </c>
      <c r="BB339" s="120">
        <f>IF(AZ339=2,G339,0)</f>
        <v>0</v>
      </c>
      <c r="BC339" s="120">
        <f>IF(AZ339=3,G339,0)</f>
        <v>0</v>
      </c>
      <c r="BD339" s="120">
        <f>IF(AZ339=4,G339,0)</f>
        <v>0</v>
      </c>
      <c r="BE339" s="120">
        <f>IF(AZ339=5,G339,0)</f>
        <v>0</v>
      </c>
      <c r="CZ339" s="120">
        <v>2E-3</v>
      </c>
    </row>
    <row r="340" spans="1:104">
      <c r="A340" s="154"/>
      <c r="B340" s="155"/>
      <c r="C340" s="200" t="s">
        <v>469</v>
      </c>
      <c r="D340" s="201"/>
      <c r="E340" s="156">
        <v>25.564</v>
      </c>
      <c r="F340" s="157"/>
      <c r="G340" s="158"/>
      <c r="M340" s="159" t="s">
        <v>469</v>
      </c>
      <c r="O340" s="147"/>
    </row>
    <row r="341" spans="1:104">
      <c r="A341" s="154"/>
      <c r="B341" s="155"/>
      <c r="C341" s="200" t="s">
        <v>470</v>
      </c>
      <c r="D341" s="201"/>
      <c r="E341" s="156">
        <v>0</v>
      </c>
      <c r="F341" s="157"/>
      <c r="G341" s="158"/>
      <c r="M341" s="159" t="s">
        <v>470</v>
      </c>
      <c r="O341" s="147"/>
    </row>
    <row r="342" spans="1:104" ht="22.5">
      <c r="A342" s="148">
        <v>98</v>
      </c>
      <c r="B342" s="149" t="s">
        <v>471</v>
      </c>
      <c r="C342" s="150" t="s">
        <v>472</v>
      </c>
      <c r="D342" s="151" t="s">
        <v>131</v>
      </c>
      <c r="E342" s="152">
        <v>121.405</v>
      </c>
      <c r="F342" s="152"/>
      <c r="G342" s="153"/>
      <c r="O342" s="147">
        <v>2</v>
      </c>
      <c r="AA342" s="120">
        <v>12</v>
      </c>
      <c r="AB342" s="120">
        <v>1</v>
      </c>
      <c r="AC342" s="120">
        <v>98</v>
      </c>
      <c r="AZ342" s="120">
        <v>2</v>
      </c>
      <c r="BA342" s="120">
        <f>IF(AZ342=1,G342,0)</f>
        <v>0</v>
      </c>
      <c r="BB342" s="120">
        <f>IF(AZ342=2,G342,0)</f>
        <v>0</v>
      </c>
      <c r="BC342" s="120">
        <f>IF(AZ342=3,G342,0)</f>
        <v>0</v>
      </c>
      <c r="BD342" s="120">
        <f>IF(AZ342=4,G342,0)</f>
        <v>0</v>
      </c>
      <c r="BE342" s="120">
        <f>IF(AZ342=5,G342,0)</f>
        <v>0</v>
      </c>
      <c r="CZ342" s="120">
        <v>1.6800000000000001E-3</v>
      </c>
    </row>
    <row r="343" spans="1:104">
      <c r="A343" s="154"/>
      <c r="B343" s="155"/>
      <c r="C343" s="200" t="s">
        <v>473</v>
      </c>
      <c r="D343" s="201"/>
      <c r="E343" s="156">
        <v>121.405</v>
      </c>
      <c r="F343" s="157"/>
      <c r="G343" s="158"/>
      <c r="M343" s="159" t="s">
        <v>473</v>
      </c>
      <c r="O343" s="147"/>
    </row>
    <row r="344" spans="1:104">
      <c r="A344" s="154"/>
      <c r="B344" s="155"/>
      <c r="C344" s="200" t="s">
        <v>474</v>
      </c>
      <c r="D344" s="201"/>
      <c r="E344" s="156">
        <v>0</v>
      </c>
      <c r="F344" s="157"/>
      <c r="G344" s="158"/>
      <c r="M344" s="159" t="s">
        <v>474</v>
      </c>
      <c r="O344" s="147"/>
    </row>
    <row r="345" spans="1:104">
      <c r="A345" s="154"/>
      <c r="B345" s="155"/>
      <c r="C345" s="200" t="s">
        <v>475</v>
      </c>
      <c r="D345" s="201"/>
      <c r="E345" s="156">
        <v>0</v>
      </c>
      <c r="F345" s="157"/>
      <c r="G345" s="158"/>
      <c r="M345" s="159" t="s">
        <v>475</v>
      </c>
      <c r="O345" s="147"/>
    </row>
    <row r="346" spans="1:104" ht="22.5">
      <c r="A346" s="148">
        <v>99</v>
      </c>
      <c r="B346" s="149" t="s">
        <v>476</v>
      </c>
      <c r="C346" s="150" t="s">
        <v>477</v>
      </c>
      <c r="D346" s="151" t="s">
        <v>131</v>
      </c>
      <c r="E346" s="152">
        <v>588.96199999999999</v>
      </c>
      <c r="F346" s="152"/>
      <c r="G346" s="153"/>
      <c r="O346" s="147">
        <v>2</v>
      </c>
      <c r="AA346" s="120">
        <v>12</v>
      </c>
      <c r="AB346" s="120">
        <v>1</v>
      </c>
      <c r="AC346" s="120">
        <v>99</v>
      </c>
      <c r="AZ346" s="120">
        <v>2</v>
      </c>
      <c r="BA346" s="120">
        <f>IF(AZ346=1,G346,0)</f>
        <v>0</v>
      </c>
      <c r="BB346" s="120">
        <f>IF(AZ346=2,G346,0)</f>
        <v>0</v>
      </c>
      <c r="BC346" s="120">
        <f>IF(AZ346=3,G346,0)</f>
        <v>0</v>
      </c>
      <c r="BD346" s="120">
        <f>IF(AZ346=4,G346,0)</f>
        <v>0</v>
      </c>
      <c r="BE346" s="120">
        <f>IF(AZ346=5,G346,0)</f>
        <v>0</v>
      </c>
      <c r="CZ346" s="120">
        <v>1.92E-3</v>
      </c>
    </row>
    <row r="347" spans="1:104">
      <c r="A347" s="154"/>
      <c r="B347" s="155"/>
      <c r="C347" s="200" t="s">
        <v>478</v>
      </c>
      <c r="D347" s="201"/>
      <c r="E347" s="156">
        <v>588.96199999999999</v>
      </c>
      <c r="F347" s="157"/>
      <c r="G347" s="158"/>
      <c r="M347" s="159" t="s">
        <v>478</v>
      </c>
      <c r="O347" s="147"/>
    </row>
    <row r="348" spans="1:104">
      <c r="A348" s="154"/>
      <c r="B348" s="155"/>
      <c r="C348" s="200" t="s">
        <v>479</v>
      </c>
      <c r="D348" s="201"/>
      <c r="E348" s="156">
        <v>0</v>
      </c>
      <c r="F348" s="157"/>
      <c r="G348" s="158"/>
      <c r="M348" s="159" t="s">
        <v>479</v>
      </c>
      <c r="O348" s="147"/>
    </row>
    <row r="349" spans="1:104">
      <c r="A349" s="148">
        <v>100</v>
      </c>
      <c r="B349" s="149" t="s">
        <v>480</v>
      </c>
      <c r="C349" s="150" t="s">
        <v>481</v>
      </c>
      <c r="D349" s="151" t="s">
        <v>131</v>
      </c>
      <c r="E349" s="152">
        <v>588.96199999999999</v>
      </c>
      <c r="F349" s="152"/>
      <c r="G349" s="153"/>
      <c r="O349" s="147">
        <v>2</v>
      </c>
      <c r="AA349" s="120">
        <v>12</v>
      </c>
      <c r="AB349" s="120">
        <v>1</v>
      </c>
      <c r="AC349" s="120">
        <v>100</v>
      </c>
      <c r="AZ349" s="120">
        <v>2</v>
      </c>
      <c r="BA349" s="120">
        <f>IF(AZ349=1,G349,0)</f>
        <v>0</v>
      </c>
      <c r="BB349" s="120">
        <f>IF(AZ349=2,G349,0)</f>
        <v>0</v>
      </c>
      <c r="BC349" s="120">
        <f>IF(AZ349=3,G349,0)</f>
        <v>0</v>
      </c>
      <c r="BD349" s="120">
        <f>IF(AZ349=4,G349,0)</f>
        <v>0</v>
      </c>
      <c r="BE349" s="120">
        <f>IF(AZ349=5,G349,0)</f>
        <v>0</v>
      </c>
      <c r="CZ349" s="120">
        <v>8.0000000000000007E-5</v>
      </c>
    </row>
    <row r="350" spans="1:104">
      <c r="A350" s="154"/>
      <c r="B350" s="155"/>
      <c r="C350" s="200" t="s">
        <v>478</v>
      </c>
      <c r="D350" s="201"/>
      <c r="E350" s="156">
        <v>588.96199999999999</v>
      </c>
      <c r="F350" s="157"/>
      <c r="G350" s="158"/>
      <c r="M350" s="159" t="s">
        <v>478</v>
      </c>
      <c r="O350" s="147"/>
    </row>
    <row r="351" spans="1:104">
      <c r="A351" s="154"/>
      <c r="B351" s="155"/>
      <c r="C351" s="200" t="s">
        <v>482</v>
      </c>
      <c r="D351" s="201"/>
      <c r="E351" s="156">
        <v>0</v>
      </c>
      <c r="F351" s="157"/>
      <c r="G351" s="158"/>
      <c r="M351" s="159" t="s">
        <v>482</v>
      </c>
      <c r="O351" s="147"/>
    </row>
    <row r="352" spans="1:104">
      <c r="A352" s="148">
        <v>101</v>
      </c>
      <c r="B352" s="149" t="s">
        <v>483</v>
      </c>
      <c r="C352" s="150" t="s">
        <v>484</v>
      </c>
      <c r="D352" s="151" t="s">
        <v>308</v>
      </c>
      <c r="E352" s="152">
        <v>1.45</v>
      </c>
      <c r="F352" s="152"/>
      <c r="G352" s="153"/>
      <c r="O352" s="147">
        <v>2</v>
      </c>
      <c r="AA352" s="120">
        <v>12</v>
      </c>
      <c r="AB352" s="120">
        <v>0</v>
      </c>
      <c r="AC352" s="120">
        <v>101</v>
      </c>
      <c r="AZ352" s="120">
        <v>2</v>
      </c>
      <c r="BA352" s="120">
        <f>IF(AZ352=1,G352,0)</f>
        <v>0</v>
      </c>
      <c r="BB352" s="120">
        <f>IF(AZ352=2,G352,0)</f>
        <v>0</v>
      </c>
      <c r="BC352" s="120">
        <f>IF(AZ352=3,G352,0)</f>
        <v>0</v>
      </c>
      <c r="BD352" s="120">
        <f>IF(AZ352=4,G352,0)</f>
        <v>0</v>
      </c>
      <c r="BE352" s="120">
        <f>IF(AZ352=5,G352,0)</f>
        <v>0</v>
      </c>
      <c r="CZ352" s="120">
        <v>0</v>
      </c>
    </row>
    <row r="353" spans="1:104">
      <c r="A353" s="160"/>
      <c r="B353" s="161" t="s">
        <v>66</v>
      </c>
      <c r="C353" s="162" t="str">
        <f>CONCATENATE(B319," ",C319)</f>
        <v>713 Izolace tepelné</v>
      </c>
      <c r="D353" s="160"/>
      <c r="E353" s="163"/>
      <c r="F353" s="163"/>
      <c r="G353" s="164"/>
      <c r="O353" s="147">
        <v>4</v>
      </c>
      <c r="BA353" s="165">
        <f>SUM(BA319:BA352)</f>
        <v>0</v>
      </c>
      <c r="BB353" s="165">
        <f>SUM(BB319:BB352)</f>
        <v>0</v>
      </c>
      <c r="BC353" s="165">
        <f>SUM(BC319:BC352)</f>
        <v>0</v>
      </c>
      <c r="BD353" s="165">
        <f>SUM(BD319:BD352)</f>
        <v>0</v>
      </c>
      <c r="BE353" s="165">
        <f>SUM(BE319:BE352)</f>
        <v>0</v>
      </c>
    </row>
    <row r="354" spans="1:104">
      <c r="A354" s="140" t="s">
        <v>64</v>
      </c>
      <c r="B354" s="141" t="s">
        <v>485</v>
      </c>
      <c r="C354" s="142" t="s">
        <v>486</v>
      </c>
      <c r="D354" s="143"/>
      <c r="E354" s="144"/>
      <c r="F354" s="144"/>
      <c r="G354" s="145"/>
      <c r="H354" s="146"/>
      <c r="I354" s="146"/>
      <c r="O354" s="147">
        <v>1</v>
      </c>
    </row>
    <row r="355" spans="1:104">
      <c r="A355" s="148">
        <v>102</v>
      </c>
      <c r="B355" s="149" t="s">
        <v>487</v>
      </c>
      <c r="C355" s="150" t="s">
        <v>488</v>
      </c>
      <c r="D355" s="151" t="s">
        <v>73</v>
      </c>
      <c r="E355" s="152">
        <v>5</v>
      </c>
      <c r="F355" s="152"/>
      <c r="G355" s="153"/>
      <c r="O355" s="147">
        <v>2</v>
      </c>
      <c r="AA355" s="120">
        <v>12</v>
      </c>
      <c r="AB355" s="120">
        <v>0</v>
      </c>
      <c r="AC355" s="120">
        <v>102</v>
      </c>
      <c r="AZ355" s="120">
        <v>2</v>
      </c>
      <c r="BA355" s="120">
        <f>IF(AZ355=1,G355,0)</f>
        <v>0</v>
      </c>
      <c r="BB355" s="120">
        <f>IF(AZ355=2,G355,0)</f>
        <v>0</v>
      </c>
      <c r="BC355" s="120">
        <f>IF(AZ355=3,G355,0)</f>
        <v>0</v>
      </c>
      <c r="BD355" s="120">
        <f>IF(AZ355=4,G355,0)</f>
        <v>0</v>
      </c>
      <c r="BE355" s="120">
        <f>IF(AZ355=5,G355,0)</f>
        <v>0</v>
      </c>
      <c r="CZ355" s="120">
        <v>0</v>
      </c>
    </row>
    <row r="356" spans="1:104">
      <c r="A356" s="154"/>
      <c r="B356" s="155"/>
      <c r="C356" s="200" t="s">
        <v>489</v>
      </c>
      <c r="D356" s="201"/>
      <c r="E356" s="156">
        <v>5</v>
      </c>
      <c r="F356" s="157"/>
      <c r="G356" s="158"/>
      <c r="M356" s="159" t="s">
        <v>489</v>
      </c>
      <c r="O356" s="147"/>
    </row>
    <row r="357" spans="1:104">
      <c r="A357" s="154"/>
      <c r="B357" s="155"/>
      <c r="C357" s="200" t="s">
        <v>490</v>
      </c>
      <c r="D357" s="201"/>
      <c r="E357" s="156">
        <v>0</v>
      </c>
      <c r="F357" s="157"/>
      <c r="G357" s="158"/>
      <c r="M357" s="159" t="s">
        <v>490</v>
      </c>
      <c r="O357" s="147"/>
    </row>
    <row r="358" spans="1:104">
      <c r="A358" s="154"/>
      <c r="B358" s="155"/>
      <c r="C358" s="200" t="s">
        <v>491</v>
      </c>
      <c r="D358" s="201"/>
      <c r="E358" s="156">
        <v>0</v>
      </c>
      <c r="F358" s="157"/>
      <c r="G358" s="158"/>
      <c r="M358" s="159" t="s">
        <v>491</v>
      </c>
      <c r="O358" s="147"/>
    </row>
    <row r="359" spans="1:104">
      <c r="A359" s="148">
        <v>103</v>
      </c>
      <c r="B359" s="149" t="s">
        <v>492</v>
      </c>
      <c r="C359" s="150" t="s">
        <v>493</v>
      </c>
      <c r="D359" s="151" t="s">
        <v>120</v>
      </c>
      <c r="E359" s="152">
        <v>2</v>
      </c>
      <c r="F359" s="152"/>
      <c r="G359" s="153"/>
      <c r="O359" s="147">
        <v>2</v>
      </c>
      <c r="AA359" s="120">
        <v>12</v>
      </c>
      <c r="AB359" s="120">
        <v>0</v>
      </c>
      <c r="AC359" s="120">
        <v>103</v>
      </c>
      <c r="AZ359" s="120">
        <v>2</v>
      </c>
      <c r="BA359" s="120">
        <f>IF(AZ359=1,G359,0)</f>
        <v>0</v>
      </c>
      <c r="BB359" s="120">
        <f>IF(AZ359=2,G359,0)</f>
        <v>0</v>
      </c>
      <c r="BC359" s="120">
        <f>IF(AZ359=3,G359,0)</f>
        <v>0</v>
      </c>
      <c r="BD359" s="120">
        <f>IF(AZ359=4,G359,0)</f>
        <v>0</v>
      </c>
      <c r="BE359" s="120">
        <f>IF(AZ359=5,G359,0)</f>
        <v>0</v>
      </c>
      <c r="CZ359" s="120">
        <v>0</v>
      </c>
    </row>
    <row r="360" spans="1:104">
      <c r="A360" s="154"/>
      <c r="B360" s="155"/>
      <c r="C360" s="200">
        <v>2</v>
      </c>
      <c r="D360" s="201"/>
      <c r="E360" s="156">
        <v>2</v>
      </c>
      <c r="F360" s="157"/>
      <c r="G360" s="158"/>
      <c r="M360" s="159">
        <v>2</v>
      </c>
      <c r="O360" s="147"/>
    </row>
    <row r="361" spans="1:104">
      <c r="A361" s="154"/>
      <c r="B361" s="155"/>
      <c r="C361" s="200" t="s">
        <v>494</v>
      </c>
      <c r="D361" s="201"/>
      <c r="E361" s="156">
        <v>0</v>
      </c>
      <c r="F361" s="157"/>
      <c r="G361" s="158"/>
      <c r="M361" s="159" t="s">
        <v>494</v>
      </c>
      <c r="O361" s="147"/>
    </row>
    <row r="362" spans="1:104" ht="22.5">
      <c r="A362" s="148">
        <v>104</v>
      </c>
      <c r="B362" s="149" t="s">
        <v>495</v>
      </c>
      <c r="C362" s="150" t="s">
        <v>496</v>
      </c>
      <c r="D362" s="151" t="s">
        <v>73</v>
      </c>
      <c r="E362" s="152">
        <v>5</v>
      </c>
      <c r="F362" s="152"/>
      <c r="G362" s="153"/>
      <c r="O362" s="147">
        <v>2</v>
      </c>
      <c r="AA362" s="120">
        <v>12</v>
      </c>
      <c r="AB362" s="120">
        <v>0</v>
      </c>
      <c r="AC362" s="120">
        <v>104</v>
      </c>
      <c r="AZ362" s="120">
        <v>2</v>
      </c>
      <c r="BA362" s="120">
        <f>IF(AZ362=1,G362,0)</f>
        <v>0</v>
      </c>
      <c r="BB362" s="120">
        <f>IF(AZ362=2,G362,0)</f>
        <v>0</v>
      </c>
      <c r="BC362" s="120">
        <f>IF(AZ362=3,G362,0)</f>
        <v>0</v>
      </c>
      <c r="BD362" s="120">
        <f>IF(AZ362=4,G362,0)</f>
        <v>0</v>
      </c>
      <c r="BE362" s="120">
        <f>IF(AZ362=5,G362,0)</f>
        <v>0</v>
      </c>
      <c r="CZ362" s="120">
        <v>7.5800000000000006E-2</v>
      </c>
    </row>
    <row r="363" spans="1:104">
      <c r="A363" s="154"/>
      <c r="B363" s="155"/>
      <c r="C363" s="200" t="s">
        <v>489</v>
      </c>
      <c r="D363" s="201"/>
      <c r="E363" s="156">
        <v>5</v>
      </c>
      <c r="F363" s="157"/>
      <c r="G363" s="158"/>
      <c r="M363" s="159" t="s">
        <v>489</v>
      </c>
      <c r="O363" s="147"/>
    </row>
    <row r="364" spans="1:104">
      <c r="A364" s="154"/>
      <c r="B364" s="155"/>
      <c r="C364" s="200" t="s">
        <v>497</v>
      </c>
      <c r="D364" s="201"/>
      <c r="E364" s="156">
        <v>0</v>
      </c>
      <c r="F364" s="157"/>
      <c r="G364" s="158"/>
      <c r="M364" s="159" t="s">
        <v>497</v>
      </c>
      <c r="O364" s="147"/>
    </row>
    <row r="365" spans="1:104">
      <c r="A365" s="154"/>
      <c r="B365" s="155"/>
      <c r="C365" s="200" t="s">
        <v>498</v>
      </c>
      <c r="D365" s="201"/>
      <c r="E365" s="156">
        <v>0</v>
      </c>
      <c r="F365" s="157"/>
      <c r="G365" s="158"/>
      <c r="M365" s="159" t="s">
        <v>498</v>
      </c>
      <c r="O365" s="147"/>
    </row>
    <row r="366" spans="1:104">
      <c r="A366" s="148">
        <v>105</v>
      </c>
      <c r="B366" s="149" t="s">
        <v>499</v>
      </c>
      <c r="C366" s="150" t="s">
        <v>500</v>
      </c>
      <c r="D366" s="151" t="s">
        <v>308</v>
      </c>
      <c r="E366" s="152">
        <v>0.38</v>
      </c>
      <c r="F366" s="152"/>
      <c r="G366" s="153"/>
      <c r="O366" s="147">
        <v>2</v>
      </c>
      <c r="AA366" s="120">
        <v>12</v>
      </c>
      <c r="AB366" s="120">
        <v>0</v>
      </c>
      <c r="AC366" s="120">
        <v>105</v>
      </c>
      <c r="AZ366" s="120">
        <v>2</v>
      </c>
      <c r="BA366" s="120">
        <f>IF(AZ366=1,G366,0)</f>
        <v>0</v>
      </c>
      <c r="BB366" s="120">
        <f>IF(AZ366=2,G366,0)</f>
        <v>0</v>
      </c>
      <c r="BC366" s="120">
        <f>IF(AZ366=3,G366,0)</f>
        <v>0</v>
      </c>
      <c r="BD366" s="120">
        <f>IF(AZ366=4,G366,0)</f>
        <v>0</v>
      </c>
      <c r="BE366" s="120">
        <f>IF(AZ366=5,G366,0)</f>
        <v>0</v>
      </c>
      <c r="CZ366" s="120">
        <v>0</v>
      </c>
    </row>
    <row r="367" spans="1:104">
      <c r="A367" s="160"/>
      <c r="B367" s="161" t="s">
        <v>66</v>
      </c>
      <c r="C367" s="162" t="str">
        <f>CONCATENATE(B354," ",C354)</f>
        <v>721 Vnitřní kanalizace</v>
      </c>
      <c r="D367" s="160"/>
      <c r="E367" s="163"/>
      <c r="F367" s="163"/>
      <c r="G367" s="164"/>
      <c r="O367" s="147">
        <v>4</v>
      </c>
      <c r="BA367" s="165">
        <f>SUM(BA354:BA366)</f>
        <v>0</v>
      </c>
      <c r="BB367" s="165">
        <f>SUM(BB354:BB366)</f>
        <v>0</v>
      </c>
      <c r="BC367" s="165">
        <f>SUM(BC354:BC366)</f>
        <v>0</v>
      </c>
      <c r="BD367" s="165">
        <f>SUM(BD354:BD366)</f>
        <v>0</v>
      </c>
      <c r="BE367" s="165">
        <f>SUM(BE354:BE366)</f>
        <v>0</v>
      </c>
    </row>
    <row r="368" spans="1:104">
      <c r="A368" s="140" t="s">
        <v>64</v>
      </c>
      <c r="B368" s="141" t="s">
        <v>501</v>
      </c>
      <c r="C368" s="142" t="s">
        <v>502</v>
      </c>
      <c r="D368" s="143"/>
      <c r="E368" s="144"/>
      <c r="F368" s="144"/>
      <c r="G368" s="145"/>
      <c r="H368" s="146"/>
      <c r="I368" s="146"/>
      <c r="O368" s="147">
        <v>1</v>
      </c>
    </row>
    <row r="369" spans="1:104">
      <c r="A369" s="148">
        <v>106</v>
      </c>
      <c r="B369" s="149" t="s">
        <v>503</v>
      </c>
      <c r="C369" s="150" t="s">
        <v>504</v>
      </c>
      <c r="D369" s="151" t="s">
        <v>120</v>
      </c>
      <c r="E369" s="152">
        <v>2.5</v>
      </c>
      <c r="F369" s="152"/>
      <c r="G369" s="153"/>
      <c r="O369" s="147">
        <v>2</v>
      </c>
      <c r="AA369" s="120">
        <v>12</v>
      </c>
      <c r="AB369" s="120">
        <v>0</v>
      </c>
      <c r="AC369" s="120">
        <v>106</v>
      </c>
      <c r="AZ369" s="120">
        <v>2</v>
      </c>
      <c r="BA369" s="120">
        <f>IF(AZ369=1,G369,0)</f>
        <v>0</v>
      </c>
      <c r="BB369" s="120">
        <f>IF(AZ369=2,G369,0)</f>
        <v>0</v>
      </c>
      <c r="BC369" s="120">
        <f>IF(AZ369=3,G369,0)</f>
        <v>0</v>
      </c>
      <c r="BD369" s="120">
        <f>IF(AZ369=4,G369,0)</f>
        <v>0</v>
      </c>
      <c r="BE369" s="120">
        <f>IF(AZ369=5,G369,0)</f>
        <v>0</v>
      </c>
      <c r="CZ369" s="120">
        <v>3.8999999999999999E-4</v>
      </c>
    </row>
    <row r="370" spans="1:104">
      <c r="A370" s="154"/>
      <c r="B370" s="155"/>
      <c r="C370" s="200" t="s">
        <v>505</v>
      </c>
      <c r="D370" s="201"/>
      <c r="E370" s="156">
        <v>2.5</v>
      </c>
      <c r="F370" s="157"/>
      <c r="G370" s="158"/>
      <c r="M370" s="159" t="s">
        <v>505</v>
      </c>
      <c r="O370" s="147"/>
    </row>
    <row r="371" spans="1:104">
      <c r="A371" s="154"/>
      <c r="B371" s="155"/>
      <c r="C371" s="200" t="s">
        <v>506</v>
      </c>
      <c r="D371" s="201"/>
      <c r="E371" s="156">
        <v>0</v>
      </c>
      <c r="F371" s="157"/>
      <c r="G371" s="158"/>
      <c r="M371" s="159" t="s">
        <v>506</v>
      </c>
      <c r="O371" s="147"/>
    </row>
    <row r="372" spans="1:104">
      <c r="A372" s="148">
        <v>107</v>
      </c>
      <c r="B372" s="149" t="s">
        <v>507</v>
      </c>
      <c r="C372" s="150" t="s">
        <v>508</v>
      </c>
      <c r="D372" s="151" t="s">
        <v>120</v>
      </c>
      <c r="E372" s="152">
        <v>2.5</v>
      </c>
      <c r="F372" s="152"/>
      <c r="G372" s="153"/>
      <c r="O372" s="147">
        <v>2</v>
      </c>
      <c r="AA372" s="120">
        <v>12</v>
      </c>
      <c r="AB372" s="120">
        <v>0</v>
      </c>
      <c r="AC372" s="120">
        <v>107</v>
      </c>
      <c r="AZ372" s="120">
        <v>2</v>
      </c>
      <c r="BA372" s="120">
        <f>IF(AZ372=1,G372,0)</f>
        <v>0</v>
      </c>
      <c r="BB372" s="120">
        <f>IF(AZ372=2,G372,0)</f>
        <v>0</v>
      </c>
      <c r="BC372" s="120">
        <f>IF(AZ372=3,G372,0)</f>
        <v>0</v>
      </c>
      <c r="BD372" s="120">
        <f>IF(AZ372=4,G372,0)</f>
        <v>0</v>
      </c>
      <c r="BE372" s="120">
        <f>IF(AZ372=5,G372,0)</f>
        <v>0</v>
      </c>
      <c r="CZ372" s="120">
        <v>1.4840000000000001E-2</v>
      </c>
    </row>
    <row r="373" spans="1:104">
      <c r="A373" s="154"/>
      <c r="B373" s="155"/>
      <c r="C373" s="200" t="s">
        <v>505</v>
      </c>
      <c r="D373" s="201"/>
      <c r="E373" s="156">
        <v>2.5</v>
      </c>
      <c r="F373" s="157"/>
      <c r="G373" s="158"/>
      <c r="M373" s="159" t="s">
        <v>505</v>
      </c>
      <c r="O373" s="147"/>
    </row>
    <row r="374" spans="1:104">
      <c r="A374" s="154"/>
      <c r="B374" s="155"/>
      <c r="C374" s="200" t="s">
        <v>509</v>
      </c>
      <c r="D374" s="201"/>
      <c r="E374" s="156">
        <v>0</v>
      </c>
      <c r="F374" s="157"/>
      <c r="G374" s="158"/>
      <c r="M374" s="159" t="s">
        <v>509</v>
      </c>
      <c r="O374" s="147"/>
    </row>
    <row r="375" spans="1:104">
      <c r="A375" s="148">
        <v>108</v>
      </c>
      <c r="B375" s="149" t="s">
        <v>510</v>
      </c>
      <c r="C375" s="150" t="s">
        <v>511</v>
      </c>
      <c r="D375" s="151" t="s">
        <v>73</v>
      </c>
      <c r="E375" s="152">
        <v>1</v>
      </c>
      <c r="F375" s="152"/>
      <c r="G375" s="153"/>
      <c r="O375" s="147">
        <v>2</v>
      </c>
      <c r="AA375" s="120">
        <v>12</v>
      </c>
      <c r="AB375" s="120">
        <v>0</v>
      </c>
      <c r="AC375" s="120">
        <v>108</v>
      </c>
      <c r="AZ375" s="120">
        <v>2</v>
      </c>
      <c r="BA375" s="120">
        <f>IF(AZ375=1,G375,0)</f>
        <v>0</v>
      </c>
      <c r="BB375" s="120">
        <f>IF(AZ375=2,G375,0)</f>
        <v>0</v>
      </c>
      <c r="BC375" s="120">
        <f>IF(AZ375=3,G375,0)</f>
        <v>0</v>
      </c>
      <c r="BD375" s="120">
        <f>IF(AZ375=4,G375,0)</f>
        <v>0</v>
      </c>
      <c r="BE375" s="120">
        <f>IF(AZ375=5,G375,0)</f>
        <v>0</v>
      </c>
      <c r="CZ375" s="120">
        <v>3.4000000000000002E-4</v>
      </c>
    </row>
    <row r="376" spans="1:104">
      <c r="A376" s="154"/>
      <c r="B376" s="155"/>
      <c r="C376" s="200">
        <v>1</v>
      </c>
      <c r="D376" s="201"/>
      <c r="E376" s="156">
        <v>1</v>
      </c>
      <c r="F376" s="157"/>
      <c r="G376" s="158"/>
      <c r="M376" s="159">
        <v>1</v>
      </c>
      <c r="O376" s="147"/>
    </row>
    <row r="377" spans="1:104">
      <c r="A377" s="154"/>
      <c r="B377" s="155"/>
      <c r="C377" s="200" t="s">
        <v>512</v>
      </c>
      <c r="D377" s="201"/>
      <c r="E377" s="156">
        <v>0</v>
      </c>
      <c r="F377" s="157"/>
      <c r="G377" s="158"/>
      <c r="M377" s="159" t="s">
        <v>512</v>
      </c>
      <c r="O377" s="147"/>
    </row>
    <row r="378" spans="1:104">
      <c r="A378" s="148">
        <v>109</v>
      </c>
      <c r="B378" s="149" t="s">
        <v>513</v>
      </c>
      <c r="C378" s="150" t="s">
        <v>514</v>
      </c>
      <c r="D378" s="151" t="s">
        <v>73</v>
      </c>
      <c r="E378" s="152">
        <v>1</v>
      </c>
      <c r="F378" s="152"/>
      <c r="G378" s="153"/>
      <c r="O378" s="147">
        <v>2</v>
      </c>
      <c r="AA378" s="120">
        <v>12</v>
      </c>
      <c r="AB378" s="120">
        <v>0</v>
      </c>
      <c r="AC378" s="120">
        <v>109</v>
      </c>
      <c r="AZ378" s="120">
        <v>2</v>
      </c>
      <c r="BA378" s="120">
        <f>IF(AZ378=1,G378,0)</f>
        <v>0</v>
      </c>
      <c r="BB378" s="120">
        <f>IF(AZ378=2,G378,0)</f>
        <v>0</v>
      </c>
      <c r="BC378" s="120">
        <f>IF(AZ378=3,G378,0)</f>
        <v>0</v>
      </c>
      <c r="BD378" s="120">
        <f>IF(AZ378=4,G378,0)</f>
        <v>0</v>
      </c>
      <c r="BE378" s="120">
        <f>IF(AZ378=5,G378,0)</f>
        <v>0</v>
      </c>
      <c r="CZ378" s="120">
        <v>2.14E-3</v>
      </c>
    </row>
    <row r="379" spans="1:104">
      <c r="A379" s="154"/>
      <c r="B379" s="155"/>
      <c r="C379" s="200">
        <v>1</v>
      </c>
      <c r="D379" s="201"/>
      <c r="E379" s="156">
        <v>1</v>
      </c>
      <c r="F379" s="157"/>
      <c r="G379" s="158"/>
      <c r="M379" s="159">
        <v>1</v>
      </c>
      <c r="O379" s="147"/>
    </row>
    <row r="380" spans="1:104">
      <c r="A380" s="154"/>
      <c r="B380" s="155"/>
      <c r="C380" s="200" t="s">
        <v>515</v>
      </c>
      <c r="D380" s="201"/>
      <c r="E380" s="156">
        <v>0</v>
      </c>
      <c r="F380" s="157"/>
      <c r="G380" s="158"/>
      <c r="M380" s="159" t="s">
        <v>515</v>
      </c>
      <c r="O380" s="147"/>
    </row>
    <row r="381" spans="1:104">
      <c r="A381" s="154"/>
      <c r="B381" s="155"/>
      <c r="C381" s="200" t="s">
        <v>516</v>
      </c>
      <c r="D381" s="201"/>
      <c r="E381" s="156">
        <v>0</v>
      </c>
      <c r="F381" s="157"/>
      <c r="G381" s="158"/>
      <c r="M381" s="159" t="s">
        <v>516</v>
      </c>
      <c r="O381" s="147"/>
    </row>
    <row r="382" spans="1:104">
      <c r="A382" s="148">
        <v>110</v>
      </c>
      <c r="B382" s="149" t="s">
        <v>517</v>
      </c>
      <c r="C382" s="150" t="s">
        <v>518</v>
      </c>
      <c r="D382" s="151" t="s">
        <v>308</v>
      </c>
      <c r="E382" s="152">
        <v>0.04</v>
      </c>
      <c r="F382" s="152"/>
      <c r="G382" s="153"/>
      <c r="O382" s="147">
        <v>2</v>
      </c>
      <c r="AA382" s="120">
        <v>12</v>
      </c>
      <c r="AB382" s="120">
        <v>0</v>
      </c>
      <c r="AC382" s="120">
        <v>110</v>
      </c>
      <c r="AZ382" s="120">
        <v>2</v>
      </c>
      <c r="BA382" s="120">
        <f>IF(AZ382=1,G382,0)</f>
        <v>0</v>
      </c>
      <c r="BB382" s="120">
        <f>IF(AZ382=2,G382,0)</f>
        <v>0</v>
      </c>
      <c r="BC382" s="120">
        <f>IF(AZ382=3,G382,0)</f>
        <v>0</v>
      </c>
      <c r="BD382" s="120">
        <f>IF(AZ382=4,G382,0)</f>
        <v>0</v>
      </c>
      <c r="BE382" s="120">
        <f>IF(AZ382=5,G382,0)</f>
        <v>0</v>
      </c>
      <c r="CZ382" s="120">
        <v>0</v>
      </c>
    </row>
    <row r="383" spans="1:104">
      <c r="A383" s="160"/>
      <c r="B383" s="161" t="s">
        <v>66</v>
      </c>
      <c r="C383" s="162" t="str">
        <f>CONCATENATE(B368," ",C368)</f>
        <v>723 Vnitřní plynovod</v>
      </c>
      <c r="D383" s="160"/>
      <c r="E383" s="163"/>
      <c r="F383" s="163"/>
      <c r="G383" s="164"/>
      <c r="O383" s="147">
        <v>4</v>
      </c>
      <c r="BA383" s="165">
        <f>SUM(BA368:BA382)</f>
        <v>0</v>
      </c>
      <c r="BB383" s="165">
        <f>SUM(BB368:BB382)</f>
        <v>0</v>
      </c>
      <c r="BC383" s="165">
        <f>SUM(BC368:BC382)</f>
        <v>0</v>
      </c>
      <c r="BD383" s="165">
        <f>SUM(BD368:BD382)</f>
        <v>0</v>
      </c>
      <c r="BE383" s="165">
        <f>SUM(BE368:BE382)</f>
        <v>0</v>
      </c>
    </row>
    <row r="384" spans="1:104">
      <c r="A384" s="140" t="s">
        <v>64</v>
      </c>
      <c r="B384" s="141" t="s">
        <v>519</v>
      </c>
      <c r="C384" s="142" t="s">
        <v>520</v>
      </c>
      <c r="D384" s="143"/>
      <c r="E384" s="144"/>
      <c r="F384" s="144"/>
      <c r="G384" s="145"/>
      <c r="H384" s="146"/>
      <c r="I384" s="146"/>
      <c r="O384" s="147">
        <v>1</v>
      </c>
    </row>
    <row r="385" spans="1:104">
      <c r="A385" s="148">
        <v>111</v>
      </c>
      <c r="B385" s="149" t="s">
        <v>521</v>
      </c>
      <c r="C385" s="150" t="s">
        <v>522</v>
      </c>
      <c r="D385" s="151" t="s">
        <v>120</v>
      </c>
      <c r="E385" s="152">
        <v>8.9600000000000009</v>
      </c>
      <c r="F385" s="152"/>
      <c r="G385" s="153"/>
      <c r="O385" s="147">
        <v>2</v>
      </c>
      <c r="AA385" s="120">
        <v>12</v>
      </c>
      <c r="AB385" s="120">
        <v>0</v>
      </c>
      <c r="AC385" s="120">
        <v>111</v>
      </c>
      <c r="AZ385" s="120">
        <v>2</v>
      </c>
      <c r="BA385" s="120">
        <f>IF(AZ385=1,G385,0)</f>
        <v>0</v>
      </c>
      <c r="BB385" s="120">
        <f>IF(AZ385=2,G385,0)</f>
        <v>0</v>
      </c>
      <c r="BC385" s="120">
        <f>IF(AZ385=3,G385,0)</f>
        <v>0</v>
      </c>
      <c r="BD385" s="120">
        <f>IF(AZ385=4,G385,0)</f>
        <v>0</v>
      </c>
      <c r="BE385" s="120">
        <f>IF(AZ385=5,G385,0)</f>
        <v>0</v>
      </c>
      <c r="CZ385" s="120">
        <v>0</v>
      </c>
    </row>
    <row r="386" spans="1:104">
      <c r="A386" s="154"/>
      <c r="B386" s="155"/>
      <c r="C386" s="200" t="s">
        <v>523</v>
      </c>
      <c r="D386" s="201"/>
      <c r="E386" s="156">
        <v>8.9600000000000009</v>
      </c>
      <c r="F386" s="157"/>
      <c r="G386" s="158"/>
      <c r="M386" s="159" t="s">
        <v>523</v>
      </c>
      <c r="O386" s="147"/>
    </row>
    <row r="387" spans="1:104">
      <c r="A387" s="154"/>
      <c r="B387" s="155"/>
      <c r="C387" s="200" t="s">
        <v>524</v>
      </c>
      <c r="D387" s="201"/>
      <c r="E387" s="156">
        <v>0</v>
      </c>
      <c r="F387" s="157"/>
      <c r="G387" s="158"/>
      <c r="M387" s="159" t="s">
        <v>524</v>
      </c>
      <c r="O387" s="147"/>
    </row>
    <row r="388" spans="1:104">
      <c r="A388" s="154"/>
      <c r="B388" s="155"/>
      <c r="C388" s="200" t="s">
        <v>525</v>
      </c>
      <c r="D388" s="201"/>
      <c r="E388" s="156">
        <v>0</v>
      </c>
      <c r="F388" s="157"/>
      <c r="G388" s="158"/>
      <c r="M388" s="159" t="s">
        <v>525</v>
      </c>
      <c r="O388" s="147"/>
    </row>
    <row r="389" spans="1:104">
      <c r="A389" s="148">
        <v>112</v>
      </c>
      <c r="B389" s="149" t="s">
        <v>526</v>
      </c>
      <c r="C389" s="150" t="s">
        <v>527</v>
      </c>
      <c r="D389" s="151" t="s">
        <v>394</v>
      </c>
      <c r="E389" s="152">
        <v>0.224</v>
      </c>
      <c r="F389" s="152"/>
      <c r="G389" s="153"/>
      <c r="O389" s="147">
        <v>2</v>
      </c>
      <c r="AA389" s="120">
        <v>12</v>
      </c>
      <c r="AB389" s="120">
        <v>0</v>
      </c>
      <c r="AC389" s="120">
        <v>112</v>
      </c>
      <c r="AZ389" s="120">
        <v>2</v>
      </c>
      <c r="BA389" s="120">
        <f>IF(AZ389=1,G389,0)</f>
        <v>0</v>
      </c>
      <c r="BB389" s="120">
        <f>IF(AZ389=2,G389,0)</f>
        <v>0</v>
      </c>
      <c r="BC389" s="120">
        <f>IF(AZ389=3,G389,0)</f>
        <v>0</v>
      </c>
      <c r="BD389" s="120">
        <f>IF(AZ389=4,G389,0)</f>
        <v>0</v>
      </c>
      <c r="BE389" s="120">
        <f>IF(AZ389=5,G389,0)</f>
        <v>0</v>
      </c>
      <c r="CZ389" s="120">
        <v>2.3570000000000001E-2</v>
      </c>
    </row>
    <row r="390" spans="1:104">
      <c r="A390" s="154"/>
      <c r="B390" s="155"/>
      <c r="C390" s="200" t="s">
        <v>528</v>
      </c>
      <c r="D390" s="201"/>
      <c r="E390" s="156">
        <v>0.224</v>
      </c>
      <c r="F390" s="157"/>
      <c r="G390" s="158"/>
      <c r="M390" s="159" t="s">
        <v>528</v>
      </c>
      <c r="O390" s="147"/>
    </row>
    <row r="391" spans="1:104">
      <c r="A391" s="154"/>
      <c r="B391" s="155"/>
      <c r="C391" s="200" t="s">
        <v>529</v>
      </c>
      <c r="D391" s="201"/>
      <c r="E391" s="156">
        <v>0</v>
      </c>
      <c r="F391" s="157"/>
      <c r="G391" s="158"/>
      <c r="M391" s="159" t="s">
        <v>529</v>
      </c>
      <c r="O391" s="147"/>
    </row>
    <row r="392" spans="1:104">
      <c r="A392" s="148">
        <v>113</v>
      </c>
      <c r="B392" s="149" t="s">
        <v>530</v>
      </c>
      <c r="C392" s="150" t="s">
        <v>531</v>
      </c>
      <c r="D392" s="151" t="s">
        <v>131</v>
      </c>
      <c r="E392" s="152">
        <v>2.9567999999999999</v>
      </c>
      <c r="F392" s="152"/>
      <c r="G392" s="153"/>
      <c r="O392" s="147">
        <v>2</v>
      </c>
      <c r="AA392" s="120">
        <v>12</v>
      </c>
      <c r="AB392" s="120">
        <v>1</v>
      </c>
      <c r="AC392" s="120">
        <v>113</v>
      </c>
      <c r="AZ392" s="120">
        <v>2</v>
      </c>
      <c r="BA392" s="120">
        <f>IF(AZ392=1,G392,0)</f>
        <v>0</v>
      </c>
      <c r="BB392" s="120">
        <f>IF(AZ392=2,G392,0)</f>
        <v>0</v>
      </c>
      <c r="BC392" s="120">
        <f>IF(AZ392=3,G392,0)</f>
        <v>0</v>
      </c>
      <c r="BD392" s="120">
        <f>IF(AZ392=4,G392,0)</f>
        <v>0</v>
      </c>
      <c r="BE392" s="120">
        <f>IF(AZ392=5,G392,0)</f>
        <v>0</v>
      </c>
      <c r="CZ392" s="120">
        <v>1.4800000000000001E-2</v>
      </c>
    </row>
    <row r="393" spans="1:104">
      <c r="A393" s="154"/>
      <c r="B393" s="155"/>
      <c r="C393" s="200" t="s">
        <v>465</v>
      </c>
      <c r="D393" s="201"/>
      <c r="E393" s="156">
        <v>2.9567999999999999</v>
      </c>
      <c r="F393" s="157"/>
      <c r="G393" s="158"/>
      <c r="M393" s="159" t="s">
        <v>465</v>
      </c>
      <c r="O393" s="147"/>
    </row>
    <row r="394" spans="1:104">
      <c r="A394" s="154"/>
      <c r="B394" s="155"/>
      <c r="C394" s="200" t="s">
        <v>532</v>
      </c>
      <c r="D394" s="201"/>
      <c r="E394" s="156">
        <v>0</v>
      </c>
      <c r="F394" s="157"/>
      <c r="G394" s="158"/>
      <c r="M394" s="159" t="s">
        <v>532</v>
      </c>
      <c r="O394" s="147"/>
    </row>
    <row r="395" spans="1:104">
      <c r="A395" s="148">
        <v>114</v>
      </c>
      <c r="B395" s="149" t="s">
        <v>533</v>
      </c>
      <c r="C395" s="150" t="s">
        <v>534</v>
      </c>
      <c r="D395" s="151" t="s">
        <v>308</v>
      </c>
      <c r="E395" s="152">
        <v>0.05</v>
      </c>
      <c r="F395" s="152"/>
      <c r="G395" s="153"/>
      <c r="O395" s="147">
        <v>2</v>
      </c>
      <c r="AA395" s="120">
        <v>12</v>
      </c>
      <c r="AB395" s="120">
        <v>0</v>
      </c>
      <c r="AC395" s="120">
        <v>114</v>
      </c>
      <c r="AZ395" s="120">
        <v>2</v>
      </c>
      <c r="BA395" s="120">
        <f>IF(AZ395=1,G395,0)</f>
        <v>0</v>
      </c>
      <c r="BB395" s="120">
        <f>IF(AZ395=2,G395,0)</f>
        <v>0</v>
      </c>
      <c r="BC395" s="120">
        <f>IF(AZ395=3,G395,0)</f>
        <v>0</v>
      </c>
      <c r="BD395" s="120">
        <f>IF(AZ395=4,G395,0)</f>
        <v>0</v>
      </c>
      <c r="BE395" s="120">
        <f>IF(AZ395=5,G395,0)</f>
        <v>0</v>
      </c>
      <c r="CZ395" s="120">
        <v>0</v>
      </c>
    </row>
    <row r="396" spans="1:104">
      <c r="A396" s="160"/>
      <c r="B396" s="161" t="s">
        <v>66</v>
      </c>
      <c r="C396" s="162" t="str">
        <f>CONCATENATE(B384," ",C384)</f>
        <v>762 Konstrukce tesařské</v>
      </c>
      <c r="D396" s="160"/>
      <c r="E396" s="163"/>
      <c r="F396" s="163"/>
      <c r="G396" s="164"/>
      <c r="O396" s="147">
        <v>4</v>
      </c>
      <c r="BA396" s="165">
        <f>SUM(BA384:BA395)</f>
        <v>0</v>
      </c>
      <c r="BB396" s="165">
        <f>SUM(BB384:BB395)</f>
        <v>0</v>
      </c>
      <c r="BC396" s="165">
        <f>SUM(BC384:BC395)</f>
        <v>0</v>
      </c>
      <c r="BD396" s="165">
        <f>SUM(BD384:BD395)</f>
        <v>0</v>
      </c>
      <c r="BE396" s="165">
        <f>SUM(BE384:BE395)</f>
        <v>0</v>
      </c>
    </row>
    <row r="397" spans="1:104">
      <c r="A397" s="140" t="s">
        <v>64</v>
      </c>
      <c r="B397" s="141" t="s">
        <v>535</v>
      </c>
      <c r="C397" s="142" t="s">
        <v>536</v>
      </c>
      <c r="D397" s="143"/>
      <c r="E397" s="144"/>
      <c r="F397" s="144"/>
      <c r="G397" s="145"/>
      <c r="H397" s="146"/>
      <c r="I397" s="146"/>
      <c r="O397" s="147">
        <v>1</v>
      </c>
    </row>
    <row r="398" spans="1:104">
      <c r="A398" s="148">
        <v>115</v>
      </c>
      <c r="B398" s="149" t="s">
        <v>537</v>
      </c>
      <c r="C398" s="150" t="s">
        <v>538</v>
      </c>
      <c r="D398" s="151" t="s">
        <v>120</v>
      </c>
      <c r="E398" s="152">
        <v>117.3</v>
      </c>
      <c r="F398" s="152"/>
      <c r="G398" s="153"/>
      <c r="O398" s="147">
        <v>2</v>
      </c>
      <c r="AA398" s="120">
        <v>12</v>
      </c>
      <c r="AB398" s="120">
        <v>0</v>
      </c>
      <c r="AC398" s="120">
        <v>115</v>
      </c>
      <c r="AZ398" s="120">
        <v>2</v>
      </c>
      <c r="BA398" s="120">
        <f>IF(AZ398=1,G398,0)</f>
        <v>0</v>
      </c>
      <c r="BB398" s="120">
        <f>IF(AZ398=2,G398,0)</f>
        <v>0</v>
      </c>
      <c r="BC398" s="120">
        <f>IF(AZ398=3,G398,0)</f>
        <v>0</v>
      </c>
      <c r="BD398" s="120">
        <f>IF(AZ398=4,G398,0)</f>
        <v>0</v>
      </c>
      <c r="BE398" s="120">
        <f>IF(AZ398=5,G398,0)</f>
        <v>0</v>
      </c>
      <c r="CZ398" s="120">
        <v>0</v>
      </c>
    </row>
    <row r="399" spans="1:104">
      <c r="A399" s="154"/>
      <c r="B399" s="155"/>
      <c r="C399" s="200" t="s">
        <v>539</v>
      </c>
      <c r="D399" s="201"/>
      <c r="E399" s="156">
        <v>117.3</v>
      </c>
      <c r="F399" s="157"/>
      <c r="G399" s="158"/>
      <c r="M399" s="159" t="s">
        <v>539</v>
      </c>
      <c r="O399" s="147"/>
    </row>
    <row r="400" spans="1:104">
      <c r="A400" s="154"/>
      <c r="B400" s="155"/>
      <c r="C400" s="200" t="s">
        <v>540</v>
      </c>
      <c r="D400" s="201"/>
      <c r="E400" s="156">
        <v>0</v>
      </c>
      <c r="F400" s="157"/>
      <c r="G400" s="158"/>
      <c r="M400" s="159" t="s">
        <v>540</v>
      </c>
      <c r="O400" s="147"/>
    </row>
    <row r="401" spans="1:104">
      <c r="A401" s="148">
        <v>116</v>
      </c>
      <c r="B401" s="149" t="s">
        <v>541</v>
      </c>
      <c r="C401" s="150" t="s">
        <v>542</v>
      </c>
      <c r="D401" s="151" t="s">
        <v>120</v>
      </c>
      <c r="E401" s="152">
        <v>7.5</v>
      </c>
      <c r="F401" s="152"/>
      <c r="G401" s="153"/>
      <c r="O401" s="147">
        <v>2</v>
      </c>
      <c r="AA401" s="120">
        <v>12</v>
      </c>
      <c r="AB401" s="120">
        <v>0</v>
      </c>
      <c r="AC401" s="120">
        <v>116</v>
      </c>
      <c r="AZ401" s="120">
        <v>2</v>
      </c>
      <c r="BA401" s="120">
        <f>IF(AZ401=1,G401,0)</f>
        <v>0</v>
      </c>
      <c r="BB401" s="120">
        <f>IF(AZ401=2,G401,0)</f>
        <v>0</v>
      </c>
      <c r="BC401" s="120">
        <f>IF(AZ401=3,G401,0)</f>
        <v>0</v>
      </c>
      <c r="BD401" s="120">
        <f>IF(AZ401=4,G401,0)</f>
        <v>0</v>
      </c>
      <c r="BE401" s="120">
        <f>IF(AZ401=5,G401,0)</f>
        <v>0</v>
      </c>
      <c r="CZ401" s="120">
        <v>0</v>
      </c>
    </row>
    <row r="402" spans="1:104">
      <c r="A402" s="154"/>
      <c r="B402" s="155"/>
      <c r="C402" s="200" t="s">
        <v>543</v>
      </c>
      <c r="D402" s="201"/>
      <c r="E402" s="156">
        <v>7.5</v>
      </c>
      <c r="F402" s="157"/>
      <c r="G402" s="158"/>
      <c r="M402" s="159" t="s">
        <v>543</v>
      </c>
      <c r="O402" s="147"/>
    </row>
    <row r="403" spans="1:104">
      <c r="A403" s="154"/>
      <c r="B403" s="155"/>
      <c r="C403" s="200" t="s">
        <v>544</v>
      </c>
      <c r="D403" s="201"/>
      <c r="E403" s="156">
        <v>0</v>
      </c>
      <c r="F403" s="157"/>
      <c r="G403" s="158"/>
      <c r="M403" s="159" t="s">
        <v>544</v>
      </c>
      <c r="O403" s="147"/>
    </row>
    <row r="404" spans="1:104">
      <c r="A404" s="148">
        <v>117</v>
      </c>
      <c r="B404" s="149" t="s">
        <v>545</v>
      </c>
      <c r="C404" s="150" t="s">
        <v>546</v>
      </c>
      <c r="D404" s="151" t="s">
        <v>120</v>
      </c>
      <c r="E404" s="152">
        <v>9</v>
      </c>
      <c r="F404" s="152"/>
      <c r="G404" s="153"/>
      <c r="O404" s="147">
        <v>2</v>
      </c>
      <c r="AA404" s="120">
        <v>12</v>
      </c>
      <c r="AB404" s="120">
        <v>0</v>
      </c>
      <c r="AC404" s="120">
        <v>117</v>
      </c>
      <c r="AZ404" s="120">
        <v>2</v>
      </c>
      <c r="BA404" s="120">
        <f>IF(AZ404=1,G404,0)</f>
        <v>0</v>
      </c>
      <c r="BB404" s="120">
        <f>IF(AZ404=2,G404,0)</f>
        <v>0</v>
      </c>
      <c r="BC404" s="120">
        <f>IF(AZ404=3,G404,0)</f>
        <v>0</v>
      </c>
      <c r="BD404" s="120">
        <f>IF(AZ404=4,G404,0)</f>
        <v>0</v>
      </c>
      <c r="BE404" s="120">
        <f>IF(AZ404=5,G404,0)</f>
        <v>0</v>
      </c>
      <c r="CZ404" s="120">
        <v>0</v>
      </c>
    </row>
    <row r="405" spans="1:104">
      <c r="A405" s="154"/>
      <c r="B405" s="155"/>
      <c r="C405" s="200" t="s">
        <v>547</v>
      </c>
      <c r="D405" s="201"/>
      <c r="E405" s="156">
        <v>9</v>
      </c>
      <c r="F405" s="157"/>
      <c r="G405" s="158"/>
      <c r="M405" s="159" t="s">
        <v>547</v>
      </c>
      <c r="O405" s="147"/>
    </row>
    <row r="406" spans="1:104">
      <c r="A406" s="154"/>
      <c r="B406" s="155"/>
      <c r="C406" s="200" t="s">
        <v>548</v>
      </c>
      <c r="D406" s="201"/>
      <c r="E406" s="156">
        <v>0</v>
      </c>
      <c r="F406" s="157"/>
      <c r="G406" s="158"/>
      <c r="M406" s="159" t="s">
        <v>548</v>
      </c>
      <c r="O406" s="147"/>
    </row>
    <row r="407" spans="1:104">
      <c r="A407" s="148">
        <v>118</v>
      </c>
      <c r="B407" s="149" t="s">
        <v>549</v>
      </c>
      <c r="C407" s="150" t="s">
        <v>550</v>
      </c>
      <c r="D407" s="151" t="s">
        <v>120</v>
      </c>
      <c r="E407" s="152">
        <v>5.5</v>
      </c>
      <c r="F407" s="152"/>
      <c r="G407" s="153"/>
      <c r="O407" s="147">
        <v>2</v>
      </c>
      <c r="AA407" s="120">
        <v>12</v>
      </c>
      <c r="AB407" s="120">
        <v>0</v>
      </c>
      <c r="AC407" s="120">
        <v>118</v>
      </c>
      <c r="AZ407" s="120">
        <v>2</v>
      </c>
      <c r="BA407" s="120">
        <f>IF(AZ407=1,G407,0)</f>
        <v>0</v>
      </c>
      <c r="BB407" s="120">
        <f>IF(AZ407=2,G407,0)</f>
        <v>0</v>
      </c>
      <c r="BC407" s="120">
        <f>IF(AZ407=3,G407,0)</f>
        <v>0</v>
      </c>
      <c r="BD407" s="120">
        <f>IF(AZ407=4,G407,0)</f>
        <v>0</v>
      </c>
      <c r="BE407" s="120">
        <f>IF(AZ407=5,G407,0)</f>
        <v>0</v>
      </c>
      <c r="CZ407" s="120">
        <v>0</v>
      </c>
    </row>
    <row r="408" spans="1:104">
      <c r="A408" s="154"/>
      <c r="B408" s="155"/>
      <c r="C408" s="200" t="s">
        <v>551</v>
      </c>
      <c r="D408" s="201"/>
      <c r="E408" s="156">
        <v>5.5</v>
      </c>
      <c r="F408" s="157"/>
      <c r="G408" s="158"/>
      <c r="M408" s="159" t="s">
        <v>551</v>
      </c>
      <c r="O408" s="147"/>
    </row>
    <row r="409" spans="1:104">
      <c r="A409" s="154"/>
      <c r="B409" s="155"/>
      <c r="C409" s="200" t="s">
        <v>552</v>
      </c>
      <c r="D409" s="201"/>
      <c r="E409" s="156">
        <v>0</v>
      </c>
      <c r="F409" s="157"/>
      <c r="G409" s="158"/>
      <c r="M409" s="159" t="s">
        <v>552</v>
      </c>
      <c r="O409" s="147"/>
    </row>
    <row r="410" spans="1:104">
      <c r="A410" s="148">
        <v>119</v>
      </c>
      <c r="B410" s="149" t="s">
        <v>553</v>
      </c>
      <c r="C410" s="150" t="s">
        <v>554</v>
      </c>
      <c r="D410" s="151" t="s">
        <v>120</v>
      </c>
      <c r="E410" s="152">
        <v>20.399999999999999</v>
      </c>
      <c r="F410" s="152"/>
      <c r="G410" s="153"/>
      <c r="O410" s="147">
        <v>2</v>
      </c>
      <c r="AA410" s="120">
        <v>12</v>
      </c>
      <c r="AB410" s="120">
        <v>0</v>
      </c>
      <c r="AC410" s="120">
        <v>119</v>
      </c>
      <c r="AZ410" s="120">
        <v>2</v>
      </c>
      <c r="BA410" s="120">
        <f>IF(AZ410=1,G410,0)</f>
        <v>0</v>
      </c>
      <c r="BB410" s="120">
        <f>IF(AZ410=2,G410,0)</f>
        <v>0</v>
      </c>
      <c r="BC410" s="120">
        <f>IF(AZ410=3,G410,0)</f>
        <v>0</v>
      </c>
      <c r="BD410" s="120">
        <f>IF(AZ410=4,G410,0)</f>
        <v>0</v>
      </c>
      <c r="BE410" s="120">
        <f>IF(AZ410=5,G410,0)</f>
        <v>0</v>
      </c>
      <c r="CZ410" s="120">
        <v>0</v>
      </c>
    </row>
    <row r="411" spans="1:104">
      <c r="A411" s="154"/>
      <c r="B411" s="155"/>
      <c r="C411" s="200" t="s">
        <v>555</v>
      </c>
      <c r="D411" s="201"/>
      <c r="E411" s="156">
        <v>20.399999999999999</v>
      </c>
      <c r="F411" s="157"/>
      <c r="G411" s="158"/>
      <c r="M411" s="159" t="s">
        <v>555</v>
      </c>
      <c r="O411" s="147"/>
    </row>
    <row r="412" spans="1:104">
      <c r="A412" s="154"/>
      <c r="B412" s="155"/>
      <c r="C412" s="200" t="s">
        <v>556</v>
      </c>
      <c r="D412" s="201"/>
      <c r="E412" s="156">
        <v>0</v>
      </c>
      <c r="F412" s="157"/>
      <c r="G412" s="158"/>
      <c r="M412" s="159" t="s">
        <v>556</v>
      </c>
      <c r="O412" s="147"/>
    </row>
    <row r="413" spans="1:104">
      <c r="A413" s="148">
        <v>120</v>
      </c>
      <c r="B413" s="149" t="s">
        <v>557</v>
      </c>
      <c r="C413" s="150" t="s">
        <v>558</v>
      </c>
      <c r="D413" s="151" t="s">
        <v>73</v>
      </c>
      <c r="E413" s="152">
        <v>4</v>
      </c>
      <c r="F413" s="152"/>
      <c r="G413" s="153"/>
      <c r="O413" s="147">
        <v>2</v>
      </c>
      <c r="AA413" s="120">
        <v>12</v>
      </c>
      <c r="AB413" s="120">
        <v>0</v>
      </c>
      <c r="AC413" s="120">
        <v>120</v>
      </c>
      <c r="AZ413" s="120">
        <v>2</v>
      </c>
      <c r="BA413" s="120">
        <f>IF(AZ413=1,G413,0)</f>
        <v>0</v>
      </c>
      <c r="BB413" s="120">
        <f>IF(AZ413=2,G413,0)</f>
        <v>0</v>
      </c>
      <c r="BC413" s="120">
        <f>IF(AZ413=3,G413,0)</f>
        <v>0</v>
      </c>
      <c r="BD413" s="120">
        <f>IF(AZ413=4,G413,0)</f>
        <v>0</v>
      </c>
      <c r="BE413" s="120">
        <f>IF(AZ413=5,G413,0)</f>
        <v>0</v>
      </c>
      <c r="CZ413" s="120">
        <v>0</v>
      </c>
    </row>
    <row r="414" spans="1:104">
      <c r="A414" s="154"/>
      <c r="B414" s="155"/>
      <c r="C414" s="200" t="s">
        <v>559</v>
      </c>
      <c r="D414" s="201"/>
      <c r="E414" s="156">
        <v>4</v>
      </c>
      <c r="F414" s="157"/>
      <c r="G414" s="158"/>
      <c r="M414" s="159" t="s">
        <v>559</v>
      </c>
      <c r="O414" s="147"/>
    </row>
    <row r="415" spans="1:104">
      <c r="A415" s="154"/>
      <c r="B415" s="155"/>
      <c r="C415" s="200" t="s">
        <v>560</v>
      </c>
      <c r="D415" s="201"/>
      <c r="E415" s="156">
        <v>0</v>
      </c>
      <c r="F415" s="157"/>
      <c r="G415" s="158"/>
      <c r="M415" s="159" t="s">
        <v>560</v>
      </c>
      <c r="O415" s="147"/>
    </row>
    <row r="416" spans="1:104">
      <c r="A416" s="154"/>
      <c r="B416" s="155"/>
      <c r="C416" s="200" t="s">
        <v>561</v>
      </c>
      <c r="D416" s="201"/>
      <c r="E416" s="156">
        <v>0</v>
      </c>
      <c r="F416" s="157"/>
      <c r="G416" s="158"/>
      <c r="M416" s="159" t="s">
        <v>561</v>
      </c>
      <c r="O416" s="147"/>
    </row>
    <row r="417" spans="1:104">
      <c r="A417" s="148">
        <v>121</v>
      </c>
      <c r="B417" s="149" t="s">
        <v>562</v>
      </c>
      <c r="C417" s="150" t="s">
        <v>563</v>
      </c>
      <c r="D417" s="151" t="s">
        <v>120</v>
      </c>
      <c r="E417" s="152">
        <v>8.1</v>
      </c>
      <c r="F417" s="152"/>
      <c r="G417" s="153"/>
      <c r="O417" s="147">
        <v>2</v>
      </c>
      <c r="AA417" s="120">
        <v>12</v>
      </c>
      <c r="AB417" s="120">
        <v>0</v>
      </c>
      <c r="AC417" s="120">
        <v>121</v>
      </c>
      <c r="AZ417" s="120">
        <v>2</v>
      </c>
      <c r="BA417" s="120">
        <f>IF(AZ417=1,G417,0)</f>
        <v>0</v>
      </c>
      <c r="BB417" s="120">
        <f>IF(AZ417=2,G417,0)</f>
        <v>0</v>
      </c>
      <c r="BC417" s="120">
        <f>IF(AZ417=3,G417,0)</f>
        <v>0</v>
      </c>
      <c r="BD417" s="120">
        <f>IF(AZ417=4,G417,0)</f>
        <v>0</v>
      </c>
      <c r="BE417" s="120">
        <f>IF(AZ417=5,G417,0)</f>
        <v>0</v>
      </c>
      <c r="CZ417" s="120">
        <v>0</v>
      </c>
    </row>
    <row r="418" spans="1:104">
      <c r="A418" s="154"/>
      <c r="B418" s="155"/>
      <c r="C418" s="200" t="s">
        <v>564</v>
      </c>
      <c r="D418" s="201"/>
      <c r="E418" s="156">
        <v>8.1</v>
      </c>
      <c r="F418" s="157"/>
      <c r="G418" s="158"/>
      <c r="M418" s="159" t="s">
        <v>564</v>
      </c>
      <c r="O418" s="147"/>
    </row>
    <row r="419" spans="1:104">
      <c r="A419" s="154"/>
      <c r="B419" s="155"/>
      <c r="C419" s="200" t="s">
        <v>565</v>
      </c>
      <c r="D419" s="201"/>
      <c r="E419" s="156">
        <v>0</v>
      </c>
      <c r="F419" s="157"/>
      <c r="G419" s="158"/>
      <c r="M419" s="159" t="s">
        <v>565</v>
      </c>
      <c r="O419" s="147"/>
    </row>
    <row r="420" spans="1:104">
      <c r="A420" s="148">
        <v>122</v>
      </c>
      <c r="B420" s="149" t="s">
        <v>566</v>
      </c>
      <c r="C420" s="150" t="s">
        <v>567</v>
      </c>
      <c r="D420" s="151" t="s">
        <v>120</v>
      </c>
      <c r="E420" s="152">
        <v>28.3</v>
      </c>
      <c r="F420" s="152"/>
      <c r="G420" s="153"/>
      <c r="O420" s="147">
        <v>2</v>
      </c>
      <c r="AA420" s="120">
        <v>12</v>
      </c>
      <c r="AB420" s="120">
        <v>0</v>
      </c>
      <c r="AC420" s="120">
        <v>122</v>
      </c>
      <c r="AZ420" s="120">
        <v>2</v>
      </c>
      <c r="BA420" s="120">
        <f>IF(AZ420=1,G420,0)</f>
        <v>0</v>
      </c>
      <c r="BB420" s="120">
        <f>IF(AZ420=2,G420,0)</f>
        <v>0</v>
      </c>
      <c r="BC420" s="120">
        <f>IF(AZ420=3,G420,0)</f>
        <v>0</v>
      </c>
      <c r="BD420" s="120">
        <f>IF(AZ420=4,G420,0)</f>
        <v>0</v>
      </c>
      <c r="BE420" s="120">
        <f>IF(AZ420=5,G420,0)</f>
        <v>0</v>
      </c>
      <c r="CZ420" s="120">
        <v>0</v>
      </c>
    </row>
    <row r="421" spans="1:104">
      <c r="A421" s="154"/>
      <c r="B421" s="155"/>
      <c r="C421" s="200" t="s">
        <v>568</v>
      </c>
      <c r="D421" s="201"/>
      <c r="E421" s="156">
        <v>28.3</v>
      </c>
      <c r="F421" s="157"/>
      <c r="G421" s="158"/>
      <c r="M421" s="159" t="s">
        <v>568</v>
      </c>
      <c r="O421" s="147"/>
    </row>
    <row r="422" spans="1:104">
      <c r="A422" s="154"/>
      <c r="B422" s="155"/>
      <c r="C422" s="200" t="s">
        <v>569</v>
      </c>
      <c r="D422" s="201"/>
      <c r="E422" s="156">
        <v>0</v>
      </c>
      <c r="F422" s="157"/>
      <c r="G422" s="158"/>
      <c r="M422" s="159" t="s">
        <v>569</v>
      </c>
      <c r="O422" s="147"/>
    </row>
    <row r="423" spans="1:104" ht="22.5">
      <c r="A423" s="148">
        <v>123</v>
      </c>
      <c r="B423" s="149" t="s">
        <v>570</v>
      </c>
      <c r="C423" s="150" t="s">
        <v>571</v>
      </c>
      <c r="D423" s="151" t="s">
        <v>120</v>
      </c>
      <c r="E423" s="152">
        <v>119.3</v>
      </c>
      <c r="F423" s="152"/>
      <c r="G423" s="153"/>
      <c r="O423" s="147">
        <v>2</v>
      </c>
      <c r="AA423" s="120">
        <v>12</v>
      </c>
      <c r="AB423" s="120">
        <v>0</v>
      </c>
      <c r="AC423" s="120">
        <v>123</v>
      </c>
      <c r="AZ423" s="120">
        <v>2</v>
      </c>
      <c r="BA423" s="120">
        <f>IF(AZ423=1,G423,0)</f>
        <v>0</v>
      </c>
      <c r="BB423" s="120">
        <f>IF(AZ423=2,G423,0)</f>
        <v>0</v>
      </c>
      <c r="BC423" s="120">
        <f>IF(AZ423=3,G423,0)</f>
        <v>0</v>
      </c>
      <c r="BD423" s="120">
        <f>IF(AZ423=4,G423,0)</f>
        <v>0</v>
      </c>
      <c r="BE423" s="120">
        <f>IF(AZ423=5,G423,0)</f>
        <v>0</v>
      </c>
      <c r="CZ423" s="120">
        <v>3.3500000000000001E-3</v>
      </c>
    </row>
    <row r="424" spans="1:104">
      <c r="A424" s="154"/>
      <c r="B424" s="155"/>
      <c r="C424" s="200" t="s">
        <v>252</v>
      </c>
      <c r="D424" s="201"/>
      <c r="E424" s="156">
        <v>119.3</v>
      </c>
      <c r="F424" s="157"/>
      <c r="G424" s="158"/>
      <c r="M424" s="159" t="s">
        <v>252</v>
      </c>
      <c r="O424" s="147"/>
    </row>
    <row r="425" spans="1:104">
      <c r="A425" s="154"/>
      <c r="B425" s="155"/>
      <c r="C425" s="200" t="s">
        <v>572</v>
      </c>
      <c r="D425" s="201"/>
      <c r="E425" s="156">
        <v>0</v>
      </c>
      <c r="F425" s="157"/>
      <c r="G425" s="158"/>
      <c r="M425" s="159" t="s">
        <v>572</v>
      </c>
      <c r="O425" s="147"/>
    </row>
    <row r="426" spans="1:104" ht="22.5">
      <c r="A426" s="148">
        <v>124</v>
      </c>
      <c r="B426" s="149" t="s">
        <v>573</v>
      </c>
      <c r="C426" s="150" t="s">
        <v>574</v>
      </c>
      <c r="D426" s="151" t="s">
        <v>120</v>
      </c>
      <c r="E426" s="152">
        <v>5.5</v>
      </c>
      <c r="F426" s="152"/>
      <c r="G426" s="153"/>
      <c r="O426" s="147">
        <v>2</v>
      </c>
      <c r="AA426" s="120">
        <v>12</v>
      </c>
      <c r="AB426" s="120">
        <v>0</v>
      </c>
      <c r="AC426" s="120">
        <v>124</v>
      </c>
      <c r="AZ426" s="120">
        <v>2</v>
      </c>
      <c r="BA426" s="120">
        <f>IF(AZ426=1,G426,0)</f>
        <v>0</v>
      </c>
      <c r="BB426" s="120">
        <f>IF(AZ426=2,G426,0)</f>
        <v>0</v>
      </c>
      <c r="BC426" s="120">
        <f>IF(AZ426=3,G426,0)</f>
        <v>0</v>
      </c>
      <c r="BD426" s="120">
        <f>IF(AZ426=4,G426,0)</f>
        <v>0</v>
      </c>
      <c r="BE426" s="120">
        <f>IF(AZ426=5,G426,0)</f>
        <v>0</v>
      </c>
      <c r="CZ426" s="120">
        <v>1.2800000000000001E-3</v>
      </c>
    </row>
    <row r="427" spans="1:104">
      <c r="A427" s="154"/>
      <c r="B427" s="155"/>
      <c r="C427" s="200" t="s">
        <v>551</v>
      </c>
      <c r="D427" s="201"/>
      <c r="E427" s="156">
        <v>5.5</v>
      </c>
      <c r="F427" s="157"/>
      <c r="G427" s="158"/>
      <c r="M427" s="159" t="s">
        <v>551</v>
      </c>
      <c r="O427" s="147"/>
    </row>
    <row r="428" spans="1:104">
      <c r="A428" s="154"/>
      <c r="B428" s="155"/>
      <c r="C428" s="200" t="s">
        <v>575</v>
      </c>
      <c r="D428" s="201"/>
      <c r="E428" s="156">
        <v>0</v>
      </c>
      <c r="F428" s="157"/>
      <c r="G428" s="158"/>
      <c r="M428" s="159" t="s">
        <v>575</v>
      </c>
      <c r="O428" s="147"/>
    </row>
    <row r="429" spans="1:104">
      <c r="A429" s="148">
        <v>125</v>
      </c>
      <c r="B429" s="149" t="s">
        <v>576</v>
      </c>
      <c r="C429" s="150" t="s">
        <v>577</v>
      </c>
      <c r="D429" s="151" t="s">
        <v>120</v>
      </c>
      <c r="E429" s="152">
        <v>19</v>
      </c>
      <c r="F429" s="152"/>
      <c r="G429" s="153"/>
      <c r="O429" s="147">
        <v>2</v>
      </c>
      <c r="AA429" s="120">
        <v>12</v>
      </c>
      <c r="AB429" s="120">
        <v>0</v>
      </c>
      <c r="AC429" s="120">
        <v>125</v>
      </c>
      <c r="AZ429" s="120">
        <v>2</v>
      </c>
      <c r="BA429" s="120">
        <f>IF(AZ429=1,G429,0)</f>
        <v>0</v>
      </c>
      <c r="BB429" s="120">
        <f>IF(AZ429=2,G429,0)</f>
        <v>0</v>
      </c>
      <c r="BC429" s="120">
        <f>IF(AZ429=3,G429,0)</f>
        <v>0</v>
      </c>
      <c r="BD429" s="120">
        <f>IF(AZ429=4,G429,0)</f>
        <v>0</v>
      </c>
      <c r="BE429" s="120">
        <f>IF(AZ429=5,G429,0)</f>
        <v>0</v>
      </c>
      <c r="CZ429" s="120">
        <v>1.2800000000000001E-3</v>
      </c>
    </row>
    <row r="430" spans="1:104">
      <c r="A430" s="154"/>
      <c r="B430" s="155"/>
      <c r="C430" s="200">
        <v>19</v>
      </c>
      <c r="D430" s="201"/>
      <c r="E430" s="156">
        <v>19</v>
      </c>
      <c r="F430" s="157"/>
      <c r="G430" s="158"/>
      <c r="M430" s="159">
        <v>19</v>
      </c>
      <c r="O430" s="147"/>
    </row>
    <row r="431" spans="1:104">
      <c r="A431" s="154"/>
      <c r="B431" s="155"/>
      <c r="C431" s="200" t="s">
        <v>578</v>
      </c>
      <c r="D431" s="201"/>
      <c r="E431" s="156">
        <v>0</v>
      </c>
      <c r="F431" s="157"/>
      <c r="G431" s="158"/>
      <c r="M431" s="159" t="s">
        <v>578</v>
      </c>
      <c r="O431" s="147"/>
    </row>
    <row r="432" spans="1:104" ht="22.5">
      <c r="A432" s="148">
        <v>126</v>
      </c>
      <c r="B432" s="149" t="s">
        <v>579</v>
      </c>
      <c r="C432" s="150" t="s">
        <v>580</v>
      </c>
      <c r="D432" s="151" t="s">
        <v>73</v>
      </c>
      <c r="E432" s="152">
        <v>2</v>
      </c>
      <c r="F432" s="152"/>
      <c r="G432" s="153"/>
      <c r="O432" s="147">
        <v>2</v>
      </c>
      <c r="AA432" s="120">
        <v>12</v>
      </c>
      <c r="AB432" s="120">
        <v>0</v>
      </c>
      <c r="AC432" s="120">
        <v>126</v>
      </c>
      <c r="AZ432" s="120">
        <v>2</v>
      </c>
      <c r="BA432" s="120">
        <f>IF(AZ432=1,G432,0)</f>
        <v>0</v>
      </c>
      <c r="BB432" s="120">
        <f>IF(AZ432=2,G432,0)</f>
        <v>0</v>
      </c>
      <c r="BC432" s="120">
        <f>IF(AZ432=3,G432,0)</f>
        <v>0</v>
      </c>
      <c r="BD432" s="120">
        <f>IF(AZ432=4,G432,0)</f>
        <v>0</v>
      </c>
      <c r="BE432" s="120">
        <f>IF(AZ432=5,G432,0)</f>
        <v>0</v>
      </c>
      <c r="CZ432" s="120">
        <v>4.0000000000000002E-4</v>
      </c>
    </row>
    <row r="433" spans="1:104">
      <c r="A433" s="154"/>
      <c r="B433" s="155"/>
      <c r="C433" s="200" t="s">
        <v>125</v>
      </c>
      <c r="D433" s="201"/>
      <c r="E433" s="156">
        <v>2</v>
      </c>
      <c r="F433" s="157"/>
      <c r="G433" s="158"/>
      <c r="M433" s="159" t="s">
        <v>125</v>
      </c>
      <c r="O433" s="147"/>
    </row>
    <row r="434" spans="1:104">
      <c r="A434" s="154"/>
      <c r="B434" s="155"/>
      <c r="C434" s="200" t="s">
        <v>581</v>
      </c>
      <c r="D434" s="201"/>
      <c r="E434" s="156">
        <v>0</v>
      </c>
      <c r="F434" s="157"/>
      <c r="G434" s="158"/>
      <c r="M434" s="159" t="s">
        <v>581</v>
      </c>
      <c r="O434" s="147"/>
    </row>
    <row r="435" spans="1:104">
      <c r="A435" s="154"/>
      <c r="B435" s="155"/>
      <c r="C435" s="200" t="s">
        <v>582</v>
      </c>
      <c r="D435" s="201"/>
      <c r="E435" s="156">
        <v>0</v>
      </c>
      <c r="F435" s="157"/>
      <c r="G435" s="158"/>
      <c r="M435" s="159" t="s">
        <v>582</v>
      </c>
      <c r="O435" s="147"/>
    </row>
    <row r="436" spans="1:104" ht="22.5">
      <c r="A436" s="148">
        <v>127</v>
      </c>
      <c r="B436" s="149" t="s">
        <v>583</v>
      </c>
      <c r="C436" s="150" t="s">
        <v>584</v>
      </c>
      <c r="D436" s="151" t="s">
        <v>120</v>
      </c>
      <c r="E436" s="152">
        <v>13</v>
      </c>
      <c r="F436" s="152"/>
      <c r="G436" s="153"/>
      <c r="O436" s="147">
        <v>2</v>
      </c>
      <c r="AA436" s="120">
        <v>12</v>
      </c>
      <c r="AB436" s="120">
        <v>0</v>
      </c>
      <c r="AC436" s="120">
        <v>127</v>
      </c>
      <c r="AZ436" s="120">
        <v>2</v>
      </c>
      <c r="BA436" s="120">
        <f>IF(AZ436=1,G436,0)</f>
        <v>0</v>
      </c>
      <c r="BB436" s="120">
        <f>IF(AZ436=2,G436,0)</f>
        <v>0</v>
      </c>
      <c r="BC436" s="120">
        <f>IF(AZ436=3,G436,0)</f>
        <v>0</v>
      </c>
      <c r="BD436" s="120">
        <f>IF(AZ436=4,G436,0)</f>
        <v>0</v>
      </c>
      <c r="BE436" s="120">
        <f>IF(AZ436=5,G436,0)</f>
        <v>0</v>
      </c>
      <c r="CZ436" s="120">
        <v>2.2499999999999998E-3</v>
      </c>
    </row>
    <row r="437" spans="1:104">
      <c r="A437" s="154"/>
      <c r="B437" s="155"/>
      <c r="C437" s="200">
        <v>13</v>
      </c>
      <c r="D437" s="201"/>
      <c r="E437" s="156">
        <v>13</v>
      </c>
      <c r="F437" s="157"/>
      <c r="G437" s="158"/>
      <c r="M437" s="159">
        <v>13</v>
      </c>
      <c r="O437" s="147"/>
    </row>
    <row r="438" spans="1:104">
      <c r="A438" s="154"/>
      <c r="B438" s="155"/>
      <c r="C438" s="200" t="s">
        <v>585</v>
      </c>
      <c r="D438" s="201"/>
      <c r="E438" s="156">
        <v>0</v>
      </c>
      <c r="F438" s="157"/>
      <c r="G438" s="158"/>
      <c r="M438" s="159" t="s">
        <v>585</v>
      </c>
      <c r="O438" s="147"/>
    </row>
    <row r="439" spans="1:104">
      <c r="A439" s="148">
        <v>128</v>
      </c>
      <c r="B439" s="149" t="s">
        <v>586</v>
      </c>
      <c r="C439" s="150" t="s">
        <v>587</v>
      </c>
      <c r="D439" s="151" t="s">
        <v>120</v>
      </c>
      <c r="E439" s="152">
        <v>4</v>
      </c>
      <c r="F439" s="152"/>
      <c r="G439" s="153"/>
      <c r="O439" s="147">
        <v>2</v>
      </c>
      <c r="AA439" s="120">
        <v>12</v>
      </c>
      <c r="AB439" s="120">
        <v>0</v>
      </c>
      <c r="AC439" s="120">
        <v>128</v>
      </c>
      <c r="AZ439" s="120">
        <v>2</v>
      </c>
      <c r="BA439" s="120">
        <f>IF(AZ439=1,G439,0)</f>
        <v>0</v>
      </c>
      <c r="BB439" s="120">
        <f>IF(AZ439=2,G439,0)</f>
        <v>0</v>
      </c>
      <c r="BC439" s="120">
        <f>IF(AZ439=3,G439,0)</f>
        <v>0</v>
      </c>
      <c r="BD439" s="120">
        <f>IF(AZ439=4,G439,0)</f>
        <v>0</v>
      </c>
      <c r="BE439" s="120">
        <f>IF(AZ439=5,G439,0)</f>
        <v>0</v>
      </c>
      <c r="CZ439" s="120">
        <v>3.1199999999999999E-3</v>
      </c>
    </row>
    <row r="440" spans="1:104">
      <c r="A440" s="154"/>
      <c r="B440" s="155"/>
      <c r="C440" s="200">
        <v>4</v>
      </c>
      <c r="D440" s="201"/>
      <c r="E440" s="156">
        <v>4</v>
      </c>
      <c r="F440" s="157"/>
      <c r="G440" s="158"/>
      <c r="M440" s="159">
        <v>4</v>
      </c>
      <c r="O440" s="147"/>
    </row>
    <row r="441" spans="1:104">
      <c r="A441" s="154"/>
      <c r="B441" s="155"/>
      <c r="C441" s="200" t="s">
        <v>588</v>
      </c>
      <c r="D441" s="201"/>
      <c r="E441" s="156">
        <v>0</v>
      </c>
      <c r="F441" s="157"/>
      <c r="G441" s="158"/>
      <c r="M441" s="159" t="s">
        <v>588</v>
      </c>
      <c r="O441" s="147"/>
    </row>
    <row r="442" spans="1:104">
      <c r="A442" s="148">
        <v>129</v>
      </c>
      <c r="B442" s="149" t="s">
        <v>589</v>
      </c>
      <c r="C442" s="150" t="s">
        <v>590</v>
      </c>
      <c r="D442" s="151" t="s">
        <v>131</v>
      </c>
      <c r="E442" s="152">
        <v>4.5</v>
      </c>
      <c r="F442" s="152"/>
      <c r="G442" s="153"/>
      <c r="O442" s="147">
        <v>2</v>
      </c>
      <c r="AA442" s="120">
        <v>12</v>
      </c>
      <c r="AB442" s="120">
        <v>0</v>
      </c>
      <c r="AC442" s="120">
        <v>129</v>
      </c>
      <c r="AZ442" s="120">
        <v>2</v>
      </c>
      <c r="BA442" s="120">
        <f>IF(AZ442=1,G442,0)</f>
        <v>0</v>
      </c>
      <c r="BB442" s="120">
        <f>IF(AZ442=2,G442,0)</f>
        <v>0</v>
      </c>
      <c r="BC442" s="120">
        <f>IF(AZ442=3,G442,0)</f>
        <v>0</v>
      </c>
      <c r="BD442" s="120">
        <f>IF(AZ442=4,G442,0)</f>
        <v>0</v>
      </c>
      <c r="BE442" s="120">
        <f>IF(AZ442=5,G442,0)</f>
        <v>0</v>
      </c>
      <c r="CZ442" s="120">
        <v>4.4099999999999999E-3</v>
      </c>
    </row>
    <row r="443" spans="1:104">
      <c r="A443" s="154"/>
      <c r="B443" s="155"/>
      <c r="C443" s="200" t="s">
        <v>591</v>
      </c>
      <c r="D443" s="201"/>
      <c r="E443" s="156">
        <v>4.5</v>
      </c>
      <c r="F443" s="157"/>
      <c r="G443" s="158"/>
      <c r="M443" s="159" t="s">
        <v>591</v>
      </c>
      <c r="O443" s="147"/>
    </row>
    <row r="444" spans="1:104">
      <c r="A444" s="154"/>
      <c r="B444" s="155"/>
      <c r="C444" s="200" t="s">
        <v>592</v>
      </c>
      <c r="D444" s="201"/>
      <c r="E444" s="156">
        <v>0</v>
      </c>
      <c r="F444" s="157"/>
      <c r="G444" s="158"/>
      <c r="M444" s="159" t="s">
        <v>592</v>
      </c>
      <c r="O444" s="147"/>
    </row>
    <row r="445" spans="1:104">
      <c r="A445" s="148">
        <v>130</v>
      </c>
      <c r="B445" s="149" t="s">
        <v>593</v>
      </c>
      <c r="C445" s="150" t="s">
        <v>594</v>
      </c>
      <c r="D445" s="151" t="s">
        <v>73</v>
      </c>
      <c r="E445" s="152">
        <v>15</v>
      </c>
      <c r="F445" s="152"/>
      <c r="G445" s="153"/>
      <c r="O445" s="147">
        <v>2</v>
      </c>
      <c r="AA445" s="120">
        <v>12</v>
      </c>
      <c r="AB445" s="120">
        <v>0</v>
      </c>
      <c r="AC445" s="120">
        <v>130</v>
      </c>
      <c r="AZ445" s="120">
        <v>2</v>
      </c>
      <c r="BA445" s="120">
        <f>IF(AZ445=1,G445,0)</f>
        <v>0</v>
      </c>
      <c r="BB445" s="120">
        <f>IF(AZ445=2,G445,0)</f>
        <v>0</v>
      </c>
      <c r="BC445" s="120">
        <f>IF(AZ445=3,G445,0)</f>
        <v>0</v>
      </c>
      <c r="BD445" s="120">
        <f>IF(AZ445=4,G445,0)</f>
        <v>0</v>
      </c>
      <c r="BE445" s="120">
        <f>IF(AZ445=5,G445,0)</f>
        <v>0</v>
      </c>
      <c r="CZ445" s="120">
        <v>5.0000000000000002E-5</v>
      </c>
    </row>
    <row r="446" spans="1:104">
      <c r="A446" s="154"/>
      <c r="B446" s="155"/>
      <c r="C446" s="200" t="s">
        <v>595</v>
      </c>
      <c r="D446" s="201"/>
      <c r="E446" s="156">
        <v>15</v>
      </c>
      <c r="F446" s="157"/>
      <c r="G446" s="158"/>
      <c r="M446" s="159" t="s">
        <v>595</v>
      </c>
      <c r="O446" s="147"/>
    </row>
    <row r="447" spans="1:104">
      <c r="A447" s="154"/>
      <c r="B447" s="155"/>
      <c r="C447" s="200" t="s">
        <v>596</v>
      </c>
      <c r="D447" s="201"/>
      <c r="E447" s="156">
        <v>0</v>
      </c>
      <c r="F447" s="157"/>
      <c r="G447" s="158"/>
      <c r="M447" s="159" t="s">
        <v>596</v>
      </c>
      <c r="O447" s="147"/>
    </row>
    <row r="448" spans="1:104">
      <c r="A448" s="148">
        <v>131</v>
      </c>
      <c r="B448" s="149" t="s">
        <v>597</v>
      </c>
      <c r="C448" s="150" t="s">
        <v>598</v>
      </c>
      <c r="D448" s="151" t="s">
        <v>73</v>
      </c>
      <c r="E448" s="152">
        <v>6</v>
      </c>
      <c r="F448" s="152"/>
      <c r="G448" s="153"/>
      <c r="O448" s="147">
        <v>2</v>
      </c>
      <c r="AA448" s="120">
        <v>12</v>
      </c>
      <c r="AB448" s="120">
        <v>0</v>
      </c>
      <c r="AC448" s="120">
        <v>131</v>
      </c>
      <c r="AZ448" s="120">
        <v>2</v>
      </c>
      <c r="BA448" s="120">
        <f>IF(AZ448=1,G448,0)</f>
        <v>0</v>
      </c>
      <c r="BB448" s="120">
        <f>IF(AZ448=2,G448,0)</f>
        <v>0</v>
      </c>
      <c r="BC448" s="120">
        <f>IF(AZ448=3,G448,0)</f>
        <v>0</v>
      </c>
      <c r="BD448" s="120">
        <f>IF(AZ448=4,G448,0)</f>
        <v>0</v>
      </c>
      <c r="BE448" s="120">
        <f>IF(AZ448=5,G448,0)</f>
        <v>0</v>
      </c>
      <c r="CZ448" s="120">
        <v>2.0000000000000002E-5</v>
      </c>
    </row>
    <row r="449" spans="1:104">
      <c r="A449" s="154"/>
      <c r="B449" s="155"/>
      <c r="C449" s="200" t="s">
        <v>599</v>
      </c>
      <c r="D449" s="201"/>
      <c r="E449" s="156">
        <v>6</v>
      </c>
      <c r="F449" s="157"/>
      <c r="G449" s="158"/>
      <c r="M449" s="159" t="s">
        <v>599</v>
      </c>
      <c r="O449" s="147"/>
    </row>
    <row r="450" spans="1:104">
      <c r="A450" s="154"/>
      <c r="B450" s="155"/>
      <c r="C450" s="200" t="s">
        <v>600</v>
      </c>
      <c r="D450" s="201"/>
      <c r="E450" s="156">
        <v>0</v>
      </c>
      <c r="F450" s="157"/>
      <c r="G450" s="158"/>
      <c r="M450" s="159" t="s">
        <v>600</v>
      </c>
      <c r="O450" s="147"/>
    </row>
    <row r="451" spans="1:104">
      <c r="A451" s="148">
        <v>132</v>
      </c>
      <c r="B451" s="149" t="s">
        <v>601</v>
      </c>
      <c r="C451" s="150" t="s">
        <v>602</v>
      </c>
      <c r="D451" s="151" t="s">
        <v>73</v>
      </c>
      <c r="E451" s="152">
        <v>15</v>
      </c>
      <c r="F451" s="152"/>
      <c r="G451" s="153"/>
      <c r="O451" s="147">
        <v>2</v>
      </c>
      <c r="AA451" s="120">
        <v>12</v>
      </c>
      <c r="AB451" s="120">
        <v>1</v>
      </c>
      <c r="AC451" s="120">
        <v>132</v>
      </c>
      <c r="AZ451" s="120">
        <v>2</v>
      </c>
      <c r="BA451" s="120">
        <f>IF(AZ451=1,G451,0)</f>
        <v>0</v>
      </c>
      <c r="BB451" s="120">
        <f>IF(AZ451=2,G451,0)</f>
        <v>0</v>
      </c>
      <c r="BC451" s="120">
        <f>IF(AZ451=3,G451,0)</f>
        <v>0</v>
      </c>
      <c r="BD451" s="120">
        <f>IF(AZ451=4,G451,0)</f>
        <v>0</v>
      </c>
      <c r="BE451" s="120">
        <f>IF(AZ451=5,G451,0)</f>
        <v>0</v>
      </c>
      <c r="CZ451" s="120">
        <v>1E-3</v>
      </c>
    </row>
    <row r="452" spans="1:104">
      <c r="A452" s="154"/>
      <c r="B452" s="155"/>
      <c r="C452" s="200" t="s">
        <v>595</v>
      </c>
      <c r="D452" s="201"/>
      <c r="E452" s="156">
        <v>15</v>
      </c>
      <c r="F452" s="157"/>
      <c r="G452" s="158"/>
      <c r="M452" s="159" t="s">
        <v>595</v>
      </c>
      <c r="O452" s="147"/>
    </row>
    <row r="453" spans="1:104">
      <c r="A453" s="154"/>
      <c r="B453" s="155"/>
      <c r="C453" s="200" t="s">
        <v>603</v>
      </c>
      <c r="D453" s="201"/>
      <c r="E453" s="156">
        <v>0</v>
      </c>
      <c r="F453" s="157"/>
      <c r="G453" s="158"/>
      <c r="M453" s="159" t="s">
        <v>603</v>
      </c>
      <c r="O453" s="147"/>
    </row>
    <row r="454" spans="1:104">
      <c r="A454" s="148">
        <v>133</v>
      </c>
      <c r="B454" s="149" t="s">
        <v>604</v>
      </c>
      <c r="C454" s="150" t="s">
        <v>605</v>
      </c>
      <c r="D454" s="151" t="s">
        <v>73</v>
      </c>
      <c r="E454" s="152">
        <v>4</v>
      </c>
      <c r="F454" s="152"/>
      <c r="G454" s="153"/>
      <c r="O454" s="147">
        <v>2</v>
      </c>
      <c r="AA454" s="120">
        <v>12</v>
      </c>
      <c r="AB454" s="120">
        <v>1</v>
      </c>
      <c r="AC454" s="120">
        <v>133</v>
      </c>
      <c r="AZ454" s="120">
        <v>2</v>
      </c>
      <c r="BA454" s="120">
        <f>IF(AZ454=1,G454,0)</f>
        <v>0</v>
      </c>
      <c r="BB454" s="120">
        <f>IF(AZ454=2,G454,0)</f>
        <v>0</v>
      </c>
      <c r="BC454" s="120">
        <f>IF(AZ454=3,G454,0)</f>
        <v>0</v>
      </c>
      <c r="BD454" s="120">
        <f>IF(AZ454=4,G454,0)</f>
        <v>0</v>
      </c>
      <c r="BE454" s="120">
        <f>IF(AZ454=5,G454,0)</f>
        <v>0</v>
      </c>
      <c r="CZ454" s="120">
        <v>4.0000000000000003E-5</v>
      </c>
    </row>
    <row r="455" spans="1:104">
      <c r="A455" s="154"/>
      <c r="B455" s="155"/>
      <c r="C455" s="200" t="s">
        <v>399</v>
      </c>
      <c r="D455" s="201"/>
      <c r="E455" s="156">
        <v>4</v>
      </c>
      <c r="F455" s="157"/>
      <c r="G455" s="158"/>
      <c r="M455" s="159" t="s">
        <v>399</v>
      </c>
      <c r="O455" s="147"/>
    </row>
    <row r="456" spans="1:104">
      <c r="A456" s="154"/>
      <c r="B456" s="155"/>
      <c r="C456" s="200" t="s">
        <v>606</v>
      </c>
      <c r="D456" s="201"/>
      <c r="E456" s="156">
        <v>0</v>
      </c>
      <c r="F456" s="157"/>
      <c r="G456" s="158"/>
      <c r="M456" s="159" t="s">
        <v>606</v>
      </c>
      <c r="O456" s="147"/>
    </row>
    <row r="457" spans="1:104">
      <c r="A457" s="148">
        <v>134</v>
      </c>
      <c r="B457" s="149" t="s">
        <v>607</v>
      </c>
      <c r="C457" s="150" t="s">
        <v>608</v>
      </c>
      <c r="D457" s="151" t="s">
        <v>120</v>
      </c>
      <c r="E457" s="152">
        <v>3.1</v>
      </c>
      <c r="F457" s="152"/>
      <c r="G457" s="153"/>
      <c r="O457" s="147">
        <v>2</v>
      </c>
      <c r="AA457" s="120">
        <v>12</v>
      </c>
      <c r="AB457" s="120">
        <v>0</v>
      </c>
      <c r="AC457" s="120">
        <v>134</v>
      </c>
      <c r="AZ457" s="120">
        <v>2</v>
      </c>
      <c r="BA457" s="120">
        <f>IF(AZ457=1,G457,0)</f>
        <v>0</v>
      </c>
      <c r="BB457" s="120">
        <f>IF(AZ457=2,G457,0)</f>
        <v>0</v>
      </c>
      <c r="BC457" s="120">
        <f>IF(AZ457=3,G457,0)</f>
        <v>0</v>
      </c>
      <c r="BD457" s="120">
        <f>IF(AZ457=4,G457,0)</f>
        <v>0</v>
      </c>
      <c r="BE457" s="120">
        <f>IF(AZ457=5,G457,0)</f>
        <v>0</v>
      </c>
      <c r="CZ457" s="120">
        <v>4.0000000000000003E-5</v>
      </c>
    </row>
    <row r="458" spans="1:104">
      <c r="A458" s="154"/>
      <c r="B458" s="155"/>
      <c r="C458" s="200" t="s">
        <v>609</v>
      </c>
      <c r="D458" s="201"/>
      <c r="E458" s="156">
        <v>3.1</v>
      </c>
      <c r="F458" s="157"/>
      <c r="G458" s="158"/>
      <c r="M458" s="159" t="s">
        <v>609</v>
      </c>
      <c r="O458" s="147"/>
    </row>
    <row r="459" spans="1:104">
      <c r="A459" s="154"/>
      <c r="B459" s="155"/>
      <c r="C459" s="200" t="s">
        <v>610</v>
      </c>
      <c r="D459" s="201"/>
      <c r="E459" s="156">
        <v>0</v>
      </c>
      <c r="F459" s="157"/>
      <c r="G459" s="158"/>
      <c r="M459" s="159" t="s">
        <v>610</v>
      </c>
      <c r="O459" s="147"/>
    </row>
    <row r="460" spans="1:104">
      <c r="A460" s="148">
        <v>135</v>
      </c>
      <c r="B460" s="149" t="s">
        <v>611</v>
      </c>
      <c r="C460" s="150" t="s">
        <v>612</v>
      </c>
      <c r="D460" s="151" t="s">
        <v>120</v>
      </c>
      <c r="E460" s="152">
        <v>34.4</v>
      </c>
      <c r="F460" s="152"/>
      <c r="G460" s="153"/>
      <c r="O460" s="147">
        <v>2</v>
      </c>
      <c r="AA460" s="120">
        <v>12</v>
      </c>
      <c r="AB460" s="120">
        <v>0</v>
      </c>
      <c r="AC460" s="120">
        <v>135</v>
      </c>
      <c r="AZ460" s="120">
        <v>2</v>
      </c>
      <c r="BA460" s="120">
        <f>IF(AZ460=1,G460,0)</f>
        <v>0</v>
      </c>
      <c r="BB460" s="120">
        <f>IF(AZ460=2,G460,0)</f>
        <v>0</v>
      </c>
      <c r="BC460" s="120">
        <f>IF(AZ460=3,G460,0)</f>
        <v>0</v>
      </c>
      <c r="BD460" s="120">
        <f>IF(AZ460=4,G460,0)</f>
        <v>0</v>
      </c>
      <c r="BE460" s="120">
        <f>IF(AZ460=5,G460,0)</f>
        <v>0</v>
      </c>
      <c r="CZ460" s="120">
        <v>6.0000000000000002E-5</v>
      </c>
    </row>
    <row r="461" spans="1:104">
      <c r="A461" s="154"/>
      <c r="B461" s="155"/>
      <c r="C461" s="200" t="s">
        <v>613</v>
      </c>
      <c r="D461" s="201"/>
      <c r="E461" s="156">
        <v>34.4</v>
      </c>
      <c r="F461" s="157"/>
      <c r="G461" s="158"/>
      <c r="M461" s="159" t="s">
        <v>613</v>
      </c>
      <c r="O461" s="147"/>
    </row>
    <row r="462" spans="1:104">
      <c r="A462" s="154"/>
      <c r="B462" s="155"/>
      <c r="C462" s="200" t="s">
        <v>614</v>
      </c>
      <c r="D462" s="201"/>
      <c r="E462" s="156">
        <v>0</v>
      </c>
      <c r="F462" s="157"/>
      <c r="G462" s="158"/>
      <c r="M462" s="159" t="s">
        <v>614</v>
      </c>
      <c r="O462" s="147"/>
    </row>
    <row r="463" spans="1:104">
      <c r="A463" s="148">
        <v>136</v>
      </c>
      <c r="B463" s="149" t="s">
        <v>615</v>
      </c>
      <c r="C463" s="150" t="s">
        <v>616</v>
      </c>
      <c r="D463" s="151" t="s">
        <v>73</v>
      </c>
      <c r="E463" s="152">
        <v>26</v>
      </c>
      <c r="F463" s="152"/>
      <c r="G463" s="153"/>
      <c r="O463" s="147">
        <v>2</v>
      </c>
      <c r="AA463" s="120">
        <v>12</v>
      </c>
      <c r="AB463" s="120">
        <v>0</v>
      </c>
      <c r="AC463" s="120">
        <v>136</v>
      </c>
      <c r="AZ463" s="120">
        <v>2</v>
      </c>
      <c r="BA463" s="120">
        <f>IF(AZ463=1,G463,0)</f>
        <v>0</v>
      </c>
      <c r="BB463" s="120">
        <f>IF(AZ463=2,G463,0)</f>
        <v>0</v>
      </c>
      <c r="BC463" s="120">
        <f>IF(AZ463=3,G463,0)</f>
        <v>0</v>
      </c>
      <c r="BD463" s="120">
        <f>IF(AZ463=4,G463,0)</f>
        <v>0</v>
      </c>
      <c r="BE463" s="120">
        <f>IF(AZ463=5,G463,0)</f>
        <v>0</v>
      </c>
      <c r="CZ463" s="120">
        <v>5.2999999999999998E-4</v>
      </c>
    </row>
    <row r="464" spans="1:104">
      <c r="A464" s="154"/>
      <c r="B464" s="155"/>
      <c r="C464" s="200" t="s">
        <v>617</v>
      </c>
      <c r="D464" s="201"/>
      <c r="E464" s="156">
        <v>26</v>
      </c>
      <c r="F464" s="157"/>
      <c r="G464" s="158"/>
      <c r="M464" s="159" t="s">
        <v>617</v>
      </c>
      <c r="O464" s="147"/>
    </row>
    <row r="465" spans="1:104">
      <c r="A465" s="154"/>
      <c r="B465" s="155"/>
      <c r="C465" s="200" t="s">
        <v>618</v>
      </c>
      <c r="D465" s="201"/>
      <c r="E465" s="156">
        <v>0</v>
      </c>
      <c r="F465" s="157"/>
      <c r="G465" s="158"/>
      <c r="M465" s="159" t="s">
        <v>618</v>
      </c>
      <c r="O465" s="147"/>
    </row>
    <row r="466" spans="1:104">
      <c r="A466" s="148">
        <v>137</v>
      </c>
      <c r="B466" s="149" t="s">
        <v>619</v>
      </c>
      <c r="C466" s="150" t="s">
        <v>620</v>
      </c>
      <c r="D466" s="151" t="s">
        <v>73</v>
      </c>
      <c r="E466" s="152">
        <v>6</v>
      </c>
      <c r="F466" s="152"/>
      <c r="G466" s="153"/>
      <c r="O466" s="147">
        <v>2</v>
      </c>
      <c r="AA466" s="120">
        <v>12</v>
      </c>
      <c r="AB466" s="120">
        <v>1</v>
      </c>
      <c r="AC466" s="120">
        <v>137</v>
      </c>
      <c r="AZ466" s="120">
        <v>2</v>
      </c>
      <c r="BA466" s="120">
        <f>IF(AZ466=1,G466,0)</f>
        <v>0</v>
      </c>
      <c r="BB466" s="120">
        <f>IF(AZ466=2,G466,0)</f>
        <v>0</v>
      </c>
      <c r="BC466" s="120">
        <f>IF(AZ466=3,G466,0)</f>
        <v>0</v>
      </c>
      <c r="BD466" s="120">
        <f>IF(AZ466=4,G466,0)</f>
        <v>0</v>
      </c>
      <c r="BE466" s="120">
        <f>IF(AZ466=5,G466,0)</f>
        <v>0</v>
      </c>
      <c r="CZ466" s="120">
        <v>0</v>
      </c>
    </row>
    <row r="467" spans="1:104">
      <c r="A467" s="154"/>
      <c r="B467" s="155"/>
      <c r="C467" s="200" t="s">
        <v>621</v>
      </c>
      <c r="D467" s="201"/>
      <c r="E467" s="156">
        <v>6</v>
      </c>
      <c r="F467" s="157"/>
      <c r="G467" s="158"/>
      <c r="M467" s="159" t="s">
        <v>621</v>
      </c>
      <c r="O467" s="147"/>
    </row>
    <row r="468" spans="1:104">
      <c r="A468" s="154"/>
      <c r="B468" s="155"/>
      <c r="C468" s="200" t="s">
        <v>622</v>
      </c>
      <c r="D468" s="201"/>
      <c r="E468" s="156">
        <v>0</v>
      </c>
      <c r="F468" s="157"/>
      <c r="G468" s="158"/>
      <c r="M468" s="159" t="s">
        <v>622</v>
      </c>
      <c r="O468" s="147"/>
    </row>
    <row r="469" spans="1:104">
      <c r="A469" s="148">
        <v>138</v>
      </c>
      <c r="B469" s="149" t="s">
        <v>623</v>
      </c>
      <c r="C469" s="150" t="s">
        <v>624</v>
      </c>
      <c r="D469" s="151" t="s">
        <v>73</v>
      </c>
      <c r="E469" s="152">
        <v>20</v>
      </c>
      <c r="F469" s="152"/>
      <c r="G469" s="153"/>
      <c r="O469" s="147">
        <v>2</v>
      </c>
      <c r="AA469" s="120">
        <v>12</v>
      </c>
      <c r="AB469" s="120">
        <v>1</v>
      </c>
      <c r="AC469" s="120">
        <v>138</v>
      </c>
      <c r="AZ469" s="120">
        <v>2</v>
      </c>
      <c r="BA469" s="120">
        <f>IF(AZ469=1,G469,0)</f>
        <v>0</v>
      </c>
      <c r="BB469" s="120">
        <f>IF(AZ469=2,G469,0)</f>
        <v>0</v>
      </c>
      <c r="BC469" s="120">
        <f>IF(AZ469=3,G469,0)</f>
        <v>0</v>
      </c>
      <c r="BD469" s="120">
        <f>IF(AZ469=4,G469,0)</f>
        <v>0</v>
      </c>
      <c r="BE469" s="120">
        <f>IF(AZ469=5,G469,0)</f>
        <v>0</v>
      </c>
      <c r="CZ469" s="120">
        <v>0</v>
      </c>
    </row>
    <row r="470" spans="1:104">
      <c r="A470" s="154"/>
      <c r="B470" s="155"/>
      <c r="C470" s="200" t="s">
        <v>625</v>
      </c>
      <c r="D470" s="201"/>
      <c r="E470" s="156">
        <v>20</v>
      </c>
      <c r="F470" s="157"/>
      <c r="G470" s="158"/>
      <c r="M470" s="159" t="s">
        <v>625</v>
      </c>
      <c r="O470" s="147"/>
    </row>
    <row r="471" spans="1:104">
      <c r="A471" s="154"/>
      <c r="B471" s="155"/>
      <c r="C471" s="200" t="s">
        <v>626</v>
      </c>
      <c r="D471" s="201"/>
      <c r="E471" s="156">
        <v>0</v>
      </c>
      <c r="F471" s="157"/>
      <c r="G471" s="158"/>
      <c r="M471" s="159" t="s">
        <v>626</v>
      </c>
      <c r="O471" s="147"/>
    </row>
    <row r="472" spans="1:104">
      <c r="A472" s="148">
        <v>139</v>
      </c>
      <c r="B472" s="149" t="s">
        <v>627</v>
      </c>
      <c r="C472" s="150" t="s">
        <v>628</v>
      </c>
      <c r="D472" s="151" t="s">
        <v>73</v>
      </c>
      <c r="E472" s="152">
        <v>3</v>
      </c>
      <c r="F472" s="152"/>
      <c r="G472" s="153"/>
      <c r="O472" s="147">
        <v>2</v>
      </c>
      <c r="AA472" s="120">
        <v>12</v>
      </c>
      <c r="AB472" s="120">
        <v>0</v>
      </c>
      <c r="AC472" s="120">
        <v>139</v>
      </c>
      <c r="AZ472" s="120">
        <v>2</v>
      </c>
      <c r="BA472" s="120">
        <f>IF(AZ472=1,G472,0)</f>
        <v>0</v>
      </c>
      <c r="BB472" s="120">
        <f>IF(AZ472=2,G472,0)</f>
        <v>0</v>
      </c>
      <c r="BC472" s="120">
        <f>IF(AZ472=3,G472,0)</f>
        <v>0</v>
      </c>
      <c r="BD472" s="120">
        <f>IF(AZ472=4,G472,0)</f>
        <v>0</v>
      </c>
      <c r="BE472" s="120">
        <f>IF(AZ472=5,G472,0)</f>
        <v>0</v>
      </c>
      <c r="CZ472" s="120">
        <v>1.7000000000000001E-4</v>
      </c>
    </row>
    <row r="473" spans="1:104">
      <c r="A473" s="154"/>
      <c r="B473" s="155"/>
      <c r="C473" s="200" t="s">
        <v>352</v>
      </c>
      <c r="D473" s="201"/>
      <c r="E473" s="156">
        <v>3</v>
      </c>
      <c r="F473" s="157"/>
      <c r="G473" s="158"/>
      <c r="M473" s="159" t="s">
        <v>352</v>
      </c>
      <c r="O473" s="147"/>
    </row>
    <row r="474" spans="1:104">
      <c r="A474" s="154"/>
      <c r="B474" s="155"/>
      <c r="C474" s="200" t="s">
        <v>629</v>
      </c>
      <c r="D474" s="201"/>
      <c r="E474" s="156">
        <v>0</v>
      </c>
      <c r="F474" s="157"/>
      <c r="G474" s="158"/>
      <c r="M474" s="159" t="s">
        <v>629</v>
      </c>
      <c r="O474" s="147"/>
    </row>
    <row r="475" spans="1:104">
      <c r="A475" s="148">
        <v>140</v>
      </c>
      <c r="B475" s="149" t="s">
        <v>630</v>
      </c>
      <c r="C475" s="150" t="s">
        <v>631</v>
      </c>
      <c r="D475" s="151" t="s">
        <v>73</v>
      </c>
      <c r="E475" s="152">
        <v>1</v>
      </c>
      <c r="F475" s="152"/>
      <c r="G475" s="153"/>
      <c r="O475" s="147">
        <v>2</v>
      </c>
      <c r="AA475" s="120">
        <v>12</v>
      </c>
      <c r="AB475" s="120">
        <v>0</v>
      </c>
      <c r="AC475" s="120">
        <v>140</v>
      </c>
      <c r="AZ475" s="120">
        <v>2</v>
      </c>
      <c r="BA475" s="120">
        <f>IF(AZ475=1,G475,0)</f>
        <v>0</v>
      </c>
      <c r="BB475" s="120">
        <f>IF(AZ475=2,G475,0)</f>
        <v>0</v>
      </c>
      <c r="BC475" s="120">
        <f>IF(AZ475=3,G475,0)</f>
        <v>0</v>
      </c>
      <c r="BD475" s="120">
        <f>IF(AZ475=4,G475,0)</f>
        <v>0</v>
      </c>
      <c r="BE475" s="120">
        <f>IF(AZ475=5,G475,0)</f>
        <v>0</v>
      </c>
      <c r="CZ475" s="120">
        <v>6.0000000000000002E-5</v>
      </c>
    </row>
    <row r="476" spans="1:104">
      <c r="A476" s="154"/>
      <c r="B476" s="155"/>
      <c r="C476" s="200">
        <v>1</v>
      </c>
      <c r="D476" s="201"/>
      <c r="E476" s="156">
        <v>1</v>
      </c>
      <c r="F476" s="157"/>
      <c r="G476" s="158"/>
      <c r="M476" s="159">
        <v>1</v>
      </c>
      <c r="O476" s="147"/>
    </row>
    <row r="477" spans="1:104">
      <c r="A477" s="154"/>
      <c r="B477" s="155"/>
      <c r="C477" s="200" t="s">
        <v>632</v>
      </c>
      <c r="D477" s="201"/>
      <c r="E477" s="156">
        <v>0</v>
      </c>
      <c r="F477" s="157"/>
      <c r="G477" s="158"/>
      <c r="M477" s="159" t="s">
        <v>632</v>
      </c>
      <c r="O477" s="147"/>
    </row>
    <row r="478" spans="1:104">
      <c r="A478" s="148">
        <v>141</v>
      </c>
      <c r="B478" s="149" t="s">
        <v>633</v>
      </c>
      <c r="C478" s="150" t="s">
        <v>634</v>
      </c>
      <c r="D478" s="151" t="s">
        <v>308</v>
      </c>
      <c r="E478" s="152">
        <v>0.53</v>
      </c>
      <c r="F478" s="152"/>
      <c r="G478" s="153"/>
      <c r="O478" s="147">
        <v>2</v>
      </c>
      <c r="AA478" s="120">
        <v>12</v>
      </c>
      <c r="AB478" s="120">
        <v>0</v>
      </c>
      <c r="AC478" s="120">
        <v>141</v>
      </c>
      <c r="AZ478" s="120">
        <v>2</v>
      </c>
      <c r="BA478" s="120">
        <f>IF(AZ478=1,G478,0)</f>
        <v>0</v>
      </c>
      <c r="BB478" s="120">
        <f>IF(AZ478=2,G478,0)</f>
        <v>0</v>
      </c>
      <c r="BC478" s="120">
        <f>IF(AZ478=3,G478,0)</f>
        <v>0</v>
      </c>
      <c r="BD478" s="120">
        <f>IF(AZ478=4,G478,0)</f>
        <v>0</v>
      </c>
      <c r="BE478" s="120">
        <f>IF(AZ478=5,G478,0)</f>
        <v>0</v>
      </c>
      <c r="CZ478" s="120">
        <v>0</v>
      </c>
    </row>
    <row r="479" spans="1:104">
      <c r="A479" s="160"/>
      <c r="B479" s="161" t="s">
        <v>66</v>
      </c>
      <c r="C479" s="162" t="str">
        <f>CONCATENATE(B397," ",C397)</f>
        <v>764 Konstrukce klempířské</v>
      </c>
      <c r="D479" s="160"/>
      <c r="E479" s="163"/>
      <c r="F479" s="163"/>
      <c r="G479" s="164"/>
      <c r="O479" s="147">
        <v>4</v>
      </c>
      <c r="BA479" s="165">
        <f>SUM(BA397:BA478)</f>
        <v>0</v>
      </c>
      <c r="BB479" s="165">
        <f>SUM(BB397:BB478)</f>
        <v>0</v>
      </c>
      <c r="BC479" s="165">
        <f>SUM(BC397:BC478)</f>
        <v>0</v>
      </c>
      <c r="BD479" s="165">
        <f>SUM(BD397:BD478)</f>
        <v>0</v>
      </c>
      <c r="BE479" s="165">
        <f>SUM(BE397:BE478)</f>
        <v>0</v>
      </c>
    </row>
    <row r="480" spans="1:104">
      <c r="A480" s="140" t="s">
        <v>64</v>
      </c>
      <c r="B480" s="141" t="s">
        <v>635</v>
      </c>
      <c r="C480" s="142" t="s">
        <v>636</v>
      </c>
      <c r="D480" s="143"/>
      <c r="E480" s="144"/>
      <c r="F480" s="144"/>
      <c r="G480" s="145"/>
      <c r="H480" s="146"/>
      <c r="I480" s="146"/>
      <c r="O480" s="147">
        <v>1</v>
      </c>
    </row>
    <row r="481" spans="1:104">
      <c r="A481" s="148">
        <v>142</v>
      </c>
      <c r="B481" s="149" t="s">
        <v>637</v>
      </c>
      <c r="C481" s="150" t="s">
        <v>638</v>
      </c>
      <c r="D481" s="151" t="s">
        <v>120</v>
      </c>
      <c r="E481" s="152">
        <v>5</v>
      </c>
      <c r="F481" s="152"/>
      <c r="G481" s="153"/>
      <c r="O481" s="147">
        <v>2</v>
      </c>
      <c r="AA481" s="120">
        <v>12</v>
      </c>
      <c r="AB481" s="120">
        <v>0</v>
      </c>
      <c r="AC481" s="120">
        <v>142</v>
      </c>
      <c r="AZ481" s="120">
        <v>2</v>
      </c>
      <c r="BA481" s="120">
        <f>IF(AZ481=1,G481,0)</f>
        <v>0</v>
      </c>
      <c r="BB481" s="120">
        <f>IF(AZ481=2,G481,0)</f>
        <v>0</v>
      </c>
      <c r="BC481" s="120">
        <f>IF(AZ481=3,G481,0)</f>
        <v>0</v>
      </c>
      <c r="BD481" s="120">
        <f>IF(AZ481=4,G481,0)</f>
        <v>0</v>
      </c>
      <c r="BE481" s="120">
        <f>IF(AZ481=5,G481,0)</f>
        <v>0</v>
      </c>
      <c r="CZ481" s="120">
        <v>1.0000000000000001E-5</v>
      </c>
    </row>
    <row r="482" spans="1:104">
      <c r="A482" s="154"/>
      <c r="B482" s="155"/>
      <c r="C482" s="200" t="s">
        <v>639</v>
      </c>
      <c r="D482" s="201"/>
      <c r="E482" s="156">
        <v>5</v>
      </c>
      <c r="F482" s="157"/>
      <c r="G482" s="158"/>
      <c r="M482" s="159" t="s">
        <v>639</v>
      </c>
      <c r="O482" s="147"/>
    </row>
    <row r="483" spans="1:104">
      <c r="A483" s="154"/>
      <c r="B483" s="155"/>
      <c r="C483" s="200" t="s">
        <v>640</v>
      </c>
      <c r="D483" s="201"/>
      <c r="E483" s="156">
        <v>0</v>
      </c>
      <c r="F483" s="157"/>
      <c r="G483" s="158"/>
      <c r="M483" s="159" t="s">
        <v>640</v>
      </c>
      <c r="O483" s="147"/>
    </row>
    <row r="484" spans="1:104">
      <c r="A484" s="148">
        <v>143</v>
      </c>
      <c r="B484" s="149" t="s">
        <v>641</v>
      </c>
      <c r="C484" s="150" t="s">
        <v>642</v>
      </c>
      <c r="D484" s="151" t="s">
        <v>120</v>
      </c>
      <c r="E484" s="152">
        <v>5</v>
      </c>
      <c r="F484" s="152"/>
      <c r="G484" s="153"/>
      <c r="O484" s="147">
        <v>2</v>
      </c>
      <c r="AA484" s="120">
        <v>12</v>
      </c>
      <c r="AB484" s="120">
        <v>1</v>
      </c>
      <c r="AC484" s="120">
        <v>143</v>
      </c>
      <c r="AZ484" s="120">
        <v>2</v>
      </c>
      <c r="BA484" s="120">
        <f>IF(AZ484=1,G484,0)</f>
        <v>0</v>
      </c>
      <c r="BB484" s="120">
        <f>IF(AZ484=2,G484,0)</f>
        <v>0</v>
      </c>
      <c r="BC484" s="120">
        <f>IF(AZ484=3,G484,0)</f>
        <v>0</v>
      </c>
      <c r="BD484" s="120">
        <f>IF(AZ484=4,G484,0)</f>
        <v>0</v>
      </c>
      <c r="BE484" s="120">
        <f>IF(AZ484=5,G484,0)</f>
        <v>0</v>
      </c>
      <c r="CZ484" s="120">
        <v>1.6900000000000001E-3</v>
      </c>
    </row>
    <row r="485" spans="1:104">
      <c r="A485" s="154"/>
      <c r="B485" s="155"/>
      <c r="C485" s="200" t="s">
        <v>639</v>
      </c>
      <c r="D485" s="201"/>
      <c r="E485" s="156">
        <v>5</v>
      </c>
      <c r="F485" s="157"/>
      <c r="G485" s="158"/>
      <c r="M485" s="159" t="s">
        <v>639</v>
      </c>
      <c r="O485" s="147"/>
    </row>
    <row r="486" spans="1:104">
      <c r="A486" s="154"/>
      <c r="B486" s="155"/>
      <c r="C486" s="200" t="s">
        <v>643</v>
      </c>
      <c r="D486" s="201"/>
      <c r="E486" s="156">
        <v>0</v>
      </c>
      <c r="F486" s="157"/>
      <c r="G486" s="158"/>
      <c r="M486" s="159" t="s">
        <v>643</v>
      </c>
      <c r="O486" s="147"/>
    </row>
    <row r="487" spans="1:104">
      <c r="A487" s="160"/>
      <c r="B487" s="161" t="s">
        <v>66</v>
      </c>
      <c r="C487" s="162" t="str">
        <f>CONCATENATE(B480," ",C480)</f>
        <v>766 Konstrukce truhlářské</v>
      </c>
      <c r="D487" s="160"/>
      <c r="E487" s="163"/>
      <c r="F487" s="163"/>
      <c r="G487" s="164"/>
      <c r="O487" s="147">
        <v>4</v>
      </c>
      <c r="BA487" s="165">
        <f>SUM(BA480:BA486)</f>
        <v>0</v>
      </c>
      <c r="BB487" s="165">
        <f>SUM(BB480:BB486)</f>
        <v>0</v>
      </c>
      <c r="BC487" s="165">
        <f>SUM(BC480:BC486)</f>
        <v>0</v>
      </c>
      <c r="BD487" s="165">
        <f>SUM(BD480:BD486)</f>
        <v>0</v>
      </c>
      <c r="BE487" s="165">
        <f>SUM(BE480:BE486)</f>
        <v>0</v>
      </c>
    </row>
    <row r="488" spans="1:104">
      <c r="A488" s="140" t="s">
        <v>64</v>
      </c>
      <c r="B488" s="141" t="s">
        <v>644</v>
      </c>
      <c r="C488" s="142" t="s">
        <v>645</v>
      </c>
      <c r="D488" s="143"/>
      <c r="E488" s="144"/>
      <c r="F488" s="144"/>
      <c r="G488" s="145"/>
      <c r="H488" s="146"/>
      <c r="I488" s="146"/>
      <c r="O488" s="147">
        <v>1</v>
      </c>
    </row>
    <row r="489" spans="1:104">
      <c r="A489" s="148">
        <v>144</v>
      </c>
      <c r="B489" s="149" t="s">
        <v>646</v>
      </c>
      <c r="C489" s="150" t="s">
        <v>647</v>
      </c>
      <c r="D489" s="151" t="s">
        <v>73</v>
      </c>
      <c r="E489" s="152">
        <v>1</v>
      </c>
      <c r="F489" s="152"/>
      <c r="G489" s="153"/>
      <c r="O489" s="147">
        <v>2</v>
      </c>
      <c r="AA489" s="120">
        <v>12</v>
      </c>
      <c r="AB489" s="120">
        <v>0</v>
      </c>
      <c r="AC489" s="120">
        <v>144</v>
      </c>
      <c r="AZ489" s="120">
        <v>2</v>
      </c>
      <c r="BA489" s="120">
        <f>IF(AZ489=1,G489,0)</f>
        <v>0</v>
      </c>
      <c r="BB489" s="120">
        <f>IF(AZ489=2,G489,0)</f>
        <v>0</v>
      </c>
      <c r="BC489" s="120">
        <f>IF(AZ489=3,G489,0)</f>
        <v>0</v>
      </c>
      <c r="BD489" s="120">
        <f>IF(AZ489=4,G489,0)</f>
        <v>0</v>
      </c>
      <c r="BE489" s="120">
        <f>IF(AZ489=5,G489,0)</f>
        <v>0</v>
      </c>
      <c r="CZ489" s="120">
        <v>0</v>
      </c>
    </row>
    <row r="490" spans="1:104">
      <c r="A490" s="154"/>
      <c r="B490" s="155"/>
      <c r="C490" s="200">
        <v>1</v>
      </c>
      <c r="D490" s="201"/>
      <c r="E490" s="156">
        <v>1</v>
      </c>
      <c r="F490" s="157"/>
      <c r="G490" s="158"/>
      <c r="M490" s="159">
        <v>1</v>
      </c>
      <c r="O490" s="147"/>
    </row>
    <row r="491" spans="1:104">
      <c r="A491" s="154"/>
      <c r="B491" s="155"/>
      <c r="C491" s="200" t="s">
        <v>648</v>
      </c>
      <c r="D491" s="201"/>
      <c r="E491" s="156">
        <v>0</v>
      </c>
      <c r="F491" s="157"/>
      <c r="G491" s="158"/>
      <c r="M491" s="159" t="s">
        <v>648</v>
      </c>
      <c r="O491" s="147"/>
    </row>
    <row r="492" spans="1:104">
      <c r="A492" s="148">
        <v>145</v>
      </c>
      <c r="B492" s="149" t="s">
        <v>649</v>
      </c>
      <c r="C492" s="150" t="s">
        <v>650</v>
      </c>
      <c r="D492" s="151" t="s">
        <v>651</v>
      </c>
      <c r="E492" s="152">
        <v>200</v>
      </c>
      <c r="F492" s="152"/>
      <c r="G492" s="153"/>
      <c r="O492" s="147">
        <v>2</v>
      </c>
      <c r="AA492" s="120">
        <v>12</v>
      </c>
      <c r="AB492" s="120">
        <v>0</v>
      </c>
      <c r="AC492" s="120">
        <v>145</v>
      </c>
      <c r="AZ492" s="120">
        <v>2</v>
      </c>
      <c r="BA492" s="120">
        <f>IF(AZ492=1,G492,0)</f>
        <v>0</v>
      </c>
      <c r="BB492" s="120">
        <f>IF(AZ492=2,G492,0)</f>
        <v>0</v>
      </c>
      <c r="BC492" s="120">
        <f>IF(AZ492=3,G492,0)</f>
        <v>0</v>
      </c>
      <c r="BD492" s="120">
        <f>IF(AZ492=4,G492,0)</f>
        <v>0</v>
      </c>
      <c r="BE492" s="120">
        <f>IF(AZ492=5,G492,0)</f>
        <v>0</v>
      </c>
      <c r="CZ492" s="120">
        <v>5.0000000000000002E-5</v>
      </c>
    </row>
    <row r="493" spans="1:104">
      <c r="A493" s="154"/>
      <c r="B493" s="155"/>
      <c r="C493" s="200">
        <v>200</v>
      </c>
      <c r="D493" s="201"/>
      <c r="E493" s="156">
        <v>200</v>
      </c>
      <c r="F493" s="157"/>
      <c r="G493" s="158"/>
      <c r="M493" s="159">
        <v>200</v>
      </c>
      <c r="O493" s="147"/>
    </row>
    <row r="494" spans="1:104">
      <c r="A494" s="154"/>
      <c r="B494" s="155"/>
      <c r="C494" s="200" t="s">
        <v>652</v>
      </c>
      <c r="D494" s="201"/>
      <c r="E494" s="156">
        <v>0</v>
      </c>
      <c r="F494" s="157"/>
      <c r="G494" s="158"/>
      <c r="M494" s="159" t="s">
        <v>652</v>
      </c>
      <c r="O494" s="147"/>
    </row>
    <row r="495" spans="1:104">
      <c r="A495" s="148">
        <v>146</v>
      </c>
      <c r="B495" s="149" t="s">
        <v>653</v>
      </c>
      <c r="C495" s="150" t="s">
        <v>654</v>
      </c>
      <c r="D495" s="151" t="s">
        <v>73</v>
      </c>
      <c r="E495" s="152">
        <v>1</v>
      </c>
      <c r="F495" s="152"/>
      <c r="G495" s="153"/>
      <c r="O495" s="147">
        <v>2</v>
      </c>
      <c r="AA495" s="120">
        <v>12</v>
      </c>
      <c r="AB495" s="120">
        <v>0</v>
      </c>
      <c r="AC495" s="120">
        <v>146</v>
      </c>
      <c r="AZ495" s="120">
        <v>2</v>
      </c>
      <c r="BA495" s="120">
        <f>IF(AZ495=1,G495,0)</f>
        <v>0</v>
      </c>
      <c r="BB495" s="120">
        <f>IF(AZ495=2,G495,0)</f>
        <v>0</v>
      </c>
      <c r="BC495" s="120">
        <f>IF(AZ495=3,G495,0)</f>
        <v>0</v>
      </c>
      <c r="BD495" s="120">
        <f>IF(AZ495=4,G495,0)</f>
        <v>0</v>
      </c>
      <c r="BE495" s="120">
        <f>IF(AZ495=5,G495,0)</f>
        <v>0</v>
      </c>
      <c r="CZ495" s="120">
        <v>0</v>
      </c>
    </row>
    <row r="496" spans="1:104">
      <c r="A496" s="154"/>
      <c r="B496" s="155"/>
      <c r="C496" s="200">
        <v>1</v>
      </c>
      <c r="D496" s="201"/>
      <c r="E496" s="156">
        <v>1</v>
      </c>
      <c r="F496" s="157"/>
      <c r="G496" s="158"/>
      <c r="M496" s="159">
        <v>1</v>
      </c>
      <c r="O496" s="147"/>
    </row>
    <row r="497" spans="1:104">
      <c r="A497" s="154"/>
      <c r="B497" s="155"/>
      <c r="C497" s="200" t="s">
        <v>655</v>
      </c>
      <c r="D497" s="201"/>
      <c r="E497" s="156">
        <v>0</v>
      </c>
      <c r="F497" s="157"/>
      <c r="G497" s="158"/>
      <c r="M497" s="159" t="s">
        <v>655</v>
      </c>
      <c r="O497" s="147"/>
    </row>
    <row r="498" spans="1:104">
      <c r="A498" s="148">
        <v>147</v>
      </c>
      <c r="B498" s="149" t="s">
        <v>656</v>
      </c>
      <c r="C498" s="150" t="s">
        <v>657</v>
      </c>
      <c r="D498" s="151" t="s">
        <v>73</v>
      </c>
      <c r="E498" s="152">
        <v>2</v>
      </c>
      <c r="F498" s="152"/>
      <c r="G498" s="153"/>
      <c r="O498" s="147">
        <v>2</v>
      </c>
      <c r="AA498" s="120">
        <v>12</v>
      </c>
      <c r="AB498" s="120">
        <v>0</v>
      </c>
      <c r="AC498" s="120">
        <v>147</v>
      </c>
      <c r="AZ498" s="120">
        <v>2</v>
      </c>
      <c r="BA498" s="120">
        <f>IF(AZ498=1,G498,0)</f>
        <v>0</v>
      </c>
      <c r="BB498" s="120">
        <f>IF(AZ498=2,G498,0)</f>
        <v>0</v>
      </c>
      <c r="BC498" s="120">
        <f>IF(AZ498=3,G498,0)</f>
        <v>0</v>
      </c>
      <c r="BD498" s="120">
        <f>IF(AZ498=4,G498,0)</f>
        <v>0</v>
      </c>
      <c r="BE498" s="120">
        <f>IF(AZ498=5,G498,0)</f>
        <v>0</v>
      </c>
      <c r="CZ498" s="120">
        <v>0.125</v>
      </c>
    </row>
    <row r="499" spans="1:104">
      <c r="A499" s="154"/>
      <c r="B499" s="155"/>
      <c r="C499" s="200" t="s">
        <v>125</v>
      </c>
      <c r="D499" s="201"/>
      <c r="E499" s="156">
        <v>2</v>
      </c>
      <c r="F499" s="157"/>
      <c r="G499" s="158"/>
      <c r="M499" s="159" t="s">
        <v>125</v>
      </c>
      <c r="O499" s="147"/>
    </row>
    <row r="500" spans="1:104">
      <c r="A500" s="154"/>
      <c r="B500" s="155"/>
      <c r="C500" s="200" t="s">
        <v>658</v>
      </c>
      <c r="D500" s="201"/>
      <c r="E500" s="156">
        <v>0</v>
      </c>
      <c r="F500" s="157"/>
      <c r="G500" s="158"/>
      <c r="M500" s="159" t="s">
        <v>658</v>
      </c>
      <c r="O500" s="147"/>
    </row>
    <row r="501" spans="1:104">
      <c r="A501" s="148">
        <v>148</v>
      </c>
      <c r="B501" s="149" t="s">
        <v>659</v>
      </c>
      <c r="C501" s="150" t="s">
        <v>660</v>
      </c>
      <c r="D501" s="151" t="s">
        <v>131</v>
      </c>
      <c r="E501" s="152">
        <v>1</v>
      </c>
      <c r="F501" s="152"/>
      <c r="G501" s="153"/>
      <c r="O501" s="147">
        <v>2</v>
      </c>
      <c r="AA501" s="120">
        <v>12</v>
      </c>
      <c r="AB501" s="120">
        <v>0</v>
      </c>
      <c r="AC501" s="120">
        <v>148</v>
      </c>
      <c r="AZ501" s="120">
        <v>2</v>
      </c>
      <c r="BA501" s="120">
        <f>IF(AZ501=1,G501,0)</f>
        <v>0</v>
      </c>
      <c r="BB501" s="120">
        <f>IF(AZ501=2,G501,0)</f>
        <v>0</v>
      </c>
      <c r="BC501" s="120">
        <f>IF(AZ501=3,G501,0)</f>
        <v>0</v>
      </c>
      <c r="BD501" s="120">
        <f>IF(AZ501=4,G501,0)</f>
        <v>0</v>
      </c>
      <c r="BE501" s="120">
        <f>IF(AZ501=5,G501,0)</f>
        <v>0</v>
      </c>
      <c r="CZ501" s="120">
        <v>0</v>
      </c>
    </row>
    <row r="502" spans="1:104">
      <c r="A502" s="154"/>
      <c r="B502" s="155"/>
      <c r="C502" s="200">
        <v>1</v>
      </c>
      <c r="D502" s="201"/>
      <c r="E502" s="156">
        <v>1</v>
      </c>
      <c r="F502" s="157"/>
      <c r="G502" s="158"/>
      <c r="M502" s="159">
        <v>1</v>
      </c>
      <c r="O502" s="147"/>
    </row>
    <row r="503" spans="1:104">
      <c r="A503" s="154"/>
      <c r="B503" s="155"/>
      <c r="C503" s="200" t="s">
        <v>661</v>
      </c>
      <c r="D503" s="201"/>
      <c r="E503" s="156">
        <v>0</v>
      </c>
      <c r="F503" s="157"/>
      <c r="G503" s="158"/>
      <c r="M503" s="159" t="s">
        <v>661</v>
      </c>
      <c r="O503" s="147"/>
    </row>
    <row r="504" spans="1:104">
      <c r="A504" s="160"/>
      <c r="B504" s="161" t="s">
        <v>66</v>
      </c>
      <c r="C504" s="162" t="str">
        <f>CONCATENATE(B488," ",C488)</f>
        <v>767 Konstrukce zámečnické</v>
      </c>
      <c r="D504" s="160"/>
      <c r="E504" s="163"/>
      <c r="F504" s="163"/>
      <c r="G504" s="164"/>
      <c r="O504" s="147">
        <v>4</v>
      </c>
      <c r="BA504" s="165">
        <f>SUM(BA488:BA503)</f>
        <v>0</v>
      </c>
      <c r="BB504" s="165">
        <f>SUM(BB488:BB503)</f>
        <v>0</v>
      </c>
      <c r="BC504" s="165">
        <f>SUM(BC488:BC503)</f>
        <v>0</v>
      </c>
      <c r="BD504" s="165">
        <f>SUM(BD488:BD503)</f>
        <v>0</v>
      </c>
      <c r="BE504" s="165">
        <f>SUM(BE488:BE503)</f>
        <v>0</v>
      </c>
    </row>
    <row r="505" spans="1:104">
      <c r="A505" s="140" t="s">
        <v>64</v>
      </c>
      <c r="B505" s="141" t="s">
        <v>662</v>
      </c>
      <c r="C505" s="142" t="s">
        <v>663</v>
      </c>
      <c r="D505" s="143"/>
      <c r="E505" s="144"/>
      <c r="F505" s="144"/>
      <c r="G505" s="145"/>
      <c r="H505" s="146"/>
      <c r="I505" s="146"/>
      <c r="O505" s="147">
        <v>1</v>
      </c>
    </row>
    <row r="506" spans="1:104">
      <c r="A506" s="148">
        <v>149</v>
      </c>
      <c r="B506" s="149" t="s">
        <v>664</v>
      </c>
      <c r="C506" s="150" t="s">
        <v>665</v>
      </c>
      <c r="D506" s="151" t="s">
        <v>131</v>
      </c>
      <c r="E506" s="152">
        <v>38.834499999999998</v>
      </c>
      <c r="F506" s="152"/>
      <c r="G506" s="153"/>
      <c r="O506" s="147">
        <v>2</v>
      </c>
      <c r="AA506" s="120">
        <v>12</v>
      </c>
      <c r="AB506" s="120">
        <v>0</v>
      </c>
      <c r="AC506" s="120">
        <v>149</v>
      </c>
      <c r="AZ506" s="120">
        <v>2</v>
      </c>
      <c r="BA506" s="120">
        <f>IF(AZ506=1,G506,0)</f>
        <v>0</v>
      </c>
      <c r="BB506" s="120">
        <f>IF(AZ506=2,G506,0)</f>
        <v>0</v>
      </c>
      <c r="BC506" s="120">
        <f>IF(AZ506=3,G506,0)</f>
        <v>0</v>
      </c>
      <c r="BD506" s="120">
        <f>IF(AZ506=4,G506,0)</f>
        <v>0</v>
      </c>
      <c r="BE506" s="120">
        <f>IF(AZ506=5,G506,0)</f>
        <v>0</v>
      </c>
      <c r="CZ506" s="120">
        <v>9.3699999999999999E-3</v>
      </c>
    </row>
    <row r="507" spans="1:104">
      <c r="A507" s="154"/>
      <c r="B507" s="155"/>
      <c r="C507" s="200" t="s">
        <v>666</v>
      </c>
      <c r="D507" s="201"/>
      <c r="E507" s="156">
        <v>12.734999999999999</v>
      </c>
      <c r="F507" s="157"/>
      <c r="G507" s="158"/>
      <c r="M507" s="159" t="s">
        <v>666</v>
      </c>
      <c r="O507" s="147"/>
    </row>
    <row r="508" spans="1:104">
      <c r="A508" s="154"/>
      <c r="B508" s="155"/>
      <c r="C508" s="200" t="s">
        <v>667</v>
      </c>
      <c r="D508" s="201"/>
      <c r="E508" s="156">
        <v>0</v>
      </c>
      <c r="F508" s="157"/>
      <c r="G508" s="158"/>
      <c r="M508" s="159" t="s">
        <v>667</v>
      </c>
      <c r="O508" s="147"/>
    </row>
    <row r="509" spans="1:104">
      <c r="A509" s="154"/>
      <c r="B509" s="155"/>
      <c r="C509" s="200" t="s">
        <v>179</v>
      </c>
      <c r="D509" s="201"/>
      <c r="E509" s="156">
        <v>3.8645</v>
      </c>
      <c r="F509" s="157"/>
      <c r="G509" s="158"/>
      <c r="M509" s="159" t="s">
        <v>179</v>
      </c>
      <c r="O509" s="147"/>
    </row>
    <row r="510" spans="1:104">
      <c r="A510" s="154"/>
      <c r="B510" s="155"/>
      <c r="C510" s="200" t="s">
        <v>668</v>
      </c>
      <c r="D510" s="201"/>
      <c r="E510" s="156">
        <v>0</v>
      </c>
      <c r="F510" s="157"/>
      <c r="G510" s="158"/>
      <c r="M510" s="159" t="s">
        <v>668</v>
      </c>
      <c r="O510" s="147"/>
    </row>
    <row r="511" spans="1:104">
      <c r="A511" s="154"/>
      <c r="B511" s="155"/>
      <c r="C511" s="200" t="s">
        <v>181</v>
      </c>
      <c r="D511" s="201"/>
      <c r="E511" s="156">
        <v>22.234999999999999</v>
      </c>
      <c r="F511" s="157"/>
      <c r="G511" s="158"/>
      <c r="M511" s="159" t="s">
        <v>181</v>
      </c>
      <c r="O511" s="147"/>
    </row>
    <row r="512" spans="1:104">
      <c r="A512" s="154"/>
      <c r="B512" s="155"/>
      <c r="C512" s="200" t="s">
        <v>669</v>
      </c>
      <c r="D512" s="201"/>
      <c r="E512" s="156">
        <v>0</v>
      </c>
      <c r="F512" s="157"/>
      <c r="G512" s="158"/>
      <c r="M512" s="159" t="s">
        <v>669</v>
      </c>
      <c r="O512" s="147"/>
    </row>
    <row r="513" spans="1:104">
      <c r="A513" s="148">
        <v>150</v>
      </c>
      <c r="B513" s="149" t="s">
        <v>670</v>
      </c>
      <c r="C513" s="150" t="s">
        <v>671</v>
      </c>
      <c r="D513" s="151" t="s">
        <v>131</v>
      </c>
      <c r="E513" s="152">
        <v>42.713000000000001</v>
      </c>
      <c r="F513" s="152"/>
      <c r="G513" s="153"/>
      <c r="O513" s="147">
        <v>2</v>
      </c>
      <c r="AA513" s="120">
        <v>12</v>
      </c>
      <c r="AB513" s="120">
        <v>1</v>
      </c>
      <c r="AC513" s="120">
        <v>150</v>
      </c>
      <c r="AZ513" s="120">
        <v>2</v>
      </c>
      <c r="BA513" s="120">
        <f>IF(AZ513=1,G513,0)</f>
        <v>0</v>
      </c>
      <c r="BB513" s="120">
        <f>IF(AZ513=2,G513,0)</f>
        <v>0</v>
      </c>
      <c r="BC513" s="120">
        <f>IF(AZ513=3,G513,0)</f>
        <v>0</v>
      </c>
      <c r="BD513" s="120">
        <f>IF(AZ513=4,G513,0)</f>
        <v>0</v>
      </c>
      <c r="BE513" s="120">
        <f>IF(AZ513=5,G513,0)</f>
        <v>0</v>
      </c>
      <c r="CZ513" s="120">
        <v>2.0500000000000001E-2</v>
      </c>
    </row>
    <row r="514" spans="1:104">
      <c r="A514" s="154"/>
      <c r="B514" s="155"/>
      <c r="C514" s="200" t="s">
        <v>672</v>
      </c>
      <c r="D514" s="201"/>
      <c r="E514" s="156">
        <v>42.713000000000001</v>
      </c>
      <c r="F514" s="157"/>
      <c r="G514" s="158"/>
      <c r="M514" s="159" t="s">
        <v>672</v>
      </c>
      <c r="O514" s="147"/>
    </row>
    <row r="515" spans="1:104">
      <c r="A515" s="154"/>
      <c r="B515" s="155"/>
      <c r="C515" s="200" t="s">
        <v>673</v>
      </c>
      <c r="D515" s="201"/>
      <c r="E515" s="156">
        <v>0</v>
      </c>
      <c r="F515" s="157"/>
      <c r="G515" s="158"/>
      <c r="M515" s="159" t="s">
        <v>673</v>
      </c>
      <c r="O515" s="147"/>
    </row>
    <row r="516" spans="1:104">
      <c r="A516" s="148">
        <v>151</v>
      </c>
      <c r="B516" s="149" t="s">
        <v>674</v>
      </c>
      <c r="C516" s="150" t="s">
        <v>675</v>
      </c>
      <c r="D516" s="151" t="s">
        <v>308</v>
      </c>
      <c r="E516" s="152">
        <v>1.24</v>
      </c>
      <c r="F516" s="152"/>
      <c r="G516" s="153"/>
      <c r="O516" s="147">
        <v>2</v>
      </c>
      <c r="AA516" s="120">
        <v>12</v>
      </c>
      <c r="AB516" s="120">
        <v>0</v>
      </c>
      <c r="AC516" s="120">
        <v>151</v>
      </c>
      <c r="AZ516" s="120">
        <v>2</v>
      </c>
      <c r="BA516" s="120">
        <f>IF(AZ516=1,G516,0)</f>
        <v>0</v>
      </c>
      <c r="BB516" s="120">
        <f>IF(AZ516=2,G516,0)</f>
        <v>0</v>
      </c>
      <c r="BC516" s="120">
        <f>IF(AZ516=3,G516,0)</f>
        <v>0</v>
      </c>
      <c r="BD516" s="120">
        <f>IF(AZ516=4,G516,0)</f>
        <v>0</v>
      </c>
      <c r="BE516" s="120">
        <f>IF(AZ516=5,G516,0)</f>
        <v>0</v>
      </c>
      <c r="CZ516" s="120">
        <v>0</v>
      </c>
    </row>
    <row r="517" spans="1:104">
      <c r="A517" s="160"/>
      <c r="B517" s="161" t="s">
        <v>66</v>
      </c>
      <c r="C517" s="162" t="str">
        <f>CONCATENATE(B505," ",C505)</f>
        <v>781 Obklady keramické</v>
      </c>
      <c r="D517" s="160"/>
      <c r="E517" s="163"/>
      <c r="F517" s="163"/>
      <c r="G517" s="164"/>
      <c r="O517" s="147">
        <v>4</v>
      </c>
      <c r="BA517" s="165">
        <f>SUM(BA505:BA516)</f>
        <v>0</v>
      </c>
      <c r="BB517" s="165">
        <f>SUM(BB505:BB516)</f>
        <v>0</v>
      </c>
      <c r="BC517" s="165">
        <f>SUM(BC505:BC516)</f>
        <v>0</v>
      </c>
      <c r="BD517" s="165">
        <f>SUM(BD505:BD516)</f>
        <v>0</v>
      </c>
      <c r="BE517" s="165">
        <f>SUM(BE505:BE516)</f>
        <v>0</v>
      </c>
    </row>
    <row r="518" spans="1:104">
      <c r="A518" s="140" t="s">
        <v>64</v>
      </c>
      <c r="B518" s="141" t="s">
        <v>676</v>
      </c>
      <c r="C518" s="142" t="s">
        <v>677</v>
      </c>
      <c r="D518" s="143"/>
      <c r="E518" s="144"/>
      <c r="F518" s="144"/>
      <c r="G518" s="145"/>
      <c r="H518" s="146"/>
      <c r="I518" s="146"/>
      <c r="O518" s="147">
        <v>1</v>
      </c>
    </row>
    <row r="519" spans="1:104">
      <c r="A519" s="148">
        <v>152</v>
      </c>
      <c r="B519" s="149" t="s">
        <v>678</v>
      </c>
      <c r="C519" s="150" t="s">
        <v>679</v>
      </c>
      <c r="D519" s="151" t="s">
        <v>131</v>
      </c>
      <c r="E519" s="152">
        <v>12.32</v>
      </c>
      <c r="F519" s="152"/>
      <c r="G519" s="153"/>
      <c r="O519" s="147">
        <v>2</v>
      </c>
      <c r="AA519" s="120">
        <v>12</v>
      </c>
      <c r="AB519" s="120">
        <v>0</v>
      </c>
      <c r="AC519" s="120">
        <v>152</v>
      </c>
      <c r="AZ519" s="120">
        <v>2</v>
      </c>
      <c r="BA519" s="120">
        <f>IF(AZ519=1,G519,0)</f>
        <v>0</v>
      </c>
      <c r="BB519" s="120">
        <f>IF(AZ519=2,G519,0)</f>
        <v>0</v>
      </c>
      <c r="BC519" s="120">
        <f>IF(AZ519=3,G519,0)</f>
        <v>0</v>
      </c>
      <c r="BD519" s="120">
        <f>IF(AZ519=4,G519,0)</f>
        <v>0</v>
      </c>
      <c r="BE519" s="120">
        <f>IF(AZ519=5,G519,0)</f>
        <v>0</v>
      </c>
      <c r="CZ519" s="120">
        <v>1.0000000000000001E-5</v>
      </c>
    </row>
    <row r="520" spans="1:104">
      <c r="A520" s="154"/>
      <c r="B520" s="155"/>
      <c r="C520" s="200" t="s">
        <v>680</v>
      </c>
      <c r="D520" s="201"/>
      <c r="E520" s="156">
        <v>12.32</v>
      </c>
      <c r="F520" s="157"/>
      <c r="G520" s="158"/>
      <c r="M520" s="159" t="s">
        <v>680</v>
      </c>
      <c r="O520" s="147"/>
    </row>
    <row r="521" spans="1:104">
      <c r="A521" s="154"/>
      <c r="B521" s="155"/>
      <c r="C521" s="200" t="s">
        <v>681</v>
      </c>
      <c r="D521" s="201"/>
      <c r="E521" s="156">
        <v>0</v>
      </c>
      <c r="F521" s="157"/>
      <c r="G521" s="158"/>
      <c r="M521" s="159" t="s">
        <v>681</v>
      </c>
      <c r="O521" s="147"/>
    </row>
    <row r="522" spans="1:104">
      <c r="A522" s="154"/>
      <c r="B522" s="155"/>
      <c r="C522" s="200" t="s">
        <v>682</v>
      </c>
      <c r="D522" s="201"/>
      <c r="E522" s="156">
        <v>0</v>
      </c>
      <c r="F522" s="157"/>
      <c r="G522" s="158"/>
      <c r="M522" s="159" t="s">
        <v>682</v>
      </c>
      <c r="O522" s="147"/>
    </row>
    <row r="523" spans="1:104">
      <c r="A523" s="148">
        <v>153</v>
      </c>
      <c r="B523" s="149" t="s">
        <v>683</v>
      </c>
      <c r="C523" s="150" t="s">
        <v>684</v>
      </c>
      <c r="D523" s="151" t="s">
        <v>131</v>
      </c>
      <c r="E523" s="152">
        <v>7.9926000000000004</v>
      </c>
      <c r="F523" s="152"/>
      <c r="G523" s="153"/>
      <c r="O523" s="147">
        <v>2</v>
      </c>
      <c r="AA523" s="120">
        <v>12</v>
      </c>
      <c r="AB523" s="120">
        <v>0</v>
      </c>
      <c r="AC523" s="120">
        <v>153</v>
      </c>
      <c r="AZ523" s="120">
        <v>2</v>
      </c>
      <c r="BA523" s="120">
        <f>IF(AZ523=1,G523,0)</f>
        <v>0</v>
      </c>
      <c r="BB523" s="120">
        <f>IF(AZ523=2,G523,0)</f>
        <v>0</v>
      </c>
      <c r="BC523" s="120">
        <f>IF(AZ523=3,G523,0)</f>
        <v>0</v>
      </c>
      <c r="BD523" s="120">
        <f>IF(AZ523=4,G523,0)</f>
        <v>0</v>
      </c>
      <c r="BE523" s="120">
        <f>IF(AZ523=5,G523,0)</f>
        <v>0</v>
      </c>
      <c r="CZ523" s="120">
        <v>8.0000000000000007E-5</v>
      </c>
    </row>
    <row r="524" spans="1:104">
      <c r="A524" s="154"/>
      <c r="B524" s="155"/>
      <c r="C524" s="200" t="s">
        <v>685</v>
      </c>
      <c r="D524" s="201"/>
      <c r="E524" s="156">
        <v>0.85499999999999998</v>
      </c>
      <c r="F524" s="157"/>
      <c r="G524" s="158"/>
      <c r="M524" s="159" t="s">
        <v>685</v>
      </c>
      <c r="O524" s="147"/>
    </row>
    <row r="525" spans="1:104">
      <c r="A525" s="154"/>
      <c r="B525" s="155"/>
      <c r="C525" s="200" t="s">
        <v>681</v>
      </c>
      <c r="D525" s="201"/>
      <c r="E525" s="156">
        <v>0</v>
      </c>
      <c r="F525" s="157"/>
      <c r="G525" s="158"/>
      <c r="M525" s="159" t="s">
        <v>681</v>
      </c>
      <c r="O525" s="147"/>
    </row>
    <row r="526" spans="1:104">
      <c r="A526" s="154"/>
      <c r="B526" s="155"/>
      <c r="C526" s="200" t="s">
        <v>686</v>
      </c>
      <c r="D526" s="201"/>
      <c r="E526" s="156">
        <v>7.1375999999999999</v>
      </c>
      <c r="F526" s="157"/>
      <c r="G526" s="158"/>
      <c r="M526" s="159" t="s">
        <v>686</v>
      </c>
      <c r="O526" s="147"/>
    </row>
    <row r="527" spans="1:104">
      <c r="A527" s="154"/>
      <c r="B527" s="155"/>
      <c r="C527" s="200" t="s">
        <v>687</v>
      </c>
      <c r="D527" s="201"/>
      <c r="E527" s="156">
        <v>0</v>
      </c>
      <c r="F527" s="157"/>
      <c r="G527" s="158"/>
      <c r="M527" s="159" t="s">
        <v>687</v>
      </c>
      <c r="O527" s="147"/>
    </row>
    <row r="528" spans="1:104">
      <c r="A528" s="148">
        <v>154</v>
      </c>
      <c r="B528" s="149" t="s">
        <v>688</v>
      </c>
      <c r="C528" s="150" t="s">
        <v>689</v>
      </c>
      <c r="D528" s="151" t="s">
        <v>131</v>
      </c>
      <c r="E528" s="152">
        <v>7.9926000000000004</v>
      </c>
      <c r="F528" s="152"/>
      <c r="G528" s="153"/>
      <c r="O528" s="147">
        <v>2</v>
      </c>
      <c r="AA528" s="120">
        <v>12</v>
      </c>
      <c r="AB528" s="120">
        <v>0</v>
      </c>
      <c r="AC528" s="120">
        <v>154</v>
      </c>
      <c r="AZ528" s="120">
        <v>2</v>
      </c>
      <c r="BA528" s="120">
        <f>IF(AZ528=1,G528,0)</f>
        <v>0</v>
      </c>
      <c r="BB528" s="120">
        <f>IF(AZ528=2,G528,0)</f>
        <v>0</v>
      </c>
      <c r="BC528" s="120">
        <f>IF(AZ528=3,G528,0)</f>
        <v>0</v>
      </c>
      <c r="BD528" s="120">
        <f>IF(AZ528=4,G528,0)</f>
        <v>0</v>
      </c>
      <c r="BE528" s="120">
        <f>IF(AZ528=5,G528,0)</f>
        <v>0</v>
      </c>
      <c r="CZ528" s="120">
        <v>2.7999999999999998E-4</v>
      </c>
    </row>
    <row r="529" spans="1:104">
      <c r="A529" s="154"/>
      <c r="B529" s="155"/>
      <c r="C529" s="200" t="s">
        <v>685</v>
      </c>
      <c r="D529" s="201"/>
      <c r="E529" s="156">
        <v>0.85499999999999998</v>
      </c>
      <c r="F529" s="157"/>
      <c r="G529" s="158"/>
      <c r="M529" s="159" t="s">
        <v>685</v>
      </c>
      <c r="O529" s="147"/>
    </row>
    <row r="530" spans="1:104">
      <c r="A530" s="154"/>
      <c r="B530" s="155"/>
      <c r="C530" s="200" t="s">
        <v>681</v>
      </c>
      <c r="D530" s="201"/>
      <c r="E530" s="156">
        <v>0</v>
      </c>
      <c r="F530" s="157"/>
      <c r="G530" s="158"/>
      <c r="M530" s="159" t="s">
        <v>681</v>
      </c>
      <c r="O530" s="147"/>
    </row>
    <row r="531" spans="1:104">
      <c r="A531" s="154"/>
      <c r="B531" s="155"/>
      <c r="C531" s="200" t="s">
        <v>686</v>
      </c>
      <c r="D531" s="201"/>
      <c r="E531" s="156">
        <v>7.1375999999999999</v>
      </c>
      <c r="F531" s="157"/>
      <c r="G531" s="158"/>
      <c r="M531" s="159" t="s">
        <v>686</v>
      </c>
      <c r="O531" s="147"/>
    </row>
    <row r="532" spans="1:104">
      <c r="A532" s="154"/>
      <c r="B532" s="155"/>
      <c r="C532" s="200" t="s">
        <v>687</v>
      </c>
      <c r="D532" s="201"/>
      <c r="E532" s="156">
        <v>0</v>
      </c>
      <c r="F532" s="157"/>
      <c r="G532" s="158"/>
      <c r="M532" s="159" t="s">
        <v>687</v>
      </c>
      <c r="O532" s="147"/>
    </row>
    <row r="533" spans="1:104">
      <c r="A533" s="154"/>
      <c r="B533" s="155"/>
      <c r="C533" s="200"/>
      <c r="D533" s="201"/>
      <c r="E533" s="156">
        <v>0</v>
      </c>
      <c r="F533" s="157"/>
      <c r="G533" s="158"/>
      <c r="M533" s="159"/>
      <c r="O533" s="147"/>
    </row>
    <row r="534" spans="1:104">
      <c r="A534" s="148">
        <v>155</v>
      </c>
      <c r="B534" s="149" t="s">
        <v>690</v>
      </c>
      <c r="C534" s="150" t="s">
        <v>691</v>
      </c>
      <c r="D534" s="151" t="s">
        <v>120</v>
      </c>
      <c r="E534" s="152">
        <v>2.5</v>
      </c>
      <c r="F534" s="152"/>
      <c r="G534" s="153"/>
      <c r="O534" s="147">
        <v>2</v>
      </c>
      <c r="AA534" s="120">
        <v>12</v>
      </c>
      <c r="AB534" s="120">
        <v>0</v>
      </c>
      <c r="AC534" s="120">
        <v>155</v>
      </c>
      <c r="AZ534" s="120">
        <v>2</v>
      </c>
      <c r="BA534" s="120">
        <f>IF(AZ534=1,G534,0)</f>
        <v>0</v>
      </c>
      <c r="BB534" s="120">
        <f>IF(AZ534=2,G534,0)</f>
        <v>0</v>
      </c>
      <c r="BC534" s="120">
        <f>IF(AZ534=3,G534,0)</f>
        <v>0</v>
      </c>
      <c r="BD534" s="120">
        <f>IF(AZ534=4,G534,0)</f>
        <v>0</v>
      </c>
      <c r="BE534" s="120">
        <f>IF(AZ534=5,G534,0)</f>
        <v>0</v>
      </c>
      <c r="CZ534" s="120">
        <v>6.9999999999999994E-5</v>
      </c>
    </row>
    <row r="535" spans="1:104">
      <c r="A535" s="154"/>
      <c r="B535" s="155"/>
      <c r="C535" s="200" t="s">
        <v>505</v>
      </c>
      <c r="D535" s="201"/>
      <c r="E535" s="156">
        <v>2.5</v>
      </c>
      <c r="F535" s="157"/>
      <c r="G535" s="158"/>
      <c r="M535" s="159" t="s">
        <v>505</v>
      </c>
      <c r="O535" s="147"/>
    </row>
    <row r="536" spans="1:104">
      <c r="A536" s="154"/>
      <c r="B536" s="155"/>
      <c r="C536" s="200" t="s">
        <v>509</v>
      </c>
      <c r="D536" s="201"/>
      <c r="E536" s="156">
        <v>0</v>
      </c>
      <c r="F536" s="157"/>
      <c r="G536" s="158"/>
      <c r="M536" s="159" t="s">
        <v>509</v>
      </c>
      <c r="O536" s="147"/>
    </row>
    <row r="537" spans="1:104">
      <c r="A537" s="148">
        <v>156</v>
      </c>
      <c r="B537" s="149" t="s">
        <v>692</v>
      </c>
      <c r="C537" s="150" t="s">
        <v>693</v>
      </c>
      <c r="D537" s="151" t="s">
        <v>131</v>
      </c>
      <c r="E537" s="152">
        <v>4.3331999999999997</v>
      </c>
      <c r="F537" s="152"/>
      <c r="G537" s="153"/>
      <c r="O537" s="147">
        <v>2</v>
      </c>
      <c r="AA537" s="120">
        <v>12</v>
      </c>
      <c r="AB537" s="120">
        <v>0</v>
      </c>
      <c r="AC537" s="120">
        <v>156</v>
      </c>
      <c r="AZ537" s="120">
        <v>2</v>
      </c>
      <c r="BA537" s="120">
        <f>IF(AZ537=1,G537,0)</f>
        <v>0</v>
      </c>
      <c r="BB537" s="120">
        <f>IF(AZ537=2,G537,0)</f>
        <v>0</v>
      </c>
      <c r="BC537" s="120">
        <f>IF(AZ537=3,G537,0)</f>
        <v>0</v>
      </c>
      <c r="BD537" s="120">
        <f>IF(AZ537=4,G537,0)</f>
        <v>0</v>
      </c>
      <c r="BE537" s="120">
        <f>IF(AZ537=5,G537,0)</f>
        <v>0</v>
      </c>
      <c r="CZ537" s="120">
        <v>3.6999999999999999E-4</v>
      </c>
    </row>
    <row r="538" spans="1:104">
      <c r="A538" s="154"/>
      <c r="B538" s="155"/>
      <c r="C538" s="200" t="s">
        <v>694</v>
      </c>
      <c r="D538" s="201"/>
      <c r="E538" s="156">
        <v>1.4601</v>
      </c>
      <c r="F538" s="157"/>
      <c r="G538" s="158"/>
      <c r="M538" s="159" t="s">
        <v>694</v>
      </c>
      <c r="O538" s="147"/>
    </row>
    <row r="539" spans="1:104">
      <c r="A539" s="154"/>
      <c r="B539" s="155"/>
      <c r="C539" s="200" t="s">
        <v>695</v>
      </c>
      <c r="D539" s="201"/>
      <c r="E539" s="156">
        <v>0</v>
      </c>
      <c r="F539" s="157"/>
      <c r="G539" s="158"/>
      <c r="M539" s="159" t="s">
        <v>695</v>
      </c>
      <c r="O539" s="147"/>
    </row>
    <row r="540" spans="1:104">
      <c r="A540" s="154"/>
      <c r="B540" s="155"/>
      <c r="C540" s="200" t="s">
        <v>696</v>
      </c>
      <c r="D540" s="201"/>
      <c r="E540" s="156">
        <v>2.8731</v>
      </c>
      <c r="F540" s="157"/>
      <c r="G540" s="158"/>
      <c r="M540" s="159" t="s">
        <v>696</v>
      </c>
      <c r="O540" s="147"/>
    </row>
    <row r="541" spans="1:104">
      <c r="A541" s="154"/>
      <c r="B541" s="155"/>
      <c r="C541" s="200" t="s">
        <v>697</v>
      </c>
      <c r="D541" s="201"/>
      <c r="E541" s="156">
        <v>0</v>
      </c>
      <c r="F541" s="157"/>
      <c r="G541" s="158"/>
      <c r="M541" s="159" t="s">
        <v>697</v>
      </c>
      <c r="O541" s="147"/>
    </row>
    <row r="542" spans="1:104">
      <c r="A542" s="148">
        <v>157</v>
      </c>
      <c r="B542" s="149" t="s">
        <v>698</v>
      </c>
      <c r="C542" s="150" t="s">
        <v>699</v>
      </c>
      <c r="D542" s="151" t="s">
        <v>131</v>
      </c>
      <c r="E542" s="152">
        <v>0.75</v>
      </c>
      <c r="F542" s="152"/>
      <c r="G542" s="153"/>
      <c r="O542" s="147">
        <v>2</v>
      </c>
      <c r="AA542" s="120">
        <v>12</v>
      </c>
      <c r="AB542" s="120">
        <v>0</v>
      </c>
      <c r="AC542" s="120">
        <v>157</v>
      </c>
      <c r="AZ542" s="120">
        <v>2</v>
      </c>
      <c r="BA542" s="120">
        <f>IF(AZ542=1,G542,0)</f>
        <v>0</v>
      </c>
      <c r="BB542" s="120">
        <f>IF(AZ542=2,G542,0)</f>
        <v>0</v>
      </c>
      <c r="BC542" s="120">
        <f>IF(AZ542=3,G542,0)</f>
        <v>0</v>
      </c>
      <c r="BD542" s="120">
        <f>IF(AZ542=4,G542,0)</f>
        <v>0</v>
      </c>
      <c r="BE542" s="120">
        <f>IF(AZ542=5,G542,0)</f>
        <v>0</v>
      </c>
      <c r="CZ542" s="120">
        <v>3.2000000000000003E-4</v>
      </c>
    </row>
    <row r="543" spans="1:104">
      <c r="A543" s="154"/>
      <c r="B543" s="155"/>
      <c r="C543" s="200" t="s">
        <v>700</v>
      </c>
      <c r="D543" s="201"/>
      <c r="E543" s="156">
        <v>0.75</v>
      </c>
      <c r="F543" s="157"/>
      <c r="G543" s="158"/>
      <c r="M543" s="159" t="s">
        <v>700</v>
      </c>
      <c r="O543" s="147"/>
    </row>
    <row r="544" spans="1:104">
      <c r="A544" s="154"/>
      <c r="B544" s="155"/>
      <c r="C544" s="200" t="s">
        <v>701</v>
      </c>
      <c r="D544" s="201"/>
      <c r="E544" s="156">
        <v>0</v>
      </c>
      <c r="F544" s="157"/>
      <c r="G544" s="158"/>
      <c r="M544" s="159" t="s">
        <v>701</v>
      </c>
      <c r="O544" s="147"/>
    </row>
    <row r="545" spans="1:104">
      <c r="A545" s="160"/>
      <c r="B545" s="161" t="s">
        <v>66</v>
      </c>
      <c r="C545" s="162" t="str">
        <f>CONCATENATE(B518," ",C518)</f>
        <v>783 Nátěry</v>
      </c>
      <c r="D545" s="160"/>
      <c r="E545" s="163"/>
      <c r="F545" s="163"/>
      <c r="G545" s="164">
        <f>SUM(G518:G544)</f>
        <v>0</v>
      </c>
      <c r="O545" s="147">
        <v>4</v>
      </c>
      <c r="BA545" s="165">
        <f>SUM(BA518:BA544)</f>
        <v>0</v>
      </c>
      <c r="BB545" s="165">
        <f>SUM(BB518:BB544)</f>
        <v>0</v>
      </c>
      <c r="BC545" s="165">
        <f>SUM(BC518:BC544)</f>
        <v>0</v>
      </c>
      <c r="BD545" s="165">
        <f>SUM(BD518:BD544)</f>
        <v>0</v>
      </c>
      <c r="BE545" s="165">
        <f>SUM(BE518:BE544)</f>
        <v>0</v>
      </c>
    </row>
    <row r="546" spans="1:104">
      <c r="A546" s="140" t="s">
        <v>64</v>
      </c>
      <c r="B546" s="141" t="s">
        <v>702</v>
      </c>
      <c r="C546" s="142" t="s">
        <v>703</v>
      </c>
      <c r="D546" s="143"/>
      <c r="E546" s="144"/>
      <c r="F546" s="144"/>
      <c r="G546" s="145"/>
      <c r="H546" s="146"/>
      <c r="I546" s="146"/>
      <c r="O546" s="147">
        <v>1</v>
      </c>
    </row>
    <row r="547" spans="1:104">
      <c r="A547" s="148">
        <v>158</v>
      </c>
      <c r="B547" s="149" t="s">
        <v>704</v>
      </c>
      <c r="C547" s="150" t="s">
        <v>733</v>
      </c>
      <c r="D547" s="151" t="s">
        <v>131</v>
      </c>
      <c r="E547" s="152">
        <v>24.94</v>
      </c>
      <c r="F547" s="152"/>
      <c r="G547" s="153"/>
      <c r="O547" s="147">
        <v>2</v>
      </c>
      <c r="AA547" s="120">
        <v>12</v>
      </c>
      <c r="AB547" s="120">
        <v>0</v>
      </c>
      <c r="AC547" s="120">
        <v>158</v>
      </c>
      <c r="AZ547" s="120">
        <v>2</v>
      </c>
      <c r="BA547" s="120">
        <f>IF(AZ547=1,G547,0)</f>
        <v>0</v>
      </c>
      <c r="BB547" s="120">
        <f>IF(AZ547=2,G547,0)</f>
        <v>0</v>
      </c>
      <c r="BC547" s="120">
        <f>IF(AZ547=3,G547,0)</f>
        <v>0</v>
      </c>
      <c r="BD547" s="120">
        <f>IF(AZ547=4,G547,0)</f>
        <v>0</v>
      </c>
      <c r="BE547" s="120">
        <f>IF(AZ547=5,G547,0)</f>
        <v>0</v>
      </c>
      <c r="CZ547" s="120">
        <v>6.9999999999999994E-5</v>
      </c>
    </row>
    <row r="548" spans="1:104">
      <c r="A548" s="154"/>
      <c r="B548" s="155"/>
      <c r="C548" s="200" t="s">
        <v>705</v>
      </c>
      <c r="D548" s="201"/>
      <c r="E548" s="156">
        <v>24.94</v>
      </c>
      <c r="F548" s="157"/>
      <c r="G548" s="158"/>
      <c r="M548" s="159" t="s">
        <v>705</v>
      </c>
      <c r="O548" s="147"/>
    </row>
    <row r="549" spans="1:104">
      <c r="A549" s="154"/>
      <c r="B549" s="155"/>
      <c r="C549" s="200" t="s">
        <v>706</v>
      </c>
      <c r="D549" s="201"/>
      <c r="E549" s="156">
        <v>0</v>
      </c>
      <c r="F549" s="157"/>
      <c r="G549" s="158"/>
      <c r="M549" s="159" t="s">
        <v>706</v>
      </c>
      <c r="O549" s="147"/>
    </row>
    <row r="550" spans="1:104">
      <c r="A550" s="148">
        <v>159</v>
      </c>
      <c r="B550" s="149" t="s">
        <v>707</v>
      </c>
      <c r="C550" s="150" t="s">
        <v>708</v>
      </c>
      <c r="D550" s="151" t="s">
        <v>131</v>
      </c>
      <c r="E550" s="152">
        <v>24.94</v>
      </c>
      <c r="F550" s="152"/>
      <c r="G550" s="153"/>
      <c r="O550" s="147">
        <v>2</v>
      </c>
      <c r="AA550" s="120">
        <v>12</v>
      </c>
      <c r="AB550" s="120">
        <v>0</v>
      </c>
      <c r="AC550" s="120">
        <v>159</v>
      </c>
      <c r="AZ550" s="120">
        <v>2</v>
      </c>
      <c r="BA550" s="120">
        <f>IF(AZ550=1,G550,0)</f>
        <v>0</v>
      </c>
      <c r="BB550" s="120">
        <f>IF(AZ550=2,G550,0)</f>
        <v>0</v>
      </c>
      <c r="BC550" s="120">
        <f>IF(AZ550=3,G550,0)</f>
        <v>0</v>
      </c>
      <c r="BD550" s="120">
        <f>IF(AZ550=4,G550,0)</f>
        <v>0</v>
      </c>
      <c r="BE550" s="120">
        <f>IF(AZ550=5,G550,0)</f>
        <v>0</v>
      </c>
      <c r="CZ550" s="120">
        <v>2.2000000000000001E-4</v>
      </c>
    </row>
    <row r="551" spans="1:104">
      <c r="A551" s="154"/>
      <c r="B551" s="155"/>
      <c r="C551" s="200" t="s">
        <v>705</v>
      </c>
      <c r="D551" s="201"/>
      <c r="E551" s="156">
        <v>24.94</v>
      </c>
      <c r="F551" s="157"/>
      <c r="G551" s="158"/>
      <c r="M551" s="159" t="s">
        <v>705</v>
      </c>
      <c r="O551" s="147"/>
    </row>
    <row r="552" spans="1:104">
      <c r="A552" s="154"/>
      <c r="B552" s="155"/>
      <c r="C552" s="200" t="s">
        <v>706</v>
      </c>
      <c r="D552" s="201"/>
      <c r="E552" s="156">
        <v>0</v>
      </c>
      <c r="F552" s="157"/>
      <c r="G552" s="158"/>
      <c r="M552" s="159" t="s">
        <v>706</v>
      </c>
      <c r="O552" s="147"/>
    </row>
    <row r="553" spans="1:104">
      <c r="A553" s="160"/>
      <c r="B553" s="161" t="s">
        <v>66</v>
      </c>
      <c r="C553" s="162" t="str">
        <f>CONCATENATE(B546," ",C546)</f>
        <v>784 Malby</v>
      </c>
      <c r="D553" s="160"/>
      <c r="E553" s="163"/>
      <c r="F553" s="163"/>
      <c r="G553" s="164"/>
      <c r="O553" s="147">
        <v>4</v>
      </c>
      <c r="BA553" s="165">
        <f>SUM(BA546:BA552)</f>
        <v>0</v>
      </c>
      <c r="BB553" s="165">
        <f>SUM(BB546:BB552)</f>
        <v>0</v>
      </c>
      <c r="BC553" s="165">
        <f>SUM(BC546:BC552)</f>
        <v>0</v>
      </c>
      <c r="BD553" s="165">
        <f>SUM(BD546:BD552)</f>
        <v>0</v>
      </c>
      <c r="BE553" s="165">
        <f>SUM(BE546:BE552)</f>
        <v>0</v>
      </c>
    </row>
    <row r="554" spans="1:104">
      <c r="A554" s="140" t="s">
        <v>64</v>
      </c>
      <c r="B554" s="141" t="s">
        <v>709</v>
      </c>
      <c r="C554" s="142" t="s">
        <v>710</v>
      </c>
      <c r="D554" s="143"/>
      <c r="E554" s="144"/>
      <c r="F554" s="144"/>
      <c r="G554" s="145"/>
      <c r="H554" s="146"/>
      <c r="I554" s="146"/>
      <c r="O554" s="147">
        <v>1</v>
      </c>
    </row>
    <row r="555" spans="1:104">
      <c r="A555" s="148">
        <v>160</v>
      </c>
      <c r="B555" s="149" t="s">
        <v>711</v>
      </c>
      <c r="C555" s="150" t="s">
        <v>712</v>
      </c>
      <c r="D555" s="151" t="s">
        <v>120</v>
      </c>
      <c r="E555" s="152">
        <v>33</v>
      </c>
      <c r="F555" s="152"/>
      <c r="G555" s="153"/>
      <c r="O555" s="147">
        <v>2</v>
      </c>
      <c r="AA555" s="120">
        <v>12</v>
      </c>
      <c r="AB555" s="120">
        <v>0</v>
      </c>
      <c r="AC555" s="120">
        <v>160</v>
      </c>
      <c r="AZ555" s="120">
        <v>4</v>
      </c>
      <c r="BA555" s="120">
        <f>IF(AZ555=1,G555,0)</f>
        <v>0</v>
      </c>
      <c r="BB555" s="120">
        <f>IF(AZ555=2,G555,0)</f>
        <v>0</v>
      </c>
      <c r="BC555" s="120">
        <f>IF(AZ555=3,G555,0)</f>
        <v>0</v>
      </c>
      <c r="BD555" s="120">
        <f>IF(AZ555=4,G555,0)</f>
        <v>0</v>
      </c>
      <c r="BE555" s="120">
        <f>IF(AZ555=5,G555,0)</f>
        <v>0</v>
      </c>
      <c r="CZ555" s="120">
        <v>0</v>
      </c>
    </row>
    <row r="556" spans="1:104">
      <c r="A556" s="154"/>
      <c r="B556" s="155"/>
      <c r="C556" s="200" t="s">
        <v>713</v>
      </c>
      <c r="D556" s="201"/>
      <c r="E556" s="156">
        <v>33</v>
      </c>
      <c r="F556" s="157"/>
      <c r="G556" s="158"/>
      <c r="M556" s="159" t="s">
        <v>713</v>
      </c>
      <c r="O556" s="147"/>
    </row>
    <row r="557" spans="1:104">
      <c r="A557" s="154"/>
      <c r="B557" s="155"/>
      <c r="C557" s="200" t="s">
        <v>714</v>
      </c>
      <c r="D557" s="201"/>
      <c r="E557" s="156">
        <v>0</v>
      </c>
      <c r="F557" s="157"/>
      <c r="G557" s="158"/>
      <c r="M557" s="159" t="s">
        <v>714</v>
      </c>
      <c r="O557" s="147"/>
    </row>
    <row r="558" spans="1:104">
      <c r="A558" s="154"/>
      <c r="B558" s="155"/>
      <c r="C558" s="200" t="s">
        <v>715</v>
      </c>
      <c r="D558" s="201"/>
      <c r="E558" s="156">
        <v>0</v>
      </c>
      <c r="F558" s="157"/>
      <c r="G558" s="158"/>
      <c r="M558" s="159" t="s">
        <v>715</v>
      </c>
      <c r="O558" s="147"/>
    </row>
    <row r="559" spans="1:104">
      <c r="A559" s="148">
        <v>161</v>
      </c>
      <c r="B559" s="149" t="s">
        <v>716</v>
      </c>
      <c r="C559" s="150" t="s">
        <v>717</v>
      </c>
      <c r="D559" s="151" t="s">
        <v>73</v>
      </c>
      <c r="E559" s="152">
        <v>4</v>
      </c>
      <c r="F559" s="152"/>
      <c r="G559" s="153"/>
      <c r="O559" s="147">
        <v>2</v>
      </c>
      <c r="AA559" s="120">
        <v>12</v>
      </c>
      <c r="AB559" s="120">
        <v>0</v>
      </c>
      <c r="AC559" s="120">
        <v>161</v>
      </c>
      <c r="AZ559" s="120">
        <v>4</v>
      </c>
      <c r="BA559" s="120">
        <f>IF(AZ559=1,G559,0)</f>
        <v>0</v>
      </c>
      <c r="BB559" s="120">
        <f>IF(AZ559=2,G559,0)</f>
        <v>0</v>
      </c>
      <c r="BC559" s="120">
        <f>IF(AZ559=3,G559,0)</f>
        <v>0</v>
      </c>
      <c r="BD559" s="120">
        <f>IF(AZ559=4,G559,0)</f>
        <v>0</v>
      </c>
      <c r="BE559" s="120">
        <f>IF(AZ559=5,G559,0)</f>
        <v>0</v>
      </c>
      <c r="CZ559" s="120">
        <v>0</v>
      </c>
    </row>
    <row r="560" spans="1:104">
      <c r="A560" s="154"/>
      <c r="B560" s="155"/>
      <c r="C560" s="200" t="s">
        <v>399</v>
      </c>
      <c r="D560" s="201"/>
      <c r="E560" s="156">
        <v>4</v>
      </c>
      <c r="F560" s="157"/>
      <c r="G560" s="158"/>
      <c r="M560" s="159" t="s">
        <v>399</v>
      </c>
      <c r="O560" s="147"/>
    </row>
    <row r="561" spans="1:104">
      <c r="A561" s="154"/>
      <c r="B561" s="155"/>
      <c r="C561" s="200" t="s">
        <v>718</v>
      </c>
      <c r="D561" s="201"/>
      <c r="E561" s="156">
        <v>0</v>
      </c>
      <c r="F561" s="157"/>
      <c r="G561" s="158"/>
      <c r="M561" s="159" t="s">
        <v>718</v>
      </c>
      <c r="O561" s="147"/>
    </row>
    <row r="562" spans="1:104">
      <c r="A562" s="154"/>
      <c r="B562" s="155"/>
      <c r="C562" s="200" t="s">
        <v>719</v>
      </c>
      <c r="D562" s="201"/>
      <c r="E562" s="156">
        <v>0</v>
      </c>
      <c r="F562" s="157"/>
      <c r="G562" s="158"/>
      <c r="M562" s="159" t="s">
        <v>719</v>
      </c>
      <c r="O562" s="147"/>
    </row>
    <row r="563" spans="1:104">
      <c r="A563" s="148">
        <v>162</v>
      </c>
      <c r="B563" s="149" t="s">
        <v>720</v>
      </c>
      <c r="C563" s="150" t="s">
        <v>721</v>
      </c>
      <c r="D563" s="151" t="s">
        <v>73</v>
      </c>
      <c r="E563" s="152">
        <v>4</v>
      </c>
      <c r="F563" s="152"/>
      <c r="G563" s="153"/>
      <c r="O563" s="147">
        <v>2</v>
      </c>
      <c r="AA563" s="120">
        <v>12</v>
      </c>
      <c r="AB563" s="120">
        <v>0</v>
      </c>
      <c r="AC563" s="120">
        <v>162</v>
      </c>
      <c r="AZ563" s="120">
        <v>4</v>
      </c>
      <c r="BA563" s="120">
        <f>IF(AZ563=1,G563,0)</f>
        <v>0</v>
      </c>
      <c r="BB563" s="120">
        <f>IF(AZ563=2,G563,0)</f>
        <v>0</v>
      </c>
      <c r="BC563" s="120">
        <f>IF(AZ563=3,G563,0)</f>
        <v>0</v>
      </c>
      <c r="BD563" s="120">
        <f>IF(AZ563=4,G563,0)</f>
        <v>0</v>
      </c>
      <c r="BE563" s="120">
        <f>IF(AZ563=5,G563,0)</f>
        <v>0</v>
      </c>
      <c r="CZ563" s="120">
        <v>0</v>
      </c>
    </row>
    <row r="564" spans="1:104">
      <c r="A564" s="154"/>
      <c r="B564" s="155"/>
      <c r="C564" s="200" t="s">
        <v>399</v>
      </c>
      <c r="D564" s="201"/>
      <c r="E564" s="156">
        <v>4</v>
      </c>
      <c r="F564" s="157"/>
      <c r="G564" s="158"/>
      <c r="M564" s="159" t="s">
        <v>399</v>
      </c>
      <c r="O564" s="147"/>
    </row>
    <row r="565" spans="1:104">
      <c r="A565" s="154"/>
      <c r="B565" s="155"/>
      <c r="C565" s="200" t="s">
        <v>722</v>
      </c>
      <c r="D565" s="201"/>
      <c r="E565" s="156">
        <v>0</v>
      </c>
      <c r="F565" s="157"/>
      <c r="G565" s="158"/>
      <c r="M565" s="159" t="s">
        <v>722</v>
      </c>
      <c r="O565" s="147"/>
    </row>
    <row r="566" spans="1:104">
      <c r="A566" s="154"/>
      <c r="B566" s="155"/>
      <c r="C566" s="200" t="s">
        <v>719</v>
      </c>
      <c r="D566" s="201"/>
      <c r="E566" s="156">
        <v>0</v>
      </c>
      <c r="F566" s="157"/>
      <c r="G566" s="158"/>
      <c r="M566" s="159" t="s">
        <v>719</v>
      </c>
      <c r="O566" s="147"/>
    </row>
    <row r="567" spans="1:104" ht="22.5">
      <c r="A567" s="148">
        <v>163</v>
      </c>
      <c r="B567" s="149" t="s">
        <v>723</v>
      </c>
      <c r="C567" s="150" t="s">
        <v>724</v>
      </c>
      <c r="D567" s="151" t="s">
        <v>73</v>
      </c>
      <c r="E567" s="152">
        <v>1</v>
      </c>
      <c r="F567" s="152"/>
      <c r="G567" s="153"/>
      <c r="O567" s="147">
        <v>2</v>
      </c>
      <c r="AA567" s="120">
        <v>12</v>
      </c>
      <c r="AB567" s="120">
        <v>0</v>
      </c>
      <c r="AC567" s="120">
        <v>163</v>
      </c>
      <c r="AZ567" s="120">
        <v>4</v>
      </c>
      <c r="BA567" s="120">
        <f>IF(AZ567=1,G567,0)</f>
        <v>0</v>
      </c>
      <c r="BB567" s="120">
        <f>IF(AZ567=2,G567,0)</f>
        <v>0</v>
      </c>
      <c r="BC567" s="120">
        <f>IF(AZ567=3,G567,0)</f>
        <v>0</v>
      </c>
      <c r="BD567" s="120">
        <f>IF(AZ567=4,G567,0)</f>
        <v>0</v>
      </c>
      <c r="BE567" s="120">
        <f>IF(AZ567=5,G567,0)</f>
        <v>0</v>
      </c>
      <c r="CZ567" s="120">
        <v>5.0000000000000001E-3</v>
      </c>
    </row>
    <row r="568" spans="1:104">
      <c r="A568" s="154"/>
      <c r="B568" s="155"/>
      <c r="C568" s="200">
        <v>1</v>
      </c>
      <c r="D568" s="201"/>
      <c r="E568" s="156">
        <v>1</v>
      </c>
      <c r="F568" s="157"/>
      <c r="G568" s="158"/>
      <c r="M568" s="159">
        <v>1</v>
      </c>
      <c r="O568" s="147"/>
    </row>
    <row r="569" spans="1:104">
      <c r="A569" s="154"/>
      <c r="B569" s="155"/>
      <c r="C569" s="200" t="s">
        <v>725</v>
      </c>
      <c r="D569" s="201"/>
      <c r="E569" s="156">
        <v>0</v>
      </c>
      <c r="F569" s="157"/>
      <c r="G569" s="158"/>
      <c r="M569" s="159" t="s">
        <v>725</v>
      </c>
      <c r="O569" s="147"/>
    </row>
    <row r="570" spans="1:104" ht="22.5">
      <c r="A570" s="148">
        <v>164</v>
      </c>
      <c r="B570" s="149" t="s">
        <v>726</v>
      </c>
      <c r="C570" s="150" t="s">
        <v>727</v>
      </c>
      <c r="D570" s="151" t="s">
        <v>73</v>
      </c>
      <c r="E570" s="152">
        <v>1</v>
      </c>
      <c r="F570" s="152"/>
      <c r="G570" s="153"/>
      <c r="O570" s="147">
        <v>2</v>
      </c>
      <c r="AA570" s="120">
        <v>12</v>
      </c>
      <c r="AB570" s="120">
        <v>0</v>
      </c>
      <c r="AC570" s="120">
        <v>164</v>
      </c>
      <c r="AZ570" s="120">
        <v>4</v>
      </c>
      <c r="BA570" s="120">
        <f>IF(AZ570=1,G570,0)</f>
        <v>0</v>
      </c>
      <c r="BB570" s="120">
        <f>IF(AZ570=2,G570,0)</f>
        <v>0</v>
      </c>
      <c r="BC570" s="120">
        <f>IF(AZ570=3,G570,0)</f>
        <v>0</v>
      </c>
      <c r="BD570" s="120">
        <f>IF(AZ570=4,G570,0)</f>
        <v>0</v>
      </c>
      <c r="BE570" s="120">
        <f>IF(AZ570=5,G570,0)</f>
        <v>0</v>
      </c>
      <c r="CZ570" s="120">
        <v>2.2000000000000001E-3</v>
      </c>
    </row>
    <row r="571" spans="1:104">
      <c r="A571" s="154"/>
      <c r="B571" s="155"/>
      <c r="C571" s="200">
        <v>1</v>
      </c>
      <c r="D571" s="201"/>
      <c r="E571" s="156">
        <v>1</v>
      </c>
      <c r="F571" s="157"/>
      <c r="G571" s="158"/>
      <c r="M571" s="159">
        <v>1</v>
      </c>
      <c r="O571" s="147"/>
    </row>
    <row r="572" spans="1:104">
      <c r="A572" s="154"/>
      <c r="B572" s="155"/>
      <c r="C572" s="200" t="s">
        <v>728</v>
      </c>
      <c r="D572" s="201"/>
      <c r="E572" s="156">
        <v>0</v>
      </c>
      <c r="F572" s="157"/>
      <c r="G572" s="158"/>
      <c r="M572" s="159" t="s">
        <v>728</v>
      </c>
      <c r="O572" s="147"/>
    </row>
    <row r="573" spans="1:104">
      <c r="A573" s="160"/>
      <c r="B573" s="161" t="s">
        <v>66</v>
      </c>
      <c r="C573" s="162" t="str">
        <f>CONCATENATE(B554," ",C554)</f>
        <v>M21 Elektromontáže</v>
      </c>
      <c r="D573" s="160"/>
      <c r="E573" s="163"/>
      <c r="F573" s="163"/>
      <c r="G573" s="164"/>
      <c r="O573" s="147">
        <v>4</v>
      </c>
      <c r="BA573" s="165">
        <f>SUM(BA554:BA572)</f>
        <v>0</v>
      </c>
      <c r="BB573" s="165">
        <f>SUM(BB554:BB572)</f>
        <v>0</v>
      </c>
      <c r="BC573" s="165">
        <f>SUM(BC554:BC572)</f>
        <v>0</v>
      </c>
      <c r="BD573" s="165">
        <f>SUM(BD554:BD572)</f>
        <v>0</v>
      </c>
      <c r="BE573" s="165">
        <f>SUM(BE554:BE572)</f>
        <v>0</v>
      </c>
    </row>
    <row r="574" spans="1:104">
      <c r="A574" s="121"/>
      <c r="B574" s="121"/>
      <c r="C574" s="121"/>
      <c r="D574" s="121"/>
      <c r="E574" s="121"/>
      <c r="F574" s="121"/>
      <c r="G574" s="121"/>
    </row>
    <row r="575" spans="1:104">
      <c r="E575" s="120"/>
    </row>
    <row r="576" spans="1:104">
      <c r="E576" s="120"/>
    </row>
    <row r="577" spans="5:5">
      <c r="E577" s="120"/>
    </row>
    <row r="578" spans="5:5">
      <c r="E578" s="120"/>
    </row>
    <row r="579" spans="5:5">
      <c r="E579" s="120"/>
    </row>
    <row r="580" spans="5:5">
      <c r="E580" s="120"/>
    </row>
    <row r="581" spans="5:5">
      <c r="E581" s="120"/>
    </row>
    <row r="582" spans="5:5">
      <c r="E582" s="120"/>
    </row>
    <row r="583" spans="5:5">
      <c r="E583" s="120"/>
    </row>
    <row r="584" spans="5:5">
      <c r="E584" s="120"/>
    </row>
    <row r="585" spans="5:5">
      <c r="E585" s="120"/>
    </row>
    <row r="586" spans="5:5">
      <c r="E586" s="120"/>
    </row>
    <row r="587" spans="5:5">
      <c r="E587" s="120"/>
    </row>
    <row r="588" spans="5:5">
      <c r="E588" s="120"/>
    </row>
    <row r="589" spans="5:5">
      <c r="E589" s="120"/>
    </row>
    <row r="590" spans="5:5">
      <c r="E590" s="120"/>
    </row>
    <row r="591" spans="5:5">
      <c r="E591" s="120"/>
    </row>
    <row r="592" spans="5:5">
      <c r="E592" s="120"/>
    </row>
    <row r="593" spans="1:7">
      <c r="E593" s="120"/>
    </row>
    <row r="594" spans="1:7">
      <c r="E594" s="120"/>
    </row>
    <row r="595" spans="1:7">
      <c r="E595" s="120"/>
    </row>
    <row r="596" spans="1:7">
      <c r="E596" s="120"/>
    </row>
    <row r="597" spans="1:7">
      <c r="A597" s="166"/>
      <c r="B597" s="166"/>
      <c r="C597" s="166"/>
      <c r="D597" s="166"/>
      <c r="E597" s="166"/>
      <c r="F597" s="166"/>
      <c r="G597" s="166"/>
    </row>
    <row r="598" spans="1:7">
      <c r="A598" s="166"/>
      <c r="B598" s="166"/>
      <c r="C598" s="166"/>
      <c r="D598" s="166"/>
      <c r="E598" s="166"/>
      <c r="F598" s="166"/>
      <c r="G598" s="166"/>
    </row>
    <row r="599" spans="1:7">
      <c r="A599" s="166"/>
      <c r="B599" s="166"/>
      <c r="C599" s="166"/>
      <c r="D599" s="166"/>
      <c r="E599" s="166"/>
      <c r="F599" s="166"/>
      <c r="G599" s="166"/>
    </row>
    <row r="600" spans="1:7">
      <c r="A600" s="166"/>
      <c r="B600" s="166"/>
      <c r="C600" s="166"/>
      <c r="D600" s="166"/>
      <c r="E600" s="166"/>
      <c r="F600" s="166"/>
      <c r="G600" s="166"/>
    </row>
    <row r="601" spans="1:7">
      <c r="E601" s="120"/>
    </row>
    <row r="602" spans="1:7">
      <c r="E602" s="120"/>
    </row>
    <row r="603" spans="1:7">
      <c r="E603" s="120"/>
    </row>
    <row r="604" spans="1:7">
      <c r="E604" s="120"/>
    </row>
    <row r="605" spans="1:7">
      <c r="E605" s="120"/>
    </row>
    <row r="606" spans="1:7">
      <c r="E606" s="120"/>
    </row>
    <row r="607" spans="1:7">
      <c r="E607" s="120"/>
    </row>
    <row r="608" spans="1:7">
      <c r="E608" s="120"/>
    </row>
    <row r="609" spans="5:5">
      <c r="E609" s="120"/>
    </row>
    <row r="610" spans="5:5">
      <c r="E610" s="120"/>
    </row>
    <row r="611" spans="5:5">
      <c r="E611" s="120"/>
    </row>
    <row r="612" spans="5:5">
      <c r="E612" s="120"/>
    </row>
    <row r="613" spans="5:5">
      <c r="E613" s="120"/>
    </row>
    <row r="614" spans="5:5">
      <c r="E614" s="120"/>
    </row>
    <row r="615" spans="5:5">
      <c r="E615" s="120"/>
    </row>
    <row r="616" spans="5:5">
      <c r="E616" s="120"/>
    </row>
    <row r="617" spans="5:5">
      <c r="E617" s="120"/>
    </row>
    <row r="618" spans="5:5">
      <c r="E618" s="120"/>
    </row>
    <row r="619" spans="5:5">
      <c r="E619" s="120"/>
    </row>
    <row r="620" spans="5:5">
      <c r="E620" s="120"/>
    </row>
    <row r="621" spans="5:5">
      <c r="E621" s="120"/>
    </row>
    <row r="622" spans="5:5">
      <c r="E622" s="120"/>
    </row>
    <row r="623" spans="5:5">
      <c r="E623" s="120"/>
    </row>
    <row r="624" spans="5:5">
      <c r="E624" s="120"/>
    </row>
    <row r="625" spans="1:7">
      <c r="E625" s="120"/>
    </row>
    <row r="626" spans="1:7">
      <c r="E626" s="120"/>
    </row>
    <row r="627" spans="1:7">
      <c r="E627" s="120"/>
    </row>
    <row r="628" spans="1:7">
      <c r="E628" s="120"/>
    </row>
    <row r="629" spans="1:7">
      <c r="E629" s="120"/>
    </row>
    <row r="630" spans="1:7">
      <c r="E630" s="120"/>
    </row>
    <row r="631" spans="1:7">
      <c r="E631" s="120"/>
    </row>
    <row r="632" spans="1:7">
      <c r="A632" s="167"/>
      <c r="B632" s="167"/>
    </row>
    <row r="633" spans="1:7">
      <c r="A633" s="166"/>
      <c r="B633" s="166"/>
      <c r="C633" s="169"/>
      <c r="D633" s="169"/>
      <c r="E633" s="170"/>
      <c r="F633" s="169"/>
      <c r="G633" s="171"/>
    </row>
    <row r="634" spans="1:7">
      <c r="A634" s="172"/>
      <c r="B634" s="172"/>
      <c r="C634" s="166"/>
      <c r="D634" s="166"/>
      <c r="E634" s="173"/>
      <c r="F634" s="166"/>
      <c r="G634" s="166"/>
    </row>
    <row r="635" spans="1:7">
      <c r="A635" s="166"/>
      <c r="B635" s="166"/>
      <c r="C635" s="166"/>
      <c r="D635" s="166"/>
      <c r="E635" s="173"/>
      <c r="F635" s="166"/>
      <c r="G635" s="166"/>
    </row>
    <row r="636" spans="1:7">
      <c r="A636" s="166"/>
      <c r="B636" s="166"/>
      <c r="C636" s="166"/>
      <c r="D636" s="166"/>
      <c r="E636" s="173"/>
      <c r="F636" s="166"/>
      <c r="G636" s="166"/>
    </row>
    <row r="637" spans="1:7">
      <c r="A637" s="166"/>
      <c r="B637" s="166"/>
      <c r="C637" s="166"/>
      <c r="D637" s="166"/>
      <c r="E637" s="173"/>
      <c r="F637" s="166"/>
      <c r="G637" s="166"/>
    </row>
    <row r="638" spans="1:7">
      <c r="A638" s="166"/>
      <c r="B638" s="166"/>
      <c r="C638" s="166"/>
      <c r="D638" s="166"/>
      <c r="E638" s="173"/>
      <c r="F638" s="166"/>
      <c r="G638" s="166"/>
    </row>
    <row r="639" spans="1:7">
      <c r="A639" s="166"/>
      <c r="B639" s="166"/>
      <c r="C639" s="166"/>
      <c r="D639" s="166"/>
      <c r="E639" s="173"/>
      <c r="F639" s="166"/>
      <c r="G639" s="166"/>
    </row>
    <row r="640" spans="1:7">
      <c r="A640" s="166"/>
      <c r="B640" s="166"/>
      <c r="C640" s="166"/>
      <c r="D640" s="166"/>
      <c r="E640" s="173"/>
      <c r="F640" s="166"/>
      <c r="G640" s="166"/>
    </row>
    <row r="641" spans="1:7">
      <c r="A641" s="166"/>
      <c r="B641" s="166"/>
      <c r="C641" s="166"/>
      <c r="D641" s="166"/>
      <c r="E641" s="173"/>
      <c r="F641" s="166"/>
      <c r="G641" s="166"/>
    </row>
    <row r="642" spans="1:7">
      <c r="A642" s="166"/>
      <c r="B642" s="166"/>
      <c r="C642" s="166"/>
      <c r="D642" s="166"/>
      <c r="E642" s="173"/>
      <c r="F642" s="166"/>
      <c r="G642" s="166"/>
    </row>
    <row r="643" spans="1:7">
      <c r="A643" s="166"/>
      <c r="B643" s="166"/>
      <c r="C643" s="166"/>
      <c r="D643" s="166"/>
      <c r="E643" s="173"/>
      <c r="F643" s="166"/>
      <c r="G643" s="166"/>
    </row>
    <row r="644" spans="1:7">
      <c r="A644" s="166"/>
      <c r="B644" s="166"/>
      <c r="C644" s="166"/>
      <c r="D644" s="166"/>
      <c r="E644" s="173"/>
      <c r="F644" s="166"/>
      <c r="G644" s="166"/>
    </row>
    <row r="645" spans="1:7">
      <c r="A645" s="166"/>
      <c r="B645" s="166"/>
      <c r="C645" s="166"/>
      <c r="D645" s="166"/>
      <c r="E645" s="173"/>
      <c r="F645" s="166"/>
      <c r="G645" s="166"/>
    </row>
    <row r="646" spans="1:7">
      <c r="A646" s="166"/>
      <c r="B646" s="166"/>
      <c r="C646" s="166"/>
      <c r="D646" s="166"/>
      <c r="E646" s="173"/>
      <c r="F646" s="166"/>
      <c r="G646" s="166"/>
    </row>
  </sheetData>
  <mergeCells count="363">
    <mergeCell ref="C572:D572"/>
    <mergeCell ref="C566:D566"/>
    <mergeCell ref="C568:D568"/>
    <mergeCell ref="C569:D569"/>
    <mergeCell ref="C571:D571"/>
    <mergeCell ref="C548:D548"/>
    <mergeCell ref="C549:D549"/>
    <mergeCell ref="C561:D561"/>
    <mergeCell ref="C562:D562"/>
    <mergeCell ref="C564:D564"/>
    <mergeCell ref="C565:D565"/>
    <mergeCell ref="C556:D556"/>
    <mergeCell ref="C557:D557"/>
    <mergeCell ref="C558:D558"/>
    <mergeCell ref="C560:D560"/>
    <mergeCell ref="C535:D535"/>
    <mergeCell ref="C536:D536"/>
    <mergeCell ref="C551:D551"/>
    <mergeCell ref="C552:D552"/>
    <mergeCell ref="C538:D538"/>
    <mergeCell ref="C539:D539"/>
    <mergeCell ref="C540:D540"/>
    <mergeCell ref="C541:D541"/>
    <mergeCell ref="C543:D543"/>
    <mergeCell ref="C544:D544"/>
    <mergeCell ref="C527:D527"/>
    <mergeCell ref="C529:D529"/>
    <mergeCell ref="C530:D530"/>
    <mergeCell ref="C531:D531"/>
    <mergeCell ref="C532:D532"/>
    <mergeCell ref="C533:D533"/>
    <mergeCell ref="C522:D522"/>
    <mergeCell ref="C524:D524"/>
    <mergeCell ref="C525:D525"/>
    <mergeCell ref="C526:D526"/>
    <mergeCell ref="C514:D514"/>
    <mergeCell ref="C515:D515"/>
    <mergeCell ref="C520:D520"/>
    <mergeCell ref="C521:D521"/>
    <mergeCell ref="C509:D509"/>
    <mergeCell ref="C510:D510"/>
    <mergeCell ref="C511:D511"/>
    <mergeCell ref="C512:D512"/>
    <mergeCell ref="C502:D502"/>
    <mergeCell ref="C503:D503"/>
    <mergeCell ref="C507:D507"/>
    <mergeCell ref="C508:D508"/>
    <mergeCell ref="C499:D499"/>
    <mergeCell ref="C500:D500"/>
    <mergeCell ref="C490:D490"/>
    <mergeCell ref="C491:D491"/>
    <mergeCell ref="C493:D493"/>
    <mergeCell ref="C494:D494"/>
    <mergeCell ref="C476:D476"/>
    <mergeCell ref="C477:D477"/>
    <mergeCell ref="C482:D482"/>
    <mergeCell ref="C483:D483"/>
    <mergeCell ref="C496:D496"/>
    <mergeCell ref="C497:D497"/>
    <mergeCell ref="C464:D464"/>
    <mergeCell ref="C465:D465"/>
    <mergeCell ref="C467:D467"/>
    <mergeCell ref="C468:D468"/>
    <mergeCell ref="C485:D485"/>
    <mergeCell ref="C486:D486"/>
    <mergeCell ref="C470:D470"/>
    <mergeCell ref="C471:D471"/>
    <mergeCell ref="C473:D473"/>
    <mergeCell ref="C474:D474"/>
    <mergeCell ref="C455:D455"/>
    <mergeCell ref="C456:D456"/>
    <mergeCell ref="C458:D458"/>
    <mergeCell ref="C459:D459"/>
    <mergeCell ref="C461:D461"/>
    <mergeCell ref="C462:D462"/>
    <mergeCell ref="C446:D446"/>
    <mergeCell ref="C447:D447"/>
    <mergeCell ref="C449:D449"/>
    <mergeCell ref="C450:D450"/>
    <mergeCell ref="C452:D452"/>
    <mergeCell ref="C453:D453"/>
    <mergeCell ref="C437:D437"/>
    <mergeCell ref="C438:D438"/>
    <mergeCell ref="C440:D440"/>
    <mergeCell ref="C441:D441"/>
    <mergeCell ref="C443:D443"/>
    <mergeCell ref="C444:D444"/>
    <mergeCell ref="C428:D428"/>
    <mergeCell ref="C430:D430"/>
    <mergeCell ref="C431:D431"/>
    <mergeCell ref="C433:D433"/>
    <mergeCell ref="C434:D434"/>
    <mergeCell ref="C435:D435"/>
    <mergeCell ref="C419:D419"/>
    <mergeCell ref="C421:D421"/>
    <mergeCell ref="C422:D422"/>
    <mergeCell ref="C424:D424"/>
    <mergeCell ref="C425:D425"/>
    <mergeCell ref="C427:D427"/>
    <mergeCell ref="C411:D411"/>
    <mergeCell ref="C412:D412"/>
    <mergeCell ref="C414:D414"/>
    <mergeCell ref="C415:D415"/>
    <mergeCell ref="C416:D416"/>
    <mergeCell ref="C418:D418"/>
    <mergeCell ref="C405:D405"/>
    <mergeCell ref="C406:D406"/>
    <mergeCell ref="C408:D408"/>
    <mergeCell ref="C409:D409"/>
    <mergeCell ref="C399:D399"/>
    <mergeCell ref="C400:D400"/>
    <mergeCell ref="C402:D402"/>
    <mergeCell ref="C403:D403"/>
    <mergeCell ref="C390:D390"/>
    <mergeCell ref="C391:D391"/>
    <mergeCell ref="C393:D393"/>
    <mergeCell ref="C394:D394"/>
    <mergeCell ref="C381:D381"/>
    <mergeCell ref="C386:D386"/>
    <mergeCell ref="C387:D387"/>
    <mergeCell ref="C388:D388"/>
    <mergeCell ref="C376:D376"/>
    <mergeCell ref="C377:D377"/>
    <mergeCell ref="C379:D379"/>
    <mergeCell ref="C380:D380"/>
    <mergeCell ref="C370:D370"/>
    <mergeCell ref="C371:D371"/>
    <mergeCell ref="C373:D373"/>
    <mergeCell ref="C374:D374"/>
    <mergeCell ref="C364:D364"/>
    <mergeCell ref="C365:D365"/>
    <mergeCell ref="C356:D356"/>
    <mergeCell ref="C357:D357"/>
    <mergeCell ref="C358:D358"/>
    <mergeCell ref="C360:D360"/>
    <mergeCell ref="C347:D347"/>
    <mergeCell ref="C348:D348"/>
    <mergeCell ref="C350:D350"/>
    <mergeCell ref="C351:D351"/>
    <mergeCell ref="C361:D361"/>
    <mergeCell ref="C363:D363"/>
    <mergeCell ref="C338:D338"/>
    <mergeCell ref="C340:D340"/>
    <mergeCell ref="C341:D341"/>
    <mergeCell ref="C343:D343"/>
    <mergeCell ref="C344:D344"/>
    <mergeCell ref="C345:D345"/>
    <mergeCell ref="C330:D330"/>
    <mergeCell ref="C331:D331"/>
    <mergeCell ref="C333:D333"/>
    <mergeCell ref="C334:D334"/>
    <mergeCell ref="C336:D336"/>
    <mergeCell ref="C337:D337"/>
    <mergeCell ref="C324:D324"/>
    <mergeCell ref="C325:D325"/>
    <mergeCell ref="C327:D327"/>
    <mergeCell ref="C328:D328"/>
    <mergeCell ref="C315:D315"/>
    <mergeCell ref="C316:D316"/>
    <mergeCell ref="C321:D321"/>
    <mergeCell ref="C322:D322"/>
    <mergeCell ref="C312:D312"/>
    <mergeCell ref="C313:D313"/>
    <mergeCell ref="C310:D310"/>
    <mergeCell ref="C285:D285"/>
    <mergeCell ref="C267:D267"/>
    <mergeCell ref="C268:D268"/>
    <mergeCell ref="C270:D270"/>
    <mergeCell ref="C294:D294"/>
    <mergeCell ref="C298:D298"/>
    <mergeCell ref="C274:D274"/>
    <mergeCell ref="C275:D275"/>
    <mergeCell ref="C276:D276"/>
    <mergeCell ref="C277:D277"/>
    <mergeCell ref="C303:D303"/>
    <mergeCell ref="C304:D304"/>
    <mergeCell ref="C306:D306"/>
    <mergeCell ref="C307:D307"/>
    <mergeCell ref="C279:D279"/>
    <mergeCell ref="C280:D280"/>
    <mergeCell ref="C282:D282"/>
    <mergeCell ref="C283:D283"/>
    <mergeCell ref="C309:D309"/>
    <mergeCell ref="C257:D257"/>
    <mergeCell ref="C258:D258"/>
    <mergeCell ref="C260:D260"/>
    <mergeCell ref="C261:D261"/>
    <mergeCell ref="C286:D286"/>
    <mergeCell ref="C287:D287"/>
    <mergeCell ref="C262:D262"/>
    <mergeCell ref="C263:D263"/>
    <mergeCell ref="C264:D264"/>
    <mergeCell ref="C265:D265"/>
    <mergeCell ref="C251:D251"/>
    <mergeCell ref="C252:D252"/>
    <mergeCell ref="C254:D254"/>
    <mergeCell ref="C255:D255"/>
    <mergeCell ref="C245:D245"/>
    <mergeCell ref="C246:D246"/>
    <mergeCell ref="C248:D248"/>
    <mergeCell ref="C249:D249"/>
    <mergeCell ref="C232:D232"/>
    <mergeCell ref="C234:D234"/>
    <mergeCell ref="C235:D235"/>
    <mergeCell ref="C237:D237"/>
    <mergeCell ref="C238:D238"/>
    <mergeCell ref="C240:D240"/>
    <mergeCell ref="C222:D222"/>
    <mergeCell ref="C224:D224"/>
    <mergeCell ref="C225:D225"/>
    <mergeCell ref="C227:D227"/>
    <mergeCell ref="C228:D228"/>
    <mergeCell ref="C230:D230"/>
    <mergeCell ref="C190:D190"/>
    <mergeCell ref="C191:D191"/>
    <mergeCell ref="C217:D217"/>
    <mergeCell ref="C218:D218"/>
    <mergeCell ref="C219:D219"/>
    <mergeCell ref="C220:D220"/>
    <mergeCell ref="C209:D209"/>
    <mergeCell ref="C210:D210"/>
    <mergeCell ref="C215:D215"/>
    <mergeCell ref="C216:D216"/>
    <mergeCell ref="C198:D198"/>
    <mergeCell ref="C206:D206"/>
    <mergeCell ref="C207:D207"/>
    <mergeCell ref="C175:D175"/>
    <mergeCell ref="C176:D176"/>
    <mergeCell ref="C178:D178"/>
    <mergeCell ref="C179:D179"/>
    <mergeCell ref="C200:D200"/>
    <mergeCell ref="C201:D201"/>
    <mergeCell ref="C203:D203"/>
    <mergeCell ref="C204:D204"/>
    <mergeCell ref="C166:D166"/>
    <mergeCell ref="C167:D167"/>
    <mergeCell ref="C169:D169"/>
    <mergeCell ref="C170:D170"/>
    <mergeCell ref="C172:D172"/>
    <mergeCell ref="C173:D173"/>
    <mergeCell ref="C180:D180"/>
    <mergeCell ref="C182:D182"/>
    <mergeCell ref="C183:D183"/>
    <mergeCell ref="C193:D193"/>
    <mergeCell ref="C194:D194"/>
    <mergeCell ref="C195:D195"/>
    <mergeCell ref="C197:D197"/>
    <mergeCell ref="C187:D187"/>
    <mergeCell ref="C188:D188"/>
    <mergeCell ref="C158:D158"/>
    <mergeCell ref="C159:D159"/>
    <mergeCell ref="C160:D160"/>
    <mergeCell ref="C161:D161"/>
    <mergeCell ref="C163:D163"/>
    <mergeCell ref="C164:D164"/>
    <mergeCell ref="C150:D150"/>
    <mergeCell ref="C152:D152"/>
    <mergeCell ref="C153:D153"/>
    <mergeCell ref="C155:D155"/>
    <mergeCell ref="C156:D156"/>
    <mergeCell ref="C157:D157"/>
    <mergeCell ref="C142:D142"/>
    <mergeCell ref="C143:D143"/>
    <mergeCell ref="C144:D144"/>
    <mergeCell ref="C146:D146"/>
    <mergeCell ref="C147:D147"/>
    <mergeCell ref="C149:D149"/>
    <mergeCell ref="C133:D133"/>
    <mergeCell ref="C134:D134"/>
    <mergeCell ref="C136:D136"/>
    <mergeCell ref="C137:D137"/>
    <mergeCell ref="C139:D139"/>
    <mergeCell ref="C140:D140"/>
    <mergeCell ref="C125:D125"/>
    <mergeCell ref="C126:D126"/>
    <mergeCell ref="C127:D127"/>
    <mergeCell ref="C128:D128"/>
    <mergeCell ref="C130:D130"/>
    <mergeCell ref="C131:D131"/>
    <mergeCell ref="C118:D118"/>
    <mergeCell ref="C119:D119"/>
    <mergeCell ref="C121:D121"/>
    <mergeCell ref="C122:D122"/>
    <mergeCell ref="C123:D123"/>
    <mergeCell ref="C124:D124"/>
    <mergeCell ref="C112:D112"/>
    <mergeCell ref="C113:D113"/>
    <mergeCell ref="C114:D114"/>
    <mergeCell ref="C115:D115"/>
    <mergeCell ref="C116:D116"/>
    <mergeCell ref="C117:D117"/>
    <mergeCell ref="C104:D104"/>
    <mergeCell ref="C106:D106"/>
    <mergeCell ref="C107:D107"/>
    <mergeCell ref="C108:D108"/>
    <mergeCell ref="C110:D110"/>
    <mergeCell ref="C111:D111"/>
    <mergeCell ref="C98:D98"/>
    <mergeCell ref="C99:D99"/>
    <mergeCell ref="C100:D100"/>
    <mergeCell ref="C101:D101"/>
    <mergeCell ref="C102:D102"/>
    <mergeCell ref="C103:D103"/>
    <mergeCell ref="C93:D93"/>
    <mergeCell ref="C94:D94"/>
    <mergeCell ref="C95:D95"/>
    <mergeCell ref="C96:D96"/>
    <mergeCell ref="C88:D88"/>
    <mergeCell ref="C89:D89"/>
    <mergeCell ref="C91:D91"/>
    <mergeCell ref="C92:D92"/>
    <mergeCell ref="C80:D80"/>
    <mergeCell ref="C81:D81"/>
    <mergeCell ref="C83:D83"/>
    <mergeCell ref="C84:D84"/>
    <mergeCell ref="C72:D72"/>
    <mergeCell ref="C73:D73"/>
    <mergeCell ref="C77:D77"/>
    <mergeCell ref="C78:D78"/>
    <mergeCell ref="C67:D67"/>
    <mergeCell ref="C69:D69"/>
    <mergeCell ref="C70:D70"/>
    <mergeCell ref="C60:D60"/>
    <mergeCell ref="C61:D61"/>
    <mergeCell ref="C63:D63"/>
    <mergeCell ref="C64:D64"/>
    <mergeCell ref="C42:D42"/>
    <mergeCell ref="C43:D43"/>
    <mergeCell ref="C52:D52"/>
    <mergeCell ref="C53:D53"/>
    <mergeCell ref="C55:D55"/>
    <mergeCell ref="C56:D56"/>
    <mergeCell ref="C47:D47"/>
    <mergeCell ref="C48:D48"/>
    <mergeCell ref="C49:D49"/>
    <mergeCell ref="C50:D50"/>
    <mergeCell ref="C39:D39"/>
    <mergeCell ref="C40:D40"/>
    <mergeCell ref="C24:D24"/>
    <mergeCell ref="C25:D25"/>
    <mergeCell ref="C27:D27"/>
    <mergeCell ref="C28:D28"/>
    <mergeCell ref="C30:D30"/>
    <mergeCell ref="C31:D31"/>
    <mergeCell ref="C66:D66"/>
    <mergeCell ref="C22:D22"/>
    <mergeCell ref="C9:D9"/>
    <mergeCell ref="C10:D10"/>
    <mergeCell ref="C12:D12"/>
    <mergeCell ref="C13:D13"/>
    <mergeCell ref="C33:D33"/>
    <mergeCell ref="C34:D34"/>
    <mergeCell ref="C36:D36"/>
    <mergeCell ref="C37:D37"/>
    <mergeCell ref="A1:G1"/>
    <mergeCell ref="A3:B3"/>
    <mergeCell ref="A4:B4"/>
    <mergeCell ref="E4:G4"/>
    <mergeCell ref="C15:D15"/>
    <mergeCell ref="C16:D16"/>
    <mergeCell ref="C18:D18"/>
    <mergeCell ref="C19:D19"/>
    <mergeCell ref="C21:D21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</dc:creator>
  <cp:lastModifiedBy>tyc.jaroslav</cp:lastModifiedBy>
  <dcterms:created xsi:type="dcterms:W3CDTF">2013-11-24T11:35:25Z</dcterms:created>
  <dcterms:modified xsi:type="dcterms:W3CDTF">2014-09-09T11:50:30Z</dcterms:modified>
</cp:coreProperties>
</file>