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  <sheet name="01 03.1 KL" sheetId="17" r:id="rId12"/>
    <sheet name="01 03.1 Rek" sheetId="18" r:id="rId13"/>
    <sheet name="01 03.1 Pol" sheetId="19" r:id="rId14"/>
  </sheets>
  <externalReferences>
    <externalReference r:id="rId15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Pol'!$A$1:$G$145</definedName>
    <definedName name="_xlnm.Print_Area" localSheetId="6">'01 01.1 Rek'!$A$1:$I$20</definedName>
    <definedName name="_xlnm.Print_Area" localSheetId="8">'01 02.1 KL'!$A$1:$G$48</definedName>
    <definedName name="_xlnm.Print_Area" localSheetId="10">'01 02.1 Pol'!$A$1:$G$41</definedName>
    <definedName name="_xlnm.Print_Area" localSheetId="9">'01 02.1 Rek'!$A$1:$I$15</definedName>
    <definedName name="_xlnm.Print_Area" localSheetId="11">'01 03.1 KL'!$A$1:$G$49</definedName>
    <definedName name="_xlnm.Print_Area" localSheetId="13">'01 03.1 Pol'!$A$1:$G$49</definedName>
    <definedName name="_xlnm.Print_Area" localSheetId="12">'01 03.1 Rek'!$A$1:$I$12</definedName>
    <definedName name="_xlnm.Print_Area" localSheetId="1">Stavba!$A$1:$J$37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AO51" i="19"/>
  <c r="AN51"/>
  <c r="AK50"/>
  <c r="AL50"/>
  <c r="G8"/>
  <c r="F7" s="1"/>
  <c r="G9"/>
  <c r="G11"/>
  <c r="G12"/>
  <c r="F14"/>
  <c r="G15"/>
  <c r="G20"/>
  <c r="G21"/>
  <c r="F19" s="1"/>
  <c r="G22"/>
  <c r="G24"/>
  <c r="G28"/>
  <c r="F23" s="1"/>
  <c r="G32"/>
  <c r="G36"/>
  <c r="G40"/>
  <c r="G44"/>
  <c r="G49"/>
  <c r="F48" s="1"/>
  <c r="I12" i="18"/>
  <c r="G20" i="17"/>
  <c r="C33"/>
  <c r="C31"/>
  <c r="AO43" i="16"/>
  <c r="AN43"/>
  <c r="AK42"/>
  <c r="AL42"/>
  <c r="G8"/>
  <c r="G10"/>
  <c r="F7" s="1"/>
  <c r="G13"/>
  <c r="F12" s="1"/>
  <c r="G15"/>
  <c r="G17"/>
  <c r="G20"/>
  <c r="F19" s="1"/>
  <c r="G22"/>
  <c r="F24"/>
  <c r="G25"/>
  <c r="F26"/>
  <c r="G27"/>
  <c r="G32"/>
  <c r="G34"/>
  <c r="F31" s="1"/>
  <c r="G37"/>
  <c r="F36" s="1"/>
  <c r="G38"/>
  <c r="G39"/>
  <c r="G41"/>
  <c r="F40" s="1"/>
  <c r="I15" i="15"/>
  <c r="G20" i="14"/>
  <c r="C33"/>
  <c r="C31"/>
  <c r="AO147" i="13"/>
  <c r="AN147"/>
  <c r="AK146"/>
  <c r="AL146"/>
  <c r="G8"/>
  <c r="F7" s="1"/>
  <c r="G11"/>
  <c r="F10" s="1"/>
  <c r="G13"/>
  <c r="G15"/>
  <c r="G17"/>
  <c r="G19"/>
  <c r="G22"/>
  <c r="G24"/>
  <c r="G26"/>
  <c r="G28"/>
  <c r="G32"/>
  <c r="G34"/>
  <c r="G36"/>
  <c r="G38"/>
  <c r="G40"/>
  <c r="G42"/>
  <c r="G44"/>
  <c r="G46"/>
  <c r="G47"/>
  <c r="G48"/>
  <c r="G49"/>
  <c r="G51"/>
  <c r="F50" s="1"/>
  <c r="G55"/>
  <c r="G59"/>
  <c r="G63"/>
  <c r="G64"/>
  <c r="G65"/>
  <c r="G66"/>
  <c r="G67"/>
  <c r="G68"/>
  <c r="G70"/>
  <c r="G72"/>
  <c r="F69" s="1"/>
  <c r="G73"/>
  <c r="G74"/>
  <c r="G75"/>
  <c r="G76"/>
  <c r="G77"/>
  <c r="G78"/>
  <c r="G79"/>
  <c r="G80"/>
  <c r="G81"/>
  <c r="G82"/>
  <c r="G84"/>
  <c r="F83" s="1"/>
  <c r="G86"/>
  <c r="F88"/>
  <c r="G89"/>
  <c r="G94"/>
  <c r="G96"/>
  <c r="F93" s="1"/>
  <c r="G99"/>
  <c r="F98" s="1"/>
  <c r="G101"/>
  <c r="F100" s="1"/>
  <c r="G102"/>
  <c r="G103"/>
  <c r="G104"/>
  <c r="G105"/>
  <c r="G107"/>
  <c r="G109"/>
  <c r="G110"/>
  <c r="G111"/>
  <c r="G112"/>
  <c r="F113"/>
  <c r="G114"/>
  <c r="G116"/>
  <c r="G117"/>
  <c r="F115" s="1"/>
  <c r="G118"/>
  <c r="G120"/>
  <c r="G124"/>
  <c r="F119" s="1"/>
  <c r="G128"/>
  <c r="G132"/>
  <c r="G136"/>
  <c r="G140"/>
  <c r="G145"/>
  <c r="F144" s="1"/>
  <c r="I20" i="12"/>
  <c r="G20" i="11"/>
  <c r="C33"/>
  <c r="C31"/>
  <c r="F32" i="1"/>
  <c r="G32"/>
  <c r="H32"/>
  <c r="I32"/>
  <c r="G28"/>
  <c r="F28"/>
  <c r="F22"/>
  <c r="I9" s="1"/>
  <c r="G22"/>
  <c r="I11" s="1"/>
  <c r="H22"/>
  <c r="I22"/>
  <c r="J31" s="1"/>
  <c r="J21"/>
  <c r="J22" s="1"/>
  <c r="G20"/>
  <c r="F20"/>
  <c r="B1" i="9"/>
  <c r="C1"/>
  <c r="C6"/>
  <c r="B6"/>
  <c r="C33" i="3"/>
  <c r="C31"/>
  <c r="F31"/>
  <c r="F35"/>
  <c r="F33"/>
  <c r="D10" i="1"/>
  <c r="D12"/>
  <c r="J30" l="1"/>
  <c r="J29"/>
  <c r="F35" i="17"/>
  <c r="F35" i="14"/>
  <c r="F35" i="11"/>
  <c r="I14" i="1"/>
  <c r="J32" l="1"/>
</calcChain>
</file>

<file path=xl/sharedStrings.xml><?xml version="1.0" encoding="utf-8"?>
<sst xmlns="http://schemas.openxmlformats.org/spreadsheetml/2006/main" count="969" uniqueCount="368">
  <si>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</si>
  <si>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</si>
  <si>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</si>
  <si>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</si>
  <si>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</si>
  <si>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</si>
  <si>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</si>
  <si>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</si>
  <si>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</si>
  <si>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</si>
  <si>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</si>
  <si>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</si>
  <si>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</si>
  <si>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</si>
  <si>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</si>
  <si>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</si>
  <si>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</si>
  <si>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</si>
  <si>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</si>
  <si>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</si>
  <si>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</si>
  <si>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</si>
  <si>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</si>
  <si>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</si>
  <si>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</si>
  <si>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</si>
  <si>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</si>
  <si>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</si>
  <si>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</si>
  <si>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</si>
  <si>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</si>
  <si>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</si>
  <si>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</si>
  <si>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</si>
  <si>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</si>
  <si>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</si>
  <si>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</si>
  <si>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</si>
  <si>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</si>
  <si>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</si>
  <si>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</si>
  <si>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</si>
  <si>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</si>
  <si>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</si>
  <si>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</si>
  <si>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</si>
  <si>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</si>
  <si>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</si>
  <si>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</si>
  <si>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</si>
  <si>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</si>
  <si>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</si>
  <si>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</si>
  <si>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</si>
  <si>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</si>
  <si>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</si>
  <si>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</si>
  <si>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</si>
  <si>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</si>
  <si>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</si>
  <si>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</si>
  <si>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</si>
  <si>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</si>
  <si>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</si>
  <si>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</si>
  <si>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</si>
  <si>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</si>
  <si>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</si>
  <si>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</si>
  <si>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</si>
  <si>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</si>
  <si>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</si>
  <si>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</si>
  <si>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</si>
  <si>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</si>
  <si>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INTERPLAN/007</t>
  </si>
  <si>
    <t>ZATEPLENÍ BUDOV SUS JMK OBLASTI BLANSKO - ADMINISTRATIVNÍ BUDOVA CESTMISTROVSTVÍ BOSKOVICE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</si>
  <si>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</si>
  <si>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</si>
  <si>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</si>
  <si>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</si>
  <si>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</si>
  <si>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</si>
  <si>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</si>
  <si>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</si>
  <si>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</si>
  <si>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</si>
  <si>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03.1</t>
  </si>
  <si>
    <t>VÝPLNĚ OTVORŮ</t>
  </si>
  <si>
    <t>Typ dílu</t>
  </si>
  <si>
    <t>3</t>
  </si>
  <si>
    <t>Svislé a kompletní konstrukce</t>
  </si>
  <si>
    <t>HSV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</si>
  <si>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</si>
  <si>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</si>
  <si>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</si>
  <si>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</si>
  <si>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</si>
  <si>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</si>
  <si>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</si>
  <si>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</si>
  <si>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</si>
  <si>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</si>
  <si>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</si>
  <si>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</si>
  <si>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</si>
  <si>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</si>
  <si>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PSV</t>
  </si>
  <si>
    <t>762</t>
  </si>
  <si>
    <t>Konstrukce tesařské</t>
  </si>
  <si>
    <t>764</t>
  </si>
  <si>
    <t>Konstrukce klempířské</t>
  </si>
  <si>
    <t>769</t>
  </si>
  <si>
    <t>Otvorové prvky z plastu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</si>
  <si>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</si>
  <si>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</si>
  <si>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</si>
  <si>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</si>
  <si>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</si>
  <si>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</si>
  <si>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</si>
  <si>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</si>
  <si>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VN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</si>
  <si>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</si>
  <si>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</si>
  <si>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</si>
  <si>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</si>
  <si>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</si>
  <si>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</si>
  <si>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</si>
  <si>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</si>
  <si>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INTERPLAN/007 ZATEPLENÍ BUDOV SUS JMK OBLASTI BLANSKO - ADMINISTRATIVNÍ BUDOVA CESTMISTROVSTVÍ BOSKOVICE</t>
  </si>
  <si>
    <t>01 ADMINISTRATIVNÍ BUDOVA</t>
  </si>
  <si>
    <t>CELKEM  OBJEKT</t>
  </si>
  <si>
    <t>Díl:</t>
  </si>
  <si>
    <t>342012221R01</t>
  </si>
  <si>
    <t>Příčka SDK tl.100 mm ocel.kce,1x oplášť.jednostr tl. 12,5mm, bez izol</t>
  </si>
  <si>
    <t>m2</t>
  </si>
  <si>
    <t>vnitřní stěna : (6,3+0,9)*3+(6,155+0,9)*3,2</t>
  </si>
  <si>
    <t>602011188RT6</t>
  </si>
  <si>
    <t>Omítka stěn tenkovrstvá silikonová barevná NZC, zatíraná, tloušťka vrstvy 1,5 mm</t>
  </si>
  <si>
    <t>35,7+810+71+18,2+3+36,72+15,4+60,57+12,1</t>
  </si>
  <si>
    <t>620991121R00</t>
  </si>
  <si>
    <t>Zakrývání výplní vnějších otvorů z lešení</t>
  </si>
  <si>
    <t>123,9</t>
  </si>
  <si>
    <t>622311525RU1</t>
  </si>
  <si>
    <t>Zateplovací systém, sokl, XPS tl. 160 mm s mozaikovou omítkou 5,5 kg/m2</t>
  </si>
  <si>
    <t>110</t>
  </si>
  <si>
    <t>622311335RT7</t>
  </si>
  <si>
    <t>Zatepl.systém , fasáda, EPS F plus tl.160 mm zakončený stěrkou s výztužnou tkaninou</t>
  </si>
  <si>
    <t>810</t>
  </si>
  <si>
    <t>622311735RV1</t>
  </si>
  <si>
    <t>Zatepl.syst. , fasáda, miner.desky KV 160 mm zakončený stěrkou s výztužnou tkaninou</t>
  </si>
  <si>
    <t>2*2*3</t>
  </si>
  <si>
    <t>3,4*3-1,4*2-0,6*2</t>
  </si>
  <si>
    <t>622311753RV1</t>
  </si>
  <si>
    <t>Zatepl.syst. , ostění, miner.desky KV 30 mm zakončený stěrkou s výztužnou tkaninou</t>
  </si>
  <si>
    <t>0,3*(1,4+2*2+0,6+2*2)</t>
  </si>
  <si>
    <t>622311111R00</t>
  </si>
  <si>
    <t>Dilatační profil KZS  průběžný E</t>
  </si>
  <si>
    <t>m</t>
  </si>
  <si>
    <t>2*2*8,65</t>
  </si>
  <si>
    <t>622422121R00</t>
  </si>
  <si>
    <t>Oprava vnějších omítek vápen. štuk. II, do 10 %</t>
  </si>
  <si>
    <t>622481211RT2</t>
  </si>
  <si>
    <t>Montáž výztužné sítě do stěrkového tmelu včetně výztužné sítě a stěrkového tmelu, D+M</t>
  </si>
  <si>
    <t>nosník : 0,5*9,77*2</t>
  </si>
  <si>
    <t>balkon : 8*1,5</t>
  </si>
  <si>
    <t>atika : 10,68*2*0,7</t>
  </si>
  <si>
    <t>192733T10</t>
  </si>
  <si>
    <t>Soklová lišta hliník D+M</t>
  </si>
  <si>
    <t>(51,53-9,775)*2+7,23*2+10,68*2+2,2*2-1,4-1*2-0,87*2-0,9*2</t>
  </si>
  <si>
    <t>192736T10</t>
  </si>
  <si>
    <t>Dilatační profil KZS  rohový</t>
  </si>
  <si>
    <t>8,65</t>
  </si>
  <si>
    <t>192739T10</t>
  </si>
  <si>
    <t>Zatepl.systém , ostění, EPS F plus tl. 30 mm zakončený stěrkou s výztužnou tkaninou</t>
  </si>
  <si>
    <t>71</t>
  </si>
  <si>
    <t>192742T10</t>
  </si>
  <si>
    <t>Zateplovací systém ETICS, parapet, XPS tl. 20 mm D+M</t>
  </si>
  <si>
    <t>23,6</t>
  </si>
  <si>
    <t>192754T10</t>
  </si>
  <si>
    <t>Vyrovnání fasády EPS70 F průměrná tl.20 mm odhadovaná plocha</t>
  </si>
  <si>
    <t>1050,59+12,1</t>
  </si>
  <si>
    <t>220</t>
  </si>
  <si>
    <t>622311131R01</t>
  </si>
  <si>
    <t>Zateplovací systém, fasáda, EPS F tl. 40 mm</t>
  </si>
  <si>
    <t>římsa : 51*(0,4+0,3)</t>
  </si>
  <si>
    <t>1014T</t>
  </si>
  <si>
    <t>APU lišty  vč. komprimační a parotěsné pásky, D+M</t>
  </si>
  <si>
    <t>bm</t>
  </si>
  <si>
    <t>1016T</t>
  </si>
  <si>
    <t>Odtržné zkoušky lepidla zateplovacího systému</t>
  </si>
  <si>
    <t>kpl.</t>
  </si>
  <si>
    <t>941941031R00</t>
  </si>
  <si>
    <t>Montáž lešení leh.řad.s podlahami,š.do 1 m, H 10 m</t>
  </si>
  <si>
    <t>(51,53+1,2*2)*8,5*2</t>
  </si>
  <si>
    <t>10,68*8,3</t>
  </si>
  <si>
    <t>(10,68+1,2*2*2)*8,3</t>
  </si>
  <si>
    <t>941941191R00</t>
  </si>
  <si>
    <t>Příplatek za každý měsíc použití lešení k pol.1031</t>
  </si>
  <si>
    <t>(51,53+1,2*2)*8,5*2*2</t>
  </si>
  <si>
    <t>10,68*8,3*2</t>
  </si>
  <si>
    <t>(10,68+1,2*2*2)*8,3*2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</si>
  <si>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</si>
  <si>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</si>
  <si>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</si>
  <si>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</si>
  <si>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</si>
  <si>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</si>
  <si>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</si>
  <si>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</si>
  <si>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</si>
  <si>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</si>
  <si>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</si>
  <si>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</si>
  <si>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</si>
  <si>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</si>
  <si>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952901111R00</t>
  </si>
  <si>
    <t>Vyčištění budov o výšce podlaží do 4 m</t>
  </si>
  <si>
    <t>35*9,8*2+6,2*15*2</t>
  </si>
  <si>
    <t>192760T10</t>
  </si>
  <si>
    <t>Ochrana a obnova zeleně</t>
  </si>
  <si>
    <t>kpl</t>
  </si>
  <si>
    <t>192766T10</t>
  </si>
  <si>
    <t>Výtažné zkoušky kotev ETAG 014</t>
  </si>
  <si>
    <t>hod</t>
  </si>
  <si>
    <t>192766T155</t>
  </si>
  <si>
    <t>Demontáž a zpětná montáž drobných prvků na fasádě (ozn.3h )</t>
  </si>
  <si>
    <t>950 - 08</t>
  </si>
  <si>
    <t>Úprava kotvení žebříku (ozn.3i)</t>
  </si>
  <si>
    <t>950 - 10</t>
  </si>
  <si>
    <t>Úprava vedení plynu po fasádě (ozn.3b)</t>
  </si>
  <si>
    <t>1017T</t>
  </si>
  <si>
    <t>Vyregulování otopné soustavy</t>
  </si>
  <si>
    <t>1017TX</t>
  </si>
  <si>
    <t>Stávající branky demontovat a po úpravě namontovat zpět (ozn.3f)</t>
  </si>
  <si>
    <t>950 - 02</t>
  </si>
  <si>
    <t>Překotvení zábradlí  k fasádě (ozn.3d)</t>
  </si>
  <si>
    <t>950 - 06</t>
  </si>
  <si>
    <t>Nové provětrávané mřížky 150/150 ( ozn.3g)</t>
  </si>
  <si>
    <t>ks</t>
  </si>
  <si>
    <t>950 - 09</t>
  </si>
  <si>
    <t>Překotvení přístřešku nad vstupem (ozn.3a )</t>
  </si>
  <si>
    <t>1000T</t>
  </si>
  <si>
    <t>Poplatek za zábor pozemku (poplatek a náklady na vyřízení)</t>
  </si>
  <si>
    <t>978015221R00</t>
  </si>
  <si>
    <t>Otlučení omítek vnějších MVC v složit.1-4 do 10 %</t>
  </si>
  <si>
    <t>938,2+74+36,72</t>
  </si>
  <si>
    <t>978059631R00</t>
  </si>
  <si>
    <t>Odsekání vnějších obkladů stěn nad 2 m2</t>
  </si>
  <si>
    <t>999281211R00</t>
  </si>
  <si>
    <t>Přesun hmot, opravy vněj. plášťů výšky do 25 m</t>
  </si>
  <si>
    <t>t</t>
  </si>
  <si>
    <t xml:space="preserve">Hmotnosti z položek s pořadovými čísly: : </t>
  </si>
  <si>
    <t xml:space="preserve">1,2,4,5,6,7,8,10,13,17,22,23,28,29, : </t>
  </si>
  <si>
    <t>Součet: : 47.82296</t>
  </si>
  <si>
    <t>713131130R00</t>
  </si>
  <si>
    <t>Izolace tepelná stěn vložením do konstrukce</t>
  </si>
  <si>
    <t>63151407</t>
  </si>
  <si>
    <t>Deska z minerální plsti  tl. 100 mm</t>
  </si>
  <si>
    <t>vnitřní stěna : (6,3+0,9)*3+(6,155+0,9)*3,2*1,1</t>
  </si>
  <si>
    <t>192679T10</t>
  </si>
  <si>
    <t>Úprava atiky pro uchycení atikového plechu</t>
  </si>
  <si>
    <t>764352811R00</t>
  </si>
  <si>
    <t>Demontáž žlabů půlkruh. rovných, rš 330 mm, do 45°</t>
  </si>
  <si>
    <t>764359821R00</t>
  </si>
  <si>
    <t>Demontáž kotlíku oválného, sklon do 45°</t>
  </si>
  <si>
    <t>kus</t>
  </si>
  <si>
    <t>764410850R00</t>
  </si>
  <si>
    <t>Demontáž oplechování parapetů,rš od 100 do 330 mm</t>
  </si>
  <si>
    <t>764421850R00</t>
  </si>
  <si>
    <t>Demontáž oplechování říms,rš od 250 do 330 mm</t>
  </si>
  <si>
    <t>764430840R00</t>
  </si>
  <si>
    <t>Demontáž oplechování zdí,rš od 330 do 500 mm</t>
  </si>
  <si>
    <t>90</t>
  </si>
  <si>
    <t>764454801R00</t>
  </si>
  <si>
    <t>Demontáž odpadních trub kruhových,D 75 a 100 mm</t>
  </si>
  <si>
    <t>7,8*4</t>
  </si>
  <si>
    <t>192682T10</t>
  </si>
  <si>
    <t>Oplechování atiky r.š. 800 mm, poplastovaný plech tl. 0,63 mm,barva bílá</t>
  </si>
  <si>
    <t>192703T10</t>
  </si>
  <si>
    <t>Oplechování parapetů, poplastovaný plech tl. 0,63 mm, r.š. 470mm, barva bílá</t>
  </si>
  <si>
    <t>192763T10</t>
  </si>
  <si>
    <t>Oplechování soklu r.š. 400 mm, poplastovaný plech tl. 0,63 mm, barva bílá</t>
  </si>
  <si>
    <t>1018T</t>
  </si>
  <si>
    <t>Stávající žlab úprava délky háků</t>
  </si>
  <si>
    <t>783920010RAC</t>
  </si>
  <si>
    <t>Nátěr pletiva syntetický nátěr základní a dvojnásobný krycí</t>
  </si>
  <si>
    <t>192685T10</t>
  </si>
  <si>
    <t>Demontáž stávajícího hromosvodu</t>
  </si>
  <si>
    <t>192688T10</t>
  </si>
  <si>
    <t>Repase, úprava, montáž stávajícího hromosvodu</t>
  </si>
  <si>
    <t>192691T10</t>
  </si>
  <si>
    <t>Revize hromosvodu</t>
  </si>
  <si>
    <t>979990001R00</t>
  </si>
  <si>
    <t>Poplatek za skládku stavební suti</t>
  </si>
  <si>
    <t xml:space="preserve">Demontážní hmotnosti z položek s pořadovými čísly: : </t>
  </si>
  <si>
    <t xml:space="preserve">43,44, : </t>
  </si>
  <si>
    <t>Součet: : 15.95310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</si>
  <si>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</si>
  <si>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</si>
  <si>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</si>
  <si>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</si>
  <si>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</si>
  <si>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</si>
  <si>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Součet: : 223.34340</t>
  </si>
  <si>
    <t>979082111R00</t>
  </si>
  <si>
    <t>Vnitrostaveništní doprava suti do 10 m</t>
  </si>
  <si>
    <t>979082121R00</t>
  </si>
  <si>
    <t>Příplatek k vnitrost. dopravě suti za dalších 5 m</t>
  </si>
  <si>
    <t>Součet: : 31.90620</t>
  </si>
  <si>
    <t>VRN7</t>
  </si>
  <si>
    <t>Rezerva rozpočtu 5%</t>
  </si>
  <si>
    <t>Soubor</t>
  </si>
  <si>
    <t>342264051RT1</t>
  </si>
  <si>
    <t>Podhled sádrokartonový na zavěšenou ocel. konstr., desky standard tl. 12,5 mm, bez izolace</t>
  </si>
  <si>
    <t>6,3*50,45+35*1,8+6,2*0,9</t>
  </si>
  <si>
    <t>342 26</t>
  </si>
  <si>
    <t xml:space="preserve">Příplatek za vyšší únosnost závěsů pro SDK podhled </t>
  </si>
  <si>
    <t>192712T10</t>
  </si>
  <si>
    <t>Zatepl.syst. podhled, miner.desky KV 160 mm zakončený stěrkou s výztužnou tkaninou</t>
  </si>
  <si>
    <t>11*1,4</t>
  </si>
  <si>
    <t>192715T10</t>
  </si>
  <si>
    <t>Zatepl.syst. , podhled, miner.desky KV 200 mm zakončený stěrkou s výztužnou tkaninou</t>
  </si>
  <si>
    <t>9,77*6,2</t>
  </si>
  <si>
    <t>192718T10</t>
  </si>
  <si>
    <t>Zatepl.syst. , podhled, miner.desky KV 250 mm zakončený stěrkou s výztužnou tkaninou</t>
  </si>
  <si>
    <t>5,5*2,2</t>
  </si>
  <si>
    <t>941955002R00</t>
  </si>
  <si>
    <t>Lešení lehké pomocné, výška podlahy do 1,9 m</t>
  </si>
  <si>
    <t>podhled 2.np : 50,45*6,3+35*1,8+6,2*0,9</t>
  </si>
  <si>
    <t>941955003R00</t>
  </si>
  <si>
    <t>Lešení lehké pomocné, výška podlahy do 2,5 m</t>
  </si>
  <si>
    <t>půjezd : 10,68*7,3</t>
  </si>
  <si>
    <t>192721T10</t>
  </si>
  <si>
    <t>Demontáž a posunutí potrubí v průjezdu (ozn.3e)</t>
  </si>
  <si>
    <t xml:space="preserve">1,2,3,4,5,6,7, : </t>
  </si>
  <si>
    <t>Součet: : 25.28837</t>
  </si>
  <si>
    <t>192724T10</t>
  </si>
  <si>
    <t>Montáž parozábrany, zavěšené podhl., přelep. spojů vč dodávky</t>
  </si>
  <si>
    <t>192727T10</t>
  </si>
  <si>
    <t>Izolace tepelné stropů vrchem kladené volně 2 vrstvy - včetně dodávky  tl. 2x100 mm</t>
  </si>
  <si>
    <t>Demontáž stávajícího zařízení</t>
  </si>
  <si>
    <t>Repase, úprava, montáž stávajícího zařízení</t>
  </si>
  <si>
    <t xml:space="preserve">Revize </t>
  </si>
  <si>
    <t>1001T</t>
  </si>
  <si>
    <t>968061112R00</t>
  </si>
  <si>
    <t>Vyvěšení dřevěných okenních křídel pl. do 1,5 m2</t>
  </si>
  <si>
    <t>968062244R00</t>
  </si>
  <si>
    <t>Vybourání dřevěných rámů oken jednoduch. pl. 1 m2</t>
  </si>
  <si>
    <t>0,55*1,15</t>
  </si>
  <si>
    <t>968061125R00</t>
  </si>
  <si>
    <t>Vyvěšení nebo zavěšení dřevěných křídel dveří pl do 2 m2</t>
  </si>
  <si>
    <t>968072455R00</t>
  </si>
  <si>
    <t>Vybourání kovových dveřních zárubní pl do 2 m2</t>
  </si>
  <si>
    <t>4+0,9*2</t>
  </si>
  <si>
    <t xml:space="preserve">2, : </t>
  </si>
  <si>
    <t>Součet: : 0.00139</t>
  </si>
  <si>
    <t>769 01</t>
  </si>
  <si>
    <t>Okno plastové dle PD rozměr 690/1330 mm vč.vnitř.parapetu a přísluš D+M</t>
  </si>
  <si>
    <t>769 02</t>
  </si>
  <si>
    <t>Dveře plastové 900/2000</t>
  </si>
  <si>
    <t>769 03</t>
  </si>
  <si>
    <t>Dveře plastové 1000/2000</t>
  </si>
  <si>
    <t>Součet: : 0.02593</t>
  </si>
  <si>
    <t>Součet: : 0.36306</t>
  </si>
  <si>
    <t>Součet: : 0.05186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</si>
</sst>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7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22" t="s">
        <v>1</v>
      </c>
      <c r="C5" s="322"/>
      <c r="D5" s="322"/>
      <c r="E5" s="322"/>
      <c r="F5" s="322"/>
      <c r="G5" s="323"/>
      <c r="H5" s="112"/>
    </row>
    <row r="6" spans="1:8">
      <c r="A6" s="117" t="s">
        <v>43</v>
      </c>
      <c r="B6" s="324"/>
      <c r="C6" s="324"/>
      <c r="D6" s="324"/>
      <c r="E6" s="324"/>
      <c r="F6" s="324"/>
      <c r="G6" s="325"/>
      <c r="H6" s="112"/>
    </row>
    <row r="7" spans="1:8">
      <c r="A7" s="117" t="s">
        <v>44</v>
      </c>
      <c r="B7" s="324"/>
      <c r="C7" s="324"/>
      <c r="D7" s="324"/>
      <c r="E7" s="324"/>
      <c r="F7" s="324"/>
      <c r="G7" s="325"/>
      <c r="H7" s="112"/>
    </row>
    <row r="8" spans="1:8">
      <c r="A8" s="117" t="s">
        <v>45</v>
      </c>
      <c r="B8" s="324"/>
      <c r="C8" s="324"/>
      <c r="D8" s="324"/>
      <c r="E8" s="324"/>
      <c r="F8" s="324"/>
      <c r="G8" s="325"/>
      <c r="H8" s="112"/>
    </row>
    <row r="9" spans="1:8">
      <c r="A9" s="117" t="s">
        <v>46</v>
      </c>
      <c r="B9" s="324"/>
      <c r="C9" s="324"/>
      <c r="D9" s="324"/>
      <c r="E9" s="324"/>
      <c r="F9" s="324"/>
      <c r="G9" s="325"/>
      <c r="H9" s="112"/>
    </row>
    <row r="10" spans="1:8">
      <c r="A10" s="117" t="s">
        <v>47</v>
      </c>
      <c r="B10" s="324"/>
      <c r="C10" s="324"/>
      <c r="D10" s="324"/>
      <c r="E10" s="324"/>
      <c r="F10" s="324"/>
      <c r="G10" s="325"/>
      <c r="H10" s="112"/>
    </row>
    <row r="11" spans="1:8">
      <c r="A11" s="117" t="s">
        <v>48</v>
      </c>
      <c r="B11" s="314"/>
      <c r="C11" s="314"/>
      <c r="D11" s="314"/>
      <c r="E11" s="314"/>
      <c r="F11" s="314"/>
      <c r="G11" s="315"/>
      <c r="H11" s="112"/>
    </row>
    <row r="12" spans="1:8">
      <c r="A12" s="117" t="s">
        <v>49</v>
      </c>
      <c r="B12" s="316"/>
      <c r="C12" s="317"/>
      <c r="D12" s="317"/>
      <c r="E12" s="317"/>
      <c r="F12" s="317"/>
      <c r="G12" s="318"/>
      <c r="H12" s="112"/>
    </row>
    <row r="13" spans="1:8" ht="13.5" thickBot="1">
      <c r="A13" s="118" t="s">
        <v>50</v>
      </c>
      <c r="B13" s="319"/>
      <c r="C13" s="319"/>
      <c r="D13" s="319"/>
      <c r="E13" s="319"/>
      <c r="F13" s="319"/>
      <c r="G13" s="320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21" t="s">
        <v>52</v>
      </c>
      <c r="B17" s="321"/>
      <c r="C17" s="321"/>
      <c r="D17" s="321"/>
      <c r="E17" s="321"/>
      <c r="F17" s="321"/>
      <c r="G17" s="321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6"/>
  <sheetViews>
    <sheetView workbookViewId="0"/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131</v>
      </c>
      <c r="D1" s="240"/>
      <c r="E1" s="240"/>
      <c r="F1" s="240"/>
      <c r="G1" s="239" t="s">
        <v>128</v>
      </c>
      <c r="H1" s="240">
        <v>2.1</v>
      </c>
      <c r="I1" s="241"/>
    </row>
    <row r="2" spans="1:9" ht="12" thickBot="1">
      <c r="A2" s="242" t="s">
        <v>127</v>
      </c>
      <c r="B2" s="243"/>
      <c r="C2" s="242" t="s">
        <v>132</v>
      </c>
      <c r="D2" s="243"/>
      <c r="E2" s="243"/>
      <c r="F2" s="243"/>
      <c r="G2" s="242" t="s">
        <v>86</v>
      </c>
      <c r="H2" s="243"/>
      <c r="I2" s="244"/>
    </row>
    <row r="3" spans="1:9" ht="12" thickTop="1"/>
    <row r="4" spans="1:9" ht="18">
      <c r="A4" s="387" t="s">
        <v>129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130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184729.55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94412.19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44332.24</v>
      </c>
    </row>
    <row r="10" spans="1:9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v>3478.81</v>
      </c>
    </row>
    <row r="11" spans="1:9">
      <c r="A11" s="255" t="s">
        <v>103</v>
      </c>
      <c r="B11" s="250" t="s">
        <v>104</v>
      </c>
      <c r="C11" s="251"/>
      <c r="D11" s="251"/>
      <c r="E11" s="252"/>
      <c r="F11" s="253" t="s">
        <v>92</v>
      </c>
      <c r="G11" s="253"/>
      <c r="H11" s="253"/>
      <c r="I11" s="257">
        <v>4551.91</v>
      </c>
    </row>
    <row r="12" spans="1:9">
      <c r="A12" s="255" t="s">
        <v>105</v>
      </c>
      <c r="B12" s="250" t="s">
        <v>106</v>
      </c>
      <c r="C12" s="251"/>
      <c r="D12" s="251"/>
      <c r="E12" s="252"/>
      <c r="F12" s="253" t="s">
        <v>107</v>
      </c>
      <c r="G12" s="253"/>
      <c r="H12" s="253"/>
      <c r="I12" s="257">
        <v>127053.26</v>
      </c>
    </row>
    <row r="13" spans="1:9">
      <c r="A13" s="255" t="s">
        <v>116</v>
      </c>
      <c r="B13" s="250" t="s">
        <v>117</v>
      </c>
      <c r="C13" s="251"/>
      <c r="D13" s="251"/>
      <c r="E13" s="252"/>
      <c r="F13" s="253" t="s">
        <v>118</v>
      </c>
      <c r="G13" s="253"/>
      <c r="H13" s="253"/>
      <c r="I13" s="257">
        <v>67180.86</v>
      </c>
    </row>
    <row r="14" spans="1:9">
      <c r="A14" s="255" t="s">
        <v>122</v>
      </c>
      <c r="B14" s="250" t="s">
        <v>123</v>
      </c>
      <c r="C14" s="251"/>
      <c r="D14" s="251"/>
      <c r="E14" s="252"/>
      <c r="F14" s="253" t="s">
        <v>122</v>
      </c>
      <c r="G14" s="253"/>
      <c r="H14" s="253"/>
      <c r="I14" s="257">
        <v>26300.17</v>
      </c>
    </row>
    <row r="15" spans="1:9" ht="12" thickBot="1">
      <c r="A15" s="258"/>
      <c r="B15" s="259" t="s">
        <v>133</v>
      </c>
      <c r="C15" s="260"/>
      <c r="D15" s="260"/>
      <c r="E15" s="261"/>
      <c r="F15" s="262"/>
      <c r="G15" s="262"/>
      <c r="H15" s="262"/>
      <c r="I15" s="263">
        <f>SUM(I7:I14)</f>
        <v>552038.99</v>
      </c>
    </row>
    <row r="16" spans="1:9">
      <c r="A16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85</v>
      </c>
      <c r="C4" s="392" t="s">
        <v>86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134</v>
      </c>
      <c r="B7" s="288" t="s">
        <v>90</v>
      </c>
      <c r="C7" s="289" t="s">
        <v>91</v>
      </c>
      <c r="D7" s="290"/>
      <c r="E7" s="266"/>
      <c r="F7" s="395">
        <f>SUM(G8:G11)</f>
        <v>184729.55489999999</v>
      </c>
      <c r="G7" s="396"/>
      <c r="H7" s="160"/>
      <c r="I7" s="160"/>
      <c r="J7" s="160"/>
    </row>
    <row r="8" spans="1:60" ht="22.5" outlineLevel="1">
      <c r="A8" s="284">
        <v>1</v>
      </c>
      <c r="B8" s="275" t="s">
        <v>315</v>
      </c>
      <c r="C8" s="297" t="s">
        <v>316</v>
      </c>
      <c r="D8" s="277" t="s">
        <v>137</v>
      </c>
      <c r="E8" s="280">
        <v>386.41500000000002</v>
      </c>
      <c r="F8" s="283">
        <v>389.4</v>
      </c>
      <c r="G8" s="286">
        <f>E8*F8</f>
        <v>150470.00099999999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317</v>
      </c>
      <c r="D9" s="278"/>
      <c r="E9" s="281">
        <v>386.41500000000002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ht="22.5" outlineLevel="1">
      <c r="A10" s="284">
        <v>2</v>
      </c>
      <c r="B10" s="275" t="s">
        <v>318</v>
      </c>
      <c r="C10" s="297" t="s">
        <v>319</v>
      </c>
      <c r="D10" s="277" t="s">
        <v>137</v>
      </c>
      <c r="E10" s="280">
        <v>386.41500000000002</v>
      </c>
      <c r="F10" s="283">
        <v>88.66</v>
      </c>
      <c r="G10" s="286">
        <f>E10*F10</f>
        <v>34259.553899999999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outlineLevel="1">
      <c r="A11" s="284"/>
      <c r="B11" s="275"/>
      <c r="C11" s="298" t="s">
        <v>317</v>
      </c>
      <c r="D11" s="278"/>
      <c r="E11" s="281">
        <v>386.41500000000002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>
      <c r="A12" s="285" t="s">
        <v>134</v>
      </c>
      <c r="B12" s="276" t="s">
        <v>93</v>
      </c>
      <c r="C12" s="299" t="s">
        <v>94</v>
      </c>
      <c r="D12" s="279"/>
      <c r="E12" s="282"/>
      <c r="F12" s="388">
        <f>SUM(G13:G18)</f>
        <v>94412.187120000002</v>
      </c>
      <c r="G12" s="389"/>
      <c r="H12" s="160"/>
      <c r="I12" s="160"/>
      <c r="J12" s="160"/>
    </row>
    <row r="13" spans="1:60" ht="22.5" outlineLevel="1">
      <c r="A13" s="284">
        <v>3</v>
      </c>
      <c r="B13" s="275" t="s">
        <v>320</v>
      </c>
      <c r="C13" s="297" t="s">
        <v>321</v>
      </c>
      <c r="D13" s="277" t="s">
        <v>137</v>
      </c>
      <c r="E13" s="280">
        <v>15.4</v>
      </c>
      <c r="F13" s="283">
        <v>1030.43</v>
      </c>
      <c r="G13" s="286">
        <f>E13*F13</f>
        <v>15868.622000000001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322</v>
      </c>
      <c r="D14" s="278"/>
      <c r="E14" s="281">
        <v>15.4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2.5" outlineLevel="1">
      <c r="A15" s="284">
        <v>4</v>
      </c>
      <c r="B15" s="275" t="s">
        <v>323</v>
      </c>
      <c r="C15" s="297" t="s">
        <v>324</v>
      </c>
      <c r="D15" s="277" t="s">
        <v>137</v>
      </c>
      <c r="E15" s="280">
        <v>60.573999999999998</v>
      </c>
      <c r="F15" s="283">
        <v>1032.3800000000001</v>
      </c>
      <c r="G15" s="286">
        <f>E15*F15</f>
        <v>62535.386120000003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325</v>
      </c>
      <c r="D16" s="278"/>
      <c r="E16" s="281">
        <v>60.573999999999998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>
      <c r="A17" s="284">
        <v>5</v>
      </c>
      <c r="B17" s="275" t="s">
        <v>326</v>
      </c>
      <c r="C17" s="297" t="s">
        <v>327</v>
      </c>
      <c r="D17" s="277" t="s">
        <v>137</v>
      </c>
      <c r="E17" s="280">
        <v>12.1</v>
      </c>
      <c r="F17" s="283">
        <v>1322.99</v>
      </c>
      <c r="G17" s="286">
        <f>E17*F17</f>
        <v>16008.179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328</v>
      </c>
      <c r="D18" s="278"/>
      <c r="E18" s="281">
        <v>12.1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5" t="s">
        <v>134</v>
      </c>
      <c r="B19" s="276" t="s">
        <v>95</v>
      </c>
      <c r="C19" s="299" t="s">
        <v>96</v>
      </c>
      <c r="D19" s="279"/>
      <c r="E19" s="282"/>
      <c r="F19" s="388">
        <f>SUM(G20:G23)</f>
        <v>44332.239780000004</v>
      </c>
      <c r="G19" s="389"/>
      <c r="H19" s="160"/>
      <c r="I19" s="160"/>
      <c r="J19" s="160"/>
    </row>
    <row r="20" spans="1:60" outlineLevel="1">
      <c r="A20" s="284">
        <v>6</v>
      </c>
      <c r="B20" s="275" t="s">
        <v>329</v>
      </c>
      <c r="C20" s="297" t="s">
        <v>330</v>
      </c>
      <c r="D20" s="277" t="s">
        <v>137</v>
      </c>
      <c r="E20" s="280">
        <v>386.41500000000002</v>
      </c>
      <c r="F20" s="283">
        <v>90.34</v>
      </c>
      <c r="G20" s="286">
        <f>E20*F20</f>
        <v>34908.731100000005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331</v>
      </c>
      <c r="D21" s="278"/>
      <c r="E21" s="281">
        <v>386.42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7</v>
      </c>
      <c r="B22" s="275" t="s">
        <v>332</v>
      </c>
      <c r="C22" s="297" t="s">
        <v>333</v>
      </c>
      <c r="D22" s="277" t="s">
        <v>137</v>
      </c>
      <c r="E22" s="280">
        <v>77.963999999999999</v>
      </c>
      <c r="F22" s="283">
        <v>120.87</v>
      </c>
      <c r="G22" s="286">
        <f>E22*F22</f>
        <v>9423.5086800000008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334</v>
      </c>
      <c r="D23" s="278"/>
      <c r="E23" s="281">
        <v>77.959999999999994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ht="25.5">
      <c r="A24" s="285" t="s">
        <v>134</v>
      </c>
      <c r="B24" s="276" t="s">
        <v>97</v>
      </c>
      <c r="C24" s="299" t="s">
        <v>98</v>
      </c>
      <c r="D24" s="279"/>
      <c r="E24" s="282"/>
      <c r="F24" s="388">
        <f>SUM(G25:G25)</f>
        <v>3478.81</v>
      </c>
      <c r="G24" s="389"/>
      <c r="H24" s="160"/>
      <c r="I24" s="160"/>
      <c r="J24" s="160"/>
    </row>
    <row r="25" spans="1:60" outlineLevel="1">
      <c r="A25" s="284">
        <v>8</v>
      </c>
      <c r="B25" s="275" t="s">
        <v>335</v>
      </c>
      <c r="C25" s="297" t="s">
        <v>336</v>
      </c>
      <c r="D25" s="277" t="s">
        <v>223</v>
      </c>
      <c r="E25" s="280">
        <v>1</v>
      </c>
      <c r="F25" s="283">
        <v>3478.81</v>
      </c>
      <c r="G25" s="286">
        <f>E25*F25</f>
        <v>3478.81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>
      <c r="A26" s="285" t="s">
        <v>134</v>
      </c>
      <c r="B26" s="276" t="s">
        <v>103</v>
      </c>
      <c r="C26" s="299" t="s">
        <v>104</v>
      </c>
      <c r="D26" s="279"/>
      <c r="E26" s="282"/>
      <c r="F26" s="388">
        <f>SUM(G27:G30)</f>
        <v>4551.9066000000003</v>
      </c>
      <c r="G26" s="389"/>
      <c r="H26" s="160"/>
      <c r="I26" s="160"/>
      <c r="J26" s="160"/>
    </row>
    <row r="27" spans="1:60" outlineLevel="1">
      <c r="A27" s="284">
        <v>9</v>
      </c>
      <c r="B27" s="275" t="s">
        <v>251</v>
      </c>
      <c r="C27" s="297" t="s">
        <v>252</v>
      </c>
      <c r="D27" s="277" t="s">
        <v>253</v>
      </c>
      <c r="E27" s="280">
        <v>25.28837</v>
      </c>
      <c r="F27" s="283">
        <v>180</v>
      </c>
      <c r="G27" s="286">
        <f>E27*F27</f>
        <v>4551.9066000000003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254</v>
      </c>
      <c r="D28" s="278"/>
      <c r="E28" s="281"/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337</v>
      </c>
      <c r="D29" s="278"/>
      <c r="E29" s="281"/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338</v>
      </c>
      <c r="D30" s="278"/>
      <c r="E30" s="281">
        <v>25.288399999999999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>
      <c r="A31" s="285" t="s">
        <v>134</v>
      </c>
      <c r="B31" s="276" t="s">
        <v>105</v>
      </c>
      <c r="C31" s="299" t="s">
        <v>106</v>
      </c>
      <c r="D31" s="279"/>
      <c r="E31" s="282"/>
      <c r="F31" s="388">
        <f>SUM(G32:G35)</f>
        <v>127053.25200000001</v>
      </c>
      <c r="G31" s="389"/>
      <c r="H31" s="160"/>
      <c r="I31" s="160"/>
      <c r="J31" s="160"/>
    </row>
    <row r="32" spans="1:60" ht="22.5" outlineLevel="1">
      <c r="A32" s="284">
        <v>10</v>
      </c>
      <c r="B32" s="275" t="s">
        <v>339</v>
      </c>
      <c r="C32" s="297" t="s">
        <v>340</v>
      </c>
      <c r="D32" s="277" t="s">
        <v>137</v>
      </c>
      <c r="E32" s="280">
        <v>386.41500000000002</v>
      </c>
      <c r="F32" s="283">
        <v>68.47</v>
      </c>
      <c r="G32" s="286">
        <f>E32*F32</f>
        <v>26457.835050000002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/>
      <c r="B33" s="275"/>
      <c r="C33" s="298" t="s">
        <v>317</v>
      </c>
      <c r="D33" s="278"/>
      <c r="E33" s="281">
        <v>386.42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2.5" outlineLevel="1">
      <c r="A34" s="284">
        <v>11</v>
      </c>
      <c r="B34" s="275" t="s">
        <v>341</v>
      </c>
      <c r="C34" s="297" t="s">
        <v>342</v>
      </c>
      <c r="D34" s="277" t="s">
        <v>137</v>
      </c>
      <c r="E34" s="280">
        <v>386.41500000000002</v>
      </c>
      <c r="F34" s="283">
        <v>260.33</v>
      </c>
      <c r="G34" s="286">
        <f>E34*F34</f>
        <v>100595.41695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317</v>
      </c>
      <c r="D35" s="278"/>
      <c r="E35" s="281">
        <v>386.42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>
      <c r="A36" s="285" t="s">
        <v>134</v>
      </c>
      <c r="B36" s="276" t="s">
        <v>116</v>
      </c>
      <c r="C36" s="299" t="s">
        <v>117</v>
      </c>
      <c r="D36" s="279"/>
      <c r="E36" s="282"/>
      <c r="F36" s="388">
        <f>SUM(G37:G39)</f>
        <v>67180.86</v>
      </c>
      <c r="G36" s="389"/>
      <c r="H36" s="160"/>
      <c r="I36" s="160"/>
      <c r="J36" s="160"/>
    </row>
    <row r="37" spans="1:60" outlineLevel="1">
      <c r="A37" s="284">
        <v>12</v>
      </c>
      <c r="B37" s="275" t="s">
        <v>289</v>
      </c>
      <c r="C37" s="297" t="s">
        <v>343</v>
      </c>
      <c r="D37" s="277" t="s">
        <v>226</v>
      </c>
      <c r="E37" s="280">
        <v>75</v>
      </c>
      <c r="F37" s="283">
        <v>105.8</v>
      </c>
      <c r="G37" s="286">
        <f>E37*F37</f>
        <v>7935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13</v>
      </c>
      <c r="B38" s="275" t="s">
        <v>291</v>
      </c>
      <c r="C38" s="297" t="s">
        <v>344</v>
      </c>
      <c r="D38" s="277" t="s">
        <v>226</v>
      </c>
      <c r="E38" s="280">
        <v>186</v>
      </c>
      <c r="F38" s="283">
        <v>296.23</v>
      </c>
      <c r="G38" s="286">
        <f>E38*F38</f>
        <v>55098.780000000006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>
        <v>14</v>
      </c>
      <c r="B39" s="275" t="s">
        <v>293</v>
      </c>
      <c r="C39" s="297" t="s">
        <v>345</v>
      </c>
      <c r="D39" s="277" t="s">
        <v>226</v>
      </c>
      <c r="E39" s="280">
        <v>12</v>
      </c>
      <c r="F39" s="283">
        <v>345.59</v>
      </c>
      <c r="G39" s="286">
        <f>E39*F39</f>
        <v>4147.08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>
      <c r="A40" s="285" t="s">
        <v>134</v>
      </c>
      <c r="B40" s="276" t="s">
        <v>122</v>
      </c>
      <c r="C40" s="299" t="s">
        <v>123</v>
      </c>
      <c r="D40" s="279"/>
      <c r="E40" s="282"/>
      <c r="F40" s="388">
        <f>SUM(G41:G41)</f>
        <v>26300.17</v>
      </c>
      <c r="G40" s="389"/>
      <c r="H40" s="160"/>
      <c r="I40" s="160"/>
      <c r="J40" s="160"/>
    </row>
    <row r="41" spans="1:60" ht="13.5" outlineLevel="1" thickBot="1">
      <c r="A41" s="291">
        <v>15</v>
      </c>
      <c r="B41" s="292" t="s">
        <v>346</v>
      </c>
      <c r="C41" s="300" t="s">
        <v>313</v>
      </c>
      <c r="D41" s="293" t="s">
        <v>314</v>
      </c>
      <c r="E41" s="294">
        <v>1</v>
      </c>
      <c r="F41" s="295">
        <v>26300.17</v>
      </c>
      <c r="G41" s="296">
        <f>E41*F41</f>
        <v>26300.17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12.75" customHeight="1">
      <c r="A42" s="160"/>
      <c r="B42" s="167"/>
      <c r="C42" s="168"/>
      <c r="D42" s="160"/>
      <c r="E42" s="160"/>
      <c r="F42" s="160"/>
      <c r="G42" s="160"/>
      <c r="H42" s="160"/>
      <c r="I42" s="160"/>
      <c r="J42" s="160"/>
      <c r="AK42">
        <f>SUM(AK1:AK41)</f>
        <v>0</v>
      </c>
      <c r="AL42">
        <f>SUM(AL1:AL41)</f>
        <v>0</v>
      </c>
      <c r="AN42">
        <v>15</v>
      </c>
      <c r="AO42">
        <v>21</v>
      </c>
    </row>
    <row r="43" spans="1:60" ht="12.75" customHeight="1">
      <c r="A43" s="160"/>
      <c r="B43" s="167"/>
      <c r="C43" s="168"/>
      <c r="D43" s="160"/>
      <c r="E43" s="160"/>
      <c r="F43" s="160"/>
      <c r="G43" s="160"/>
      <c r="H43" s="160"/>
      <c r="I43" s="160"/>
      <c r="J43" s="160"/>
      <c r="AN43">
        <f>SUMIF(AM8:AM42,AN42,G8:G42)</f>
        <v>0</v>
      </c>
      <c r="AO43">
        <f>SUMIF(AM8:AM42,AO42,G8:G42)</f>
        <v>0</v>
      </c>
    </row>
    <row r="44" spans="1:6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</row>
    <row r="45" spans="1:6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</row>
    <row r="46" spans="1:6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6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6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  <row r="50" spans="1:10" ht="12.75" customHeight="1">
      <c r="A50" s="160"/>
      <c r="B50" s="167"/>
      <c r="C50" s="168"/>
      <c r="D50" s="160"/>
      <c r="E50" s="160"/>
      <c r="F50" s="160"/>
      <c r="G50" s="160"/>
      <c r="H50" s="160"/>
      <c r="I50" s="160"/>
      <c r="J50" s="160"/>
    </row>
  </sheetData>
  <mergeCells count="12">
    <mergeCell ref="F40:G40"/>
    <mergeCell ref="A1:G1"/>
    <mergeCell ref="C2:G2"/>
    <mergeCell ref="C3:G3"/>
    <mergeCell ref="C4:G4"/>
    <mergeCell ref="F7:G7"/>
    <mergeCell ref="F12:G12"/>
    <mergeCell ref="F19:G19"/>
    <mergeCell ref="F24:G24"/>
    <mergeCell ref="F26:G26"/>
    <mergeCell ref="F31:G31"/>
    <mergeCell ref="F36:G36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95" t="s">
        <v>8</v>
      </c>
      <c r="B2" s="96"/>
      <c r="C2" s="213" t="s">
        <v>87</v>
      </c>
      <c r="D2" s="384" t="s">
        <v>88</v>
      </c>
      <c r="E2" s="348"/>
      <c r="F2" s="40" t="s">
        <v>10</v>
      </c>
      <c r="G2" s="41"/>
      <c r="H2" s="221"/>
      <c r="I2" s="222"/>
      <c r="J2" s="223" t="s">
        <v>88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5" t="s">
        <v>79</v>
      </c>
      <c r="D5" s="358"/>
      <c r="E5" s="359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6" t="s">
        <v>76</v>
      </c>
      <c r="D7" s="362"/>
      <c r="E7" s="363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4"/>
      <c r="D8" s="364"/>
      <c r="E8" s="352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4"/>
      <c r="D9" s="364"/>
      <c r="E9" s="352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4"/>
      <c r="D10" s="364"/>
      <c r="E10" s="364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3" t="s">
        <v>124</v>
      </c>
      <c r="D12" s="353"/>
      <c r="E12" s="354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60"/>
      <c r="E15" s="361"/>
      <c r="F15" s="147"/>
      <c r="G15" s="148">
        <v>1298.51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45"/>
      <c r="E16" s="346"/>
      <c r="F16" s="152"/>
      <c r="G16" s="148">
        <v>43896.06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45"/>
      <c r="E17" s="346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123</v>
      </c>
      <c r="C18" s="150"/>
      <c r="D18" s="345"/>
      <c r="E18" s="346"/>
      <c r="F18" s="152"/>
      <c r="G18" s="148">
        <v>2259.73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125</v>
      </c>
      <c r="C19" s="150"/>
      <c r="D19" s="343"/>
      <c r="E19" s="34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45"/>
      <c r="E20" s="346"/>
      <c r="F20" s="152"/>
      <c r="G20" s="148">
        <f>SUM(G15:G19)</f>
        <v>47454.3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126</v>
      </c>
      <c r="B27" s="368"/>
      <c r="C27" s="369"/>
      <c r="D27" s="370" t="s">
        <v>126</v>
      </c>
      <c r="E27" s="369"/>
      <c r="F27" s="350" t="s">
        <v>126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3">
        <v>0</v>
      </c>
      <c r="G31" s="374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3">
        <v>47454.3</v>
      </c>
      <c r="G32" s="374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3">
        <v>9965.4</v>
      </c>
      <c r="G33" s="374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3">
        <v>0</v>
      </c>
      <c r="G34" s="374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71">
        <f>SUM(F30:G34)</f>
        <v>57419.700000000004</v>
      </c>
      <c r="G35" s="372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5"/>
      <c r="C37" s="365"/>
      <c r="D37" s="365"/>
      <c r="E37" s="365"/>
      <c r="F37" s="365"/>
      <c r="G37" s="365"/>
      <c r="H37" s="30" t="s">
        <v>1</v>
      </c>
      <c r="I37" s="30"/>
      <c r="J37" s="98"/>
    </row>
    <row r="38" spans="1:10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  <c r="I38" s="30"/>
      <c r="J38" s="98"/>
    </row>
    <row r="39" spans="1:10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  <c r="I39" s="30"/>
      <c r="J39" s="98"/>
    </row>
    <row r="40" spans="1:10" ht="12.75" customHeight="1">
      <c r="A40" s="87"/>
      <c r="B40" s="365"/>
      <c r="C40" s="365"/>
      <c r="D40" s="365"/>
      <c r="E40" s="365"/>
      <c r="F40" s="365"/>
      <c r="G40" s="365"/>
      <c r="H40" s="30" t="s">
        <v>1</v>
      </c>
      <c r="I40" s="30"/>
      <c r="J40" s="98"/>
    </row>
    <row r="41" spans="1:10" ht="12.75" customHeight="1">
      <c r="A41" s="87"/>
      <c r="B41" s="365"/>
      <c r="C41" s="365"/>
      <c r="D41" s="365"/>
      <c r="E41" s="365"/>
      <c r="F41" s="365"/>
      <c r="G41" s="365"/>
      <c r="H41" s="30" t="s">
        <v>1</v>
      </c>
      <c r="I41" s="30"/>
      <c r="J41" s="98"/>
    </row>
    <row r="42" spans="1:10" ht="12.75" customHeight="1">
      <c r="A42" s="87"/>
      <c r="B42" s="365"/>
      <c r="C42" s="365"/>
      <c r="D42" s="365"/>
      <c r="E42" s="365"/>
      <c r="F42" s="365"/>
      <c r="G42" s="365"/>
      <c r="H42" s="30" t="s">
        <v>1</v>
      </c>
      <c r="I42" s="30"/>
      <c r="J42" s="98"/>
    </row>
    <row r="43" spans="1:10" ht="12.75" customHeight="1">
      <c r="A43" s="87"/>
      <c r="B43" s="365"/>
      <c r="C43" s="365"/>
      <c r="D43" s="365"/>
      <c r="E43" s="365"/>
      <c r="F43" s="365"/>
      <c r="G43" s="365"/>
      <c r="H43" s="30" t="s">
        <v>1</v>
      </c>
      <c r="I43" s="30"/>
      <c r="J43" s="98"/>
    </row>
    <row r="44" spans="1:10" ht="12.75" customHeight="1">
      <c r="A44" s="87"/>
      <c r="B44" s="365"/>
      <c r="C44" s="365"/>
      <c r="D44" s="365"/>
      <c r="E44" s="365"/>
      <c r="F44" s="365"/>
      <c r="G44" s="365"/>
      <c r="H44" s="30" t="s">
        <v>1</v>
      </c>
      <c r="I44" s="30"/>
      <c r="J44" s="98"/>
    </row>
    <row r="45" spans="1:10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  <c r="I45" s="30"/>
      <c r="J45" s="98"/>
    </row>
    <row r="46" spans="1:10" ht="12.75" customHeight="1">
      <c r="A46" s="30"/>
      <c r="B46" s="366"/>
      <c r="C46" s="366"/>
      <c r="D46" s="366"/>
      <c r="E46" s="366"/>
      <c r="F46" s="366"/>
      <c r="G46" s="366"/>
      <c r="H46" s="30"/>
      <c r="I46" s="30"/>
      <c r="J46" s="98"/>
    </row>
    <row r="47" spans="1:10" ht="12.75" customHeight="1">
      <c r="A47" s="30"/>
      <c r="B47" s="366"/>
      <c r="C47" s="366"/>
      <c r="D47" s="366"/>
      <c r="E47" s="366"/>
      <c r="F47" s="366"/>
      <c r="G47" s="366"/>
      <c r="H47" s="30"/>
      <c r="I47" s="30"/>
      <c r="J47" s="98"/>
    </row>
    <row r="48" spans="1:10" ht="12.75" customHeight="1">
      <c r="A48" s="30"/>
      <c r="B48" s="366"/>
      <c r="C48" s="366"/>
      <c r="D48" s="366"/>
      <c r="E48" s="366"/>
      <c r="F48" s="366"/>
      <c r="G48" s="366"/>
      <c r="H48" s="30"/>
      <c r="I48" s="30"/>
      <c r="J48" s="98"/>
    </row>
    <row r="49" spans="1:10" ht="12.75" customHeight="1">
      <c r="A49" s="30"/>
      <c r="B49" s="366"/>
      <c r="C49" s="366"/>
      <c r="D49" s="366"/>
      <c r="E49" s="366"/>
      <c r="F49" s="366"/>
      <c r="G49" s="366"/>
      <c r="H49" s="30"/>
      <c r="I49" s="30"/>
      <c r="J49" s="98"/>
    </row>
    <row r="50" spans="1:10" ht="12.75" customHeight="1">
      <c r="A50" s="30"/>
      <c r="B50" s="366"/>
      <c r="C50" s="366"/>
      <c r="D50" s="366"/>
      <c r="E50" s="366"/>
      <c r="F50" s="366"/>
      <c r="G50" s="366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3"/>
  <sheetViews>
    <sheetView workbookViewId="0"/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131</v>
      </c>
      <c r="D1" s="240"/>
      <c r="E1" s="240"/>
      <c r="F1" s="240"/>
      <c r="G1" s="239" t="s">
        <v>128</v>
      </c>
      <c r="H1" s="240">
        <v>3.1</v>
      </c>
      <c r="I1" s="241"/>
    </row>
    <row r="2" spans="1:9" ht="12" thickBot="1">
      <c r="A2" s="242" t="s">
        <v>127</v>
      </c>
      <c r="B2" s="243"/>
      <c r="C2" s="242" t="s">
        <v>132</v>
      </c>
      <c r="D2" s="243"/>
      <c r="E2" s="243"/>
      <c r="F2" s="243"/>
      <c r="G2" s="242" t="s">
        <v>88</v>
      </c>
      <c r="H2" s="243"/>
      <c r="I2" s="244"/>
    </row>
    <row r="3" spans="1:9" ht="12" thickTop="1"/>
    <row r="4" spans="1:9" ht="18">
      <c r="A4" s="387" t="s">
        <v>129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130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99</v>
      </c>
      <c r="B7" s="250" t="s">
        <v>100</v>
      </c>
      <c r="C7" s="251"/>
      <c r="D7" s="251"/>
      <c r="E7" s="252"/>
      <c r="F7" s="253" t="s">
        <v>92</v>
      </c>
      <c r="G7" s="253"/>
      <c r="H7" s="253"/>
      <c r="I7" s="257">
        <v>1267.22</v>
      </c>
    </row>
    <row r="8" spans="1:9">
      <c r="A8" s="255" t="s">
        <v>103</v>
      </c>
      <c r="B8" s="250" t="s">
        <v>104</v>
      </c>
      <c r="C8" s="251"/>
      <c r="D8" s="251"/>
      <c r="E8" s="252"/>
      <c r="F8" s="253" t="s">
        <v>92</v>
      </c>
      <c r="G8" s="253"/>
      <c r="H8" s="253"/>
      <c r="I8" s="257">
        <v>0.26</v>
      </c>
    </row>
    <row r="9" spans="1:9">
      <c r="A9" s="255" t="s">
        <v>112</v>
      </c>
      <c r="B9" s="250" t="s">
        <v>113</v>
      </c>
      <c r="C9" s="251"/>
      <c r="D9" s="251"/>
      <c r="E9" s="252"/>
      <c r="F9" s="253" t="s">
        <v>107</v>
      </c>
      <c r="G9" s="253"/>
      <c r="H9" s="253"/>
      <c r="I9" s="257">
        <v>43896.06</v>
      </c>
    </row>
    <row r="10" spans="1:9">
      <c r="A10" s="255" t="s">
        <v>119</v>
      </c>
      <c r="B10" s="250" t="s">
        <v>120</v>
      </c>
      <c r="C10" s="251"/>
      <c r="D10" s="251"/>
      <c r="E10" s="252"/>
      <c r="F10" s="253" t="s">
        <v>121</v>
      </c>
      <c r="G10" s="253"/>
      <c r="H10" s="253"/>
      <c r="I10" s="257">
        <v>31.03</v>
      </c>
    </row>
    <row r="11" spans="1:9">
      <c r="A11" s="255" t="s">
        <v>122</v>
      </c>
      <c r="B11" s="250" t="s">
        <v>123</v>
      </c>
      <c r="C11" s="251"/>
      <c r="D11" s="251"/>
      <c r="E11" s="252"/>
      <c r="F11" s="253" t="s">
        <v>122</v>
      </c>
      <c r="G11" s="253"/>
      <c r="H11" s="253"/>
      <c r="I11" s="257">
        <v>2259.73</v>
      </c>
    </row>
    <row r="12" spans="1:9" ht="12" thickBot="1">
      <c r="A12" s="258"/>
      <c r="B12" s="259" t="s">
        <v>133</v>
      </c>
      <c r="C12" s="260"/>
      <c r="D12" s="260"/>
      <c r="E12" s="261"/>
      <c r="F12" s="262"/>
      <c r="G12" s="262"/>
      <c r="H12" s="262"/>
      <c r="I12" s="263">
        <f>SUM(I7:I11)</f>
        <v>47454.3</v>
      </c>
    </row>
    <row r="13" spans="1:9">
      <c r="A13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1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87</v>
      </c>
      <c r="C4" s="392" t="s">
        <v>88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134</v>
      </c>
      <c r="B7" s="288" t="s">
        <v>99</v>
      </c>
      <c r="C7" s="289" t="s">
        <v>100</v>
      </c>
      <c r="D7" s="290"/>
      <c r="E7" s="266"/>
      <c r="F7" s="395">
        <f>SUM(G8:G13)</f>
        <v>1267.2219249999998</v>
      </c>
      <c r="G7" s="396"/>
      <c r="H7" s="160"/>
      <c r="I7" s="160"/>
      <c r="J7" s="160"/>
    </row>
    <row r="8" spans="1:60" outlineLevel="1">
      <c r="A8" s="284">
        <v>1</v>
      </c>
      <c r="B8" s="275" t="s">
        <v>347</v>
      </c>
      <c r="C8" s="297" t="s">
        <v>348</v>
      </c>
      <c r="D8" s="277" t="s">
        <v>268</v>
      </c>
      <c r="E8" s="280">
        <v>1</v>
      </c>
      <c r="F8" s="283">
        <v>6.06</v>
      </c>
      <c r="G8" s="286">
        <f>E8*F8</f>
        <v>6.06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>
        <v>2</v>
      </c>
      <c r="B9" s="275" t="s">
        <v>349</v>
      </c>
      <c r="C9" s="297" t="s">
        <v>350</v>
      </c>
      <c r="D9" s="277" t="s">
        <v>137</v>
      </c>
      <c r="E9" s="280">
        <v>0.63249999999999995</v>
      </c>
      <c r="F9" s="283">
        <v>148.49</v>
      </c>
      <c r="G9" s="286">
        <f>E9*F9</f>
        <v>93.919924999999992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4"/>
      <c r="B10" s="275"/>
      <c r="C10" s="298" t="s">
        <v>351</v>
      </c>
      <c r="D10" s="278"/>
      <c r="E10" s="281">
        <v>0.63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2.5" outlineLevel="1">
      <c r="A11" s="284">
        <v>3</v>
      </c>
      <c r="B11" s="275" t="s">
        <v>352</v>
      </c>
      <c r="C11" s="297" t="s">
        <v>353</v>
      </c>
      <c r="D11" s="277" t="s">
        <v>268</v>
      </c>
      <c r="E11" s="280">
        <v>3</v>
      </c>
      <c r="F11" s="283">
        <v>10.07</v>
      </c>
      <c r="G11" s="286">
        <f>E11*F11</f>
        <v>30.21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>
        <v>4</v>
      </c>
      <c r="B12" s="275" t="s">
        <v>354</v>
      </c>
      <c r="C12" s="297" t="s">
        <v>355</v>
      </c>
      <c r="D12" s="277" t="s">
        <v>137</v>
      </c>
      <c r="E12" s="280">
        <v>5.8</v>
      </c>
      <c r="F12" s="283">
        <v>196.04</v>
      </c>
      <c r="G12" s="286">
        <f>E12*F12</f>
        <v>1137.0319999999999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/>
      <c r="B13" s="275"/>
      <c r="C13" s="298" t="s">
        <v>356</v>
      </c>
      <c r="D13" s="278"/>
      <c r="E13" s="281">
        <v>5.8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>
      <c r="A14" s="285" t="s">
        <v>134</v>
      </c>
      <c r="B14" s="276" t="s">
        <v>103</v>
      </c>
      <c r="C14" s="299" t="s">
        <v>104</v>
      </c>
      <c r="D14" s="279"/>
      <c r="E14" s="282"/>
      <c r="F14" s="388">
        <f>SUM(G15:G18)</f>
        <v>0.25714999999999999</v>
      </c>
      <c r="G14" s="389"/>
      <c r="H14" s="160"/>
      <c r="I14" s="160"/>
      <c r="J14" s="160"/>
    </row>
    <row r="15" spans="1:60" outlineLevel="1">
      <c r="A15" s="284">
        <v>5</v>
      </c>
      <c r="B15" s="275" t="s">
        <v>251</v>
      </c>
      <c r="C15" s="297" t="s">
        <v>252</v>
      </c>
      <c r="D15" s="277" t="s">
        <v>253</v>
      </c>
      <c r="E15" s="280">
        <v>1.39E-3</v>
      </c>
      <c r="F15" s="283">
        <v>185</v>
      </c>
      <c r="G15" s="286">
        <f>E15*F15</f>
        <v>0.25714999999999999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254</v>
      </c>
      <c r="D16" s="278"/>
      <c r="E16" s="281"/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/>
      <c r="B17" s="275"/>
      <c r="C17" s="298" t="s">
        <v>357</v>
      </c>
      <c r="D17" s="278"/>
      <c r="E17" s="281"/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358</v>
      </c>
      <c r="D18" s="278"/>
      <c r="E18" s="281">
        <v>1.4E-3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5" t="s">
        <v>134</v>
      </c>
      <c r="B19" s="276" t="s">
        <v>112</v>
      </c>
      <c r="C19" s="299" t="s">
        <v>113</v>
      </c>
      <c r="D19" s="279"/>
      <c r="E19" s="282"/>
      <c r="F19" s="388">
        <f>SUM(G20:G22)</f>
        <v>43896.06</v>
      </c>
      <c r="G19" s="389"/>
      <c r="H19" s="160"/>
      <c r="I19" s="160"/>
      <c r="J19" s="160"/>
    </row>
    <row r="20" spans="1:60" ht="22.5" outlineLevel="1">
      <c r="A20" s="284">
        <v>6</v>
      </c>
      <c r="B20" s="275" t="s">
        <v>359</v>
      </c>
      <c r="C20" s="297" t="s">
        <v>360</v>
      </c>
      <c r="D20" s="277" t="s">
        <v>241</v>
      </c>
      <c r="E20" s="280">
        <v>1</v>
      </c>
      <c r="F20" s="283">
        <v>2373.66</v>
      </c>
      <c r="G20" s="286">
        <f>E20*F20</f>
        <v>2373.66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>
        <v>7</v>
      </c>
      <c r="B21" s="275" t="s">
        <v>361</v>
      </c>
      <c r="C21" s="297" t="s">
        <v>362</v>
      </c>
      <c r="D21" s="277" t="s">
        <v>241</v>
      </c>
      <c r="E21" s="280">
        <v>1</v>
      </c>
      <c r="F21" s="283">
        <v>12302.4</v>
      </c>
      <c r="G21" s="286">
        <f>E21*F21</f>
        <v>12302.4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8</v>
      </c>
      <c r="B22" s="275" t="s">
        <v>363</v>
      </c>
      <c r="C22" s="297" t="s">
        <v>364</v>
      </c>
      <c r="D22" s="277" t="s">
        <v>241</v>
      </c>
      <c r="E22" s="280">
        <v>2</v>
      </c>
      <c r="F22" s="283">
        <v>14610</v>
      </c>
      <c r="G22" s="286">
        <f>E22*F22</f>
        <v>29220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>
      <c r="A23" s="285" t="s">
        <v>134</v>
      </c>
      <c r="B23" s="276" t="s">
        <v>119</v>
      </c>
      <c r="C23" s="299" t="s">
        <v>120</v>
      </c>
      <c r="D23" s="279"/>
      <c r="E23" s="282"/>
      <c r="F23" s="388">
        <f>SUM(G24:G47)</f>
        <v>31.030714900000003</v>
      </c>
      <c r="G23" s="389"/>
      <c r="H23" s="160"/>
      <c r="I23" s="160"/>
      <c r="J23" s="160"/>
    </row>
    <row r="24" spans="1:60" outlineLevel="1">
      <c r="A24" s="284">
        <v>9</v>
      </c>
      <c r="B24" s="275" t="s">
        <v>300</v>
      </c>
      <c r="C24" s="297" t="s">
        <v>301</v>
      </c>
      <c r="D24" s="277" t="s">
        <v>253</v>
      </c>
      <c r="E24" s="280">
        <v>2.5930000000000002E-2</v>
      </c>
      <c r="F24" s="283">
        <v>219.06</v>
      </c>
      <c r="G24" s="286">
        <f>E24*F24</f>
        <v>5.6802258000000005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2.5" outlineLevel="1">
      <c r="A25" s="284"/>
      <c r="B25" s="275"/>
      <c r="C25" s="298" t="s">
        <v>297</v>
      </c>
      <c r="D25" s="278"/>
      <c r="E25" s="281"/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/>
      <c r="B26" s="275"/>
      <c r="C26" s="298" t="s">
        <v>357</v>
      </c>
      <c r="D26" s="278"/>
      <c r="E26" s="281"/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/>
      <c r="B27" s="275"/>
      <c r="C27" s="298" t="s">
        <v>365</v>
      </c>
      <c r="D27" s="278"/>
      <c r="E27" s="281">
        <v>2.5899999999999999E-2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>
        <v>10</v>
      </c>
      <c r="B28" s="275" t="s">
        <v>302</v>
      </c>
      <c r="C28" s="297" t="s">
        <v>303</v>
      </c>
      <c r="D28" s="277" t="s">
        <v>253</v>
      </c>
      <c r="E28" s="280">
        <v>2.5930000000000002E-2</v>
      </c>
      <c r="F28" s="283">
        <v>232.92</v>
      </c>
      <c r="G28" s="286">
        <f>E28*F28</f>
        <v>6.0396156000000003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22.5" outlineLevel="1">
      <c r="A29" s="284"/>
      <c r="B29" s="275"/>
      <c r="C29" s="298" t="s">
        <v>297</v>
      </c>
      <c r="D29" s="278"/>
      <c r="E29" s="281"/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357</v>
      </c>
      <c r="D30" s="278"/>
      <c r="E30" s="281"/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365</v>
      </c>
      <c r="D31" s="278"/>
      <c r="E31" s="281">
        <v>2.5899999999999999E-2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11</v>
      </c>
      <c r="B32" s="275" t="s">
        <v>304</v>
      </c>
      <c r="C32" s="297" t="s">
        <v>305</v>
      </c>
      <c r="D32" s="277" t="s">
        <v>253</v>
      </c>
      <c r="E32" s="280">
        <v>0.36305999999999999</v>
      </c>
      <c r="F32" s="283">
        <v>13.58</v>
      </c>
      <c r="G32" s="286">
        <f>E32*F32</f>
        <v>4.9303547999999999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/>
      <c r="B33" s="275"/>
      <c r="C33" s="298" t="s">
        <v>297</v>
      </c>
      <c r="D33" s="278"/>
      <c r="E33" s="281"/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/>
      <c r="B34" s="275"/>
      <c r="C34" s="298" t="s">
        <v>357</v>
      </c>
      <c r="D34" s="278"/>
      <c r="E34" s="281"/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366</v>
      </c>
      <c r="D35" s="278"/>
      <c r="E35" s="281">
        <v>0.36309999999999998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>
        <v>12</v>
      </c>
      <c r="B36" s="275" t="s">
        <v>307</v>
      </c>
      <c r="C36" s="297" t="s">
        <v>308</v>
      </c>
      <c r="D36" s="277" t="s">
        <v>253</v>
      </c>
      <c r="E36" s="280">
        <v>2.5930000000000002E-2</v>
      </c>
      <c r="F36" s="283">
        <v>189.36</v>
      </c>
      <c r="G36" s="286">
        <f>E36*F36</f>
        <v>4.9101048000000009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ht="22.5" outlineLevel="1">
      <c r="A37" s="284"/>
      <c r="B37" s="275"/>
      <c r="C37" s="298" t="s">
        <v>297</v>
      </c>
      <c r="D37" s="278"/>
      <c r="E37" s="281"/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/>
      <c r="B38" s="275"/>
      <c r="C38" s="298" t="s">
        <v>357</v>
      </c>
      <c r="D38" s="278"/>
      <c r="E38" s="281"/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365</v>
      </c>
      <c r="D39" s="278"/>
      <c r="E39" s="281">
        <v>2.5899999999999999E-2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>
        <v>13</v>
      </c>
      <c r="B40" s="275" t="s">
        <v>309</v>
      </c>
      <c r="C40" s="297" t="s">
        <v>310</v>
      </c>
      <c r="D40" s="277" t="s">
        <v>253</v>
      </c>
      <c r="E40" s="280">
        <v>5.1860000000000003E-2</v>
      </c>
      <c r="F40" s="283">
        <v>19.48</v>
      </c>
      <c r="G40" s="286">
        <f>E40*F40</f>
        <v>1.0102328</v>
      </c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22.5" outlineLevel="1">
      <c r="A41" s="284"/>
      <c r="B41" s="275"/>
      <c r="C41" s="298" t="s">
        <v>297</v>
      </c>
      <c r="D41" s="278"/>
      <c r="E41" s="281"/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357</v>
      </c>
      <c r="D42" s="278"/>
      <c r="E42" s="281"/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/>
      <c r="B43" s="275"/>
      <c r="C43" s="298" t="s">
        <v>367</v>
      </c>
      <c r="D43" s="278"/>
      <c r="E43" s="281">
        <v>5.1900000000000002E-2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14</v>
      </c>
      <c r="B44" s="275" t="s">
        <v>295</v>
      </c>
      <c r="C44" s="297" t="s">
        <v>296</v>
      </c>
      <c r="D44" s="277" t="s">
        <v>253</v>
      </c>
      <c r="E44" s="280">
        <v>2.5930000000000002E-2</v>
      </c>
      <c r="F44" s="283">
        <v>326.27</v>
      </c>
      <c r="G44" s="286">
        <f>E44*F44</f>
        <v>8.4601810999999998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ht="22.5" outlineLevel="1">
      <c r="A45" s="284"/>
      <c r="B45" s="275"/>
      <c r="C45" s="298" t="s">
        <v>297</v>
      </c>
      <c r="D45" s="278"/>
      <c r="E45" s="281"/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/>
      <c r="B46" s="275"/>
      <c r="C46" s="298" t="s">
        <v>357</v>
      </c>
      <c r="D46" s="278"/>
      <c r="E46" s="281"/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/>
      <c r="B47" s="275"/>
      <c r="C47" s="298" t="s">
        <v>365</v>
      </c>
      <c r="D47" s="278"/>
      <c r="E47" s="281">
        <v>2.5899999999999999E-2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>
      <c r="A48" s="285" t="s">
        <v>134</v>
      </c>
      <c r="B48" s="276" t="s">
        <v>122</v>
      </c>
      <c r="C48" s="299" t="s">
        <v>123</v>
      </c>
      <c r="D48" s="279"/>
      <c r="E48" s="282"/>
      <c r="F48" s="388">
        <f>SUM(G49:G49)</f>
        <v>2259.73</v>
      </c>
      <c r="G48" s="389"/>
      <c r="H48" s="160"/>
      <c r="I48" s="160"/>
      <c r="J48" s="160"/>
    </row>
    <row r="49" spans="1:60" ht="13.5" outlineLevel="1" thickBot="1">
      <c r="A49" s="291">
        <v>15</v>
      </c>
      <c r="B49" s="292" t="s">
        <v>312</v>
      </c>
      <c r="C49" s="300" t="s">
        <v>313</v>
      </c>
      <c r="D49" s="293" t="s">
        <v>314</v>
      </c>
      <c r="E49" s="294">
        <v>1</v>
      </c>
      <c r="F49" s="295">
        <v>2259.73</v>
      </c>
      <c r="G49" s="296">
        <f>E49*F49</f>
        <v>2259.73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ht="12.75" customHeight="1">
      <c r="A50" s="160"/>
      <c r="B50" s="167"/>
      <c r="C50" s="168"/>
      <c r="D50" s="160"/>
      <c r="E50" s="160"/>
      <c r="F50" s="160"/>
      <c r="G50" s="160"/>
      <c r="H50" s="160"/>
      <c r="I50" s="160"/>
      <c r="J50" s="160"/>
      <c r="AK50">
        <f>SUM(AK1:AK49)</f>
        <v>0</v>
      </c>
      <c r="AL50">
        <f>SUM(AL1:AL49)</f>
        <v>0</v>
      </c>
      <c r="AN50">
        <v>15</v>
      </c>
      <c r="AO50">
        <v>21</v>
      </c>
    </row>
    <row r="51" spans="1:60">
      <c r="AN51">
        <f>SUMIF(AM8:AM50,AN50,G8:G50)</f>
        <v>0</v>
      </c>
      <c r="AO51">
        <f>SUMIF(AM8:AM50,AO50,G8:G50)</f>
        <v>0</v>
      </c>
    </row>
  </sheetData>
  <mergeCells count="9">
    <mergeCell ref="F19:G19"/>
    <mergeCell ref="F23:G23"/>
    <mergeCell ref="F48:G48"/>
    <mergeCell ref="A1:G1"/>
    <mergeCell ref="C2:G2"/>
    <mergeCell ref="C3:G3"/>
    <mergeCell ref="C4:G4"/>
    <mergeCell ref="F7:G7"/>
    <mergeCell ref="F14:G1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2"/>
  <sheetViews>
    <sheetView showGridLines="0" tabSelected="1" topLeftCell="B8" zoomScaleSheetLayoutView="75" workbookViewId="0">
      <selection activeCell="P27" sqref="P27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49.710937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2:15" ht="17.25" customHeight="1">
      <c r="B2" s="302"/>
      <c r="C2" s="302" t="s">
        <v>38</v>
      </c>
      <c r="D2" s="303"/>
      <c r="E2" s="304"/>
      <c r="F2" s="303"/>
      <c r="G2" s="305"/>
      <c r="H2" s="306" t="s">
        <v>0</v>
      </c>
      <c r="I2" s="307">
        <v>41604</v>
      </c>
      <c r="J2" s="301"/>
      <c r="K2" s="302"/>
      <c r="L2" s="301"/>
      <c r="M2" s="301"/>
      <c r="N2" s="301"/>
      <c r="O2" s="301"/>
    </row>
    <row r="3" spans="2:15" ht="6" customHeight="1">
      <c r="B3" s="301"/>
      <c r="C3" s="308"/>
      <c r="D3" s="309" t="s">
        <v>1</v>
      </c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</row>
    <row r="4" spans="2:15" ht="4.5" customHeight="1"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</row>
    <row r="5" spans="2:15" ht="13.5" customHeight="1">
      <c r="B5" s="301"/>
      <c r="C5" s="310" t="s">
        <v>2</v>
      </c>
      <c r="D5" s="313" t="s">
        <v>76</v>
      </c>
      <c r="E5" s="313"/>
      <c r="F5" s="311"/>
      <c r="G5" s="312"/>
      <c r="H5" s="311"/>
      <c r="I5" s="312"/>
      <c r="J5" s="301"/>
      <c r="K5" s="301"/>
      <c r="L5" s="301"/>
      <c r="M5" s="301"/>
      <c r="N5" s="301"/>
      <c r="O5" s="307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31">
        <f>F22</f>
        <v>0</v>
      </c>
      <c r="J9" s="332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3">
        <v>0</v>
      </c>
      <c r="J10" s="334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3">
        <f>G22</f>
        <v>2333234.0499999998</v>
      </c>
      <c r="J11" s="334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5">
        <v>489979</v>
      </c>
      <c r="J12" s="336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7">
        <v>-0.05</v>
      </c>
      <c r="J13" s="338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9">
        <f>SUM(I9:I13)</f>
        <v>2823213</v>
      </c>
      <c r="J14" s="330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5" t="s">
        <v>63</v>
      </c>
      <c r="C20" s="196"/>
      <c r="D20" s="196"/>
      <c r="E20" s="197"/>
      <c r="F20" s="198" t="str">
        <f>CONCATENATE("Základ DPH ",SazbaDPH1," %")</f>
        <v>Základ DPH 15 %</v>
      </c>
      <c r="G20" s="198" t="str">
        <f>CONCATENATE("Základ DPH ",SazbaDPH2," %")</f>
        <v>Základ DPH 21 %</v>
      </c>
      <c r="H20" s="198" t="s">
        <v>77</v>
      </c>
      <c r="I20" s="198" t="s">
        <v>7</v>
      </c>
      <c r="J20" s="198" t="s">
        <v>5</v>
      </c>
    </row>
    <row r="21" spans="1:11">
      <c r="A21" s="185"/>
      <c r="B21" s="199" t="s">
        <v>78</v>
      </c>
      <c r="C21" s="200" t="s">
        <v>79</v>
      </c>
      <c r="D21" s="200"/>
      <c r="E21" s="200"/>
      <c r="F21" s="201">
        <v>0</v>
      </c>
      <c r="G21" s="202">
        <v>2333234.0499999998</v>
      </c>
      <c r="H21" s="201">
        <v>489979.15</v>
      </c>
      <c r="I21" s="202">
        <v>2823213.2</v>
      </c>
      <c r="J21" s="202">
        <f>IF(CelkemObjekty=0,"",I21/CelkemObjekty*100)</f>
        <v>100</v>
      </c>
    </row>
    <row r="22" spans="1:11">
      <c r="A22" s="185"/>
      <c r="B22" s="326" t="s">
        <v>80</v>
      </c>
      <c r="C22" s="327"/>
      <c r="D22" s="327"/>
      <c r="E22" s="328"/>
      <c r="F22" s="189">
        <f>F21</f>
        <v>0</v>
      </c>
      <c r="G22" s="190">
        <f>G21</f>
        <v>2333234.0499999998</v>
      </c>
      <c r="H22" s="189">
        <f>H21</f>
        <v>489979.15</v>
      </c>
      <c r="I22" s="190">
        <f>I21</f>
        <v>2823213.2</v>
      </c>
      <c r="J22" s="190">
        <f>J21</f>
        <v>100</v>
      </c>
    </row>
    <row r="26" spans="1:11" ht="15.75">
      <c r="B26" s="203" t="s">
        <v>81</v>
      </c>
    </row>
    <row r="28" spans="1:11" ht="25.5" customHeight="1">
      <c r="A28" s="205"/>
      <c r="B28" s="206" t="s">
        <v>82</v>
      </c>
      <c r="C28" s="207" t="s">
        <v>58</v>
      </c>
      <c r="D28" s="207"/>
      <c r="E28" s="207"/>
      <c r="F28" s="208" t="str">
        <f>CONCATENATE("Základ DPH ",SazbaDPH1," %")</f>
        <v>Základ DPH 15 %</v>
      </c>
      <c r="G28" s="208" t="str">
        <f>CONCATENATE("Základ DPH ",SazbaDPH2," %")</f>
        <v>Základ DPH 21 %</v>
      </c>
      <c r="H28" s="208" t="s">
        <v>77</v>
      </c>
      <c r="I28" s="208" t="s">
        <v>7</v>
      </c>
      <c r="J28" s="208" t="s">
        <v>5</v>
      </c>
      <c r="K28" s="204"/>
    </row>
    <row r="29" spans="1:11">
      <c r="A29" s="185"/>
      <c r="B29" s="191" t="s">
        <v>83</v>
      </c>
      <c r="C29" s="192" t="s">
        <v>84</v>
      </c>
      <c r="D29" s="192"/>
      <c r="E29" s="192"/>
      <c r="F29" s="193">
        <v>0</v>
      </c>
      <c r="G29" s="194">
        <v>1733740.76</v>
      </c>
      <c r="H29" s="193">
        <v>364085.56</v>
      </c>
      <c r="I29" s="194">
        <v>2097826.3199999998</v>
      </c>
      <c r="J29" s="194">
        <f>IF(CelkemObjekty=0,"",I29/CelkemObjekty*100)</f>
        <v>74.306337190545861</v>
      </c>
    </row>
    <row r="30" spans="1:11">
      <c r="A30" s="185"/>
      <c r="B30" s="185" t="s">
        <v>85</v>
      </c>
      <c r="C30" s="186" t="s">
        <v>86</v>
      </c>
      <c r="D30" s="186"/>
      <c r="E30" s="186"/>
      <c r="F30" s="187">
        <v>0</v>
      </c>
      <c r="G30" s="188">
        <v>552038.99</v>
      </c>
      <c r="H30" s="187">
        <v>115928.19</v>
      </c>
      <c r="I30" s="188">
        <v>667967.18000000005</v>
      </c>
      <c r="J30" s="188">
        <f>IF(CelkemObjekty=0,"",I30/CelkemObjekty*100)</f>
        <v>23.659820661082204</v>
      </c>
    </row>
    <row r="31" spans="1:11">
      <c r="A31" s="185"/>
      <c r="B31" s="209" t="s">
        <v>87</v>
      </c>
      <c r="C31" s="210" t="s">
        <v>88</v>
      </c>
      <c r="D31" s="210"/>
      <c r="E31" s="210"/>
      <c r="F31" s="211">
        <v>0</v>
      </c>
      <c r="G31" s="212">
        <v>47454.3</v>
      </c>
      <c r="H31" s="211">
        <v>9965.4</v>
      </c>
      <c r="I31" s="212">
        <v>57419.7</v>
      </c>
      <c r="J31" s="212">
        <f>IF(CelkemObjekty=0,"",I31/CelkemObjekty*100)</f>
        <v>2.0338421483719329</v>
      </c>
    </row>
    <row r="32" spans="1:11">
      <c r="A32" s="185"/>
      <c r="B32" s="326" t="s">
        <v>80</v>
      </c>
      <c r="C32" s="327"/>
      <c r="D32" s="327"/>
      <c r="E32" s="328"/>
      <c r="F32" s="189">
        <f>SUM(F29:F31)</f>
        <v>0</v>
      </c>
      <c r="G32" s="190">
        <f>SUM(G29:G31)</f>
        <v>2333234.0499999998</v>
      </c>
      <c r="H32" s="189">
        <f>SUM(H29:H31)</f>
        <v>489979.15</v>
      </c>
      <c r="I32" s="190">
        <f>SUM(I29:I31)</f>
        <v>2823213.2</v>
      </c>
      <c r="J32" s="190">
        <f>SUM(J29:J31)</f>
        <v>100</v>
      </c>
    </row>
  </sheetData>
  <mergeCells count="8">
    <mergeCell ref="B22:E22"/>
    <mergeCell ref="B32:E32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70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SUS JMK OBLASTI BLANSKO - ADMINISTRATIVNÍ BUDOVA CESTMISTROVSTVÍ BOSKOVICE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40"/>
      <c r="D2" s="340"/>
      <c r="E2" s="340"/>
      <c r="F2" s="340"/>
      <c r="G2" s="123" t="s">
        <v>54</v>
      </c>
      <c r="H2" s="131" t="s">
        <v>55</v>
      </c>
    </row>
    <row r="3" spans="1:8" ht="13.5" thickTop="1"/>
    <row r="4" spans="1:8" ht="18">
      <c r="A4" s="339" t="s">
        <v>56</v>
      </c>
      <c r="B4" s="339"/>
      <c r="C4" s="339"/>
      <c r="D4" s="339"/>
      <c r="E4" s="339"/>
      <c r="F4" s="339"/>
      <c r="G4" s="339"/>
      <c r="H4" s="339"/>
    </row>
    <row r="6" spans="1:8" ht="15.75">
      <c r="A6" s="124" t="s">
        <v>11</v>
      </c>
      <c r="B6" s="126">
        <f>B2</f>
        <v>0</v>
      </c>
      <c r="C6" s="341">
        <f>C2</f>
        <v>0</v>
      </c>
      <c r="D6" s="342"/>
      <c r="E6" s="342"/>
      <c r="F6" s="342"/>
      <c r="G6" s="342"/>
      <c r="H6" s="342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47"/>
      <c r="E2" s="348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57"/>
      <c r="D5" s="358"/>
      <c r="E5" s="359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58"/>
      <c r="D7" s="362"/>
      <c r="E7" s="363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64"/>
      <c r="D8" s="364"/>
      <c r="E8" s="352"/>
      <c r="F8" s="56" t="s">
        <v>20</v>
      </c>
      <c r="G8" s="39"/>
      <c r="H8" s="57"/>
      <c r="I8" s="58"/>
    </row>
    <row r="9" spans="1:57">
      <c r="A9" s="55"/>
      <c r="B9" s="38"/>
      <c r="C9" s="364"/>
      <c r="D9" s="364"/>
      <c r="E9" s="352"/>
      <c r="F9" s="31"/>
      <c r="G9" s="59"/>
      <c r="H9" s="31"/>
    </row>
    <row r="10" spans="1:57">
      <c r="A10" s="55" t="s">
        <v>21</v>
      </c>
      <c r="B10" s="38"/>
      <c r="C10" s="364"/>
      <c r="D10" s="364"/>
      <c r="E10" s="364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52"/>
      <c r="D12" s="353"/>
      <c r="E12" s="354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60"/>
      <c r="E15" s="361"/>
      <c r="F15" s="147"/>
      <c r="G15" s="148"/>
    </row>
    <row r="16" spans="1:57" ht="15.95" customHeight="1">
      <c r="A16" s="144"/>
      <c r="B16" s="149"/>
      <c r="C16" s="150"/>
      <c r="D16" s="345"/>
      <c r="E16" s="346"/>
      <c r="F16" s="152"/>
      <c r="G16" s="148"/>
    </row>
    <row r="17" spans="1:7" ht="15.95" customHeight="1">
      <c r="A17" s="144"/>
      <c r="B17" s="149"/>
      <c r="C17" s="150"/>
      <c r="D17" s="345"/>
      <c r="E17" s="346"/>
      <c r="F17" s="152"/>
      <c r="G17" s="148"/>
    </row>
    <row r="18" spans="1:7" ht="15.95" customHeight="1">
      <c r="A18" s="144"/>
      <c r="B18" s="153"/>
      <c r="C18" s="150"/>
      <c r="D18" s="345"/>
      <c r="E18" s="346"/>
      <c r="F18" s="152"/>
      <c r="G18" s="148"/>
    </row>
    <row r="19" spans="1:7" ht="15.95" customHeight="1">
      <c r="A19" s="144"/>
      <c r="B19" s="149"/>
      <c r="C19" s="150"/>
      <c r="D19" s="343"/>
      <c r="E19" s="344"/>
      <c r="F19" s="152"/>
      <c r="G19" s="148"/>
    </row>
    <row r="20" spans="1:7" ht="15.95" customHeight="1">
      <c r="A20" s="144"/>
      <c r="B20" s="149"/>
      <c r="C20" s="150"/>
      <c r="D20" s="345"/>
      <c r="E20" s="346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55"/>
      <c r="B23" s="356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67"/>
      <c r="B27" s="368"/>
      <c r="C27" s="369"/>
      <c r="D27" s="370"/>
      <c r="E27" s="369"/>
      <c r="F27" s="350"/>
      <c r="G27" s="351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73">
        <v>0</v>
      </c>
      <c r="G30" s="374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73">
        <f>PRODUCT(F30,C31/100)</f>
        <v>0</v>
      </c>
      <c r="G31" s="374"/>
    </row>
    <row r="32" spans="1:7">
      <c r="A32" s="79" t="s">
        <v>4</v>
      </c>
      <c r="B32" s="80"/>
      <c r="C32" s="81"/>
      <c r="D32" s="80" t="s">
        <v>35</v>
      </c>
      <c r="E32" s="82"/>
      <c r="F32" s="373">
        <v>0</v>
      </c>
      <c r="G32" s="374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73">
        <f>PRODUCT(F32,C33/100)</f>
        <v>0</v>
      </c>
      <c r="G33" s="374"/>
    </row>
    <row r="34" spans="1:11" hidden="1">
      <c r="A34" s="79" t="s">
        <v>40</v>
      </c>
      <c r="B34" s="80"/>
      <c r="C34" s="111"/>
      <c r="D34" s="80"/>
      <c r="E34" s="82"/>
      <c r="F34" s="373">
        <v>0</v>
      </c>
      <c r="G34" s="374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71">
        <f>SUM(F30:G34)</f>
        <v>0</v>
      </c>
      <c r="G35" s="372"/>
      <c r="J35" s="101"/>
      <c r="K35" s="101"/>
    </row>
    <row r="36" spans="1:11" ht="16.5" customHeight="1">
      <c r="A36" s="86" t="s">
        <v>37</v>
      </c>
    </row>
    <row r="37" spans="1:11">
      <c r="B37" s="365"/>
      <c r="C37" s="365"/>
      <c r="D37" s="365"/>
      <c r="E37" s="365"/>
      <c r="F37" s="365"/>
      <c r="G37" s="365"/>
      <c r="H37" s="30" t="s">
        <v>1</v>
      </c>
    </row>
    <row r="38" spans="1:11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</row>
    <row r="39" spans="1:11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</row>
    <row r="40" spans="1:11">
      <c r="A40" s="87"/>
      <c r="B40" s="365"/>
      <c r="C40" s="365"/>
      <c r="D40" s="365"/>
      <c r="E40" s="365"/>
      <c r="F40" s="365"/>
      <c r="G40" s="365"/>
      <c r="H40" s="30" t="s">
        <v>1</v>
      </c>
    </row>
    <row r="41" spans="1:11">
      <c r="A41" s="87"/>
      <c r="B41" s="365"/>
      <c r="C41" s="365"/>
      <c r="D41" s="365"/>
      <c r="E41" s="365"/>
      <c r="F41" s="365"/>
      <c r="G41" s="365"/>
      <c r="H41" s="30" t="s">
        <v>1</v>
      </c>
    </row>
    <row r="42" spans="1:11">
      <c r="A42" s="87"/>
      <c r="B42" s="365"/>
      <c r="C42" s="365"/>
      <c r="D42" s="365"/>
      <c r="E42" s="365"/>
      <c r="F42" s="365"/>
      <c r="G42" s="365"/>
      <c r="H42" s="30" t="s">
        <v>1</v>
      </c>
    </row>
    <row r="43" spans="1:11">
      <c r="A43" s="87"/>
      <c r="B43" s="365"/>
      <c r="C43" s="365"/>
      <c r="D43" s="365"/>
      <c r="E43" s="365"/>
      <c r="F43" s="365"/>
      <c r="G43" s="365"/>
      <c r="H43" s="30" t="s">
        <v>1</v>
      </c>
    </row>
    <row r="44" spans="1:11">
      <c r="A44" s="87"/>
      <c r="B44" s="365"/>
      <c r="C44" s="365"/>
      <c r="D44" s="365"/>
      <c r="E44" s="365"/>
      <c r="F44" s="365"/>
      <c r="G44" s="365"/>
      <c r="H44" s="30" t="s">
        <v>1</v>
      </c>
    </row>
    <row r="45" spans="1:11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</row>
    <row r="46" spans="1:11">
      <c r="B46" s="366"/>
      <c r="C46" s="366"/>
      <c r="D46" s="366"/>
      <c r="E46" s="366"/>
      <c r="F46" s="366"/>
      <c r="G46" s="366"/>
    </row>
    <row r="47" spans="1:11">
      <c r="B47" s="366"/>
      <c r="C47" s="366"/>
      <c r="D47" s="366"/>
      <c r="E47" s="366"/>
      <c r="F47" s="366"/>
      <c r="G47" s="366"/>
    </row>
    <row r="48" spans="1:11">
      <c r="B48" s="366"/>
      <c r="C48" s="366"/>
      <c r="D48" s="366"/>
      <c r="E48" s="366"/>
      <c r="F48" s="366"/>
      <c r="G48" s="366"/>
    </row>
    <row r="49" spans="2:7">
      <c r="B49" s="366"/>
      <c r="C49" s="366"/>
      <c r="D49" s="366"/>
      <c r="E49" s="366"/>
      <c r="F49" s="366"/>
      <c r="G49" s="366"/>
    </row>
    <row r="50" spans="2:7">
      <c r="B50" s="366"/>
      <c r="C50" s="366"/>
      <c r="D50" s="366"/>
      <c r="E50" s="366"/>
      <c r="F50" s="366"/>
      <c r="G50" s="366"/>
    </row>
    <row r="51" spans="2:7">
      <c r="B51" s="349"/>
      <c r="C51" s="349"/>
      <c r="D51" s="349"/>
      <c r="E51" s="349"/>
      <c r="F51" s="349"/>
      <c r="G51" s="349"/>
    </row>
    <row r="52" spans="2:7">
      <c r="B52" s="349"/>
      <c r="C52" s="349"/>
      <c r="D52" s="349"/>
      <c r="E52" s="349"/>
      <c r="F52" s="349"/>
      <c r="G52" s="349"/>
    </row>
    <row r="53" spans="2:7">
      <c r="B53" s="349"/>
      <c r="C53" s="349"/>
      <c r="D53" s="349"/>
      <c r="E53" s="349"/>
      <c r="F53" s="349"/>
      <c r="G53" s="349"/>
    </row>
  </sheetData>
  <mergeCells count="28"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5" t="s">
        <v>64</v>
      </c>
      <c r="B1" s="375"/>
      <c r="C1" s="376"/>
      <c r="D1" s="375"/>
      <c r="E1" s="375"/>
      <c r="F1" s="375"/>
      <c r="G1" s="375"/>
    </row>
    <row r="2" spans="1:7" ht="13.5" thickTop="1">
      <c r="A2" s="161" t="s">
        <v>65</v>
      </c>
      <c r="B2" s="162"/>
      <c r="C2" s="377"/>
      <c r="D2" s="377"/>
      <c r="E2" s="377"/>
      <c r="F2" s="377"/>
      <c r="G2" s="378"/>
    </row>
    <row r="3" spans="1:7">
      <c r="A3" s="163" t="s">
        <v>66</v>
      </c>
      <c r="B3" s="164"/>
      <c r="C3" s="379"/>
      <c r="D3" s="379"/>
      <c r="E3" s="379"/>
      <c r="F3" s="379"/>
      <c r="G3" s="380"/>
    </row>
    <row r="4" spans="1:7" ht="13.5" thickBot="1">
      <c r="A4" s="165" t="s">
        <v>67</v>
      </c>
      <c r="B4" s="166"/>
      <c r="C4" s="381"/>
      <c r="D4" s="381"/>
      <c r="E4" s="381"/>
      <c r="F4" s="381"/>
      <c r="G4" s="382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83</v>
      </c>
      <c r="D2" s="384" t="s">
        <v>84</v>
      </c>
      <c r="E2" s="348"/>
      <c r="F2" s="40" t="s">
        <v>10</v>
      </c>
      <c r="G2" s="41"/>
      <c r="H2" s="221"/>
      <c r="I2" s="222"/>
      <c r="J2" s="223" t="s">
        <v>84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5" t="s">
        <v>79</v>
      </c>
      <c r="D5" s="358"/>
      <c r="E5" s="359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6" t="s">
        <v>76</v>
      </c>
      <c r="D7" s="362"/>
      <c r="E7" s="363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4"/>
      <c r="D8" s="364"/>
      <c r="E8" s="352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4"/>
      <c r="D9" s="364"/>
      <c r="E9" s="352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4"/>
      <c r="D10" s="364"/>
      <c r="E10" s="364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3" t="s">
        <v>124</v>
      </c>
      <c r="D12" s="353"/>
      <c r="E12" s="354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60"/>
      <c r="E15" s="361"/>
      <c r="F15" s="147"/>
      <c r="G15" s="148">
        <v>1376017.32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45"/>
      <c r="E16" s="346"/>
      <c r="F16" s="152"/>
      <c r="G16" s="148">
        <v>211648.36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45"/>
      <c r="E17" s="346"/>
      <c r="F17" s="152"/>
      <c r="G17" s="148">
        <v>63516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123</v>
      </c>
      <c r="C18" s="150"/>
      <c r="D18" s="345"/>
      <c r="E18" s="346"/>
      <c r="F18" s="152"/>
      <c r="G18" s="148">
        <v>82559.08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125</v>
      </c>
      <c r="C19" s="150"/>
      <c r="D19" s="343"/>
      <c r="E19" s="34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45"/>
      <c r="E20" s="346"/>
      <c r="F20" s="152"/>
      <c r="G20" s="148">
        <f>SUM(G15:G19)</f>
        <v>1733740.7600000002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126</v>
      </c>
      <c r="B27" s="368"/>
      <c r="C27" s="369"/>
      <c r="D27" s="370" t="s">
        <v>126</v>
      </c>
      <c r="E27" s="369"/>
      <c r="F27" s="350" t="s">
        <v>126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3">
        <v>0</v>
      </c>
      <c r="G31" s="374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3">
        <v>1733740.76</v>
      </c>
      <c r="G32" s="374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3">
        <v>364085.56</v>
      </c>
      <c r="G33" s="374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3">
        <v>0</v>
      </c>
      <c r="G34" s="374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71">
        <f>SUM(F30:G34)</f>
        <v>2097826.3199999998</v>
      </c>
      <c r="G35" s="372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5"/>
      <c r="C37" s="365"/>
      <c r="D37" s="365"/>
      <c r="E37" s="365"/>
      <c r="F37" s="365"/>
      <c r="G37" s="365"/>
      <c r="H37" s="30" t="s">
        <v>1</v>
      </c>
      <c r="I37" s="30"/>
      <c r="J37" s="98"/>
    </row>
    <row r="38" spans="1:10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  <c r="I38" s="30"/>
      <c r="J38" s="98"/>
    </row>
    <row r="39" spans="1:10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  <c r="I39" s="30"/>
      <c r="J39" s="98"/>
    </row>
    <row r="40" spans="1:10" ht="12.75" customHeight="1">
      <c r="A40" s="87"/>
      <c r="B40" s="365"/>
      <c r="C40" s="365"/>
      <c r="D40" s="365"/>
      <c r="E40" s="365"/>
      <c r="F40" s="365"/>
      <c r="G40" s="365"/>
      <c r="H40" s="30" t="s">
        <v>1</v>
      </c>
      <c r="I40" s="30"/>
      <c r="J40" s="98"/>
    </row>
    <row r="41" spans="1:10" ht="12.75" customHeight="1">
      <c r="A41" s="87"/>
      <c r="B41" s="365"/>
      <c r="C41" s="365"/>
      <c r="D41" s="365"/>
      <c r="E41" s="365"/>
      <c r="F41" s="365"/>
      <c r="G41" s="365"/>
      <c r="H41" s="30" t="s">
        <v>1</v>
      </c>
      <c r="I41" s="30"/>
      <c r="J41" s="98"/>
    </row>
    <row r="42" spans="1:10" ht="12.75" customHeight="1">
      <c r="A42" s="87"/>
      <c r="B42" s="365"/>
      <c r="C42" s="365"/>
      <c r="D42" s="365"/>
      <c r="E42" s="365"/>
      <c r="F42" s="365"/>
      <c r="G42" s="365"/>
      <c r="H42" s="30" t="s">
        <v>1</v>
      </c>
      <c r="I42" s="30"/>
      <c r="J42" s="98"/>
    </row>
    <row r="43" spans="1:10" ht="12.75" customHeight="1">
      <c r="A43" s="87"/>
      <c r="B43" s="365"/>
      <c r="C43" s="365"/>
      <c r="D43" s="365"/>
      <c r="E43" s="365"/>
      <c r="F43" s="365"/>
      <c r="G43" s="365"/>
      <c r="H43" s="30" t="s">
        <v>1</v>
      </c>
      <c r="I43" s="30"/>
      <c r="J43" s="98"/>
    </row>
    <row r="44" spans="1:10" ht="12.75" customHeight="1">
      <c r="A44" s="87"/>
      <c r="B44" s="365"/>
      <c r="C44" s="365"/>
      <c r="D44" s="365"/>
      <c r="E44" s="365"/>
      <c r="F44" s="365"/>
      <c r="G44" s="365"/>
      <c r="H44" s="30" t="s">
        <v>1</v>
      </c>
      <c r="I44" s="30"/>
      <c r="J44" s="98"/>
    </row>
    <row r="45" spans="1:10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  <c r="I45" s="30"/>
      <c r="J45" s="98"/>
    </row>
    <row r="46" spans="1:10" ht="12.75" customHeight="1">
      <c r="A46" s="30"/>
      <c r="B46" s="366"/>
      <c r="C46" s="366"/>
      <c r="D46" s="366"/>
      <c r="E46" s="366"/>
      <c r="F46" s="366"/>
      <c r="G46" s="366"/>
      <c r="H46" s="30"/>
      <c r="I46" s="30"/>
      <c r="J46" s="98"/>
    </row>
    <row r="47" spans="1:10" ht="12.75" customHeight="1">
      <c r="A47" s="30"/>
      <c r="B47" s="366"/>
      <c r="C47" s="366"/>
      <c r="D47" s="366"/>
      <c r="E47" s="366"/>
      <c r="F47" s="366"/>
      <c r="G47" s="366"/>
      <c r="H47" s="30"/>
      <c r="I47" s="30"/>
      <c r="J47" s="98"/>
    </row>
    <row r="48" spans="1:10" ht="12.75" customHeight="1">
      <c r="A48" s="30"/>
      <c r="B48" s="366"/>
      <c r="C48" s="366"/>
      <c r="D48" s="366"/>
      <c r="E48" s="366"/>
      <c r="F48" s="366"/>
      <c r="G48" s="366"/>
      <c r="H48" s="30"/>
      <c r="I48" s="30"/>
      <c r="J48" s="98"/>
    </row>
    <row r="49" spans="1:10" ht="12.75" customHeight="1">
      <c r="A49" s="30"/>
      <c r="B49" s="366"/>
      <c r="C49" s="366"/>
      <c r="D49" s="366"/>
      <c r="E49" s="366"/>
      <c r="F49" s="366"/>
      <c r="G49" s="366"/>
      <c r="H49" s="30"/>
      <c r="I49" s="30"/>
      <c r="J49" s="98"/>
    </row>
    <row r="50" spans="1:10" ht="12.75" customHeight="1">
      <c r="A50" s="30"/>
      <c r="B50" s="366"/>
      <c r="C50" s="366"/>
      <c r="D50" s="366"/>
      <c r="E50" s="366"/>
      <c r="F50" s="366"/>
      <c r="G50" s="366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21"/>
  <sheetViews>
    <sheetView workbookViewId="0"/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131</v>
      </c>
      <c r="D1" s="240"/>
      <c r="E1" s="240"/>
      <c r="F1" s="240"/>
      <c r="G1" s="239" t="s">
        <v>128</v>
      </c>
      <c r="H1" s="240">
        <v>1.1000000000000001</v>
      </c>
      <c r="I1" s="241"/>
    </row>
    <row r="2" spans="1:9" ht="12" thickBot="1">
      <c r="A2" s="242" t="s">
        <v>127</v>
      </c>
      <c r="B2" s="243"/>
      <c r="C2" s="242" t="s">
        <v>132</v>
      </c>
      <c r="D2" s="243"/>
      <c r="E2" s="243"/>
      <c r="F2" s="243"/>
      <c r="G2" s="242" t="s">
        <v>84</v>
      </c>
      <c r="H2" s="243"/>
      <c r="I2" s="244"/>
    </row>
    <row r="3" spans="1:9" ht="12" thickTop="1"/>
    <row r="4" spans="1:9" ht="18">
      <c r="A4" s="387" t="s">
        <v>129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130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28405.17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1067772.0900000001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133672.44</v>
      </c>
    </row>
    <row r="10" spans="1:9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v>102333.01</v>
      </c>
    </row>
    <row r="11" spans="1:9">
      <c r="A11" s="255" t="s">
        <v>101</v>
      </c>
      <c r="B11" s="250" t="s">
        <v>102</v>
      </c>
      <c r="C11" s="251"/>
      <c r="D11" s="251"/>
      <c r="E11" s="252"/>
      <c r="F11" s="253" t="s">
        <v>92</v>
      </c>
      <c r="G11" s="253"/>
      <c r="H11" s="253"/>
      <c r="I11" s="257">
        <v>14586.36</v>
      </c>
    </row>
    <row r="12" spans="1:9">
      <c r="A12" s="255" t="s">
        <v>103</v>
      </c>
      <c r="B12" s="250" t="s">
        <v>104</v>
      </c>
      <c r="C12" s="251"/>
      <c r="D12" s="251"/>
      <c r="E12" s="252"/>
      <c r="F12" s="253" t="s">
        <v>92</v>
      </c>
      <c r="G12" s="253"/>
      <c r="H12" s="253"/>
      <c r="I12" s="257">
        <v>8608.1299999999992</v>
      </c>
    </row>
    <row r="13" spans="1:9">
      <c r="A13" s="255" t="s">
        <v>105</v>
      </c>
      <c r="B13" s="250" t="s">
        <v>106</v>
      </c>
      <c r="C13" s="251"/>
      <c r="D13" s="251"/>
      <c r="E13" s="252"/>
      <c r="F13" s="253" t="s">
        <v>107</v>
      </c>
      <c r="G13" s="253"/>
      <c r="H13" s="253"/>
      <c r="I13" s="257">
        <v>8405.44</v>
      </c>
    </row>
    <row r="14" spans="1:9">
      <c r="A14" s="255" t="s">
        <v>108</v>
      </c>
      <c r="B14" s="250" t="s">
        <v>109</v>
      </c>
      <c r="C14" s="251"/>
      <c r="D14" s="251"/>
      <c r="E14" s="252"/>
      <c r="F14" s="253" t="s">
        <v>107</v>
      </c>
      <c r="G14" s="253"/>
      <c r="H14" s="253"/>
      <c r="I14" s="257">
        <v>36000</v>
      </c>
    </row>
    <row r="15" spans="1:9">
      <c r="A15" s="255" t="s">
        <v>110</v>
      </c>
      <c r="B15" s="250" t="s">
        <v>111</v>
      </c>
      <c r="C15" s="251"/>
      <c r="D15" s="251"/>
      <c r="E15" s="252"/>
      <c r="F15" s="253" t="s">
        <v>107</v>
      </c>
      <c r="G15" s="253"/>
      <c r="H15" s="253"/>
      <c r="I15" s="257">
        <v>166772.92000000001</v>
      </c>
    </row>
    <row r="16" spans="1:9">
      <c r="A16" s="255" t="s">
        <v>114</v>
      </c>
      <c r="B16" s="250" t="s">
        <v>115</v>
      </c>
      <c r="C16" s="251"/>
      <c r="D16" s="251"/>
      <c r="E16" s="252"/>
      <c r="F16" s="253" t="s">
        <v>107</v>
      </c>
      <c r="G16" s="253"/>
      <c r="H16" s="253"/>
      <c r="I16" s="257">
        <v>470</v>
      </c>
    </row>
    <row r="17" spans="1:9">
      <c r="A17" s="255" t="s">
        <v>116</v>
      </c>
      <c r="B17" s="250" t="s">
        <v>117</v>
      </c>
      <c r="C17" s="251"/>
      <c r="D17" s="251"/>
      <c r="E17" s="252"/>
      <c r="F17" s="253" t="s">
        <v>118</v>
      </c>
      <c r="G17" s="253"/>
      <c r="H17" s="253"/>
      <c r="I17" s="257">
        <v>63516</v>
      </c>
    </row>
    <row r="18" spans="1:9">
      <c r="A18" s="255" t="s">
        <v>119</v>
      </c>
      <c r="B18" s="250" t="s">
        <v>120</v>
      </c>
      <c r="C18" s="251"/>
      <c r="D18" s="251"/>
      <c r="E18" s="252"/>
      <c r="F18" s="253" t="s">
        <v>121</v>
      </c>
      <c r="G18" s="253"/>
      <c r="H18" s="253"/>
      <c r="I18" s="257">
        <v>20640.12</v>
      </c>
    </row>
    <row r="19" spans="1:9">
      <c r="A19" s="255" t="s">
        <v>122</v>
      </c>
      <c r="B19" s="250" t="s">
        <v>123</v>
      </c>
      <c r="C19" s="251"/>
      <c r="D19" s="251"/>
      <c r="E19" s="252"/>
      <c r="F19" s="253" t="s">
        <v>122</v>
      </c>
      <c r="G19" s="253"/>
      <c r="H19" s="253"/>
      <c r="I19" s="257">
        <v>82559.08</v>
      </c>
    </row>
    <row r="20" spans="1:9" ht="12" thickBot="1">
      <c r="A20" s="258"/>
      <c r="B20" s="259" t="s">
        <v>133</v>
      </c>
      <c r="C20" s="260"/>
      <c r="D20" s="260"/>
      <c r="E20" s="261"/>
      <c r="F20" s="262"/>
      <c r="G20" s="262"/>
      <c r="H20" s="262"/>
      <c r="I20" s="263">
        <f>SUM(I7:I19)</f>
        <v>1733740.76</v>
      </c>
    </row>
    <row r="21" spans="1:9">
      <c r="A21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47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83</v>
      </c>
      <c r="C4" s="392" t="s">
        <v>84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134</v>
      </c>
      <c r="B7" s="288" t="s">
        <v>90</v>
      </c>
      <c r="C7" s="289" t="s">
        <v>91</v>
      </c>
      <c r="D7" s="290"/>
      <c r="E7" s="266"/>
      <c r="F7" s="395">
        <f>SUM(G8:G9)</f>
        <v>28405.168000000001</v>
      </c>
      <c r="G7" s="396"/>
      <c r="H7" s="160"/>
      <c r="I7" s="160"/>
      <c r="J7" s="160"/>
    </row>
    <row r="8" spans="1:60" ht="22.5" outlineLevel="1">
      <c r="A8" s="284">
        <v>1</v>
      </c>
      <c r="B8" s="275" t="s">
        <v>135</v>
      </c>
      <c r="C8" s="297" t="s">
        <v>136</v>
      </c>
      <c r="D8" s="277" t="s">
        <v>137</v>
      </c>
      <c r="E8" s="280">
        <v>44.176000000000002</v>
      </c>
      <c r="F8" s="283">
        <v>643</v>
      </c>
      <c r="G8" s="286">
        <f>E8*F8</f>
        <v>28405.168000000001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138</v>
      </c>
      <c r="D9" s="278"/>
      <c r="E9" s="281">
        <v>44.176000000000002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134</v>
      </c>
      <c r="B10" s="276" t="s">
        <v>93</v>
      </c>
      <c r="C10" s="299" t="s">
        <v>94</v>
      </c>
      <c r="D10" s="279"/>
      <c r="E10" s="282"/>
      <c r="F10" s="388">
        <f>SUM(G11:G49)</f>
        <v>1067772.0958200002</v>
      </c>
      <c r="G10" s="389"/>
      <c r="H10" s="160"/>
      <c r="I10" s="160"/>
      <c r="J10" s="160"/>
    </row>
    <row r="11" spans="1:60" ht="22.5" outlineLevel="1">
      <c r="A11" s="284">
        <v>2</v>
      </c>
      <c r="B11" s="275" t="s">
        <v>139</v>
      </c>
      <c r="C11" s="297" t="s">
        <v>140</v>
      </c>
      <c r="D11" s="277" t="s">
        <v>137</v>
      </c>
      <c r="E11" s="280">
        <v>1062.69</v>
      </c>
      <c r="F11" s="283">
        <v>203.73</v>
      </c>
      <c r="G11" s="286">
        <f>E11*F11</f>
        <v>216501.83369999999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141</v>
      </c>
      <c r="D12" s="278"/>
      <c r="E12" s="281">
        <v>1062.69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>
        <v>3</v>
      </c>
      <c r="B13" s="275" t="s">
        <v>142</v>
      </c>
      <c r="C13" s="297" t="s">
        <v>143</v>
      </c>
      <c r="D13" s="277" t="s">
        <v>137</v>
      </c>
      <c r="E13" s="280">
        <v>123.9</v>
      </c>
      <c r="F13" s="283">
        <v>29.47</v>
      </c>
      <c r="G13" s="286">
        <f>E13*F13</f>
        <v>3651.3330000000001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144</v>
      </c>
      <c r="D14" s="278"/>
      <c r="E14" s="281">
        <v>123.9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2.5" outlineLevel="1">
      <c r="A15" s="284">
        <v>4</v>
      </c>
      <c r="B15" s="275" t="s">
        <v>145</v>
      </c>
      <c r="C15" s="297" t="s">
        <v>146</v>
      </c>
      <c r="D15" s="277" t="s">
        <v>137</v>
      </c>
      <c r="E15" s="280">
        <v>110</v>
      </c>
      <c r="F15" s="283">
        <v>1113.4000000000001</v>
      </c>
      <c r="G15" s="286">
        <f>E15*F15</f>
        <v>122474.00000000001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147</v>
      </c>
      <c r="D16" s="278"/>
      <c r="E16" s="281">
        <v>110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>
      <c r="A17" s="284">
        <v>5</v>
      </c>
      <c r="B17" s="275" t="s">
        <v>148</v>
      </c>
      <c r="C17" s="297" t="s">
        <v>149</v>
      </c>
      <c r="D17" s="277" t="s">
        <v>137</v>
      </c>
      <c r="E17" s="280">
        <v>810</v>
      </c>
      <c r="F17" s="283">
        <v>552.47</v>
      </c>
      <c r="G17" s="286">
        <f>E17*F17</f>
        <v>447500.7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150</v>
      </c>
      <c r="D18" s="278"/>
      <c r="E18" s="281">
        <v>810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ht="22.5" outlineLevel="1">
      <c r="A19" s="284">
        <v>6</v>
      </c>
      <c r="B19" s="275" t="s">
        <v>151</v>
      </c>
      <c r="C19" s="297" t="s">
        <v>152</v>
      </c>
      <c r="D19" s="277" t="s">
        <v>137</v>
      </c>
      <c r="E19" s="280">
        <v>18.2</v>
      </c>
      <c r="F19" s="283">
        <v>902.37</v>
      </c>
      <c r="G19" s="286">
        <f>E19*F19</f>
        <v>16423.133999999998</v>
      </c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/>
      <c r="B20" s="275"/>
      <c r="C20" s="298" t="s">
        <v>153</v>
      </c>
      <c r="D20" s="278"/>
      <c r="E20" s="281">
        <v>12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154</v>
      </c>
      <c r="D21" s="278"/>
      <c r="E21" s="281">
        <v>6.2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ht="22.5" outlineLevel="1">
      <c r="A22" s="284">
        <v>7</v>
      </c>
      <c r="B22" s="275" t="s">
        <v>155</v>
      </c>
      <c r="C22" s="297" t="s">
        <v>156</v>
      </c>
      <c r="D22" s="277" t="s">
        <v>137</v>
      </c>
      <c r="E22" s="280">
        <v>3</v>
      </c>
      <c r="F22" s="283">
        <v>707.46</v>
      </c>
      <c r="G22" s="286">
        <f>E22*F22</f>
        <v>2122.38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157</v>
      </c>
      <c r="D23" s="278"/>
      <c r="E23" s="281">
        <v>3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>
        <v>8</v>
      </c>
      <c r="B24" s="275" t="s">
        <v>158</v>
      </c>
      <c r="C24" s="297" t="s">
        <v>159</v>
      </c>
      <c r="D24" s="277" t="s">
        <v>160</v>
      </c>
      <c r="E24" s="280">
        <v>34.6</v>
      </c>
      <c r="F24" s="283">
        <v>98.85</v>
      </c>
      <c r="G24" s="286">
        <f>E24*F24</f>
        <v>3420.21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4"/>
      <c r="B25" s="275"/>
      <c r="C25" s="298" t="s">
        <v>161</v>
      </c>
      <c r="D25" s="278"/>
      <c r="E25" s="281">
        <v>34.6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>
        <v>9</v>
      </c>
      <c r="B26" s="275" t="s">
        <v>162</v>
      </c>
      <c r="C26" s="297" t="s">
        <v>163</v>
      </c>
      <c r="D26" s="277" t="s">
        <v>137</v>
      </c>
      <c r="E26" s="280">
        <v>1062.69</v>
      </c>
      <c r="F26" s="283">
        <v>66</v>
      </c>
      <c r="G26" s="286">
        <f>E26*F26</f>
        <v>70137.540000000008</v>
      </c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/>
      <c r="B27" s="275"/>
      <c r="C27" s="298" t="s">
        <v>141</v>
      </c>
      <c r="D27" s="278"/>
      <c r="E27" s="281">
        <v>1062.69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ht="22.5" outlineLevel="1">
      <c r="A28" s="284">
        <v>10</v>
      </c>
      <c r="B28" s="275" t="s">
        <v>164</v>
      </c>
      <c r="C28" s="297" t="s">
        <v>165</v>
      </c>
      <c r="D28" s="277" t="s">
        <v>137</v>
      </c>
      <c r="E28" s="280">
        <v>36.722000000000001</v>
      </c>
      <c r="F28" s="283">
        <v>161.91</v>
      </c>
      <c r="G28" s="286">
        <f>E28*F28</f>
        <v>5945.6590200000001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166</v>
      </c>
      <c r="D29" s="278"/>
      <c r="E29" s="281">
        <v>9.77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167</v>
      </c>
      <c r="D30" s="278"/>
      <c r="E30" s="281">
        <v>12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168</v>
      </c>
      <c r="D31" s="278"/>
      <c r="E31" s="281">
        <v>14.95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11</v>
      </c>
      <c r="B32" s="275" t="s">
        <v>169</v>
      </c>
      <c r="C32" s="297" t="s">
        <v>170</v>
      </c>
      <c r="D32" s="277" t="s">
        <v>160</v>
      </c>
      <c r="E32" s="280">
        <v>116.79</v>
      </c>
      <c r="F32" s="283">
        <v>65.91</v>
      </c>
      <c r="G32" s="286">
        <f>E32*F32</f>
        <v>7697.6288999999997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/>
      <c r="B33" s="275"/>
      <c r="C33" s="298" t="s">
        <v>171</v>
      </c>
      <c r="D33" s="278"/>
      <c r="E33" s="281">
        <v>116.79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12</v>
      </c>
      <c r="B34" s="275" t="s">
        <v>172</v>
      </c>
      <c r="C34" s="297" t="s">
        <v>173</v>
      </c>
      <c r="D34" s="277" t="s">
        <v>160</v>
      </c>
      <c r="E34" s="280">
        <v>8.65</v>
      </c>
      <c r="F34" s="283">
        <v>103.06</v>
      </c>
      <c r="G34" s="286">
        <f>E34*F34</f>
        <v>891.46900000000005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174</v>
      </c>
      <c r="D35" s="278"/>
      <c r="E35" s="281">
        <v>8.65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ht="22.5" outlineLevel="1">
      <c r="A36" s="284">
        <v>13</v>
      </c>
      <c r="B36" s="275" t="s">
        <v>175</v>
      </c>
      <c r="C36" s="297" t="s">
        <v>176</v>
      </c>
      <c r="D36" s="277" t="s">
        <v>137</v>
      </c>
      <c r="E36" s="280">
        <v>71</v>
      </c>
      <c r="F36" s="283">
        <v>882.43</v>
      </c>
      <c r="G36" s="286">
        <f>E36*F36</f>
        <v>62652.53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/>
      <c r="B37" s="275"/>
      <c r="C37" s="298" t="s">
        <v>177</v>
      </c>
      <c r="D37" s="278"/>
      <c r="E37" s="281">
        <v>71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ht="22.5" outlineLevel="1">
      <c r="A38" s="284">
        <v>14</v>
      </c>
      <c r="B38" s="275" t="s">
        <v>178</v>
      </c>
      <c r="C38" s="297" t="s">
        <v>179</v>
      </c>
      <c r="D38" s="277" t="s">
        <v>137</v>
      </c>
      <c r="E38" s="280">
        <v>23.6</v>
      </c>
      <c r="F38" s="283">
        <v>669.12</v>
      </c>
      <c r="G38" s="286">
        <f>E38*F38</f>
        <v>15791.232000000002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180</v>
      </c>
      <c r="D39" s="278"/>
      <c r="E39" s="281">
        <v>23.6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22.5" outlineLevel="1">
      <c r="A40" s="284">
        <v>15</v>
      </c>
      <c r="B40" s="275" t="s">
        <v>181</v>
      </c>
      <c r="C40" s="297" t="s">
        <v>182</v>
      </c>
      <c r="D40" s="277" t="s">
        <v>137</v>
      </c>
      <c r="E40" s="280">
        <v>1062.69</v>
      </c>
      <c r="F40" s="283">
        <v>18.579999999999998</v>
      </c>
      <c r="G40" s="286">
        <f>E40*F40</f>
        <v>19744.780199999997</v>
      </c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/>
      <c r="B41" s="275"/>
      <c r="C41" s="298" t="s">
        <v>183</v>
      </c>
      <c r="D41" s="278"/>
      <c r="E41" s="281">
        <v>1062.69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22.5" outlineLevel="1">
      <c r="A42" s="284">
        <v>16</v>
      </c>
      <c r="B42" s="275" t="s">
        <v>181</v>
      </c>
      <c r="C42" s="297" t="s">
        <v>182</v>
      </c>
      <c r="D42" s="277" t="s">
        <v>137</v>
      </c>
      <c r="E42" s="280">
        <v>220</v>
      </c>
      <c r="F42" s="283">
        <v>91.67</v>
      </c>
      <c r="G42" s="286">
        <f>E42*F42</f>
        <v>20167.400000000001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/>
      <c r="B43" s="275"/>
      <c r="C43" s="298" t="s">
        <v>184</v>
      </c>
      <c r="D43" s="278"/>
      <c r="E43" s="281">
        <v>220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17</v>
      </c>
      <c r="B44" s="275" t="s">
        <v>185</v>
      </c>
      <c r="C44" s="297" t="s">
        <v>186</v>
      </c>
      <c r="D44" s="277" t="s">
        <v>137</v>
      </c>
      <c r="E44" s="280">
        <v>35.700000000000003</v>
      </c>
      <c r="F44" s="283">
        <v>642.28</v>
      </c>
      <c r="G44" s="286">
        <f>E44*F44</f>
        <v>22929.396000000001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/>
      <c r="B45" s="275"/>
      <c r="C45" s="298" t="s">
        <v>187</v>
      </c>
      <c r="D45" s="278"/>
      <c r="E45" s="281">
        <v>35.700000000000003</v>
      </c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>
        <v>18</v>
      </c>
      <c r="B46" s="275" t="s">
        <v>188</v>
      </c>
      <c r="C46" s="297" t="s">
        <v>189</v>
      </c>
      <c r="D46" s="277" t="s">
        <v>190</v>
      </c>
      <c r="E46" s="280">
        <v>238</v>
      </c>
      <c r="F46" s="283">
        <v>49.05</v>
      </c>
      <c r="G46" s="286">
        <f>E46*F46</f>
        <v>11673.9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>
        <v>19</v>
      </c>
      <c r="B47" s="275" t="s">
        <v>191</v>
      </c>
      <c r="C47" s="297" t="s">
        <v>192</v>
      </c>
      <c r="D47" s="277" t="s">
        <v>193</v>
      </c>
      <c r="E47" s="280">
        <v>76</v>
      </c>
      <c r="F47" s="283">
        <v>28.74</v>
      </c>
      <c r="G47" s="286">
        <f>E47*F47</f>
        <v>2184.2399999999998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20</v>
      </c>
      <c r="B48" s="275" t="s">
        <v>191</v>
      </c>
      <c r="C48" s="297" t="s">
        <v>192</v>
      </c>
      <c r="D48" s="277" t="s">
        <v>193</v>
      </c>
      <c r="E48" s="280">
        <v>238</v>
      </c>
      <c r="F48" s="283">
        <v>56.24</v>
      </c>
      <c r="G48" s="286">
        <f>E48*F48</f>
        <v>13385.12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>
        <v>21</v>
      </c>
      <c r="B49" s="275" t="s">
        <v>191</v>
      </c>
      <c r="C49" s="297" t="s">
        <v>192</v>
      </c>
      <c r="D49" s="277" t="s">
        <v>193</v>
      </c>
      <c r="E49" s="280">
        <v>1</v>
      </c>
      <c r="F49" s="283">
        <v>2477.61</v>
      </c>
      <c r="G49" s="286">
        <f>E49*F49</f>
        <v>2477.61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>
      <c r="A50" s="285" t="s">
        <v>134</v>
      </c>
      <c r="B50" s="276" t="s">
        <v>95</v>
      </c>
      <c r="C50" s="299" t="s">
        <v>96</v>
      </c>
      <c r="D50" s="279"/>
      <c r="E50" s="282"/>
      <c r="F50" s="388">
        <f>SUM(G51:G68)</f>
        <v>133672.43072</v>
      </c>
      <c r="G50" s="389"/>
      <c r="H50" s="160"/>
      <c r="I50" s="160"/>
      <c r="J50" s="160"/>
    </row>
    <row r="51" spans="1:60" outlineLevel="1">
      <c r="A51" s="284">
        <v>22</v>
      </c>
      <c r="B51" s="275" t="s">
        <v>194</v>
      </c>
      <c r="C51" s="297" t="s">
        <v>195</v>
      </c>
      <c r="D51" s="277" t="s">
        <v>137</v>
      </c>
      <c r="E51" s="280">
        <v>1133.9380000000001</v>
      </c>
      <c r="F51" s="283">
        <v>28.79</v>
      </c>
      <c r="G51" s="286">
        <f>E51*F51</f>
        <v>32646.07502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outlineLevel="1">
      <c r="A52" s="284"/>
      <c r="B52" s="275"/>
      <c r="C52" s="298" t="s">
        <v>196</v>
      </c>
      <c r="D52" s="278"/>
      <c r="E52" s="281">
        <v>916.81</v>
      </c>
      <c r="F52" s="283"/>
      <c r="G52" s="286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4"/>
      <c r="B53" s="275"/>
      <c r="C53" s="298" t="s">
        <v>197</v>
      </c>
      <c r="D53" s="278"/>
      <c r="E53" s="281">
        <v>88.64</v>
      </c>
      <c r="F53" s="283"/>
      <c r="G53" s="286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4"/>
      <c r="B54" s="275"/>
      <c r="C54" s="298" t="s">
        <v>198</v>
      </c>
      <c r="D54" s="278"/>
      <c r="E54" s="281">
        <v>128.47999999999999</v>
      </c>
      <c r="F54" s="283"/>
      <c r="G54" s="286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4">
        <v>23</v>
      </c>
      <c r="B55" s="275" t="s">
        <v>199</v>
      </c>
      <c r="C55" s="297" t="s">
        <v>200</v>
      </c>
      <c r="D55" s="277" t="s">
        <v>137</v>
      </c>
      <c r="E55" s="280">
        <v>2267.8760000000002</v>
      </c>
      <c r="F55" s="283">
        <v>21.6</v>
      </c>
      <c r="G55" s="286">
        <f>E55*F55</f>
        <v>48986.121600000006</v>
      </c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/>
      <c r="B56" s="275"/>
      <c r="C56" s="298" t="s">
        <v>201</v>
      </c>
      <c r="D56" s="278"/>
      <c r="E56" s="281">
        <v>1833.62</v>
      </c>
      <c r="F56" s="283"/>
      <c r="G56" s="28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4"/>
      <c r="B57" s="275"/>
      <c r="C57" s="298" t="s">
        <v>202</v>
      </c>
      <c r="D57" s="278"/>
      <c r="E57" s="281">
        <v>177.29</v>
      </c>
      <c r="F57" s="283"/>
      <c r="G57" s="28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4"/>
      <c r="B58" s="275"/>
      <c r="C58" s="298" t="s">
        <v>203</v>
      </c>
      <c r="D58" s="278"/>
      <c r="E58" s="281">
        <v>256.97000000000003</v>
      </c>
      <c r="F58" s="283"/>
      <c r="G58" s="286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4">
        <v>24</v>
      </c>
      <c r="B59" s="275" t="s">
        <v>204</v>
      </c>
      <c r="C59" s="297" t="s">
        <v>205</v>
      </c>
      <c r="D59" s="277" t="s">
        <v>137</v>
      </c>
      <c r="E59" s="280">
        <v>1133.9380000000001</v>
      </c>
      <c r="F59" s="283">
        <v>19.809999999999999</v>
      </c>
      <c r="G59" s="286">
        <f>E59*F59</f>
        <v>22463.31178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/>
      <c r="B60" s="275"/>
      <c r="C60" s="298" t="s">
        <v>196</v>
      </c>
      <c r="D60" s="278"/>
      <c r="E60" s="281">
        <v>916.81</v>
      </c>
      <c r="F60" s="283"/>
      <c r="G60" s="286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4"/>
      <c r="B61" s="275"/>
      <c r="C61" s="298" t="s">
        <v>197</v>
      </c>
      <c r="D61" s="278"/>
      <c r="E61" s="281">
        <v>88.64</v>
      </c>
      <c r="F61" s="283"/>
      <c r="G61" s="286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4"/>
      <c r="B62" s="275"/>
      <c r="C62" s="298" t="s">
        <v>198</v>
      </c>
      <c r="D62" s="278"/>
      <c r="E62" s="281">
        <v>128.47999999999999</v>
      </c>
      <c r="F62" s="283"/>
      <c r="G62" s="286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outlineLevel="1">
      <c r="A63" s="284">
        <v>25</v>
      </c>
      <c r="B63" s="275" t="s">
        <v>206</v>
      </c>
      <c r="C63" s="297" t="s">
        <v>207</v>
      </c>
      <c r="D63" s="277" t="s">
        <v>137</v>
      </c>
      <c r="E63" s="280">
        <v>1133.9380000000001</v>
      </c>
      <c r="F63" s="283">
        <v>8.14</v>
      </c>
      <c r="G63" s="286">
        <f t="shared" ref="G63:G68" si="0">E63*F63</f>
        <v>9230.255320000002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outlineLevel="1">
      <c r="A64" s="284">
        <v>26</v>
      </c>
      <c r="B64" s="275" t="s">
        <v>208</v>
      </c>
      <c r="C64" s="297" t="s">
        <v>209</v>
      </c>
      <c r="D64" s="277" t="s">
        <v>137</v>
      </c>
      <c r="E64" s="280">
        <v>2267.8760000000002</v>
      </c>
      <c r="F64" s="283">
        <v>5.8</v>
      </c>
      <c r="G64" s="286">
        <f t="shared" si="0"/>
        <v>13153.6808</v>
      </c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outlineLevel="1">
      <c r="A65" s="284">
        <v>27</v>
      </c>
      <c r="B65" s="275" t="s">
        <v>210</v>
      </c>
      <c r="C65" s="297" t="s">
        <v>211</v>
      </c>
      <c r="D65" s="277" t="s">
        <v>137</v>
      </c>
      <c r="E65" s="280">
        <v>1133.9380000000001</v>
      </c>
      <c r="F65" s="283">
        <v>4.9000000000000004</v>
      </c>
      <c r="G65" s="286">
        <f t="shared" si="0"/>
        <v>5556.2962000000007</v>
      </c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4">
        <v>28</v>
      </c>
      <c r="B66" s="275" t="s">
        <v>212</v>
      </c>
      <c r="C66" s="297" t="s">
        <v>213</v>
      </c>
      <c r="D66" s="277" t="s">
        <v>160</v>
      </c>
      <c r="E66" s="280">
        <v>11</v>
      </c>
      <c r="F66" s="283">
        <v>81.77</v>
      </c>
      <c r="G66" s="286">
        <f t="shared" si="0"/>
        <v>899.46999999999991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>
        <v>29</v>
      </c>
      <c r="B67" s="275" t="s">
        <v>214</v>
      </c>
      <c r="C67" s="297" t="s">
        <v>215</v>
      </c>
      <c r="D67" s="277" t="s">
        <v>160</v>
      </c>
      <c r="E67" s="280">
        <v>22</v>
      </c>
      <c r="F67" s="283">
        <v>21.95</v>
      </c>
      <c r="G67" s="286">
        <f t="shared" si="0"/>
        <v>482.9</v>
      </c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outlineLevel="1">
      <c r="A68" s="284">
        <v>30</v>
      </c>
      <c r="B68" s="275" t="s">
        <v>216</v>
      </c>
      <c r="C68" s="297" t="s">
        <v>217</v>
      </c>
      <c r="D68" s="277" t="s">
        <v>160</v>
      </c>
      <c r="E68" s="280">
        <v>11</v>
      </c>
      <c r="F68" s="283">
        <v>23.12</v>
      </c>
      <c r="G68" s="286">
        <f t="shared" si="0"/>
        <v>254.32000000000002</v>
      </c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ht="25.5">
      <c r="A69" s="285" t="s">
        <v>134</v>
      </c>
      <c r="B69" s="276" t="s">
        <v>97</v>
      </c>
      <c r="C69" s="299" t="s">
        <v>98</v>
      </c>
      <c r="D69" s="279"/>
      <c r="E69" s="282"/>
      <c r="F69" s="388">
        <f>SUM(G70:G82)</f>
        <v>102333.01</v>
      </c>
      <c r="G69" s="389"/>
    </row>
    <row r="70" spans="1:60" outlineLevel="1">
      <c r="A70" s="284">
        <v>31</v>
      </c>
      <c r="B70" s="275" t="s">
        <v>218</v>
      </c>
      <c r="C70" s="297" t="s">
        <v>219</v>
      </c>
      <c r="D70" s="277" t="s">
        <v>137</v>
      </c>
      <c r="E70" s="280">
        <v>872</v>
      </c>
      <c r="F70" s="283">
        <v>43.66</v>
      </c>
      <c r="G70" s="286">
        <f>E70*F70</f>
        <v>38071.519999999997</v>
      </c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/>
      <c r="B71" s="275"/>
      <c r="C71" s="298" t="s">
        <v>220</v>
      </c>
      <c r="D71" s="278"/>
      <c r="E71" s="281">
        <v>872</v>
      </c>
      <c r="F71" s="283"/>
      <c r="G71" s="286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outlineLevel="1">
      <c r="A72" s="284">
        <v>32</v>
      </c>
      <c r="B72" s="275" t="s">
        <v>221</v>
      </c>
      <c r="C72" s="297" t="s">
        <v>222</v>
      </c>
      <c r="D72" s="277" t="s">
        <v>223</v>
      </c>
      <c r="E72" s="280">
        <v>1</v>
      </c>
      <c r="F72" s="283">
        <v>10861.5</v>
      </c>
      <c r="G72" s="286">
        <f t="shared" ref="G72:G82" si="1">E72*F72</f>
        <v>10861.5</v>
      </c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outlineLevel="1">
      <c r="A73" s="284">
        <v>33</v>
      </c>
      <c r="B73" s="275" t="s">
        <v>224</v>
      </c>
      <c r="C73" s="297" t="s">
        <v>225</v>
      </c>
      <c r="D73" s="277" t="s">
        <v>226</v>
      </c>
      <c r="E73" s="280">
        <v>15</v>
      </c>
      <c r="F73" s="283">
        <v>326.66000000000003</v>
      </c>
      <c r="G73" s="286">
        <f t="shared" si="1"/>
        <v>4899.9000000000005</v>
      </c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ht="22.5" outlineLevel="1">
      <c r="A74" s="284">
        <v>34</v>
      </c>
      <c r="B74" s="275" t="s">
        <v>227</v>
      </c>
      <c r="C74" s="297" t="s">
        <v>228</v>
      </c>
      <c r="D74" s="277" t="s">
        <v>223</v>
      </c>
      <c r="E74" s="280">
        <v>1</v>
      </c>
      <c r="F74" s="283">
        <v>10879.5</v>
      </c>
      <c r="G74" s="286">
        <f t="shared" si="1"/>
        <v>10879.5</v>
      </c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4">
        <v>35</v>
      </c>
      <c r="B75" s="275" t="s">
        <v>229</v>
      </c>
      <c r="C75" s="297" t="s">
        <v>230</v>
      </c>
      <c r="D75" s="277" t="s">
        <v>223</v>
      </c>
      <c r="E75" s="280">
        <v>1</v>
      </c>
      <c r="F75" s="283">
        <v>4668.3</v>
      </c>
      <c r="G75" s="286">
        <f t="shared" si="1"/>
        <v>4668.3</v>
      </c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outlineLevel="1">
      <c r="A76" s="284">
        <v>36</v>
      </c>
      <c r="B76" s="275" t="s">
        <v>231</v>
      </c>
      <c r="C76" s="297" t="s">
        <v>232</v>
      </c>
      <c r="D76" s="277" t="s">
        <v>223</v>
      </c>
      <c r="E76" s="280">
        <v>1</v>
      </c>
      <c r="F76" s="283">
        <v>2523.5</v>
      </c>
      <c r="G76" s="286">
        <f t="shared" si="1"/>
        <v>2523.5</v>
      </c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4">
        <v>37</v>
      </c>
      <c r="B77" s="275" t="s">
        <v>233</v>
      </c>
      <c r="C77" s="297" t="s">
        <v>234</v>
      </c>
      <c r="D77" s="277" t="s">
        <v>193</v>
      </c>
      <c r="E77" s="280">
        <v>1</v>
      </c>
      <c r="F77" s="283">
        <v>13215.32</v>
      </c>
      <c r="G77" s="286">
        <f t="shared" si="1"/>
        <v>13215.32</v>
      </c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2.5" outlineLevel="1">
      <c r="A78" s="284">
        <v>38</v>
      </c>
      <c r="B78" s="275" t="s">
        <v>235</v>
      </c>
      <c r="C78" s="297" t="s">
        <v>236</v>
      </c>
      <c r="D78" s="277" t="s">
        <v>193</v>
      </c>
      <c r="E78" s="280">
        <v>2</v>
      </c>
      <c r="F78" s="283">
        <v>1311.1</v>
      </c>
      <c r="G78" s="286">
        <f t="shared" si="1"/>
        <v>2622.2</v>
      </c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>
        <v>39</v>
      </c>
      <c r="B79" s="275" t="s">
        <v>237</v>
      </c>
      <c r="C79" s="297" t="s">
        <v>238</v>
      </c>
      <c r="D79" s="277" t="s">
        <v>193</v>
      </c>
      <c r="E79" s="280">
        <v>1</v>
      </c>
      <c r="F79" s="283">
        <v>5044.2</v>
      </c>
      <c r="G79" s="286">
        <f t="shared" si="1"/>
        <v>5044.2</v>
      </c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4">
        <v>40</v>
      </c>
      <c r="B80" s="275" t="s">
        <v>239</v>
      </c>
      <c r="C80" s="297" t="s">
        <v>240</v>
      </c>
      <c r="D80" s="277" t="s">
        <v>241</v>
      </c>
      <c r="E80" s="280">
        <v>14</v>
      </c>
      <c r="F80" s="283">
        <v>90.33</v>
      </c>
      <c r="G80" s="286">
        <f t="shared" si="1"/>
        <v>1264.6199999999999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4">
        <v>41</v>
      </c>
      <c r="B81" s="275" t="s">
        <v>242</v>
      </c>
      <c r="C81" s="297" t="s">
        <v>243</v>
      </c>
      <c r="D81" s="277" t="s">
        <v>223</v>
      </c>
      <c r="E81" s="280">
        <v>1</v>
      </c>
      <c r="F81" s="283">
        <v>3243.15</v>
      </c>
      <c r="G81" s="286">
        <f t="shared" si="1"/>
        <v>3243.15</v>
      </c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ht="22.5" outlineLevel="1">
      <c r="A82" s="284">
        <v>42</v>
      </c>
      <c r="B82" s="275" t="s">
        <v>244</v>
      </c>
      <c r="C82" s="297" t="s">
        <v>245</v>
      </c>
      <c r="D82" s="277" t="s">
        <v>223</v>
      </c>
      <c r="E82" s="280">
        <v>1</v>
      </c>
      <c r="F82" s="283">
        <v>5039.3</v>
      </c>
      <c r="G82" s="286">
        <f t="shared" si="1"/>
        <v>5039.3</v>
      </c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>
      <c r="A83" s="285" t="s">
        <v>134</v>
      </c>
      <c r="B83" s="276" t="s">
        <v>101</v>
      </c>
      <c r="C83" s="299" t="s">
        <v>102</v>
      </c>
      <c r="D83" s="279"/>
      <c r="E83" s="282"/>
      <c r="F83" s="388">
        <f>SUM(G84:G87)</f>
        <v>14586.356</v>
      </c>
      <c r="G83" s="389"/>
    </row>
    <row r="84" spans="1:60" outlineLevel="1">
      <c r="A84" s="284">
        <v>43</v>
      </c>
      <c r="B84" s="275" t="s">
        <v>246</v>
      </c>
      <c r="C84" s="297" t="s">
        <v>247</v>
      </c>
      <c r="D84" s="277" t="s">
        <v>137</v>
      </c>
      <c r="E84" s="280">
        <v>1048.92</v>
      </c>
      <c r="F84" s="283">
        <v>4.3</v>
      </c>
      <c r="G84" s="286">
        <f>E84*F84</f>
        <v>4510.3559999999998</v>
      </c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4"/>
      <c r="B85" s="275"/>
      <c r="C85" s="298" t="s">
        <v>248</v>
      </c>
      <c r="D85" s="278"/>
      <c r="E85" s="281">
        <v>1048.92</v>
      </c>
      <c r="F85" s="283"/>
      <c r="G85" s="286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>
        <v>44</v>
      </c>
      <c r="B86" s="275" t="s">
        <v>249</v>
      </c>
      <c r="C86" s="297" t="s">
        <v>250</v>
      </c>
      <c r="D86" s="277" t="s">
        <v>137</v>
      </c>
      <c r="E86" s="280">
        <v>110</v>
      </c>
      <c r="F86" s="283">
        <v>91.6</v>
      </c>
      <c r="G86" s="286">
        <f>E86*F86</f>
        <v>10076</v>
      </c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4"/>
      <c r="B87" s="275"/>
      <c r="C87" s="298" t="s">
        <v>147</v>
      </c>
      <c r="D87" s="278"/>
      <c r="E87" s="281">
        <v>110</v>
      </c>
      <c r="F87" s="283"/>
      <c r="G87" s="286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>
      <c r="A88" s="285" t="s">
        <v>134</v>
      </c>
      <c r="B88" s="276" t="s">
        <v>103</v>
      </c>
      <c r="C88" s="299" t="s">
        <v>104</v>
      </c>
      <c r="D88" s="279"/>
      <c r="E88" s="282"/>
      <c r="F88" s="388">
        <f>SUM(G89:G92)</f>
        <v>8608.1328000000012</v>
      </c>
      <c r="G88" s="389"/>
    </row>
    <row r="89" spans="1:60" outlineLevel="1">
      <c r="A89" s="284">
        <v>45</v>
      </c>
      <c r="B89" s="275" t="s">
        <v>251</v>
      </c>
      <c r="C89" s="297" t="s">
        <v>252</v>
      </c>
      <c r="D89" s="277" t="s">
        <v>253</v>
      </c>
      <c r="E89" s="280">
        <v>47.822960000000002</v>
      </c>
      <c r="F89" s="283">
        <v>180</v>
      </c>
      <c r="G89" s="286">
        <f>E89*F89</f>
        <v>8608.1328000000012</v>
      </c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4"/>
      <c r="B90" s="275"/>
      <c r="C90" s="298" t="s">
        <v>254</v>
      </c>
      <c r="D90" s="278"/>
      <c r="E90" s="281"/>
      <c r="F90" s="283"/>
      <c r="G90" s="286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outlineLevel="1">
      <c r="A91" s="284"/>
      <c r="B91" s="275"/>
      <c r="C91" s="298" t="s">
        <v>255</v>
      </c>
      <c r="D91" s="278"/>
      <c r="E91" s="281"/>
      <c r="F91" s="283"/>
      <c r="G91" s="286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 outlineLevel="1">
      <c r="A92" s="284"/>
      <c r="B92" s="275"/>
      <c r="C92" s="298" t="s">
        <v>256</v>
      </c>
      <c r="D92" s="278"/>
      <c r="E92" s="281">
        <v>47.823</v>
      </c>
      <c r="F92" s="283"/>
      <c r="G92" s="286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>
      <c r="A93" s="285" t="s">
        <v>134</v>
      </c>
      <c r="B93" s="276" t="s">
        <v>105</v>
      </c>
      <c r="C93" s="299" t="s">
        <v>106</v>
      </c>
      <c r="D93" s="279"/>
      <c r="E93" s="282"/>
      <c r="F93" s="388">
        <f>SUM(G94:G97)</f>
        <v>8405.435888</v>
      </c>
      <c r="G93" s="389"/>
    </row>
    <row r="94" spans="1:60" outlineLevel="1">
      <c r="A94" s="284">
        <v>46</v>
      </c>
      <c r="B94" s="275" t="s">
        <v>257</v>
      </c>
      <c r="C94" s="297" t="s">
        <v>258</v>
      </c>
      <c r="D94" s="277" t="s">
        <v>137</v>
      </c>
      <c r="E94" s="280">
        <v>44.176000000000002</v>
      </c>
      <c r="F94" s="283">
        <v>47.5</v>
      </c>
      <c r="G94" s="286">
        <f>E94*F94</f>
        <v>2098.36</v>
      </c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23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37"/>
      <c r="AV94" s="237"/>
      <c r="AW94" s="237"/>
      <c r="AX94" s="237"/>
      <c r="AY94" s="237"/>
      <c r="AZ94" s="237"/>
      <c r="BA94" s="237"/>
      <c r="BB94" s="237"/>
      <c r="BC94" s="237"/>
      <c r="BD94" s="237"/>
      <c r="BE94" s="237"/>
      <c r="BF94" s="237"/>
      <c r="BG94" s="237"/>
      <c r="BH94" s="237"/>
    </row>
    <row r="95" spans="1:60" outlineLevel="1">
      <c r="A95" s="284"/>
      <c r="B95" s="275"/>
      <c r="C95" s="298" t="s">
        <v>138</v>
      </c>
      <c r="D95" s="278"/>
      <c r="E95" s="281">
        <v>44.18</v>
      </c>
      <c r="F95" s="283"/>
      <c r="G95" s="286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</row>
    <row r="96" spans="1:60" outlineLevel="1">
      <c r="A96" s="284">
        <v>47</v>
      </c>
      <c r="B96" s="275" t="s">
        <v>259</v>
      </c>
      <c r="C96" s="297" t="s">
        <v>260</v>
      </c>
      <c r="D96" s="277" t="s">
        <v>137</v>
      </c>
      <c r="E96" s="280">
        <v>46.433599999999998</v>
      </c>
      <c r="F96" s="283">
        <v>135.83000000000001</v>
      </c>
      <c r="G96" s="286">
        <f>E96*F96</f>
        <v>6307.0758880000003</v>
      </c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outlineLevel="1">
      <c r="A97" s="284"/>
      <c r="B97" s="275"/>
      <c r="C97" s="298" t="s">
        <v>261</v>
      </c>
      <c r="D97" s="278"/>
      <c r="E97" s="281">
        <v>46.43</v>
      </c>
      <c r="F97" s="283"/>
      <c r="G97" s="286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>
      <c r="A98" s="285" t="s">
        <v>134</v>
      </c>
      <c r="B98" s="276" t="s">
        <v>108</v>
      </c>
      <c r="C98" s="299" t="s">
        <v>109</v>
      </c>
      <c r="D98" s="279"/>
      <c r="E98" s="282"/>
      <c r="F98" s="388">
        <f>SUM(G99:G99)</f>
        <v>36000</v>
      </c>
      <c r="G98" s="389"/>
    </row>
    <row r="99" spans="1:60" outlineLevel="1">
      <c r="A99" s="284">
        <v>48</v>
      </c>
      <c r="B99" s="275" t="s">
        <v>262</v>
      </c>
      <c r="C99" s="297" t="s">
        <v>263</v>
      </c>
      <c r="D99" s="277" t="s">
        <v>160</v>
      </c>
      <c r="E99" s="280">
        <v>90</v>
      </c>
      <c r="F99" s="283">
        <v>400</v>
      </c>
      <c r="G99" s="286">
        <f>E99*F99</f>
        <v>36000</v>
      </c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>
      <c r="A100" s="285" t="s">
        <v>134</v>
      </c>
      <c r="B100" s="276" t="s">
        <v>110</v>
      </c>
      <c r="C100" s="299" t="s">
        <v>111</v>
      </c>
      <c r="D100" s="279"/>
      <c r="E100" s="282"/>
      <c r="F100" s="388">
        <f>SUM(G101:G112)</f>
        <v>166772.91799999998</v>
      </c>
      <c r="G100" s="389"/>
    </row>
    <row r="101" spans="1:60" outlineLevel="1">
      <c r="A101" s="284">
        <v>49</v>
      </c>
      <c r="B101" s="275" t="s">
        <v>264</v>
      </c>
      <c r="C101" s="297" t="s">
        <v>265</v>
      </c>
      <c r="D101" s="277" t="s">
        <v>160</v>
      </c>
      <c r="E101" s="280">
        <v>50.45</v>
      </c>
      <c r="F101" s="283">
        <v>22.6</v>
      </c>
      <c r="G101" s="286">
        <f>E101*F101</f>
        <v>1140.17</v>
      </c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outlineLevel="1">
      <c r="A102" s="284">
        <v>50</v>
      </c>
      <c r="B102" s="275" t="s">
        <v>266</v>
      </c>
      <c r="C102" s="297" t="s">
        <v>267</v>
      </c>
      <c r="D102" s="277" t="s">
        <v>268</v>
      </c>
      <c r="E102" s="280">
        <v>4</v>
      </c>
      <c r="F102" s="283">
        <v>64.33</v>
      </c>
      <c r="G102" s="286">
        <f>E102*F102</f>
        <v>257.32</v>
      </c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ht="22.5" outlineLevel="1">
      <c r="A103" s="284">
        <v>51</v>
      </c>
      <c r="B103" s="275" t="s">
        <v>269</v>
      </c>
      <c r="C103" s="297" t="s">
        <v>270</v>
      </c>
      <c r="D103" s="277" t="s">
        <v>160</v>
      </c>
      <c r="E103" s="280">
        <v>75</v>
      </c>
      <c r="F103" s="283">
        <v>26.22</v>
      </c>
      <c r="G103" s="286">
        <f>E103*F103</f>
        <v>1966.5</v>
      </c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outlineLevel="1">
      <c r="A104" s="284">
        <v>52</v>
      </c>
      <c r="B104" s="275" t="s">
        <v>271</v>
      </c>
      <c r="C104" s="297" t="s">
        <v>272</v>
      </c>
      <c r="D104" s="277" t="s">
        <v>160</v>
      </c>
      <c r="E104" s="280">
        <v>10</v>
      </c>
      <c r="F104" s="283">
        <v>23</v>
      </c>
      <c r="G104" s="286">
        <f>E104*F104</f>
        <v>230</v>
      </c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37"/>
      <c r="AW104" s="237"/>
      <c r="AX104" s="237"/>
      <c r="AY104" s="237"/>
      <c r="AZ104" s="237"/>
      <c r="BA104" s="237"/>
      <c r="BB104" s="237"/>
      <c r="BC104" s="237"/>
      <c r="BD104" s="237"/>
      <c r="BE104" s="237"/>
      <c r="BF104" s="237"/>
      <c r="BG104" s="237"/>
      <c r="BH104" s="237"/>
    </row>
    <row r="105" spans="1:60" outlineLevel="1">
      <c r="A105" s="284">
        <v>53</v>
      </c>
      <c r="B105" s="275" t="s">
        <v>273</v>
      </c>
      <c r="C105" s="297" t="s">
        <v>274</v>
      </c>
      <c r="D105" s="277" t="s">
        <v>160</v>
      </c>
      <c r="E105" s="280">
        <v>90</v>
      </c>
      <c r="F105" s="283">
        <v>26.93</v>
      </c>
      <c r="G105" s="286">
        <f>E105*F105</f>
        <v>2423.6999999999998</v>
      </c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4"/>
      <c r="B106" s="275"/>
      <c r="C106" s="298" t="s">
        <v>275</v>
      </c>
      <c r="D106" s="278"/>
      <c r="E106" s="281">
        <v>90</v>
      </c>
      <c r="F106" s="283"/>
      <c r="G106" s="286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outlineLevel="1">
      <c r="A107" s="284">
        <v>54</v>
      </c>
      <c r="B107" s="275" t="s">
        <v>276</v>
      </c>
      <c r="C107" s="297" t="s">
        <v>277</v>
      </c>
      <c r="D107" s="277" t="s">
        <v>160</v>
      </c>
      <c r="E107" s="280">
        <v>31.2</v>
      </c>
      <c r="F107" s="283">
        <v>16.38</v>
      </c>
      <c r="G107" s="286">
        <f>E107*F107</f>
        <v>511.05599999999998</v>
      </c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outlineLevel="1">
      <c r="A108" s="284"/>
      <c r="B108" s="275"/>
      <c r="C108" s="298" t="s">
        <v>278</v>
      </c>
      <c r="D108" s="278"/>
      <c r="E108" s="281">
        <v>31.2</v>
      </c>
      <c r="F108" s="283"/>
      <c r="G108" s="286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237"/>
      <c r="AR108" s="237"/>
      <c r="AS108" s="237"/>
      <c r="AT108" s="237"/>
      <c r="AU108" s="237"/>
      <c r="AV108" s="237"/>
      <c r="AW108" s="237"/>
      <c r="AX108" s="237"/>
      <c r="AY108" s="237"/>
      <c r="AZ108" s="237"/>
      <c r="BA108" s="237"/>
      <c r="BB108" s="237"/>
      <c r="BC108" s="237"/>
      <c r="BD108" s="237"/>
      <c r="BE108" s="237"/>
      <c r="BF108" s="237"/>
      <c r="BG108" s="237"/>
      <c r="BH108" s="237"/>
    </row>
    <row r="109" spans="1:60" ht="22.5" outlineLevel="1">
      <c r="A109" s="284">
        <v>55</v>
      </c>
      <c r="B109" s="275" t="s">
        <v>279</v>
      </c>
      <c r="C109" s="297" t="s">
        <v>280</v>
      </c>
      <c r="D109" s="277" t="s">
        <v>190</v>
      </c>
      <c r="E109" s="280">
        <v>187</v>
      </c>
      <c r="F109" s="283">
        <v>661.51</v>
      </c>
      <c r="G109" s="286">
        <f>E109*F109</f>
        <v>123702.37</v>
      </c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ht="22.5" outlineLevel="1">
      <c r="A110" s="284">
        <v>56</v>
      </c>
      <c r="B110" s="275" t="s">
        <v>281</v>
      </c>
      <c r="C110" s="297" t="s">
        <v>282</v>
      </c>
      <c r="D110" s="277" t="s">
        <v>190</v>
      </c>
      <c r="E110" s="280">
        <v>75</v>
      </c>
      <c r="F110" s="283">
        <v>378.01</v>
      </c>
      <c r="G110" s="286">
        <f>E110*F110</f>
        <v>28350.75</v>
      </c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ht="22.5" outlineLevel="1">
      <c r="A111" s="284">
        <v>57</v>
      </c>
      <c r="B111" s="275" t="s">
        <v>283</v>
      </c>
      <c r="C111" s="297" t="s">
        <v>284</v>
      </c>
      <c r="D111" s="277" t="s">
        <v>190</v>
      </c>
      <c r="E111" s="280">
        <v>10</v>
      </c>
      <c r="F111" s="283">
        <v>362.23</v>
      </c>
      <c r="G111" s="286">
        <f>E111*F111</f>
        <v>3622.3</v>
      </c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outlineLevel="1">
      <c r="A112" s="284">
        <v>58</v>
      </c>
      <c r="B112" s="275" t="s">
        <v>285</v>
      </c>
      <c r="C112" s="297" t="s">
        <v>286</v>
      </c>
      <c r="D112" s="277" t="s">
        <v>190</v>
      </c>
      <c r="E112" s="280">
        <v>50.45</v>
      </c>
      <c r="F112" s="283">
        <v>90.56</v>
      </c>
      <c r="G112" s="286">
        <f>E112*F112</f>
        <v>4568.7520000000004</v>
      </c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37"/>
      <c r="AV112" s="237"/>
      <c r="AW112" s="237"/>
      <c r="AX112" s="237"/>
      <c r="AY112" s="237"/>
      <c r="AZ112" s="237"/>
      <c r="BA112" s="237"/>
      <c r="BB112" s="237"/>
      <c r="BC112" s="237"/>
      <c r="BD112" s="237"/>
      <c r="BE112" s="237"/>
      <c r="BF112" s="237"/>
      <c r="BG112" s="237"/>
      <c r="BH112" s="237"/>
    </row>
    <row r="113" spans="1:60">
      <c r="A113" s="285" t="s">
        <v>134</v>
      </c>
      <c r="B113" s="276" t="s">
        <v>114</v>
      </c>
      <c r="C113" s="299" t="s">
        <v>115</v>
      </c>
      <c r="D113" s="279"/>
      <c r="E113" s="282"/>
      <c r="F113" s="388">
        <f>SUM(G114:G114)</f>
        <v>470</v>
      </c>
      <c r="G113" s="389"/>
    </row>
    <row r="114" spans="1:60" ht="22.5" outlineLevel="1">
      <c r="A114" s="284">
        <v>59</v>
      </c>
      <c r="B114" s="275" t="s">
        <v>287</v>
      </c>
      <c r="C114" s="297" t="s">
        <v>288</v>
      </c>
      <c r="D114" s="277" t="s">
        <v>137</v>
      </c>
      <c r="E114" s="280">
        <v>5</v>
      </c>
      <c r="F114" s="283">
        <v>94</v>
      </c>
      <c r="G114" s="286">
        <f>E114*F114</f>
        <v>470</v>
      </c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>
      <c r="A115" s="285" t="s">
        <v>134</v>
      </c>
      <c r="B115" s="276" t="s">
        <v>116</v>
      </c>
      <c r="C115" s="299" t="s">
        <v>117</v>
      </c>
      <c r="D115" s="279"/>
      <c r="E115" s="282"/>
      <c r="F115" s="388">
        <f>SUM(G116:G118)</f>
        <v>63516</v>
      </c>
      <c r="G115" s="389"/>
    </row>
    <row r="116" spans="1:60" outlineLevel="1">
      <c r="A116" s="284">
        <v>60</v>
      </c>
      <c r="B116" s="275" t="s">
        <v>289</v>
      </c>
      <c r="C116" s="297" t="s">
        <v>290</v>
      </c>
      <c r="D116" s="277" t="s">
        <v>226</v>
      </c>
      <c r="E116" s="280">
        <v>75</v>
      </c>
      <c r="F116" s="283">
        <v>100</v>
      </c>
      <c r="G116" s="286">
        <f>E116*F116</f>
        <v>7500</v>
      </c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</row>
    <row r="117" spans="1:60" outlineLevel="1">
      <c r="A117" s="284">
        <v>61</v>
      </c>
      <c r="B117" s="275" t="s">
        <v>291</v>
      </c>
      <c r="C117" s="297" t="s">
        <v>292</v>
      </c>
      <c r="D117" s="277" t="s">
        <v>226</v>
      </c>
      <c r="E117" s="280">
        <v>186</v>
      </c>
      <c r="F117" s="283">
        <v>280</v>
      </c>
      <c r="G117" s="286">
        <f>E117*F117</f>
        <v>52080</v>
      </c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4">
        <v>62</v>
      </c>
      <c r="B118" s="275" t="s">
        <v>293</v>
      </c>
      <c r="C118" s="297" t="s">
        <v>294</v>
      </c>
      <c r="D118" s="277" t="s">
        <v>226</v>
      </c>
      <c r="E118" s="280">
        <v>12</v>
      </c>
      <c r="F118" s="283">
        <v>328</v>
      </c>
      <c r="G118" s="286">
        <f>E118*F118</f>
        <v>3936</v>
      </c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>
      <c r="A119" s="285" t="s">
        <v>134</v>
      </c>
      <c r="B119" s="276" t="s">
        <v>119</v>
      </c>
      <c r="C119" s="299" t="s">
        <v>120</v>
      </c>
      <c r="D119" s="279"/>
      <c r="E119" s="282"/>
      <c r="F119" s="388">
        <f>SUM(G120:G143)</f>
        <v>20640.120779999997</v>
      </c>
      <c r="G119" s="389"/>
    </row>
    <row r="120" spans="1:60" outlineLevel="1">
      <c r="A120" s="284">
        <v>63</v>
      </c>
      <c r="B120" s="275" t="s">
        <v>295</v>
      </c>
      <c r="C120" s="297" t="s">
        <v>296</v>
      </c>
      <c r="D120" s="277" t="s">
        <v>253</v>
      </c>
      <c r="E120" s="280">
        <v>15.953099999999999</v>
      </c>
      <c r="F120" s="283">
        <v>350</v>
      </c>
      <c r="G120" s="286">
        <f>E120*F120</f>
        <v>5583.585</v>
      </c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37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237"/>
      <c r="BE120" s="237"/>
      <c r="BF120" s="237"/>
      <c r="BG120" s="237"/>
      <c r="BH120" s="237"/>
    </row>
    <row r="121" spans="1:60" ht="22.5" outlineLevel="1">
      <c r="A121" s="284"/>
      <c r="B121" s="275"/>
      <c r="C121" s="298" t="s">
        <v>297</v>
      </c>
      <c r="D121" s="278"/>
      <c r="E121" s="281"/>
      <c r="F121" s="283"/>
      <c r="G121" s="286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37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237"/>
      <c r="BE121" s="237"/>
      <c r="BF121" s="237"/>
      <c r="BG121" s="237"/>
      <c r="BH121" s="237"/>
    </row>
    <row r="122" spans="1:60" outlineLevel="1">
      <c r="A122" s="284"/>
      <c r="B122" s="275"/>
      <c r="C122" s="298" t="s">
        <v>298</v>
      </c>
      <c r="D122" s="278"/>
      <c r="E122" s="281"/>
      <c r="F122" s="283"/>
      <c r="G122" s="286"/>
      <c r="H122" s="237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  <c r="V122" s="237"/>
      <c r="W122" s="237"/>
      <c r="X122" s="237"/>
      <c r="Y122" s="237"/>
      <c r="Z122" s="237"/>
      <c r="AA122" s="237"/>
      <c r="AB122" s="237"/>
      <c r="AC122" s="237"/>
      <c r="AD122" s="237"/>
      <c r="AE122" s="237"/>
      <c r="AF122" s="237"/>
      <c r="AG122" s="23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37"/>
      <c r="AV122" s="237"/>
      <c r="AW122" s="237"/>
      <c r="AX122" s="237"/>
      <c r="AY122" s="237"/>
      <c r="AZ122" s="237"/>
      <c r="BA122" s="237"/>
      <c r="BB122" s="237"/>
      <c r="BC122" s="237"/>
      <c r="BD122" s="237"/>
      <c r="BE122" s="237"/>
      <c r="BF122" s="237"/>
      <c r="BG122" s="237"/>
      <c r="BH122" s="237"/>
    </row>
    <row r="123" spans="1:60" outlineLevel="1">
      <c r="A123" s="284"/>
      <c r="B123" s="275"/>
      <c r="C123" s="298" t="s">
        <v>299</v>
      </c>
      <c r="D123" s="278"/>
      <c r="E123" s="281">
        <v>15.953099999999999</v>
      </c>
      <c r="F123" s="283"/>
      <c r="G123" s="286"/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  <c r="V123" s="237"/>
      <c r="W123" s="237"/>
      <c r="X123" s="237"/>
      <c r="Y123" s="237"/>
      <c r="Z123" s="237"/>
      <c r="AA123" s="237"/>
      <c r="AB123" s="237"/>
      <c r="AC123" s="237"/>
      <c r="AD123" s="237"/>
      <c r="AE123" s="237"/>
      <c r="AF123" s="23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7"/>
      <c r="AS123" s="237"/>
      <c r="AT123" s="237"/>
      <c r="AU123" s="237"/>
      <c r="AV123" s="237"/>
      <c r="AW123" s="237"/>
      <c r="AX123" s="237"/>
      <c r="AY123" s="237"/>
      <c r="AZ123" s="237"/>
      <c r="BA123" s="237"/>
      <c r="BB123" s="237"/>
      <c r="BC123" s="237"/>
      <c r="BD123" s="237"/>
      <c r="BE123" s="237"/>
      <c r="BF123" s="237"/>
      <c r="BG123" s="237"/>
      <c r="BH123" s="237"/>
    </row>
    <row r="124" spans="1:60" outlineLevel="1">
      <c r="A124" s="284">
        <v>64</v>
      </c>
      <c r="B124" s="275" t="s">
        <v>300</v>
      </c>
      <c r="C124" s="297" t="s">
        <v>301</v>
      </c>
      <c r="D124" s="277" t="s">
        <v>253</v>
      </c>
      <c r="E124" s="280">
        <v>15.953099999999999</v>
      </c>
      <c r="F124" s="283">
        <v>238.5</v>
      </c>
      <c r="G124" s="286">
        <f>E124*F124</f>
        <v>3804.8143499999996</v>
      </c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7"/>
      <c r="AG124" s="23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37"/>
      <c r="AV124" s="237"/>
      <c r="AW124" s="237"/>
      <c r="AX124" s="237"/>
      <c r="AY124" s="237"/>
      <c r="AZ124" s="237"/>
      <c r="BA124" s="237"/>
      <c r="BB124" s="237"/>
      <c r="BC124" s="237"/>
      <c r="BD124" s="237"/>
      <c r="BE124" s="237"/>
      <c r="BF124" s="237"/>
      <c r="BG124" s="237"/>
      <c r="BH124" s="237"/>
    </row>
    <row r="125" spans="1:60" ht="22.5" outlineLevel="1">
      <c r="A125" s="284"/>
      <c r="B125" s="275"/>
      <c r="C125" s="298" t="s">
        <v>297</v>
      </c>
      <c r="D125" s="278"/>
      <c r="E125" s="281"/>
      <c r="F125" s="283"/>
      <c r="G125" s="286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  <c r="V125" s="237"/>
      <c r="W125" s="237"/>
      <c r="X125" s="237"/>
      <c r="Y125" s="237"/>
      <c r="Z125" s="237"/>
      <c r="AA125" s="237"/>
      <c r="AB125" s="237"/>
      <c r="AC125" s="237"/>
      <c r="AD125" s="237"/>
      <c r="AE125" s="237"/>
      <c r="AF125" s="237"/>
      <c r="AG125" s="237"/>
      <c r="AH125" s="237"/>
      <c r="AI125" s="237"/>
      <c r="AJ125" s="237"/>
      <c r="AK125" s="237"/>
      <c r="AL125" s="237"/>
      <c r="AM125" s="237"/>
      <c r="AN125" s="237"/>
      <c r="AO125" s="237"/>
      <c r="AP125" s="237"/>
      <c r="AQ125" s="237"/>
      <c r="AR125" s="237"/>
      <c r="AS125" s="237"/>
      <c r="AT125" s="237"/>
      <c r="AU125" s="237"/>
      <c r="AV125" s="237"/>
      <c r="AW125" s="237"/>
      <c r="AX125" s="237"/>
      <c r="AY125" s="237"/>
      <c r="AZ125" s="237"/>
      <c r="BA125" s="237"/>
      <c r="BB125" s="237"/>
      <c r="BC125" s="237"/>
      <c r="BD125" s="237"/>
      <c r="BE125" s="237"/>
      <c r="BF125" s="237"/>
      <c r="BG125" s="237"/>
      <c r="BH125" s="237"/>
    </row>
    <row r="126" spans="1:60" outlineLevel="1">
      <c r="A126" s="284"/>
      <c r="B126" s="275"/>
      <c r="C126" s="298" t="s">
        <v>298</v>
      </c>
      <c r="D126" s="278"/>
      <c r="E126" s="281"/>
      <c r="F126" s="283"/>
      <c r="G126" s="286"/>
      <c r="H126" s="237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7"/>
      <c r="AG126" s="23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37"/>
      <c r="AV126" s="237"/>
      <c r="AW126" s="237"/>
      <c r="AX126" s="237"/>
      <c r="AY126" s="237"/>
      <c r="AZ126" s="237"/>
      <c r="BA126" s="237"/>
      <c r="BB126" s="237"/>
      <c r="BC126" s="237"/>
      <c r="BD126" s="237"/>
      <c r="BE126" s="237"/>
      <c r="BF126" s="237"/>
      <c r="BG126" s="237"/>
      <c r="BH126" s="237"/>
    </row>
    <row r="127" spans="1:60" outlineLevel="1">
      <c r="A127" s="284"/>
      <c r="B127" s="275"/>
      <c r="C127" s="298" t="s">
        <v>299</v>
      </c>
      <c r="D127" s="278"/>
      <c r="E127" s="281">
        <v>15.953099999999999</v>
      </c>
      <c r="F127" s="283"/>
      <c r="G127" s="286"/>
      <c r="H127" s="237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  <c r="V127" s="237"/>
      <c r="W127" s="237"/>
      <c r="X127" s="237"/>
      <c r="Y127" s="237"/>
      <c r="Z127" s="237"/>
      <c r="AA127" s="237"/>
      <c r="AB127" s="237"/>
      <c r="AC127" s="237"/>
      <c r="AD127" s="237"/>
      <c r="AE127" s="237"/>
      <c r="AF127" s="23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  <c r="AS127" s="237"/>
      <c r="AT127" s="237"/>
      <c r="AU127" s="237"/>
      <c r="AV127" s="237"/>
      <c r="AW127" s="237"/>
      <c r="AX127" s="237"/>
      <c r="AY127" s="237"/>
      <c r="AZ127" s="237"/>
      <c r="BA127" s="237"/>
      <c r="BB127" s="237"/>
      <c r="BC127" s="237"/>
      <c r="BD127" s="237"/>
      <c r="BE127" s="237"/>
      <c r="BF127" s="237"/>
      <c r="BG127" s="237"/>
      <c r="BH127" s="237"/>
    </row>
    <row r="128" spans="1:60" outlineLevel="1">
      <c r="A128" s="284">
        <v>65</v>
      </c>
      <c r="B128" s="275" t="s">
        <v>302</v>
      </c>
      <c r="C128" s="297" t="s">
        <v>303</v>
      </c>
      <c r="D128" s="277" t="s">
        <v>253</v>
      </c>
      <c r="E128" s="280">
        <v>15.953099999999999</v>
      </c>
      <c r="F128" s="283">
        <v>252</v>
      </c>
      <c r="G128" s="286">
        <f>E128*F128</f>
        <v>4020.1812</v>
      </c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</row>
    <row r="129" spans="1:60" ht="22.5" outlineLevel="1">
      <c r="A129" s="284"/>
      <c r="B129" s="275"/>
      <c r="C129" s="298" t="s">
        <v>297</v>
      </c>
      <c r="D129" s="278"/>
      <c r="E129" s="281"/>
      <c r="F129" s="283"/>
      <c r="G129" s="286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  <c r="AS129" s="237"/>
      <c r="AT129" s="237"/>
      <c r="AU129" s="237"/>
      <c r="AV129" s="237"/>
      <c r="AW129" s="237"/>
      <c r="AX129" s="237"/>
      <c r="AY129" s="237"/>
      <c r="AZ129" s="237"/>
      <c r="BA129" s="237"/>
      <c r="BB129" s="237"/>
      <c r="BC129" s="237"/>
      <c r="BD129" s="237"/>
      <c r="BE129" s="237"/>
      <c r="BF129" s="237"/>
      <c r="BG129" s="237"/>
      <c r="BH129" s="237"/>
    </row>
    <row r="130" spans="1:60" outlineLevel="1">
      <c r="A130" s="284"/>
      <c r="B130" s="275"/>
      <c r="C130" s="298" t="s">
        <v>298</v>
      </c>
      <c r="D130" s="278"/>
      <c r="E130" s="281"/>
      <c r="F130" s="283"/>
      <c r="G130" s="286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37"/>
      <c r="AV130" s="237"/>
      <c r="AW130" s="237"/>
      <c r="AX130" s="237"/>
      <c r="AY130" s="237"/>
      <c r="AZ130" s="237"/>
      <c r="BA130" s="237"/>
      <c r="BB130" s="237"/>
      <c r="BC130" s="237"/>
      <c r="BD130" s="237"/>
      <c r="BE130" s="237"/>
      <c r="BF130" s="237"/>
      <c r="BG130" s="237"/>
      <c r="BH130" s="237"/>
    </row>
    <row r="131" spans="1:60" outlineLevel="1">
      <c r="A131" s="284"/>
      <c r="B131" s="275"/>
      <c r="C131" s="298" t="s">
        <v>299</v>
      </c>
      <c r="D131" s="278"/>
      <c r="E131" s="281">
        <v>15.953099999999999</v>
      </c>
      <c r="F131" s="283"/>
      <c r="G131" s="286"/>
      <c r="H131" s="237"/>
      <c r="I131" s="237"/>
      <c r="J131" s="237"/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237"/>
      <c r="AR131" s="237"/>
      <c r="AS131" s="237"/>
      <c r="AT131" s="237"/>
      <c r="AU131" s="237"/>
      <c r="AV131" s="237"/>
      <c r="AW131" s="237"/>
      <c r="AX131" s="237"/>
      <c r="AY131" s="237"/>
      <c r="AZ131" s="237"/>
      <c r="BA131" s="237"/>
      <c r="BB131" s="237"/>
      <c r="BC131" s="237"/>
      <c r="BD131" s="237"/>
      <c r="BE131" s="237"/>
      <c r="BF131" s="237"/>
      <c r="BG131" s="237"/>
      <c r="BH131" s="237"/>
    </row>
    <row r="132" spans="1:60" outlineLevel="1">
      <c r="A132" s="284">
        <v>66</v>
      </c>
      <c r="B132" s="275" t="s">
        <v>304</v>
      </c>
      <c r="C132" s="297" t="s">
        <v>305</v>
      </c>
      <c r="D132" s="277" t="s">
        <v>253</v>
      </c>
      <c r="E132" s="280">
        <v>223.3434</v>
      </c>
      <c r="F132" s="283">
        <v>14.6</v>
      </c>
      <c r="G132" s="286">
        <f>E132*F132</f>
        <v>3260.8136399999999</v>
      </c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37"/>
      <c r="AW132" s="237"/>
      <c r="AX132" s="237"/>
      <c r="AY132" s="237"/>
      <c r="AZ132" s="237"/>
      <c r="BA132" s="237"/>
      <c r="BB132" s="237"/>
      <c r="BC132" s="237"/>
      <c r="BD132" s="237"/>
      <c r="BE132" s="237"/>
      <c r="BF132" s="237"/>
      <c r="BG132" s="237"/>
      <c r="BH132" s="237"/>
    </row>
    <row r="133" spans="1:60" ht="22.5" outlineLevel="1">
      <c r="A133" s="284"/>
      <c r="B133" s="275"/>
      <c r="C133" s="298" t="s">
        <v>297</v>
      </c>
      <c r="D133" s="278"/>
      <c r="E133" s="281"/>
      <c r="F133" s="283"/>
      <c r="G133" s="286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37"/>
      <c r="AE133" s="237"/>
      <c r="AF133" s="237"/>
      <c r="AG133" s="237"/>
      <c r="AH133" s="237"/>
      <c r="AI133" s="237"/>
      <c r="AJ133" s="237"/>
      <c r="AK133" s="237"/>
      <c r="AL133" s="237"/>
      <c r="AM133" s="237"/>
      <c r="AN133" s="237"/>
      <c r="AO133" s="237"/>
      <c r="AP133" s="237"/>
      <c r="AQ133" s="237"/>
      <c r="AR133" s="237"/>
      <c r="AS133" s="237"/>
      <c r="AT133" s="237"/>
      <c r="AU133" s="237"/>
      <c r="AV133" s="237"/>
      <c r="AW133" s="237"/>
      <c r="AX133" s="237"/>
      <c r="AY133" s="237"/>
      <c r="AZ133" s="237"/>
      <c r="BA133" s="237"/>
      <c r="BB133" s="237"/>
      <c r="BC133" s="237"/>
      <c r="BD133" s="237"/>
      <c r="BE133" s="237"/>
      <c r="BF133" s="237"/>
      <c r="BG133" s="237"/>
      <c r="BH133" s="237"/>
    </row>
    <row r="134" spans="1:60" outlineLevel="1">
      <c r="A134" s="284"/>
      <c r="B134" s="275"/>
      <c r="C134" s="298" t="s">
        <v>298</v>
      </c>
      <c r="D134" s="278"/>
      <c r="E134" s="281"/>
      <c r="F134" s="283"/>
      <c r="G134" s="286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37"/>
      <c r="AW134" s="237"/>
      <c r="AX134" s="237"/>
      <c r="AY134" s="237"/>
      <c r="AZ134" s="237"/>
      <c r="BA134" s="237"/>
      <c r="BB134" s="237"/>
      <c r="BC134" s="237"/>
      <c r="BD134" s="237"/>
      <c r="BE134" s="237"/>
      <c r="BF134" s="237"/>
      <c r="BG134" s="237"/>
      <c r="BH134" s="237"/>
    </row>
    <row r="135" spans="1:60" outlineLevel="1">
      <c r="A135" s="284"/>
      <c r="B135" s="275"/>
      <c r="C135" s="298" t="s">
        <v>306</v>
      </c>
      <c r="D135" s="278"/>
      <c r="E135" s="281">
        <v>223.3434</v>
      </c>
      <c r="F135" s="283"/>
      <c r="G135" s="286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37"/>
      <c r="AG135" s="237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  <c r="AS135" s="237"/>
      <c r="AT135" s="237"/>
      <c r="AU135" s="237"/>
      <c r="AV135" s="237"/>
      <c r="AW135" s="237"/>
      <c r="AX135" s="237"/>
      <c r="AY135" s="237"/>
      <c r="AZ135" s="237"/>
      <c r="BA135" s="237"/>
      <c r="BB135" s="237"/>
      <c r="BC135" s="237"/>
      <c r="BD135" s="237"/>
      <c r="BE135" s="237"/>
      <c r="BF135" s="237"/>
      <c r="BG135" s="237"/>
      <c r="BH135" s="237"/>
    </row>
    <row r="136" spans="1:60" outlineLevel="1">
      <c r="A136" s="284">
        <v>67</v>
      </c>
      <c r="B136" s="275" t="s">
        <v>307</v>
      </c>
      <c r="C136" s="297" t="s">
        <v>308</v>
      </c>
      <c r="D136" s="277" t="s">
        <v>253</v>
      </c>
      <c r="E136" s="280">
        <v>15.953099999999999</v>
      </c>
      <c r="F136" s="283">
        <v>203.5</v>
      </c>
      <c r="G136" s="286">
        <f>E136*F136</f>
        <v>3246.4558499999998</v>
      </c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37"/>
      <c r="AV136" s="237"/>
      <c r="AW136" s="237"/>
      <c r="AX136" s="237"/>
      <c r="AY136" s="237"/>
      <c r="AZ136" s="237"/>
      <c r="BA136" s="237"/>
      <c r="BB136" s="237"/>
      <c r="BC136" s="237"/>
      <c r="BD136" s="237"/>
      <c r="BE136" s="237"/>
      <c r="BF136" s="237"/>
      <c r="BG136" s="237"/>
      <c r="BH136" s="237"/>
    </row>
    <row r="137" spans="1:60" ht="22.5" outlineLevel="1">
      <c r="A137" s="284"/>
      <c r="B137" s="275"/>
      <c r="C137" s="298" t="s">
        <v>297</v>
      </c>
      <c r="D137" s="278"/>
      <c r="E137" s="281"/>
      <c r="F137" s="283"/>
      <c r="G137" s="286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37"/>
      <c r="AE137" s="237"/>
      <c r="AF137" s="237"/>
      <c r="AG137" s="237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  <c r="AS137" s="237"/>
      <c r="AT137" s="237"/>
      <c r="AU137" s="237"/>
      <c r="AV137" s="237"/>
      <c r="AW137" s="237"/>
      <c r="AX137" s="237"/>
      <c r="AY137" s="237"/>
      <c r="AZ137" s="237"/>
      <c r="BA137" s="237"/>
      <c r="BB137" s="237"/>
      <c r="BC137" s="237"/>
      <c r="BD137" s="237"/>
      <c r="BE137" s="237"/>
      <c r="BF137" s="237"/>
      <c r="BG137" s="237"/>
      <c r="BH137" s="237"/>
    </row>
    <row r="138" spans="1:60" outlineLevel="1">
      <c r="A138" s="284"/>
      <c r="B138" s="275"/>
      <c r="C138" s="298" t="s">
        <v>298</v>
      </c>
      <c r="D138" s="278"/>
      <c r="E138" s="281"/>
      <c r="F138" s="283"/>
      <c r="G138" s="286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37"/>
      <c r="AV138" s="237"/>
      <c r="AW138" s="237"/>
      <c r="AX138" s="237"/>
      <c r="AY138" s="237"/>
      <c r="AZ138" s="237"/>
      <c r="BA138" s="237"/>
      <c r="BB138" s="237"/>
      <c r="BC138" s="237"/>
      <c r="BD138" s="237"/>
      <c r="BE138" s="237"/>
      <c r="BF138" s="237"/>
      <c r="BG138" s="237"/>
      <c r="BH138" s="237"/>
    </row>
    <row r="139" spans="1:60" outlineLevel="1">
      <c r="A139" s="284"/>
      <c r="B139" s="275"/>
      <c r="C139" s="298" t="s">
        <v>299</v>
      </c>
      <c r="D139" s="278"/>
      <c r="E139" s="281">
        <v>15.953099999999999</v>
      </c>
      <c r="F139" s="283"/>
      <c r="G139" s="286"/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23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37"/>
      <c r="AV139" s="237"/>
      <c r="AW139" s="237"/>
      <c r="AX139" s="237"/>
      <c r="AY139" s="237"/>
      <c r="AZ139" s="237"/>
      <c r="BA139" s="237"/>
      <c r="BB139" s="237"/>
      <c r="BC139" s="237"/>
      <c r="BD139" s="237"/>
      <c r="BE139" s="237"/>
      <c r="BF139" s="237"/>
      <c r="BG139" s="237"/>
      <c r="BH139" s="237"/>
    </row>
    <row r="140" spans="1:60" outlineLevel="1">
      <c r="A140" s="284">
        <v>68</v>
      </c>
      <c r="B140" s="275" t="s">
        <v>309</v>
      </c>
      <c r="C140" s="297" t="s">
        <v>310</v>
      </c>
      <c r="D140" s="277" t="s">
        <v>253</v>
      </c>
      <c r="E140" s="280">
        <v>31.906199999999998</v>
      </c>
      <c r="F140" s="283">
        <v>22.7</v>
      </c>
      <c r="G140" s="286">
        <f>E140*F140</f>
        <v>724.27073999999993</v>
      </c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7"/>
      <c r="AG140" s="237"/>
      <c r="AH140" s="237"/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237"/>
      <c r="AS140" s="237"/>
      <c r="AT140" s="237"/>
      <c r="AU140" s="237"/>
      <c r="AV140" s="237"/>
      <c r="AW140" s="237"/>
      <c r="AX140" s="237"/>
      <c r="AY140" s="237"/>
      <c r="AZ140" s="237"/>
      <c r="BA140" s="237"/>
      <c r="BB140" s="237"/>
      <c r="BC140" s="237"/>
      <c r="BD140" s="237"/>
      <c r="BE140" s="237"/>
      <c r="BF140" s="237"/>
      <c r="BG140" s="237"/>
      <c r="BH140" s="237"/>
    </row>
    <row r="141" spans="1:60" ht="22.5" outlineLevel="1">
      <c r="A141" s="284"/>
      <c r="B141" s="275"/>
      <c r="C141" s="298" t="s">
        <v>297</v>
      </c>
      <c r="D141" s="278"/>
      <c r="E141" s="281"/>
      <c r="F141" s="283"/>
      <c r="G141" s="286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3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  <c r="AT141" s="237"/>
      <c r="AU141" s="237"/>
      <c r="AV141" s="237"/>
      <c r="AW141" s="237"/>
      <c r="AX141" s="237"/>
      <c r="AY141" s="237"/>
      <c r="AZ141" s="237"/>
      <c r="BA141" s="237"/>
      <c r="BB141" s="237"/>
      <c r="BC141" s="237"/>
      <c r="BD141" s="237"/>
      <c r="BE141" s="237"/>
      <c r="BF141" s="237"/>
      <c r="BG141" s="237"/>
      <c r="BH141" s="237"/>
    </row>
    <row r="142" spans="1:60" outlineLevel="1">
      <c r="A142" s="284"/>
      <c r="B142" s="275"/>
      <c r="C142" s="298" t="s">
        <v>298</v>
      </c>
      <c r="D142" s="278"/>
      <c r="E142" s="281"/>
      <c r="F142" s="283"/>
      <c r="G142" s="286"/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7"/>
      <c r="AG142" s="237"/>
      <c r="AH142" s="237"/>
      <c r="AI142" s="237"/>
      <c r="AJ142" s="237"/>
      <c r="AK142" s="237"/>
      <c r="AL142" s="237"/>
      <c r="AM142" s="237"/>
      <c r="AN142" s="237"/>
      <c r="AO142" s="237"/>
      <c r="AP142" s="237"/>
      <c r="AQ142" s="237"/>
      <c r="AR142" s="237"/>
      <c r="AS142" s="237"/>
      <c r="AT142" s="237"/>
      <c r="AU142" s="237"/>
      <c r="AV142" s="237"/>
      <c r="AW142" s="237"/>
      <c r="AX142" s="237"/>
      <c r="AY142" s="237"/>
      <c r="AZ142" s="237"/>
      <c r="BA142" s="237"/>
      <c r="BB142" s="237"/>
      <c r="BC142" s="237"/>
      <c r="BD142" s="237"/>
      <c r="BE142" s="237"/>
      <c r="BF142" s="237"/>
      <c r="BG142" s="237"/>
      <c r="BH142" s="237"/>
    </row>
    <row r="143" spans="1:60" outlineLevel="1">
      <c r="A143" s="284"/>
      <c r="B143" s="275"/>
      <c r="C143" s="298" t="s">
        <v>311</v>
      </c>
      <c r="D143" s="278"/>
      <c r="E143" s="281">
        <v>31.906199999999998</v>
      </c>
      <c r="F143" s="283"/>
      <c r="G143" s="286"/>
      <c r="H143" s="237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237"/>
      <c r="AG143" s="237"/>
      <c r="AH143" s="237"/>
      <c r="AI143" s="237"/>
      <c r="AJ143" s="237"/>
      <c r="AK143" s="237"/>
      <c r="AL143" s="237"/>
      <c r="AM143" s="237"/>
      <c r="AN143" s="237"/>
      <c r="AO143" s="237"/>
      <c r="AP143" s="237"/>
      <c r="AQ143" s="237"/>
      <c r="AR143" s="237"/>
      <c r="AS143" s="237"/>
      <c r="AT143" s="237"/>
      <c r="AU143" s="237"/>
      <c r="AV143" s="237"/>
      <c r="AW143" s="237"/>
      <c r="AX143" s="237"/>
      <c r="AY143" s="237"/>
      <c r="AZ143" s="237"/>
      <c r="BA143" s="237"/>
      <c r="BB143" s="237"/>
      <c r="BC143" s="237"/>
      <c r="BD143" s="237"/>
      <c r="BE143" s="237"/>
      <c r="BF143" s="237"/>
      <c r="BG143" s="237"/>
      <c r="BH143" s="237"/>
    </row>
    <row r="144" spans="1:60">
      <c r="A144" s="285" t="s">
        <v>134</v>
      </c>
      <c r="B144" s="276" t="s">
        <v>122</v>
      </c>
      <c r="C144" s="299" t="s">
        <v>123</v>
      </c>
      <c r="D144" s="279"/>
      <c r="E144" s="282"/>
      <c r="F144" s="388">
        <f>SUM(G145:G145)</f>
        <v>82559.08</v>
      </c>
      <c r="G144" s="389"/>
    </row>
    <row r="145" spans="1:60" ht="13.5" outlineLevel="1" thickBot="1">
      <c r="A145" s="291">
        <v>69</v>
      </c>
      <c r="B145" s="292" t="s">
        <v>312</v>
      </c>
      <c r="C145" s="300" t="s">
        <v>313</v>
      </c>
      <c r="D145" s="293" t="s">
        <v>314</v>
      </c>
      <c r="E145" s="294">
        <v>1</v>
      </c>
      <c r="F145" s="295">
        <v>82559.08</v>
      </c>
      <c r="G145" s="296">
        <f>E145*F145</f>
        <v>82559.08</v>
      </c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237"/>
      <c r="AG145" s="237"/>
      <c r="AH145" s="237"/>
      <c r="AI145" s="237"/>
      <c r="AJ145" s="237"/>
      <c r="AK145" s="237"/>
      <c r="AL145" s="237"/>
      <c r="AM145" s="237"/>
      <c r="AN145" s="237"/>
      <c r="AO145" s="237"/>
      <c r="AP145" s="237"/>
      <c r="AQ145" s="237"/>
      <c r="AR145" s="237"/>
      <c r="AS145" s="237"/>
      <c r="AT145" s="237"/>
      <c r="AU145" s="237"/>
      <c r="AV145" s="237"/>
      <c r="AW145" s="237"/>
      <c r="AX145" s="237"/>
      <c r="AY145" s="237"/>
      <c r="AZ145" s="237"/>
      <c r="BA145" s="237"/>
      <c r="BB145" s="237"/>
      <c r="BC145" s="237"/>
      <c r="BD145" s="237"/>
      <c r="BE145" s="237"/>
      <c r="BF145" s="237"/>
      <c r="BG145" s="237"/>
      <c r="BH145" s="237"/>
    </row>
    <row r="146" spans="1:60">
      <c r="AK146">
        <f>SUM(AK1:AK145)</f>
        <v>0</v>
      </c>
      <c r="AL146">
        <f>SUM(AL1:AL145)</f>
        <v>0</v>
      </c>
      <c r="AN146">
        <v>15</v>
      </c>
      <c r="AO146">
        <v>21</v>
      </c>
    </row>
    <row r="147" spans="1:60">
      <c r="AN147">
        <f>SUMIF(AM8:AM146,AN146,G8:G146)</f>
        <v>0</v>
      </c>
      <c r="AO147">
        <f>SUMIF(AM8:AM146,AO146,G8:G146)</f>
        <v>0</v>
      </c>
    </row>
  </sheetData>
  <mergeCells count="17">
    <mergeCell ref="F98:G98"/>
    <mergeCell ref="A1:G1"/>
    <mergeCell ref="C2:G2"/>
    <mergeCell ref="C3:G3"/>
    <mergeCell ref="C4:G4"/>
    <mergeCell ref="F7:G7"/>
    <mergeCell ref="F10:G10"/>
    <mergeCell ref="F50:G50"/>
    <mergeCell ref="F69:G69"/>
    <mergeCell ref="F83:G83"/>
    <mergeCell ref="F88:G88"/>
    <mergeCell ref="F93:G93"/>
    <mergeCell ref="F100:G100"/>
    <mergeCell ref="F113:G113"/>
    <mergeCell ref="F115:G115"/>
    <mergeCell ref="F119:G119"/>
    <mergeCell ref="F144:G14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85</v>
      </c>
      <c r="D2" s="384" t="s">
        <v>86</v>
      </c>
      <c r="E2" s="348"/>
      <c r="F2" s="40" t="s">
        <v>10</v>
      </c>
      <c r="G2" s="41"/>
      <c r="H2" s="221"/>
      <c r="I2" s="222"/>
      <c r="J2" s="223" t="s">
        <v>86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5" t="s">
        <v>79</v>
      </c>
      <c r="D5" s="358"/>
      <c r="E5" s="359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6" t="s">
        <v>76</v>
      </c>
      <c r="D7" s="362"/>
      <c r="E7" s="363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4"/>
      <c r="D8" s="364"/>
      <c r="E8" s="352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4"/>
      <c r="D9" s="364"/>
      <c r="E9" s="352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4"/>
      <c r="D10" s="364"/>
      <c r="E10" s="364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3" t="s">
        <v>124</v>
      </c>
      <c r="D12" s="353"/>
      <c r="E12" s="354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60"/>
      <c r="E15" s="361"/>
      <c r="F15" s="147"/>
      <c r="G15" s="148">
        <v>331504.7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45"/>
      <c r="E16" s="346"/>
      <c r="F16" s="152"/>
      <c r="G16" s="148">
        <v>127053.26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45"/>
      <c r="E17" s="346"/>
      <c r="F17" s="152"/>
      <c r="G17" s="148">
        <v>67180.86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123</v>
      </c>
      <c r="C18" s="150"/>
      <c r="D18" s="345"/>
      <c r="E18" s="346"/>
      <c r="F18" s="152"/>
      <c r="G18" s="148">
        <v>26300.17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125</v>
      </c>
      <c r="C19" s="150"/>
      <c r="D19" s="343"/>
      <c r="E19" s="34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45"/>
      <c r="E20" s="346"/>
      <c r="F20" s="152"/>
      <c r="G20" s="148">
        <f>SUM(G15:G19)</f>
        <v>552038.99000000011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126</v>
      </c>
      <c r="B27" s="368"/>
      <c r="C27" s="369"/>
      <c r="D27" s="370" t="s">
        <v>126</v>
      </c>
      <c r="E27" s="369"/>
      <c r="F27" s="350" t="s">
        <v>126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3">
        <v>0</v>
      </c>
      <c r="G31" s="374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3">
        <v>552038.99</v>
      </c>
      <c r="G32" s="374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3">
        <v>115928.19</v>
      </c>
      <c r="G33" s="374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3">
        <v>0</v>
      </c>
      <c r="G34" s="374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71">
        <f>SUM(F30:G34)</f>
        <v>667967.17999999993</v>
      </c>
      <c r="G35" s="372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5"/>
      <c r="C37" s="365"/>
      <c r="D37" s="365"/>
      <c r="E37" s="365"/>
      <c r="F37" s="365"/>
      <c r="G37" s="365"/>
      <c r="H37" s="30" t="s">
        <v>1</v>
      </c>
      <c r="I37" s="30"/>
      <c r="J37" s="98"/>
    </row>
    <row r="38" spans="1:10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  <c r="I38" s="30"/>
      <c r="J38" s="98"/>
    </row>
    <row r="39" spans="1:10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  <c r="I39" s="30"/>
      <c r="J39" s="98"/>
    </row>
    <row r="40" spans="1:10" ht="12.75" customHeight="1">
      <c r="A40" s="87"/>
      <c r="B40" s="365"/>
      <c r="C40" s="365"/>
      <c r="D40" s="365"/>
      <c r="E40" s="365"/>
      <c r="F40" s="365"/>
      <c r="G40" s="365"/>
      <c r="H40" s="30" t="s">
        <v>1</v>
      </c>
      <c r="I40" s="30"/>
      <c r="J40" s="98"/>
    </row>
    <row r="41" spans="1:10" ht="12.75" customHeight="1">
      <c r="A41" s="87"/>
      <c r="B41" s="365"/>
      <c r="C41" s="365"/>
      <c r="D41" s="365"/>
      <c r="E41" s="365"/>
      <c r="F41" s="365"/>
      <c r="G41" s="365"/>
      <c r="H41" s="30" t="s">
        <v>1</v>
      </c>
      <c r="I41" s="30"/>
      <c r="J41" s="98"/>
    </row>
    <row r="42" spans="1:10" ht="12.75" customHeight="1">
      <c r="A42" s="87"/>
      <c r="B42" s="365"/>
      <c r="C42" s="365"/>
      <c r="D42" s="365"/>
      <c r="E42" s="365"/>
      <c r="F42" s="365"/>
      <c r="G42" s="365"/>
      <c r="H42" s="30" t="s">
        <v>1</v>
      </c>
      <c r="I42" s="30"/>
      <c r="J42" s="98"/>
    </row>
    <row r="43" spans="1:10" ht="12.75" customHeight="1">
      <c r="A43" s="87"/>
      <c r="B43" s="365"/>
      <c r="C43" s="365"/>
      <c r="D43" s="365"/>
      <c r="E43" s="365"/>
      <c r="F43" s="365"/>
      <c r="G43" s="365"/>
      <c r="H43" s="30" t="s">
        <v>1</v>
      </c>
      <c r="I43" s="30"/>
      <c r="J43" s="98"/>
    </row>
    <row r="44" spans="1:10" ht="12.75" customHeight="1">
      <c r="A44" s="87"/>
      <c r="B44" s="365"/>
      <c r="C44" s="365"/>
      <c r="D44" s="365"/>
      <c r="E44" s="365"/>
      <c r="F44" s="365"/>
      <c r="G44" s="365"/>
      <c r="H44" s="30" t="s">
        <v>1</v>
      </c>
      <c r="I44" s="30"/>
      <c r="J44" s="98"/>
    </row>
    <row r="45" spans="1:10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  <c r="I45" s="30"/>
      <c r="J45" s="98"/>
    </row>
    <row r="46" spans="1:10" ht="12.75" customHeight="1">
      <c r="A46" s="30"/>
      <c r="B46" s="366"/>
      <c r="C46" s="366"/>
      <c r="D46" s="366"/>
      <c r="E46" s="366"/>
      <c r="F46" s="366"/>
      <c r="G46" s="366"/>
      <c r="H46" s="30"/>
      <c r="I46" s="30"/>
      <c r="J46" s="98"/>
    </row>
    <row r="47" spans="1:10" ht="12.75" customHeight="1">
      <c r="A47" s="30"/>
      <c r="B47" s="366"/>
      <c r="C47" s="366"/>
      <c r="D47" s="366"/>
      <c r="E47" s="366"/>
      <c r="F47" s="366"/>
      <c r="G47" s="366"/>
      <c r="H47" s="30"/>
      <c r="I47" s="30"/>
      <c r="J47" s="98"/>
    </row>
    <row r="48" spans="1:10" ht="12.75" customHeight="1">
      <c r="A48" s="30"/>
      <c r="B48" s="366"/>
      <c r="C48" s="366"/>
      <c r="D48" s="366"/>
      <c r="E48" s="366"/>
      <c r="F48" s="366"/>
      <c r="G48" s="366"/>
      <c r="H48" s="30"/>
      <c r="I48" s="30"/>
      <c r="J48" s="98"/>
    </row>
    <row r="49" spans="1:10" ht="12.75" customHeight="1">
      <c r="A49" s="30"/>
      <c r="B49" s="366"/>
      <c r="C49" s="366"/>
      <c r="D49" s="366"/>
      <c r="E49" s="366"/>
      <c r="F49" s="366"/>
      <c r="G49" s="366"/>
      <c r="H49" s="30"/>
      <c r="I49" s="30"/>
      <c r="J49" s="98"/>
    </row>
    <row r="50" spans="1:10" ht="12.75" customHeight="1">
      <c r="A50" s="30"/>
      <c r="B50" s="366"/>
      <c r="C50" s="366"/>
      <c r="D50" s="366"/>
      <c r="E50" s="366"/>
      <c r="F50" s="366"/>
      <c r="G50" s="366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19</vt:i4>
      </vt:variant>
    </vt:vector>
  </HeadingPairs>
  <TitlesOfParts>
    <vt:vector size="33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01 03.1 KL</vt:lpstr>
      <vt:lpstr>01 03.1 Rek</vt:lpstr>
      <vt:lpstr>01 03.1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'01 03.1 KL'!Oblast_tisku</vt:lpstr>
      <vt:lpstr>'01 03.1 Pol'!Oblast_tisku</vt:lpstr>
      <vt:lpstr>'01 03.1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Hetmer</cp:lastModifiedBy>
  <cp:lastPrinted>2013-11-26T09:44:40Z</cp:lastPrinted>
  <dcterms:created xsi:type="dcterms:W3CDTF">2009-04-08T07:15:50Z</dcterms:created>
  <dcterms:modified xsi:type="dcterms:W3CDTF">2013-11-26T09:49:17Z</dcterms:modified>
</cp:coreProperties>
</file>